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C31D4B9-DD6F-4AD0-BC6F-BBC6C3B2B0F5}" xr6:coauthVersionLast="43" xr6:coauthVersionMax="43" xr10:uidLastSave="{00000000-0000-0000-0000-000000000000}"/>
  <bookViews>
    <workbookView xWindow="270" yWindow="465" windowWidth="2457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B349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I346" i="3"/>
  <c r="H346" i="3"/>
  <c r="G346" i="3"/>
  <c r="F346" i="3"/>
  <c r="E346" i="3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B345" i="3"/>
  <c r="J344" i="3"/>
  <c r="I344" i="3"/>
  <c r="H344" i="3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I342" i="3"/>
  <c r="H342" i="3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B317" i="3"/>
  <c r="I316" i="3"/>
  <c r="H316" i="3"/>
  <c r="G316" i="3"/>
  <c r="F316" i="3"/>
  <c r="E316" i="3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B315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C307" i="3"/>
  <c r="B307" i="3"/>
  <c r="H306" i="3"/>
  <c r="G306" i="3"/>
  <c r="F306" i="3"/>
  <c r="I306" i="3" s="1"/>
  <c r="E306" i="3"/>
  <c r="K306" i="3" s="1"/>
  <c r="D306" i="3"/>
  <c r="J306" i="3" s="1"/>
  <c r="C306" i="3"/>
  <c r="B306" i="3"/>
  <c r="H305" i="3"/>
  <c r="K305" i="3" s="1"/>
  <c r="G305" i="3"/>
  <c r="J305" i="3" s="1"/>
  <c r="F305" i="3"/>
  <c r="E305" i="3"/>
  <c r="D305" i="3"/>
  <c r="C305" i="3"/>
  <c r="I305" i="3" s="1"/>
  <c r="B305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E301" i="3"/>
  <c r="D301" i="3"/>
  <c r="C301" i="3"/>
  <c r="I301" i="3" s="1"/>
  <c r="B301" i="3"/>
  <c r="I300" i="3"/>
  <c r="H300" i="3"/>
  <c r="G300" i="3"/>
  <c r="F300" i="3"/>
  <c r="E300" i="3"/>
  <c r="D300" i="3"/>
  <c r="J300" i="3" s="1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K285" i="3"/>
  <c r="H285" i="3"/>
  <c r="G285" i="3"/>
  <c r="J285" i="3" s="1"/>
  <c r="F285" i="3"/>
  <c r="E285" i="3"/>
  <c r="D285" i="3"/>
  <c r="C285" i="3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J283" i="3"/>
  <c r="H283" i="3"/>
  <c r="G283" i="3"/>
  <c r="F283" i="3"/>
  <c r="E283" i="3"/>
  <c r="D283" i="3"/>
  <c r="C283" i="3"/>
  <c r="B283" i="3"/>
  <c r="H282" i="3"/>
  <c r="G282" i="3"/>
  <c r="F282" i="3"/>
  <c r="I282" i="3" s="1"/>
  <c r="E282" i="3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B281" i="3"/>
  <c r="J280" i="3"/>
  <c r="I280" i="3"/>
  <c r="H280" i="3"/>
  <c r="G280" i="3"/>
  <c r="F280" i="3"/>
  <c r="E280" i="3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J265" i="3"/>
  <c r="H265" i="3"/>
  <c r="K265" i="3" s="1"/>
  <c r="G265" i="3"/>
  <c r="F265" i="3"/>
  <c r="E265" i="3"/>
  <c r="D265" i="3"/>
  <c r="C265" i="3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I262" i="3" s="1"/>
  <c r="E262" i="3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J251" i="3"/>
  <c r="H251" i="3"/>
  <c r="G251" i="3"/>
  <c r="F251" i="3"/>
  <c r="E251" i="3"/>
  <c r="D251" i="3"/>
  <c r="C251" i="3"/>
  <c r="B251" i="3"/>
  <c r="H250" i="3"/>
  <c r="G250" i="3"/>
  <c r="F250" i="3"/>
  <c r="I250" i="3" s="1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B249" i="3"/>
  <c r="J248" i="3"/>
  <c r="I248" i="3"/>
  <c r="H248" i="3"/>
  <c r="G248" i="3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H229" i="3"/>
  <c r="K229" i="3" s="1"/>
  <c r="G229" i="3"/>
  <c r="F229" i="3"/>
  <c r="E229" i="3"/>
  <c r="D229" i="3"/>
  <c r="C229" i="3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B221" i="3"/>
  <c r="J220" i="3"/>
  <c r="I220" i="3"/>
  <c r="H220" i="3"/>
  <c r="G220" i="3"/>
  <c r="F220" i="3"/>
  <c r="E220" i="3"/>
  <c r="D220" i="3"/>
  <c r="C220" i="3"/>
  <c r="B220" i="3"/>
  <c r="K219" i="3"/>
  <c r="J219" i="3"/>
  <c r="H219" i="3"/>
  <c r="G219" i="3"/>
  <c r="F219" i="3"/>
  <c r="E219" i="3"/>
  <c r="D219" i="3"/>
  <c r="C219" i="3"/>
  <c r="B219" i="3"/>
  <c r="I218" i="3"/>
  <c r="H218" i="3"/>
  <c r="G218" i="3"/>
  <c r="F218" i="3"/>
  <c r="E218" i="3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B217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D208" i="3"/>
  <c r="J208" i="3" s="1"/>
  <c r="C208" i="3"/>
  <c r="B208" i="3"/>
  <c r="J207" i="3"/>
  <c r="H207" i="3"/>
  <c r="G207" i="3"/>
  <c r="F207" i="3"/>
  <c r="E207" i="3"/>
  <c r="K207" i="3" s="1"/>
  <c r="D207" i="3"/>
  <c r="C207" i="3"/>
  <c r="B207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K203" i="3"/>
  <c r="H203" i="3"/>
  <c r="G203" i="3"/>
  <c r="F203" i="3"/>
  <c r="E203" i="3"/>
  <c r="D203" i="3"/>
  <c r="C203" i="3"/>
  <c r="B203" i="3"/>
  <c r="H202" i="3"/>
  <c r="G202" i="3"/>
  <c r="F202" i="3"/>
  <c r="I202" i="3" s="1"/>
  <c r="E202" i="3"/>
  <c r="K202" i="3" s="1"/>
  <c r="D202" i="3"/>
  <c r="C202" i="3"/>
  <c r="B202" i="3"/>
  <c r="H201" i="3"/>
  <c r="K201" i="3" s="1"/>
  <c r="G201" i="3"/>
  <c r="J201" i="3" s="1"/>
  <c r="F201" i="3"/>
  <c r="I201" i="3" s="1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K199" i="3"/>
  <c r="J199" i="3"/>
  <c r="H199" i="3"/>
  <c r="G199" i="3"/>
  <c r="F199" i="3"/>
  <c r="E199" i="3"/>
  <c r="D199" i="3"/>
  <c r="C199" i="3"/>
  <c r="I199" i="3" s="1"/>
  <c r="B199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J196" i="3"/>
  <c r="H196" i="3"/>
  <c r="K196" i="3" s="1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I194" i="3" s="1"/>
  <c r="E194" i="3"/>
  <c r="D194" i="3"/>
  <c r="J194" i="3" s="1"/>
  <c r="C194" i="3"/>
  <c r="B194" i="3"/>
  <c r="J193" i="3"/>
  <c r="H193" i="3"/>
  <c r="K193" i="3" s="1"/>
  <c r="G193" i="3"/>
  <c r="F193" i="3"/>
  <c r="E193" i="3"/>
  <c r="D193" i="3"/>
  <c r="C193" i="3"/>
  <c r="B193" i="3"/>
  <c r="J192" i="3"/>
  <c r="I192" i="3"/>
  <c r="H192" i="3"/>
  <c r="G192" i="3"/>
  <c r="F192" i="3"/>
  <c r="E192" i="3"/>
  <c r="K192" i="3" s="1"/>
  <c r="D192" i="3"/>
  <c r="C192" i="3"/>
  <c r="B192" i="3"/>
  <c r="J191" i="3"/>
  <c r="H191" i="3"/>
  <c r="G191" i="3"/>
  <c r="F191" i="3"/>
  <c r="E191" i="3"/>
  <c r="K191" i="3" s="1"/>
  <c r="D191" i="3"/>
  <c r="C191" i="3"/>
  <c r="B191" i="3"/>
  <c r="H190" i="3"/>
  <c r="G190" i="3"/>
  <c r="F190" i="3"/>
  <c r="I190" i="3" s="1"/>
  <c r="E190" i="3"/>
  <c r="K190" i="3" s="1"/>
  <c r="D190" i="3"/>
  <c r="J190" i="3" s="1"/>
  <c r="C190" i="3"/>
  <c r="B190" i="3"/>
  <c r="H189" i="3"/>
  <c r="K189" i="3" s="1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J187" i="3" s="1"/>
  <c r="F187" i="3"/>
  <c r="E187" i="3"/>
  <c r="D187" i="3"/>
  <c r="C187" i="3"/>
  <c r="B187" i="3"/>
  <c r="H186" i="3"/>
  <c r="G186" i="3"/>
  <c r="F186" i="3"/>
  <c r="I186" i="3" s="1"/>
  <c r="E186" i="3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H183" i="3"/>
  <c r="G183" i="3"/>
  <c r="F183" i="3"/>
  <c r="E183" i="3"/>
  <c r="K183" i="3" s="1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K179" i="3" s="1"/>
  <c r="G179" i="3"/>
  <c r="J179" i="3" s="1"/>
  <c r="F179" i="3"/>
  <c r="E179" i="3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K171" i="3" s="1"/>
  <c r="G171" i="3"/>
  <c r="J171" i="3" s="1"/>
  <c r="F171" i="3"/>
  <c r="E171" i="3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F169" i="3"/>
  <c r="E169" i="3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J167" i="3"/>
  <c r="H167" i="3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J163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I137" i="3" s="1"/>
  <c r="E137" i="3"/>
  <c r="D137" i="3"/>
  <c r="C137" i="3"/>
  <c r="B137" i="3"/>
  <c r="J136" i="3"/>
  <c r="H136" i="3"/>
  <c r="K136" i="3" s="1"/>
  <c r="G136" i="3"/>
  <c r="F136" i="3"/>
  <c r="E136" i="3"/>
  <c r="D136" i="3"/>
  <c r="C136" i="3"/>
  <c r="I136" i="3" s="1"/>
  <c r="B136" i="3"/>
  <c r="J135" i="3"/>
  <c r="H135" i="3"/>
  <c r="G135" i="3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J131" i="3"/>
  <c r="H131" i="3"/>
  <c r="G131" i="3"/>
  <c r="F131" i="3"/>
  <c r="E131" i="3"/>
  <c r="K131" i="3" s="1"/>
  <c r="D131" i="3"/>
  <c r="C131" i="3"/>
  <c r="I131" i="3" s="1"/>
  <c r="B131" i="3"/>
  <c r="H130" i="3"/>
  <c r="G130" i="3"/>
  <c r="J130" i="3" s="1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K123" i="3" s="1"/>
  <c r="G123" i="3"/>
  <c r="F123" i="3"/>
  <c r="E123" i="3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K111" i="3"/>
  <c r="H111" i="3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B95" i="3"/>
  <c r="I94" i="3"/>
  <c r="H94" i="3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F76" i="3"/>
  <c r="E76" i="3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B61" i="3"/>
  <c r="I60" i="3"/>
  <c r="H60" i="3"/>
  <c r="G60" i="3"/>
  <c r="F60" i="3"/>
  <c r="E60" i="3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B45" i="3"/>
  <c r="I44" i="3"/>
  <c r="H44" i="3"/>
  <c r="G44" i="3"/>
  <c r="F44" i="3"/>
  <c r="E44" i="3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B29" i="3"/>
  <c r="I28" i="3"/>
  <c r="H28" i="3"/>
  <c r="G28" i="3"/>
  <c r="F28" i="3"/>
  <c r="E28" i="3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B13" i="3"/>
  <c r="I12" i="3"/>
  <c r="H12" i="3"/>
  <c r="G12" i="3"/>
  <c r="F12" i="3"/>
  <c r="E12" i="3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I227" i="2"/>
  <c r="H227" i="2"/>
  <c r="G227" i="2"/>
  <c r="F227" i="2"/>
  <c r="E227" i="2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J225" i="2" s="1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I223" i="2" s="1"/>
  <c r="E223" i="2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E221" i="2"/>
  <c r="K221" i="2" s="1"/>
  <c r="D221" i="2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J212" i="2"/>
  <c r="I212" i="2"/>
  <c r="H212" i="2"/>
  <c r="G212" i="2"/>
  <c r="F212" i="2"/>
  <c r="E212" i="2"/>
  <c r="D212" i="2"/>
  <c r="C212" i="2"/>
  <c r="B212" i="2"/>
  <c r="K211" i="2"/>
  <c r="I211" i="2"/>
  <c r="H211" i="2"/>
  <c r="G211" i="2"/>
  <c r="F211" i="2"/>
  <c r="E211" i="2"/>
  <c r="D211" i="2"/>
  <c r="J211" i="2" s="1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K209" i="2"/>
  <c r="H209" i="2"/>
  <c r="G209" i="2"/>
  <c r="F209" i="2"/>
  <c r="E209" i="2"/>
  <c r="D209" i="2"/>
  <c r="J209" i="2" s="1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H6" i="2" s="1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E6" i="2"/>
  <c r="D6" i="2"/>
  <c r="J6" i="2" s="1"/>
  <c r="F4" i="2"/>
  <c r="C4" i="2"/>
  <c r="I2" i="2"/>
  <c r="G2" i="2"/>
  <c r="K6" i="2" l="1"/>
  <c r="K10" i="3"/>
  <c r="I15" i="3"/>
  <c r="K26" i="3"/>
  <c r="I31" i="3"/>
  <c r="K42" i="3"/>
  <c r="I47" i="3"/>
  <c r="K58" i="3"/>
  <c r="I63" i="3"/>
  <c r="K74" i="3"/>
  <c r="I79" i="3"/>
  <c r="K90" i="3"/>
  <c r="I99" i="3"/>
  <c r="I156" i="3"/>
  <c r="C6" i="2"/>
  <c r="I6" i="2" s="1"/>
  <c r="I217" i="2"/>
  <c r="K12" i="3"/>
  <c r="I17" i="3"/>
  <c r="K28" i="3"/>
  <c r="I33" i="3"/>
  <c r="K44" i="3"/>
  <c r="I49" i="3"/>
  <c r="K60" i="3"/>
  <c r="I65" i="3"/>
  <c r="K76" i="3"/>
  <c r="I81" i="3"/>
  <c r="K94" i="3"/>
  <c r="I103" i="3"/>
  <c r="I213" i="2"/>
  <c r="K224" i="2"/>
  <c r="K212" i="2"/>
  <c r="I9" i="3"/>
  <c r="K20" i="3"/>
  <c r="I25" i="3"/>
  <c r="K36" i="3"/>
  <c r="I41" i="3"/>
  <c r="K52" i="3"/>
  <c r="I57" i="3"/>
  <c r="K68" i="3"/>
  <c r="I73" i="3"/>
  <c r="K84" i="3"/>
  <c r="K110" i="3"/>
  <c r="K116" i="3"/>
  <c r="I209" i="2"/>
  <c r="K220" i="2"/>
  <c r="K8" i="3"/>
  <c r="I13" i="3"/>
  <c r="K24" i="3"/>
  <c r="I29" i="3"/>
  <c r="K40" i="3"/>
  <c r="I45" i="3"/>
  <c r="K56" i="3"/>
  <c r="I61" i="3"/>
  <c r="K72" i="3"/>
  <c r="I77" i="3"/>
  <c r="I95" i="3"/>
  <c r="K135" i="3"/>
  <c r="K148" i="3"/>
  <c r="K167" i="3"/>
  <c r="J117" i="3"/>
  <c r="J149" i="3"/>
  <c r="I191" i="3"/>
  <c r="J202" i="3"/>
  <c r="J231" i="3"/>
  <c r="I287" i="3"/>
  <c r="K326" i="3"/>
  <c r="J137" i="3"/>
  <c r="J169" i="3"/>
  <c r="J177" i="3"/>
  <c r="I193" i="3"/>
  <c r="K224" i="3"/>
  <c r="J307" i="3"/>
  <c r="J133" i="3"/>
  <c r="J165" i="3"/>
  <c r="I265" i="3"/>
  <c r="J275" i="3"/>
  <c r="K294" i="3"/>
  <c r="I329" i="3"/>
  <c r="K348" i="3"/>
  <c r="J339" i="3"/>
  <c r="J129" i="3"/>
  <c r="J161" i="3"/>
  <c r="J183" i="3"/>
  <c r="I187" i="3"/>
  <c r="J203" i="3"/>
  <c r="K220" i="3"/>
  <c r="I233" i="3"/>
  <c r="J243" i="3"/>
  <c r="K262" i="3"/>
  <c r="K316" i="3"/>
  <c r="J186" i="3"/>
  <c r="K198" i="3"/>
  <c r="I207" i="3"/>
  <c r="K214" i="3"/>
  <c r="I217" i="3"/>
  <c r="K236" i="3"/>
  <c r="I239" i="3"/>
  <c r="K246" i="3"/>
  <c r="I249" i="3"/>
  <c r="K268" i="3"/>
  <c r="I271" i="3"/>
  <c r="K278" i="3"/>
  <c r="I281" i="3"/>
  <c r="K300" i="3"/>
  <c r="I303" i="3"/>
  <c r="K310" i="3"/>
  <c r="I313" i="3"/>
  <c r="K332" i="3"/>
  <c r="I335" i="3"/>
  <c r="K342" i="3"/>
  <c r="I345" i="3"/>
  <c r="K186" i="3"/>
  <c r="I195" i="3"/>
  <c r="J206" i="3"/>
  <c r="K216" i="3"/>
  <c r="I219" i="3"/>
  <c r="K226" i="3"/>
  <c r="I229" i="3"/>
  <c r="K248" i="3"/>
  <c r="I251" i="3"/>
  <c r="K258" i="3"/>
  <c r="I261" i="3"/>
  <c r="K280" i="3"/>
  <c r="I283" i="3"/>
  <c r="K290" i="3"/>
  <c r="I293" i="3"/>
  <c r="K312" i="3"/>
  <c r="I315" i="3"/>
  <c r="K322" i="3"/>
  <c r="I325" i="3"/>
  <c r="K344" i="3"/>
  <c r="I347" i="3"/>
  <c r="K194" i="3"/>
  <c r="I203" i="3"/>
  <c r="K208" i="3"/>
  <c r="I211" i="3"/>
  <c r="K218" i="3"/>
  <c r="I221" i="3"/>
  <c r="K240" i="3"/>
  <c r="I243" i="3"/>
  <c r="K250" i="3"/>
  <c r="I253" i="3"/>
  <c r="K272" i="3"/>
  <c r="I275" i="3"/>
  <c r="K282" i="3"/>
  <c r="I285" i="3"/>
  <c r="K304" i="3"/>
  <c r="I307" i="3"/>
  <c r="K314" i="3"/>
  <c r="I317" i="3"/>
  <c r="K336" i="3"/>
  <c r="I339" i="3"/>
  <c r="K346" i="3"/>
  <c r="I349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<sst xmlns="http://schemas.openxmlformats.org/spreadsheetml/2006/main" count="163" uniqueCount="127">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</sst>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43497</v>
      </c>
      <c r="F7" s="3" t="s">
        <v>3</v>
      </c>
      <c r="G7" s="5">
        <v>43524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02/01/2019 - 02/28/2019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02/01/2018 - 02/28/2018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92522442.560000002</v>
      </c>
      <c r="D6" s="41">
        <f t="shared" si="0"/>
        <v>60748040.99000001</v>
      </c>
      <c r="E6" s="42">
        <f t="shared" si="0"/>
        <v>21252659.719999999</v>
      </c>
      <c r="F6" s="40">
        <f t="shared" si="0"/>
        <v>90064629.289999992</v>
      </c>
      <c r="G6" s="41">
        <f t="shared" si="0"/>
        <v>57366124.050000004</v>
      </c>
      <c r="H6" s="42">
        <f t="shared" si="0"/>
        <v>19278863.640000001</v>
      </c>
      <c r="I6" s="20">
        <f t="shared" ref="I6:I69" si="1">IFERROR((C6-F6)/F6,"")</f>
        <v>2.7289439698753141E-2</v>
      </c>
      <c r="J6" s="20">
        <f t="shared" ref="J6:J69" si="2">IFERROR((D6-G6)/G6,"")</f>
        <v>5.8953206199748559E-2</v>
      </c>
      <c r="K6" s="20">
        <f t="shared" ref="K6:K69" si="3">IFERROR((E6-H6)/H6,"")</f>
        <v>0.10238134969245512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2984512.31</v>
      </c>
      <c r="D7" s="43">
        <f>IF('County Data'!E2&gt;9,'County Data'!D2,"*")</f>
        <v>700259.76</v>
      </c>
      <c r="E7" s="44">
        <f>IF('County Data'!G2&gt;9,'County Data'!F2,"*")</f>
        <v>461930.7</v>
      </c>
      <c r="F7" s="43">
        <f>IF('County Data'!I2&gt;9,'County Data'!H2,"*")</f>
        <v>2807354.67</v>
      </c>
      <c r="G7" s="43">
        <f>IF('County Data'!K2&gt;9,'County Data'!J2,"*")</f>
        <v>602492.34</v>
      </c>
      <c r="H7" s="44">
        <f>IF('County Data'!M2&gt;9,'County Data'!L2,"*")</f>
        <v>460779.12</v>
      </c>
      <c r="I7" s="22">
        <f t="shared" si="1"/>
        <v>6.3104830284945845E-2</v>
      </c>
      <c r="J7" s="22">
        <f t="shared" si="2"/>
        <v>0.16227163983528828</v>
      </c>
      <c r="K7" s="22">
        <f t="shared" si="3"/>
        <v>2.4992017867476639E-3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5423876.1600000001</v>
      </c>
      <c r="D8" s="43">
        <f>IF('County Data'!E3&gt;9,'County Data'!D3,"*")</f>
        <v>3271791.57</v>
      </c>
      <c r="E8" s="44">
        <f>IF('County Data'!G3&gt;9,'County Data'!F3,"*")</f>
        <v>1087344.92</v>
      </c>
      <c r="F8" s="43">
        <f>IF('County Data'!I3&gt;9,'County Data'!H3,"*")</f>
        <v>5302997.2699999996</v>
      </c>
      <c r="G8" s="43">
        <f>IF('County Data'!K3&gt;9,'County Data'!J3,"*")</f>
        <v>3350460.06</v>
      </c>
      <c r="H8" s="44">
        <f>IF('County Data'!M3&gt;9,'County Data'!L3,"*")</f>
        <v>1031451.6</v>
      </c>
      <c r="I8" s="22">
        <f t="shared" si="1"/>
        <v>2.2794446959992609E-2</v>
      </c>
      <c r="J8" s="22">
        <f t="shared" si="2"/>
        <v>-2.3479906816140414E-2</v>
      </c>
      <c r="K8" s="22">
        <f t="shared" si="3"/>
        <v>5.4188989575468159E-2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2716090.87</v>
      </c>
      <c r="D9" s="46">
        <f>IF('County Data'!E4&gt;9,'County Data'!D4,"*")</f>
        <v>862334.71</v>
      </c>
      <c r="E9" s="47">
        <f>IF('County Data'!G4&gt;9,'County Data'!F4,"*")</f>
        <v>440767.35</v>
      </c>
      <c r="F9" s="45">
        <f>IF('County Data'!I4&gt;9,'County Data'!H4,"*")</f>
        <v>2697812.24</v>
      </c>
      <c r="G9" s="46">
        <f>IF('County Data'!K4&gt;9,'County Data'!J4,"*")</f>
        <v>747764.22</v>
      </c>
      <c r="H9" s="47">
        <f>IF('County Data'!M4&gt;9,'County Data'!L4,"*")</f>
        <v>402073.66</v>
      </c>
      <c r="I9" s="9">
        <f t="shared" si="1"/>
        <v>6.7753529059531165E-3</v>
      </c>
      <c r="J9" s="9">
        <f t="shared" si="2"/>
        <v>0.15321740053301827</v>
      </c>
      <c r="K9" s="9">
        <f t="shared" si="3"/>
        <v>9.6235326631443616E-2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25605132.370000001</v>
      </c>
      <c r="D10" s="43">
        <f>IF('County Data'!E5&gt;9,'County Data'!D5,"*")</f>
        <v>7214581.1500000004</v>
      </c>
      <c r="E10" s="44">
        <f>IF('County Data'!G5&gt;9,'County Data'!F5,"*")</f>
        <v>5247400.4400000004</v>
      </c>
      <c r="F10" s="43">
        <f>IF('County Data'!I5&gt;9,'County Data'!H5,"*")</f>
        <v>25264865.34</v>
      </c>
      <c r="G10" s="43">
        <f>IF('County Data'!K5&gt;9,'County Data'!J5,"*")</f>
        <v>6848378</v>
      </c>
      <c r="H10" s="44">
        <f>IF('County Data'!M5&gt;9,'County Data'!L5,"*")</f>
        <v>5108842.37</v>
      </c>
      <c r="I10" s="22">
        <f t="shared" si="1"/>
        <v>1.3467993018006769E-2</v>
      </c>
      <c r="J10" s="22">
        <f t="shared" si="2"/>
        <v>5.3472975644743966E-2</v>
      </c>
      <c r="K10" s="22">
        <f t="shared" si="3"/>
        <v>2.7121226290644056E-2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205943.42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192430.39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7.0222951790514992E-2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3522324.51</v>
      </c>
      <c r="D12" s="43">
        <f>IF('County Data'!E7&gt;9,'County Data'!D7,"*")</f>
        <v>352341.55</v>
      </c>
      <c r="E12" s="44">
        <f>IF('County Data'!G7&gt;9,'County Data'!F7,"*")</f>
        <v>328949.81</v>
      </c>
      <c r="F12" s="43">
        <f>IF('County Data'!I7&gt;9,'County Data'!H7,"*")</f>
        <v>3353065.35</v>
      </c>
      <c r="G12" s="43">
        <f>IF('County Data'!K7&gt;9,'County Data'!J7,"*")</f>
        <v>349868.26</v>
      </c>
      <c r="H12" s="44">
        <f>IF('County Data'!M7&gt;9,'County Data'!L7,"*")</f>
        <v>335043.94</v>
      </c>
      <c r="I12" s="22">
        <f t="shared" si="1"/>
        <v>5.0478932657843867E-2</v>
      </c>
      <c r="J12" s="22">
        <f t="shared" si="2"/>
        <v>7.0692037054175165E-3</v>
      </c>
      <c r="K12" s="22">
        <f t="shared" si="3"/>
        <v>-1.8189047084391393E-2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252799.87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215195.22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0.17474667885281092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7736595.6799999997</v>
      </c>
      <c r="D14" s="43">
        <f>IF('County Data'!E9&gt;9,'County Data'!D9,"*")</f>
        <v>10562923.18</v>
      </c>
      <c r="E14" s="44">
        <f>IF('County Data'!G9&gt;9,'County Data'!F9,"*")</f>
        <v>2383046.54</v>
      </c>
      <c r="F14" s="43">
        <f>IF('County Data'!I9&gt;9,'County Data'!H9,"*")</f>
        <v>7061711.4000000004</v>
      </c>
      <c r="G14" s="43">
        <f>IF('County Data'!K9&gt;9,'County Data'!J9,"*")</f>
        <v>10312863.32</v>
      </c>
      <c r="H14" s="44">
        <f>IF('County Data'!M9&gt;9,'County Data'!L9,"*")</f>
        <v>2156743.52</v>
      </c>
      <c r="I14" s="22">
        <f t="shared" si="1"/>
        <v>9.5569507414307434E-2</v>
      </c>
      <c r="J14" s="22">
        <f t="shared" si="2"/>
        <v>2.4247374588495893E-2</v>
      </c>
      <c r="K14" s="22">
        <f t="shared" si="3"/>
        <v>0.10492810939336913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1388159.33</v>
      </c>
      <c r="D15" s="48">
        <f>IF('County Data'!E10&gt;9,'County Data'!D10,"*")</f>
        <v>248424.44</v>
      </c>
      <c r="E15" s="49">
        <f>IF('County Data'!G10&gt;9,'County Data'!F10,"*")</f>
        <v>149873.97</v>
      </c>
      <c r="F15" s="48">
        <f>IF('County Data'!I10&gt;9,'County Data'!H10,"*")</f>
        <v>1305891.72</v>
      </c>
      <c r="G15" s="48">
        <f>IF('County Data'!K10&gt;9,'County Data'!J10,"*")</f>
        <v>267921.71999999997</v>
      </c>
      <c r="H15" s="49">
        <f>IF('County Data'!M10&gt;9,'County Data'!L10,"*")</f>
        <v>125798.99</v>
      </c>
      <c r="I15" s="23">
        <f t="shared" si="1"/>
        <v>6.2997267491672365E-2</v>
      </c>
      <c r="J15" s="23">
        <f t="shared" si="2"/>
        <v>-7.2772300804876788E-2</v>
      </c>
      <c r="K15" s="23">
        <f t="shared" si="3"/>
        <v>0.19137657623483301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2451260.2000000002</v>
      </c>
      <c r="D16" s="43">
        <f>IF('County Data'!E11&gt;9,'County Data'!D11,"*")</f>
        <v>1030397.87</v>
      </c>
      <c r="E16" s="44">
        <f>IF('County Data'!G11&gt;9,'County Data'!F11,"*")</f>
        <v>374370.22</v>
      </c>
      <c r="F16" s="43">
        <f>IF('County Data'!I11&gt;9,'County Data'!H11,"*")</f>
        <v>2343527.66</v>
      </c>
      <c r="G16" s="43">
        <f>IF('County Data'!K11&gt;9,'County Data'!J11,"*")</f>
        <v>1074196.57</v>
      </c>
      <c r="H16" s="44">
        <f>IF('County Data'!M11&gt;9,'County Data'!L11,"*")</f>
        <v>339754.81</v>
      </c>
      <c r="I16" s="22">
        <f t="shared" si="1"/>
        <v>4.5970244703661844E-2</v>
      </c>
      <c r="J16" s="22">
        <f t="shared" si="2"/>
        <v>-4.0773449872400974E-2</v>
      </c>
      <c r="K16" s="22">
        <f t="shared" si="3"/>
        <v>0.10188350239986294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3410656.96</v>
      </c>
      <c r="D17" s="46">
        <f>IF('County Data'!E12&gt;9,'County Data'!D12,"*")</f>
        <v>12915945.08</v>
      </c>
      <c r="E17" s="47">
        <f>IF('County Data'!G12&gt;9,'County Data'!F12,"*")</f>
        <v>1213532.8700000001</v>
      </c>
      <c r="F17" s="45">
        <f>IF('County Data'!I12&gt;9,'County Data'!H12,"*")</f>
        <v>3080545.73</v>
      </c>
      <c r="G17" s="46">
        <f>IF('County Data'!K12&gt;9,'County Data'!J12,"*")</f>
        <v>10342618.609999999</v>
      </c>
      <c r="H17" s="47" t="str">
        <f>IF('County Data'!M12&gt;9,'County Data'!L12,"*")</f>
        <v>*</v>
      </c>
      <c r="I17" s="9">
        <f t="shared" si="1"/>
        <v>0.10715998363056276</v>
      </c>
      <c r="J17" s="9">
        <f t="shared" si="2"/>
        <v>0.24880802116322076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10948971.949999999</v>
      </c>
      <c r="D18" s="43">
        <f>IF('County Data'!E13&gt;9,'County Data'!D13,"*")</f>
        <v>7245390.0999999996</v>
      </c>
      <c r="E18" s="44">
        <f>IF('County Data'!G13&gt;9,'County Data'!F13,"*")</f>
        <v>3009014.81</v>
      </c>
      <c r="F18" s="43">
        <f>IF('County Data'!I13&gt;9,'County Data'!H13,"*")</f>
        <v>10695028.800000001</v>
      </c>
      <c r="G18" s="43">
        <f>IF('County Data'!K13&gt;9,'County Data'!J13,"*")</f>
        <v>7138466.3600000003</v>
      </c>
      <c r="H18" s="44">
        <f>IF('County Data'!M13&gt;9,'County Data'!L13,"*")</f>
        <v>2827001.35</v>
      </c>
      <c r="I18" s="22">
        <f t="shared" si="1"/>
        <v>2.3744036107691314E-2</v>
      </c>
      <c r="J18" s="22">
        <f t="shared" si="2"/>
        <v>1.4978531046828284E-2</v>
      </c>
      <c r="K18" s="22">
        <f t="shared" si="3"/>
        <v>6.4383931051182536E-2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9000246.5500000007</v>
      </c>
      <c r="D19" s="46">
        <f>IF('County Data'!E14&gt;9,'County Data'!D14,"*")</f>
        <v>3004752.11</v>
      </c>
      <c r="E19" s="47">
        <f>IF('County Data'!G14&gt;9,'County Data'!F14,"*")</f>
        <v>2116025.9700000002</v>
      </c>
      <c r="F19" s="45">
        <f>IF('County Data'!I14&gt;9,'County Data'!H14,"*")</f>
        <v>8765330.1199999992</v>
      </c>
      <c r="G19" s="46">
        <f>IF('County Data'!K14&gt;9,'County Data'!J14,"*")</f>
        <v>2896893.38</v>
      </c>
      <c r="H19" s="47">
        <f>IF('County Data'!M14&gt;9,'County Data'!L14,"*")</f>
        <v>1931513.18</v>
      </c>
      <c r="I19" s="9">
        <f t="shared" si="1"/>
        <v>2.6800636916570756E-2</v>
      </c>
      <c r="J19" s="9">
        <f t="shared" si="2"/>
        <v>3.7232550823116585E-2</v>
      </c>
      <c r="K19" s="9">
        <f t="shared" si="3"/>
        <v>9.5527585268664991E-2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7914367.9000000004</v>
      </c>
      <c r="D20" s="43">
        <f>IF('County Data'!E15&gt;9,'County Data'!D15,"*")</f>
        <v>4751530.5599999996</v>
      </c>
      <c r="E20" s="44">
        <f>IF('County Data'!G15&gt;9,'County Data'!F15,"*")</f>
        <v>2037151.2</v>
      </c>
      <c r="F20" s="43">
        <f>IF('County Data'!I15&gt;9,'County Data'!H15,"*")</f>
        <v>8157993.71</v>
      </c>
      <c r="G20" s="43">
        <f>IF('County Data'!K15&gt;9,'County Data'!J15,"*")</f>
        <v>5105215.21</v>
      </c>
      <c r="H20" s="44">
        <f>IF('County Data'!M15&gt;9,'County Data'!L15,"*")</f>
        <v>2299974.92</v>
      </c>
      <c r="I20" s="22">
        <f t="shared" si="1"/>
        <v>-2.9863446658627002E-2</v>
      </c>
      <c r="J20" s="22">
        <f t="shared" si="2"/>
        <v>-6.9279087257126698E-2</v>
      </c>
      <c r="K20" s="22">
        <f t="shared" si="3"/>
        <v>-0.11427242867500485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8961504.4800000004</v>
      </c>
      <c r="D21" s="46">
        <f>IF('County Data'!E16&gt;9,'County Data'!D16,"*")</f>
        <v>8587368.9100000001</v>
      </c>
      <c r="E21" s="47">
        <f>IF('County Data'!G16&gt;9,'County Data'!F16,"*")</f>
        <v>2403250.92</v>
      </c>
      <c r="F21" s="45">
        <f>IF('County Data'!I16&gt;9,'County Data'!H16,"*")</f>
        <v>8820879.6699999999</v>
      </c>
      <c r="G21" s="46">
        <f>IF('County Data'!K16&gt;9,'County Data'!J16,"*")</f>
        <v>8328986</v>
      </c>
      <c r="H21" s="47">
        <f>IF('County Data'!M16&gt;9,'County Data'!L16,"*")</f>
        <v>2259886.1800000002</v>
      </c>
      <c r="I21" s="9">
        <f t="shared" si="1"/>
        <v>1.59422659939766E-2</v>
      </c>
      <c r="J21" s="9">
        <f t="shared" si="2"/>
        <v>3.1022132826252817E-2</v>
      </c>
      <c r="K21" s="9">
        <f t="shared" si="3"/>
        <v>6.3438920627409537E-2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02/01/2019 - 02/28/2019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02/01/2018 - 02/28/2018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1559563.58</v>
      </c>
      <c r="D6" s="41" t="str">
        <f>IF('Town Data'!E2&gt;9,'Town Data'!D2,"*")</f>
        <v>*</v>
      </c>
      <c r="E6" s="42">
        <f>IF('Town Data'!G2&gt;9,'Town Data'!F2,"*")</f>
        <v>239502.12</v>
      </c>
      <c r="F6" s="41">
        <f>IF('Town Data'!I2&gt;9,'Town Data'!H2,"*")</f>
        <v>1562043.1</v>
      </c>
      <c r="G6" s="41" t="str">
        <f>IF('Town Data'!K2&gt;9,'Town Data'!J2,"*")</f>
        <v>*</v>
      </c>
      <c r="H6" s="42">
        <f>IF('Town Data'!M2&gt;9,'Town Data'!L2,"*")</f>
        <v>247784.18</v>
      </c>
      <c r="I6" s="20">
        <f t="shared" ref="I6:I69" si="0">IFERROR((C6-F6)/F6,"")</f>
        <v>-1.5873569685753348E-3</v>
      </c>
      <c r="J6" s="20" t="str">
        <f t="shared" ref="J6:J69" si="1">IFERROR((D6-G6)/G6,"")</f>
        <v/>
      </c>
      <c r="K6" s="20">
        <f t="shared" ref="K6:K69" si="2">IFERROR((E6-H6)/H6,"")</f>
        <v>-3.3424490619215472E-2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133019.1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114818.39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0.15851737687664846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2231565.91</v>
      </c>
      <c r="D8" s="43">
        <f>IF('Town Data'!E4&gt;9,'Town Data'!D4,"*")</f>
        <v>366517.66</v>
      </c>
      <c r="E8" s="44">
        <f>IF('Town Data'!G4&gt;9,'Town Data'!F4,"*")</f>
        <v>296303.84999999998</v>
      </c>
      <c r="F8" s="43">
        <f>IF('Town Data'!I4&gt;9,'Town Data'!H4,"*")</f>
        <v>2203965.16</v>
      </c>
      <c r="G8" s="43">
        <f>IF('Town Data'!K4&gt;9,'Town Data'!J4,"*")</f>
        <v>407647.19</v>
      </c>
      <c r="H8" s="44">
        <f>IF('Town Data'!M4&gt;9,'Town Data'!L4,"*")</f>
        <v>311627.58</v>
      </c>
      <c r="I8" s="22">
        <f t="shared" si="0"/>
        <v>1.2523224278191402E-2</v>
      </c>
      <c r="J8" s="22">
        <f t="shared" si="1"/>
        <v>-0.10089491847104362</v>
      </c>
      <c r="K8" s="22">
        <f t="shared" si="2"/>
        <v>-4.9173215028015298E-2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1354352.31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1298966.7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4.2638206198819494E-2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366661.49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329016.18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0.11441780765918563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267342.74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278473.15999999997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-3.9969453429551285E-2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3006746.13</v>
      </c>
      <c r="D12" s="43">
        <f>IF('Town Data'!E8&gt;9,'Town Data'!D8,"*")</f>
        <v>643328.93999999994</v>
      </c>
      <c r="E12" s="44">
        <f>IF('Town Data'!G8&gt;9,'Town Data'!F8,"*")</f>
        <v>440349.28</v>
      </c>
      <c r="F12" s="43">
        <f>IF('Town Data'!I8&gt;9,'Town Data'!H8,"*")</f>
        <v>3032450.96</v>
      </c>
      <c r="G12" s="43">
        <f>IF('Town Data'!K8&gt;9,'Town Data'!J8,"*")</f>
        <v>640029.89</v>
      </c>
      <c r="H12" s="44">
        <f>IF('Town Data'!M8&gt;9,'Town Data'!L8,"*")</f>
        <v>424230.69</v>
      </c>
      <c r="I12" s="22">
        <f t="shared" si="0"/>
        <v>-8.4765855537528873E-3</v>
      </c>
      <c r="J12" s="22">
        <f t="shared" si="1"/>
        <v>5.154524892579517E-3</v>
      </c>
      <c r="K12" s="22">
        <f t="shared" si="2"/>
        <v>3.7994870196684793E-2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293523.90999999997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304117.65999999997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-3.4834379562173404E-2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437080.56</v>
      </c>
      <c r="E14" s="44" t="str">
        <f>IF('Town Data'!G10&gt;9,'Town Data'!F10,"*")</f>
        <v>*</v>
      </c>
      <c r="F14" s="43">
        <f>IF('Town Data'!I10&gt;9,'Town Data'!H10,"*")</f>
        <v>330470.46999999997</v>
      </c>
      <c r="G14" s="43">
        <f>IF('Town Data'!K10&gt;9,'Town Data'!J10,"*")</f>
        <v>362524.96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0.20565646017863148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8037910.0599999996</v>
      </c>
      <c r="D15" s="46">
        <f>IF('Town Data'!E11&gt;9,'Town Data'!D11,"*")</f>
        <v>3112741.05</v>
      </c>
      <c r="E15" s="47">
        <f>IF('Town Data'!G11&gt;9,'Town Data'!F11,"*")</f>
        <v>2858301.19</v>
      </c>
      <c r="F15" s="45">
        <f>IF('Town Data'!I11&gt;9,'Town Data'!H11,"*")</f>
        <v>8050719.8300000001</v>
      </c>
      <c r="G15" s="46">
        <f>IF('Town Data'!K11&gt;9,'Town Data'!J11,"*")</f>
        <v>2747327.04</v>
      </c>
      <c r="H15" s="47">
        <f>IF('Town Data'!M11&gt;9,'Town Data'!L11,"*")</f>
        <v>2744326.96</v>
      </c>
      <c r="I15" s="9">
        <f t="shared" si="0"/>
        <v>-1.591133497437891E-3</v>
      </c>
      <c r="J15" s="9">
        <f t="shared" si="1"/>
        <v>0.13300710278744235</v>
      </c>
      <c r="K15" s="9">
        <f t="shared" si="2"/>
        <v>4.1530849516560511E-2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923955.24</v>
      </c>
      <c r="D16" s="53">
        <f>IF('Town Data'!E12&gt;9,'Town Data'!D12,"*")</f>
        <v>1401206.8</v>
      </c>
      <c r="E16" s="54">
        <f>IF('Town Data'!G12&gt;9,'Town Data'!F12,"*")</f>
        <v>261207.6</v>
      </c>
      <c r="F16" s="53">
        <f>IF('Town Data'!I12&gt;9,'Town Data'!H12,"*")</f>
        <v>879423.12</v>
      </c>
      <c r="G16" s="53">
        <f>IF('Town Data'!K12&gt;9,'Town Data'!J12,"*")</f>
        <v>1344433.55</v>
      </c>
      <c r="H16" s="54">
        <f>IF('Town Data'!M12&gt;9,'Town Data'!L12,"*")</f>
        <v>258238.84</v>
      </c>
      <c r="I16" s="26">
        <f t="shared" si="0"/>
        <v>5.0637877248439857E-2</v>
      </c>
      <c r="J16" s="26">
        <f t="shared" si="1"/>
        <v>4.2228379379553566E-2</v>
      </c>
      <c r="K16" s="26">
        <f t="shared" si="2"/>
        <v>1.1496179273419945E-2</v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334777.65000000002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323752.68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3.4053679493865598E-2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293258.02</v>
      </c>
      <c r="D18" s="46">
        <f>IF('Town Data'!E14&gt;9,'Town Data'!D14,"*")</f>
        <v>73407.72</v>
      </c>
      <c r="E18" s="47" t="str">
        <f>IF('Town Data'!G14&gt;9,'Town Data'!F14,"*")</f>
        <v>*</v>
      </c>
      <c r="F18" s="45">
        <f>IF('Town Data'!I14&gt;9,'Town Data'!H14,"*")</f>
        <v>288891.14</v>
      </c>
      <c r="G18" s="46">
        <f>IF('Town Data'!K14&gt;9,'Town Data'!J14,"*")</f>
        <v>106503.85</v>
      </c>
      <c r="H18" s="47" t="str">
        <f>IF('Town Data'!M14&gt;9,'Town Data'!L14,"*")</f>
        <v>*</v>
      </c>
      <c r="I18" s="9">
        <f t="shared" si="0"/>
        <v>1.5116005288358807E-2</v>
      </c>
      <c r="J18" s="9">
        <f t="shared" si="1"/>
        <v>-0.31075055033221805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1935984.9</v>
      </c>
      <c r="D19" s="43" t="str">
        <f>IF('Town Data'!E15&gt;9,'Town Data'!D15,"*")</f>
        <v>*</v>
      </c>
      <c r="E19" s="44">
        <f>IF('Town Data'!G15&gt;9,'Town Data'!F15,"*")</f>
        <v>293592.78999999998</v>
      </c>
      <c r="F19" s="43">
        <f>IF('Town Data'!I15&gt;9,'Town Data'!H15,"*")</f>
        <v>1970527.25</v>
      </c>
      <c r="G19" s="43" t="str">
        <f>IF('Town Data'!K15&gt;9,'Town Data'!J15,"*")</f>
        <v>*</v>
      </c>
      <c r="H19" s="44">
        <f>IF('Town Data'!M15&gt;9,'Town Data'!L15,"*")</f>
        <v>263804.77</v>
      </c>
      <c r="I19" s="22">
        <f t="shared" si="0"/>
        <v>-1.7529496230006509E-2</v>
      </c>
      <c r="J19" s="22" t="str">
        <f t="shared" si="1"/>
        <v/>
      </c>
      <c r="K19" s="22">
        <f t="shared" si="2"/>
        <v>0.11291691200276613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752235.02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696807.25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7.9545340551493995E-2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355017.01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344491.27</v>
      </c>
      <c r="G21" s="43">
        <f>IF('Town Data'!K17&gt;9,'Town Data'!J17,"*")</f>
        <v>152649</v>
      </c>
      <c r="H21" s="44" t="str">
        <f>IF('Town Data'!M17&gt;9,'Town Data'!L17,"*")</f>
        <v>*</v>
      </c>
      <c r="I21" s="22">
        <f t="shared" si="0"/>
        <v>3.0554446270873541E-2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1115162.69</v>
      </c>
      <c r="D22" s="46">
        <f>IF('Town Data'!E18&gt;9,'Town Data'!D18,"*")</f>
        <v>698933.12</v>
      </c>
      <c r="E22" s="47">
        <f>IF('Town Data'!G18&gt;9,'Town Data'!F18,"*")</f>
        <v>395771.76</v>
      </c>
      <c r="F22" s="45">
        <f>IF('Town Data'!I18&gt;9,'Town Data'!H18,"*")</f>
        <v>1068893.8</v>
      </c>
      <c r="G22" s="46">
        <f>IF('Town Data'!K18&gt;9,'Town Data'!J18,"*")</f>
        <v>896362.55</v>
      </c>
      <c r="H22" s="47">
        <f>IF('Town Data'!M18&gt;9,'Town Data'!L18,"*")</f>
        <v>349175.89</v>
      </c>
      <c r="I22" s="9">
        <f t="shared" si="0"/>
        <v>4.3286704441544983E-2</v>
      </c>
      <c r="J22" s="9">
        <f t="shared" si="1"/>
        <v>-0.22025622333284678</v>
      </c>
      <c r="K22" s="9">
        <f t="shared" si="2"/>
        <v>0.13344526736940512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333531.68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311233.42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7.1644812436916352E-2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2894043.19</v>
      </c>
      <c r="D24" s="46" t="str">
        <f>IF('Town Data'!E20&gt;9,'Town Data'!D20,"*")</f>
        <v>*</v>
      </c>
      <c r="E24" s="47">
        <f>IF('Town Data'!G20&gt;9,'Town Data'!F20,"*")</f>
        <v>276127.86</v>
      </c>
      <c r="F24" s="45">
        <f>IF('Town Data'!I20&gt;9,'Town Data'!H20,"*")</f>
        <v>2858728.01</v>
      </c>
      <c r="G24" s="46" t="str">
        <f>IF('Town Data'!K20&gt;9,'Town Data'!J20,"*")</f>
        <v>*</v>
      </c>
      <c r="H24" s="47">
        <f>IF('Town Data'!M20&gt;9,'Town Data'!L20,"*")</f>
        <v>304312.95</v>
      </c>
      <c r="I24" s="9">
        <f t="shared" si="0"/>
        <v>1.2353459257566854E-2</v>
      </c>
      <c r="J24" s="9" t="str">
        <f t="shared" si="1"/>
        <v/>
      </c>
      <c r="K24" s="9">
        <f t="shared" si="2"/>
        <v>-9.2618766306199016E-2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393890.53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393001.03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2.2633528466833789E-3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257103.69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218658.81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0.17582131723848679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1837740.92</v>
      </c>
      <c r="D27" s="43">
        <f>IF('Town Data'!E23&gt;9,'Town Data'!D23,"*")</f>
        <v>876785.97</v>
      </c>
      <c r="E27" s="44">
        <f>IF('Town Data'!G23&gt;9,'Town Data'!F23,"*")</f>
        <v>343516.86</v>
      </c>
      <c r="F27" s="43">
        <f>IF('Town Data'!I23&gt;9,'Town Data'!H23,"*")</f>
        <v>1729879.38</v>
      </c>
      <c r="G27" s="43">
        <f>IF('Town Data'!K23&gt;9,'Town Data'!J23,"*")</f>
        <v>898226.65</v>
      </c>
      <c r="H27" s="44">
        <f>IF('Town Data'!M23&gt;9,'Town Data'!L23,"*")</f>
        <v>322446.52</v>
      </c>
      <c r="I27" s="22">
        <f t="shared" si="0"/>
        <v>6.2352058326748797E-2</v>
      </c>
      <c r="J27" s="22">
        <f t="shared" si="1"/>
        <v>-2.3870010982194805E-2</v>
      </c>
      <c r="K27" s="22">
        <f t="shared" si="2"/>
        <v>6.534522375989657E-2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345105.25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339430.47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1.6718534432103364E-2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779847.46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782883.2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-3.8776410069854494E-3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163323.47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3998599.64</v>
      </c>
      <c r="D31" s="43">
        <f>IF('Town Data'!E27&gt;9,'Town Data'!D27,"*")</f>
        <v>5036899.3</v>
      </c>
      <c r="E31" s="44">
        <f>IF('Town Data'!G27&gt;9,'Town Data'!F27,"*")</f>
        <v>2122854.38</v>
      </c>
      <c r="F31" s="43">
        <f>IF('Town Data'!I27&gt;9,'Town Data'!H27,"*")</f>
        <v>3840937.25</v>
      </c>
      <c r="G31" s="43">
        <f>IF('Town Data'!K27&gt;9,'Town Data'!J27,"*")</f>
        <v>5061216.63</v>
      </c>
      <c r="H31" s="44">
        <f>IF('Town Data'!M27&gt;9,'Town Data'!L27,"*")</f>
        <v>1969669.76</v>
      </c>
      <c r="I31" s="22">
        <f t="shared" si="0"/>
        <v>4.1047895276081416E-2</v>
      </c>
      <c r="J31" s="22">
        <f t="shared" si="1"/>
        <v>-4.8046412113365864E-3</v>
      </c>
      <c r="K31" s="22">
        <f t="shared" si="2"/>
        <v>7.7771727581378861E-2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332366.19</v>
      </c>
      <c r="D32" s="46">
        <f>IF('Town Data'!E28&gt;9,'Town Data'!D28,"*")</f>
        <v>92952.09</v>
      </c>
      <c r="E32" s="47" t="str">
        <f>IF('Town Data'!G28&gt;9,'Town Data'!F28,"*")</f>
        <v>*</v>
      </c>
      <c r="F32" s="45">
        <f>IF('Town Data'!I28&gt;9,'Town Data'!H28,"*")</f>
        <v>355334.11</v>
      </c>
      <c r="G32" s="46">
        <f>IF('Town Data'!K28&gt;9,'Town Data'!J28,"*")</f>
        <v>118383.06</v>
      </c>
      <c r="H32" s="47" t="str">
        <f>IF('Town Data'!M28&gt;9,'Town Data'!L28,"*")</f>
        <v>*</v>
      </c>
      <c r="I32" s="9">
        <f t="shared" si="0"/>
        <v>-6.4637532265056072E-2</v>
      </c>
      <c r="J32" s="9">
        <f t="shared" si="1"/>
        <v>-0.21481933310390863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2865454.43</v>
      </c>
      <c r="D33" s="43">
        <f>IF('Town Data'!E29&gt;9,'Town Data'!D29,"*")</f>
        <v>4321000.04</v>
      </c>
      <c r="E33" s="44">
        <f>IF('Town Data'!G29&gt;9,'Town Data'!F29,"*")</f>
        <v>978647.3</v>
      </c>
      <c r="F33" s="43">
        <f>IF('Town Data'!I29&gt;9,'Town Data'!H29,"*")</f>
        <v>2958614.53</v>
      </c>
      <c r="G33" s="43">
        <f>IF('Town Data'!K29&gt;9,'Town Data'!J29,"*")</f>
        <v>4119000.22</v>
      </c>
      <c r="H33" s="44">
        <f>IF('Town Data'!M29&gt;9,'Town Data'!L29,"*")</f>
        <v>916262.41</v>
      </c>
      <c r="I33" s="22">
        <f t="shared" si="0"/>
        <v>-3.14877450426094E-2</v>
      </c>
      <c r="J33" s="22">
        <f t="shared" si="1"/>
        <v>4.904098305680591E-2</v>
      </c>
      <c r="K33" s="22">
        <f t="shared" si="2"/>
        <v>6.8086270176684435E-2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980637.44</v>
      </c>
      <c r="D34" s="46" t="str">
        <f>IF('Town Data'!E30&gt;9,'Town Data'!D30,"*")</f>
        <v>*</v>
      </c>
      <c r="E34" s="47">
        <f>IF('Town Data'!G30&gt;9,'Town Data'!F30,"*")</f>
        <v>94800.22</v>
      </c>
      <c r="F34" s="45">
        <f>IF('Town Data'!I30&gt;9,'Town Data'!H30,"*")</f>
        <v>904588.69</v>
      </c>
      <c r="G34" s="46" t="str">
        <f>IF('Town Data'!K30&gt;9,'Town Data'!J30,"*")</f>
        <v>*</v>
      </c>
      <c r="H34" s="47">
        <f>IF('Town Data'!M30&gt;9,'Town Data'!L30,"*")</f>
        <v>79971.490000000005</v>
      </c>
      <c r="I34" s="9">
        <f t="shared" si="0"/>
        <v>8.406997659897783E-2</v>
      </c>
      <c r="J34" s="9" t="str">
        <f t="shared" si="1"/>
        <v/>
      </c>
      <c r="K34" s="9">
        <f t="shared" si="2"/>
        <v>0.18542520590775532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2074614.12</v>
      </c>
      <c r="D35" s="43">
        <f>IF('Town Data'!E31&gt;9,'Town Data'!D31,"*")</f>
        <v>2107617.9300000002</v>
      </c>
      <c r="E35" s="44">
        <f>IF('Town Data'!G31&gt;9,'Town Data'!F31,"*")</f>
        <v>499958.51</v>
      </c>
      <c r="F35" s="43">
        <f>IF('Town Data'!I31&gt;9,'Town Data'!H31,"*")</f>
        <v>2053883.85</v>
      </c>
      <c r="G35" s="43">
        <f>IF('Town Data'!K31&gt;9,'Town Data'!J31,"*")</f>
        <v>2233774.7400000002</v>
      </c>
      <c r="H35" s="44">
        <f>IF('Town Data'!M31&gt;9,'Town Data'!L31,"*")</f>
        <v>452111.12</v>
      </c>
      <c r="I35" s="22">
        <f t="shared" si="0"/>
        <v>1.009320463764298E-2</v>
      </c>
      <c r="J35" s="22">
        <f t="shared" si="1"/>
        <v>-5.6476961504184638E-2</v>
      </c>
      <c r="K35" s="22">
        <f t="shared" si="2"/>
        <v>0.10583103994433939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1800061.62</v>
      </c>
      <c r="D36" s="46" t="str">
        <f>IF('Town Data'!E32&gt;9,'Town Data'!D32,"*")</f>
        <v>*</v>
      </c>
      <c r="E36" s="47">
        <f>IF('Town Data'!G32&gt;9,'Town Data'!F32,"*")</f>
        <v>273364.82</v>
      </c>
      <c r="F36" s="45">
        <f>IF('Town Data'!I32&gt;9,'Town Data'!H32,"*")</f>
        <v>1694479.99</v>
      </c>
      <c r="G36" s="46" t="str">
        <f>IF('Town Data'!K32&gt;9,'Town Data'!J32,"*")</f>
        <v>*</v>
      </c>
      <c r="H36" s="47">
        <f>IF('Town Data'!M32&gt;9,'Town Data'!L32,"*")</f>
        <v>273251.78999999998</v>
      </c>
      <c r="I36" s="9">
        <f t="shared" si="0"/>
        <v>6.2309163060698121E-2</v>
      </c>
      <c r="J36" s="9" t="str">
        <f t="shared" si="1"/>
        <v/>
      </c>
      <c r="K36" s="9">
        <f t="shared" si="2"/>
        <v>4.1364779348756673E-4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729654.73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809904.35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-9.9085305567256185E-2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177976.82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81676.14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1776640.34</v>
      </c>
      <c r="D39" s="43" t="str">
        <f>IF('Town Data'!E35&gt;9,'Town Data'!D35,"*")</f>
        <v>*</v>
      </c>
      <c r="E39" s="44">
        <f>IF('Town Data'!G35&gt;9,'Town Data'!F35,"*")</f>
        <v>340709.97</v>
      </c>
      <c r="F39" s="43">
        <f>IF('Town Data'!I35&gt;9,'Town Data'!H35,"*")</f>
        <v>1821275.57</v>
      </c>
      <c r="G39" s="43" t="str">
        <f>IF('Town Data'!K35&gt;9,'Town Data'!J35,"*")</f>
        <v>*</v>
      </c>
      <c r="H39" s="44">
        <f>IF('Town Data'!M35&gt;9,'Town Data'!L35,"*")</f>
        <v>318603.21999999997</v>
      </c>
      <c r="I39" s="22">
        <f t="shared" si="0"/>
        <v>-2.4507675134521231E-2</v>
      </c>
      <c r="J39" s="22" t="str">
        <f t="shared" si="1"/>
        <v/>
      </c>
      <c r="K39" s="22">
        <f t="shared" si="2"/>
        <v>6.9386461316994857E-2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1143186.03</v>
      </c>
      <c r="D40" s="46">
        <f>IF('Town Data'!E36&gt;9,'Town Data'!D36,"*")</f>
        <v>103357.78</v>
      </c>
      <c r="E40" s="47">
        <f>IF('Town Data'!G36&gt;9,'Town Data'!F36,"*")</f>
        <v>124749.74</v>
      </c>
      <c r="F40" s="45">
        <f>IF('Town Data'!I36&gt;9,'Town Data'!H36,"*")</f>
        <v>1082795.74</v>
      </c>
      <c r="G40" s="46">
        <f>IF('Town Data'!K36&gt;9,'Town Data'!J36,"*")</f>
        <v>113611.01</v>
      </c>
      <c r="H40" s="47">
        <f>IF('Town Data'!M36&gt;9,'Town Data'!L36,"*")</f>
        <v>111145.77</v>
      </c>
      <c r="I40" s="9">
        <f t="shared" si="0"/>
        <v>5.5772559651924784E-2</v>
      </c>
      <c r="J40" s="9">
        <f t="shared" si="1"/>
        <v>-9.02485595366153E-2</v>
      </c>
      <c r="K40" s="9">
        <f t="shared" si="2"/>
        <v>0.12239755053206254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747850.92</v>
      </c>
      <c r="D41" s="43" t="str">
        <f>IF('Town Data'!E37&gt;9,'Town Data'!D37,"*")</f>
        <v>*</v>
      </c>
      <c r="E41" s="44">
        <f>IF('Town Data'!G37&gt;9,'Town Data'!F37,"*")</f>
        <v>112318.33</v>
      </c>
      <c r="F41" s="43">
        <f>IF('Town Data'!I37&gt;9,'Town Data'!H37,"*")</f>
        <v>746162.26</v>
      </c>
      <c r="G41" s="43" t="str">
        <f>IF('Town Data'!K37&gt;9,'Town Data'!J37,"*")</f>
        <v>*</v>
      </c>
      <c r="H41" s="44">
        <f>IF('Town Data'!M37&gt;9,'Town Data'!L37,"*")</f>
        <v>97785.3</v>
      </c>
      <c r="I41" s="22">
        <f t="shared" si="0"/>
        <v>2.2631270576456554E-3</v>
      </c>
      <c r="J41" s="22" t="str">
        <f t="shared" si="1"/>
        <v/>
      </c>
      <c r="K41" s="22">
        <f t="shared" si="2"/>
        <v>0.14862182761621634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325863.40999999997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298481.55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9.1737194476509479E-2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PITTSFIELD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98995.96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PLYMOUTH</v>
      </c>
      <c r="C44" s="50" t="str">
        <f>IF('Town Data'!C40&gt;9,'Town Data'!B40,"*")</f>
        <v>*</v>
      </c>
      <c r="D44" s="46">
        <f>IF('Town Data'!E40&gt;9,'Town Data'!D40,"*")</f>
        <v>74751.81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72547.44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3.0385221036055791E-2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POULTNEY</v>
      </c>
      <c r="C45" s="51">
        <f>IF('Town Data'!C41&gt;9,'Town Data'!B41,"*")</f>
        <v>176072.65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164240.82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7.2039520991188349E-2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RANDOLPH</v>
      </c>
      <c r="C46" s="50">
        <f>IF('Town Data'!C42&gt;9,'Town Data'!B42,"*")</f>
        <v>517490.59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471817.82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9.68017062178788E-2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RICHMOND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229415.73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ROCKINGHAM</v>
      </c>
      <c r="C48" s="50">
        <f>IF('Town Data'!C44&gt;9,'Town Data'!B44,"*")</f>
        <v>403111.1</v>
      </c>
      <c r="D48" s="46" t="str">
        <f>IF('Town Data'!E44&gt;9,'Town Data'!D44,"*")</f>
        <v>*</v>
      </c>
      <c r="E48" s="47">
        <f>IF('Town Data'!G44&gt;9,'Town Data'!F44,"*")</f>
        <v>90924.9</v>
      </c>
      <c r="F48" s="45">
        <f>IF('Town Data'!I44&gt;9,'Town Data'!H44,"*")</f>
        <v>396501.89</v>
      </c>
      <c r="G48" s="46" t="str">
        <f>IF('Town Data'!K44&gt;9,'Town Data'!J44,"*")</f>
        <v>*</v>
      </c>
      <c r="H48" s="47">
        <f>IF('Town Data'!M44&gt;9,'Town Data'!L44,"*")</f>
        <v>84670.27</v>
      </c>
      <c r="I48" s="9">
        <f t="shared" si="0"/>
        <v>1.6668798224391723E-2</v>
      </c>
      <c r="J48" s="9" t="str">
        <f t="shared" si="1"/>
        <v/>
      </c>
      <c r="K48" s="9">
        <f t="shared" si="2"/>
        <v>7.3870438821087847E-2</v>
      </c>
      <c r="L48" s="15"/>
    </row>
    <row r="49" spans="1:12" x14ac:dyDescent="0.25">
      <c r="A49" s="15"/>
      <c r="B49" s="27" t="str">
        <f>'Town Data'!A45</f>
        <v>ROYALTON</v>
      </c>
      <c r="C49" s="51">
        <f>IF('Town Data'!C45&gt;9,'Town Data'!B45,"*")</f>
        <v>295891.94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292570.74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1.13517845291023E-2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3383097.18</v>
      </c>
      <c r="D50" s="46">
        <f>IF('Town Data'!E46&gt;9,'Town Data'!D46,"*")</f>
        <v>322901.03000000003</v>
      </c>
      <c r="E50" s="47">
        <f>IF('Town Data'!G46&gt;9,'Town Data'!F46,"*")</f>
        <v>426039.84</v>
      </c>
      <c r="F50" s="45">
        <f>IF('Town Data'!I46&gt;9,'Town Data'!H46,"*")</f>
        <v>3351981.02</v>
      </c>
      <c r="G50" s="46">
        <f>IF('Town Data'!K46&gt;9,'Town Data'!J46,"*")</f>
        <v>325885.86</v>
      </c>
      <c r="H50" s="47">
        <f>IF('Town Data'!M46&gt;9,'Town Data'!L46,"*")</f>
        <v>419329.66</v>
      </c>
      <c r="I50" s="9">
        <f t="shared" si="0"/>
        <v>9.2829165243901498E-3</v>
      </c>
      <c r="J50" s="9">
        <f t="shared" si="1"/>
        <v>-9.1591270636902072E-3</v>
      </c>
      <c r="K50" s="9">
        <f t="shared" si="2"/>
        <v>1.6002159255799009E-2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1490851.48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1384020.19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7.718911239293412E-2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679217.07</v>
      </c>
      <c r="D52" s="46" t="str">
        <f>IF('Town Data'!E48&gt;9,'Town Data'!D48,"*")</f>
        <v>*</v>
      </c>
      <c r="E52" s="47">
        <f>IF('Town Data'!G48&gt;9,'Town Data'!F48,"*")</f>
        <v>130193.33</v>
      </c>
      <c r="F52" s="45">
        <f>IF('Town Data'!I48&gt;9,'Town Data'!H48,"*")</f>
        <v>687061</v>
      </c>
      <c r="G52" s="46">
        <f>IF('Town Data'!K48&gt;9,'Town Data'!J48,"*")</f>
        <v>127155.39</v>
      </c>
      <c r="H52" s="47">
        <f>IF('Town Data'!M48&gt;9,'Town Data'!L48,"*")</f>
        <v>96175.59</v>
      </c>
      <c r="I52" s="9">
        <f t="shared" si="0"/>
        <v>-1.1416642772621428E-2</v>
      </c>
      <c r="J52" s="9" t="str">
        <f t="shared" si="1"/>
        <v/>
      </c>
      <c r="K52" s="9">
        <f t="shared" si="2"/>
        <v>0.35370451067677366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6433425.04</v>
      </c>
      <c r="D53" s="43">
        <f>IF('Town Data'!E49&gt;9,'Town Data'!D49,"*")</f>
        <v>2157837.77</v>
      </c>
      <c r="E53" s="44">
        <f>IF('Town Data'!G49&gt;9,'Town Data'!F49,"*")</f>
        <v>751755.32</v>
      </c>
      <c r="F53" s="43">
        <f>IF('Town Data'!I49&gt;9,'Town Data'!H49,"*")</f>
        <v>6144826.1799999997</v>
      </c>
      <c r="G53" s="43">
        <f>IF('Town Data'!K49&gt;9,'Town Data'!J49,"*")</f>
        <v>2100754.3199999998</v>
      </c>
      <c r="H53" s="44">
        <f>IF('Town Data'!M49&gt;9,'Town Data'!L49,"*")</f>
        <v>810235.92</v>
      </c>
      <c r="I53" s="22">
        <f t="shared" si="0"/>
        <v>4.6966155192367111E-2</v>
      </c>
      <c r="J53" s="22">
        <f t="shared" si="1"/>
        <v>2.7172834755851027E-2</v>
      </c>
      <c r="K53" s="22">
        <f t="shared" si="2"/>
        <v>-7.2177249312768171E-2</v>
      </c>
      <c r="L53" s="15"/>
    </row>
    <row r="54" spans="1:12" x14ac:dyDescent="0.25">
      <c r="A54" s="15"/>
      <c r="B54" s="15" t="str">
        <f>'Town Data'!A50</f>
        <v>SPRINGFIELD</v>
      </c>
      <c r="C54" s="50">
        <f>IF('Town Data'!C50&gt;9,'Town Data'!B50,"*")</f>
        <v>861179.52</v>
      </c>
      <c r="D54" s="46" t="str">
        <f>IF('Town Data'!E50&gt;9,'Town Data'!D50,"*")</f>
        <v>*</v>
      </c>
      <c r="E54" s="47">
        <f>IF('Town Data'!G50&gt;9,'Town Data'!F50,"*")</f>
        <v>104929.76</v>
      </c>
      <c r="F54" s="45">
        <f>IF('Town Data'!I50&gt;9,'Town Data'!H50,"*")</f>
        <v>816498.98</v>
      </c>
      <c r="G54" s="46" t="str">
        <f>IF('Town Data'!K50&gt;9,'Town Data'!J50,"*")</f>
        <v>*</v>
      </c>
      <c r="H54" s="47">
        <f>IF('Town Data'!M50&gt;9,'Town Data'!L50,"*")</f>
        <v>72248.009999999995</v>
      </c>
      <c r="I54" s="9">
        <f t="shared" si="0"/>
        <v>5.4722101428712179E-2</v>
      </c>
      <c r="J54" s="9" t="str">
        <f t="shared" si="1"/>
        <v/>
      </c>
      <c r="K54" s="9">
        <f t="shared" si="2"/>
        <v>0.45235501988220855</v>
      </c>
      <c r="L54" s="15"/>
    </row>
    <row r="55" spans="1:12" x14ac:dyDescent="0.25">
      <c r="A55" s="15"/>
      <c r="B55" s="27" t="str">
        <f>'Town Data'!A51</f>
        <v>ST ALBANS</v>
      </c>
      <c r="C55" s="51">
        <f>IF('Town Data'!C51&gt;9,'Town Data'!B51,"*")</f>
        <v>1567564.5</v>
      </c>
      <c r="D55" s="43" t="str">
        <f>IF('Town Data'!E51&gt;9,'Town Data'!D51,"*")</f>
        <v>*</v>
      </c>
      <c r="E55" s="44">
        <f>IF('Town Data'!G51&gt;9,'Town Data'!F51,"*")</f>
        <v>178409.35</v>
      </c>
      <c r="F55" s="43">
        <f>IF('Town Data'!I51&gt;9,'Town Data'!H51,"*")</f>
        <v>1496430.23</v>
      </c>
      <c r="G55" s="43" t="str">
        <f>IF('Town Data'!K51&gt;9,'Town Data'!J51,"*")</f>
        <v>*</v>
      </c>
      <c r="H55" s="44">
        <f>IF('Town Data'!M51&gt;9,'Town Data'!L51,"*")</f>
        <v>186128.1</v>
      </c>
      <c r="I55" s="22">
        <f t="shared" si="0"/>
        <v>4.7535974998313163E-2</v>
      </c>
      <c r="J55" s="22" t="str">
        <f t="shared" si="1"/>
        <v/>
      </c>
      <c r="K55" s="22">
        <f t="shared" si="2"/>
        <v>-4.1470095058188418E-2</v>
      </c>
      <c r="L55" s="15"/>
    </row>
    <row r="56" spans="1:12" x14ac:dyDescent="0.25">
      <c r="A56" s="15"/>
      <c r="B56" s="15" t="str">
        <f>'Town Data'!A52</f>
        <v>ST ALBANS TOWN</v>
      </c>
      <c r="C56" s="50">
        <f>IF('Town Data'!C52&gt;9,'Town Data'!B52,"*")</f>
        <v>604185.46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566757.06999999995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6.6039564358676667E-2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JOHNSBURY</v>
      </c>
      <c r="C57" s="51">
        <f>IF('Town Data'!C53&gt;9,'Town Data'!B53,"*")</f>
        <v>906733.1</v>
      </c>
      <c r="D57" s="43" t="str">
        <f>IF('Town Data'!E53&gt;9,'Town Data'!D53,"*")</f>
        <v>*</v>
      </c>
      <c r="E57" s="44">
        <f>IF('Town Data'!G53&gt;9,'Town Data'!F53,"*")</f>
        <v>89200.31</v>
      </c>
      <c r="F57" s="43">
        <f>IF('Town Data'!I53&gt;9,'Town Data'!H53,"*")</f>
        <v>1049000.8500000001</v>
      </c>
      <c r="G57" s="43" t="str">
        <f>IF('Town Data'!K53&gt;9,'Town Data'!J53,"*")</f>
        <v>*</v>
      </c>
      <c r="H57" s="44">
        <f>IF('Town Data'!M53&gt;9,'Town Data'!L53,"*")</f>
        <v>104715.81</v>
      </c>
      <c r="I57" s="22">
        <f t="shared" si="0"/>
        <v>-0.13562214940054634</v>
      </c>
      <c r="J57" s="22" t="str">
        <f t="shared" si="1"/>
        <v/>
      </c>
      <c r="K57" s="22">
        <f t="shared" si="2"/>
        <v>-0.14816769311147954</v>
      </c>
      <c r="L57" s="15"/>
    </row>
    <row r="58" spans="1:12" x14ac:dyDescent="0.25">
      <c r="A58" s="15"/>
      <c r="B58" s="15" t="str">
        <f>'Town Data'!A54</f>
        <v>STOWE</v>
      </c>
      <c r="C58" s="50">
        <f>IF('Town Data'!C54&gt;9,'Town Data'!B54,"*")</f>
        <v>5439728.4299999997</v>
      </c>
      <c r="D58" s="46">
        <f>IF('Town Data'!E54&gt;9,'Town Data'!D54,"*")</f>
        <v>9022732.0999999996</v>
      </c>
      <c r="E58" s="47">
        <f>IF('Town Data'!G54&gt;9,'Town Data'!F54,"*")</f>
        <v>1966312.66</v>
      </c>
      <c r="F58" s="45">
        <f>IF('Town Data'!I54&gt;9,'Town Data'!H54,"*")</f>
        <v>4860105.28</v>
      </c>
      <c r="G58" s="46">
        <f>IF('Town Data'!K54&gt;9,'Town Data'!J54,"*")</f>
        <v>8816870.5099999998</v>
      </c>
      <c r="H58" s="47">
        <f>IF('Town Data'!M54&gt;9,'Town Data'!L54,"*")</f>
        <v>1743178.4</v>
      </c>
      <c r="I58" s="9">
        <f t="shared" si="0"/>
        <v>0.1192614391266848</v>
      </c>
      <c r="J58" s="9">
        <f t="shared" si="1"/>
        <v>2.3348600817774724E-2</v>
      </c>
      <c r="K58" s="9">
        <f t="shared" si="2"/>
        <v>0.12800425934603138</v>
      </c>
      <c r="L58" s="15"/>
    </row>
    <row r="59" spans="1:12" x14ac:dyDescent="0.25">
      <c r="A59" s="15"/>
      <c r="B59" s="27" t="str">
        <f>'Town Data'!A55</f>
        <v>STRATTON</v>
      </c>
      <c r="C59" s="51" t="str">
        <f>IF('Town Data'!C55&gt;9,'Town Data'!B55,"*")</f>
        <v>*</v>
      </c>
      <c r="D59" s="43">
        <f>IF('Town Data'!E55&gt;9,'Town Data'!D55,"*")</f>
        <v>2747685.26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2791042.36</v>
      </c>
      <c r="H59" s="44" t="str">
        <f>IF('Town Data'!M55&gt;9,'Town Data'!L55,"*")</f>
        <v>*</v>
      </c>
      <c r="I59" s="22" t="str">
        <f t="shared" si="0"/>
        <v/>
      </c>
      <c r="J59" s="22">
        <f t="shared" si="1"/>
        <v>-1.5534375479704326E-2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395863.68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395070.3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2.0081995533453279E-3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314039.65000000002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273503.92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0.14820895437257367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1073955.52</v>
      </c>
      <c r="D62" s="46">
        <f>IF('Town Data'!E58&gt;9,'Town Data'!D58,"*")</f>
        <v>361556.68</v>
      </c>
      <c r="E62" s="47">
        <f>IF('Town Data'!G58&gt;9,'Town Data'!F58,"*")</f>
        <v>444173.96</v>
      </c>
      <c r="F62" s="45">
        <f>IF('Town Data'!I58&gt;9,'Town Data'!H58,"*")</f>
        <v>914082.55</v>
      </c>
      <c r="G62" s="46">
        <f>IF('Town Data'!K58&gt;9,'Town Data'!J58,"*")</f>
        <v>347845.9</v>
      </c>
      <c r="H62" s="47">
        <f>IF('Town Data'!M58&gt;9,'Town Data'!L58,"*")</f>
        <v>270387.86</v>
      </c>
      <c r="I62" s="9">
        <f t="shared" si="0"/>
        <v>0.17489992561393933</v>
      </c>
      <c r="J62" s="9">
        <f t="shared" si="1"/>
        <v>3.9416247252015819E-2</v>
      </c>
      <c r="K62" s="9">
        <f t="shared" si="2"/>
        <v>0.64272893021158584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1029944.45</v>
      </c>
      <c r="D63" s="43">
        <f>IF('Town Data'!E59&gt;9,'Town Data'!D59,"*")</f>
        <v>1344149.71</v>
      </c>
      <c r="E63" s="44">
        <f>IF('Town Data'!G59&gt;9,'Town Data'!F59,"*")</f>
        <v>454389.95</v>
      </c>
      <c r="F63" s="43">
        <f>IF('Town Data'!I59&gt;9,'Town Data'!H59,"*")</f>
        <v>1005635.63</v>
      </c>
      <c r="G63" s="43">
        <f>IF('Town Data'!K59&gt;9,'Town Data'!J59,"*")</f>
        <v>1273264.07</v>
      </c>
      <c r="H63" s="44">
        <f>IF('Town Data'!M59&gt;9,'Town Data'!L59,"*")</f>
        <v>441009.68</v>
      </c>
      <c r="I63" s="22">
        <f t="shared" si="0"/>
        <v>2.4172592214140174E-2</v>
      </c>
      <c r="J63" s="22">
        <f t="shared" si="1"/>
        <v>5.5672379100432712E-2</v>
      </c>
      <c r="K63" s="22">
        <f t="shared" si="2"/>
        <v>3.0340082331072684E-2</v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1239179.18</v>
      </c>
      <c r="D64" s="46">
        <f>IF('Town Data'!E60&gt;9,'Town Data'!D60,"*")</f>
        <v>690694.5</v>
      </c>
      <c r="E64" s="47">
        <f>IF('Town Data'!G60&gt;9,'Town Data'!F60,"*")</f>
        <v>336827.71</v>
      </c>
      <c r="F64" s="45">
        <f>IF('Town Data'!I60&gt;9,'Town Data'!H60,"*")</f>
        <v>1310891.07</v>
      </c>
      <c r="G64" s="46">
        <f>IF('Town Data'!K60&gt;9,'Town Data'!J60,"*")</f>
        <v>664609</v>
      </c>
      <c r="H64" s="47">
        <f>IF('Town Data'!M60&gt;9,'Town Data'!L60,"*")</f>
        <v>371290.27</v>
      </c>
      <c r="I64" s="9">
        <f t="shared" si="0"/>
        <v>-5.4704690298943093E-2</v>
      </c>
      <c r="J64" s="9">
        <f t="shared" si="1"/>
        <v>3.924939325227314E-2</v>
      </c>
      <c r="K64" s="9">
        <f t="shared" si="2"/>
        <v>-9.2818376307033296E-2</v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2815140.26</v>
      </c>
      <c r="D65" s="43" t="str">
        <f>IF('Town Data'!E61&gt;9,'Town Data'!D61,"*")</f>
        <v>*</v>
      </c>
      <c r="E65" s="44">
        <f>IF('Town Data'!G61&gt;9,'Town Data'!F61,"*")</f>
        <v>359550.87</v>
      </c>
      <c r="F65" s="43">
        <f>IF('Town Data'!I61&gt;9,'Town Data'!H61,"*")</f>
        <v>2780934.14</v>
      </c>
      <c r="G65" s="43" t="str">
        <f>IF('Town Data'!K61&gt;9,'Town Data'!J61,"*")</f>
        <v>*</v>
      </c>
      <c r="H65" s="44">
        <f>IF('Town Data'!M61&gt;9,'Town Data'!L61,"*")</f>
        <v>321689.32</v>
      </c>
      <c r="I65" s="22">
        <f t="shared" si="0"/>
        <v>1.2300226570629841E-2</v>
      </c>
      <c r="J65" s="22" t="str">
        <f t="shared" si="1"/>
        <v/>
      </c>
      <c r="K65" s="22">
        <f t="shared" si="2"/>
        <v>0.11769601179174984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618140.86</v>
      </c>
      <c r="D66" s="46">
        <f>IF('Town Data'!E62&gt;9,'Town Data'!D62,"*")</f>
        <v>237382.76</v>
      </c>
      <c r="E66" s="47">
        <f>IF('Town Data'!G62&gt;9,'Town Data'!F62,"*")</f>
        <v>133921.64000000001</v>
      </c>
      <c r="F66" s="45">
        <f>IF('Town Data'!I62&gt;9,'Town Data'!H62,"*")</f>
        <v>891237.4</v>
      </c>
      <c r="G66" s="46">
        <f>IF('Town Data'!K62&gt;9,'Town Data'!J62,"*")</f>
        <v>251411.95</v>
      </c>
      <c r="H66" s="47">
        <f>IF('Town Data'!M62&gt;9,'Town Data'!L62,"*")</f>
        <v>275095.76</v>
      </c>
      <c r="I66" s="9">
        <f t="shared" si="0"/>
        <v>-0.30642401227776128</v>
      </c>
      <c r="J66" s="9">
        <f t="shared" si="1"/>
        <v>-5.5801603702608414E-2</v>
      </c>
      <c r="K66" s="9">
        <f t="shared" si="2"/>
        <v>-0.51318173715218285</v>
      </c>
      <c r="L66" s="15"/>
    </row>
    <row r="67" spans="1:12" x14ac:dyDescent="0.25">
      <c r="A67" s="15"/>
      <c r="B67" s="27" t="str">
        <f>'Town Data'!A63</f>
        <v>WINDSOR</v>
      </c>
      <c r="C67" s="51">
        <f>IF('Town Data'!C63&gt;9,'Town Data'!B63,"*")</f>
        <v>290252.2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283052.2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2.5437004199225441E-2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>
        <f>IF('Town Data'!E64&gt;9,'Town Data'!D64,"*")</f>
        <v>310027.03000000003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271412.98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0.14227046178852629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996100.11</v>
      </c>
      <c r="D69" s="43" t="str">
        <f>IF('Town Data'!E65&gt;9,'Town Data'!D65,"*")</f>
        <v>*</v>
      </c>
      <c r="E69" s="44">
        <f>IF('Town Data'!G65&gt;9,'Town Data'!F65,"*")</f>
        <v>304440.08</v>
      </c>
      <c r="F69" s="43">
        <f>IF('Town Data'!I65&gt;9,'Town Data'!H65,"*")</f>
        <v>871851.88</v>
      </c>
      <c r="G69" s="43" t="str">
        <f>IF('Town Data'!K65&gt;9,'Town Data'!J65,"*")</f>
        <v>*</v>
      </c>
      <c r="H69" s="44">
        <f>IF('Town Data'!M65&gt;9,'Town Data'!L65,"*")</f>
        <v>300391.45</v>
      </c>
      <c r="I69" s="22">
        <f t="shared" si="0"/>
        <v>0.14251070950262787</v>
      </c>
      <c r="J69" s="22" t="str">
        <f t="shared" si="1"/>
        <v/>
      </c>
      <c r="K69" s="22">
        <f t="shared" si="2"/>
        <v>1.3477846989320117E-2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1083030.28</v>
      </c>
      <c r="D70" s="46">
        <f>IF('Town Data'!E66&gt;9,'Town Data'!D66,"*")</f>
        <v>1471571.81</v>
      </c>
      <c r="E70" s="47">
        <f>IF('Town Data'!G66&gt;9,'Town Data'!F66,"*")</f>
        <v>361433.17</v>
      </c>
      <c r="F70" s="45">
        <f>IF('Town Data'!I66&gt;9,'Town Data'!H66,"*")</f>
        <v>1072880.17</v>
      </c>
      <c r="G70" s="46">
        <f>IF('Town Data'!K66&gt;9,'Town Data'!J66,"*")</f>
        <v>1291484.73</v>
      </c>
      <c r="H70" s="47">
        <f>IF('Town Data'!M66&gt;9,'Town Data'!L66,"*")</f>
        <v>346456.19</v>
      </c>
      <c r="I70" s="9">
        <f t="shared" ref="I70:I133" si="3">IFERROR((C70-F70)/F70,"")</f>
        <v>9.4606185143678283E-3</v>
      </c>
      <c r="J70" s="9">
        <f t="shared" ref="J70:J133" si="4">IFERROR((D70-G70)/G70,"")</f>
        <v>0.13944189645974372</v>
      </c>
      <c r="K70" s="9">
        <f t="shared" ref="K70:K133" si="5">IFERROR((E70-H70)/H70,"")</f>
        <v>4.3229073205475074E-2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52"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1559563.58</v>
      </c>
      <c r="C2" s="39">
        <v>46</v>
      </c>
      <c r="D2" s="39">
        <v>0</v>
      </c>
      <c r="E2" s="39">
        <v>0</v>
      </c>
      <c r="F2" s="39">
        <v>239502.12</v>
      </c>
      <c r="G2" s="39">
        <v>22</v>
      </c>
      <c r="H2" s="39">
        <v>1562043.1</v>
      </c>
      <c r="I2" s="39">
        <v>46</v>
      </c>
      <c r="J2" s="39">
        <v>0</v>
      </c>
      <c r="K2" s="39">
        <v>0</v>
      </c>
      <c r="L2" s="39">
        <v>247784.18</v>
      </c>
      <c r="M2" s="39">
        <v>23</v>
      </c>
    </row>
    <row r="3" spans="1:13" x14ac:dyDescent="0.25">
      <c r="A3" s="38" t="s">
        <v>48</v>
      </c>
      <c r="B3" s="39">
        <v>133019.1</v>
      </c>
      <c r="C3" s="39">
        <v>13</v>
      </c>
      <c r="D3" s="39">
        <v>0</v>
      </c>
      <c r="E3" s="39">
        <v>0</v>
      </c>
      <c r="F3" s="39">
        <v>0</v>
      </c>
      <c r="G3" s="39">
        <v>0</v>
      </c>
      <c r="H3" s="39">
        <v>114818.39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2231565.91</v>
      </c>
      <c r="C4" s="39">
        <v>66</v>
      </c>
      <c r="D4" s="39">
        <v>366517.66</v>
      </c>
      <c r="E4" s="39">
        <v>22</v>
      </c>
      <c r="F4" s="39">
        <v>296303.84999999998</v>
      </c>
      <c r="G4" s="39">
        <v>30</v>
      </c>
      <c r="H4" s="39">
        <v>2203965.16</v>
      </c>
      <c r="I4" s="39">
        <v>69</v>
      </c>
      <c r="J4" s="39">
        <v>407647.19</v>
      </c>
      <c r="K4" s="39">
        <v>23</v>
      </c>
      <c r="L4" s="39">
        <v>311627.58</v>
      </c>
      <c r="M4" s="39">
        <v>31</v>
      </c>
    </row>
    <row r="5" spans="1:13" x14ac:dyDescent="0.25">
      <c r="A5" s="38" t="s">
        <v>50</v>
      </c>
      <c r="B5" s="39">
        <v>1354352.31</v>
      </c>
      <c r="C5" s="39">
        <v>16</v>
      </c>
      <c r="D5" s="39">
        <v>0</v>
      </c>
      <c r="E5" s="39">
        <v>0</v>
      </c>
      <c r="F5" s="39">
        <v>0</v>
      </c>
      <c r="G5" s="39">
        <v>0</v>
      </c>
      <c r="H5" s="39">
        <v>1298966.7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366661.49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329016.18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267342.74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278473.15999999997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3006746.13</v>
      </c>
      <c r="C8" s="39">
        <v>74</v>
      </c>
      <c r="D8" s="39">
        <v>643328.93999999994</v>
      </c>
      <c r="E8" s="39">
        <v>18</v>
      </c>
      <c r="F8" s="39">
        <v>440349.28</v>
      </c>
      <c r="G8" s="39">
        <v>34</v>
      </c>
      <c r="H8" s="39">
        <v>3032450.96</v>
      </c>
      <c r="I8" s="39">
        <v>85</v>
      </c>
      <c r="J8" s="39">
        <v>640029.89</v>
      </c>
      <c r="K8" s="39">
        <v>17</v>
      </c>
      <c r="L8" s="39">
        <v>424230.69</v>
      </c>
      <c r="M8" s="39">
        <v>35</v>
      </c>
    </row>
    <row r="9" spans="1:13" x14ac:dyDescent="0.25">
      <c r="A9" s="38" t="s">
        <v>54</v>
      </c>
      <c r="B9" s="39">
        <v>293523.90999999997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304117.65999999997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437080.56</v>
      </c>
      <c r="E10" s="39">
        <v>17</v>
      </c>
      <c r="F10" s="39">
        <v>0</v>
      </c>
      <c r="G10" s="39">
        <v>0</v>
      </c>
      <c r="H10" s="39">
        <v>330470.46999999997</v>
      </c>
      <c r="I10" s="39">
        <v>10</v>
      </c>
      <c r="J10" s="39">
        <v>362524.96</v>
      </c>
      <c r="K10" s="39">
        <v>13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8037910.0599999996</v>
      </c>
      <c r="C11" s="39">
        <v>176</v>
      </c>
      <c r="D11" s="39">
        <v>3112741.05</v>
      </c>
      <c r="E11" s="39">
        <v>20</v>
      </c>
      <c r="F11" s="39">
        <v>2858301.19</v>
      </c>
      <c r="G11" s="39">
        <v>106</v>
      </c>
      <c r="H11" s="39">
        <v>8050719.8300000001</v>
      </c>
      <c r="I11" s="39">
        <v>181</v>
      </c>
      <c r="J11" s="39">
        <v>2747327.04</v>
      </c>
      <c r="K11" s="39">
        <v>19</v>
      </c>
      <c r="L11" s="39">
        <v>2744326.96</v>
      </c>
      <c r="M11" s="39">
        <v>106</v>
      </c>
    </row>
    <row r="12" spans="1:13" x14ac:dyDescent="0.25">
      <c r="A12" s="38" t="s">
        <v>57</v>
      </c>
      <c r="B12" s="39">
        <v>923955.24</v>
      </c>
      <c r="C12" s="39">
        <v>16</v>
      </c>
      <c r="D12" s="39">
        <v>1401206.8</v>
      </c>
      <c r="E12" s="39">
        <v>12</v>
      </c>
      <c r="F12" s="39">
        <v>261207.6</v>
      </c>
      <c r="G12" s="39">
        <v>10</v>
      </c>
      <c r="H12" s="39">
        <v>879423.12</v>
      </c>
      <c r="I12" s="39">
        <v>15</v>
      </c>
      <c r="J12" s="39">
        <v>1344433.55</v>
      </c>
      <c r="K12" s="39">
        <v>13</v>
      </c>
      <c r="L12" s="39">
        <v>258238.84</v>
      </c>
      <c r="M12" s="39">
        <v>10</v>
      </c>
    </row>
    <row r="13" spans="1:13" x14ac:dyDescent="0.25">
      <c r="A13" s="38" t="s">
        <v>58</v>
      </c>
      <c r="B13" s="39">
        <v>334777.65000000002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323752.68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293258.02</v>
      </c>
      <c r="C14" s="39">
        <v>15</v>
      </c>
      <c r="D14" s="39">
        <v>73407.72</v>
      </c>
      <c r="E14" s="39">
        <v>10</v>
      </c>
      <c r="F14" s="39">
        <v>0</v>
      </c>
      <c r="G14" s="39">
        <v>0</v>
      </c>
      <c r="H14" s="39">
        <v>288891.14</v>
      </c>
      <c r="I14" s="39">
        <v>16</v>
      </c>
      <c r="J14" s="39">
        <v>106503.85</v>
      </c>
      <c r="K14" s="39">
        <v>13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1935984.9</v>
      </c>
      <c r="C15" s="39">
        <v>48</v>
      </c>
      <c r="D15" s="39">
        <v>0</v>
      </c>
      <c r="E15" s="39">
        <v>0</v>
      </c>
      <c r="F15" s="39">
        <v>293592.78999999998</v>
      </c>
      <c r="G15" s="39">
        <v>18</v>
      </c>
      <c r="H15" s="39">
        <v>1970527.25</v>
      </c>
      <c r="I15" s="39">
        <v>45</v>
      </c>
      <c r="J15" s="39">
        <v>0</v>
      </c>
      <c r="K15" s="39">
        <v>0</v>
      </c>
      <c r="L15" s="39">
        <v>263804.77</v>
      </c>
      <c r="M15" s="39">
        <v>17</v>
      </c>
    </row>
    <row r="16" spans="1:13" x14ac:dyDescent="0.25">
      <c r="A16" s="38" t="s">
        <v>61</v>
      </c>
      <c r="B16" s="39">
        <v>752235.02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696807.25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355017.01</v>
      </c>
      <c r="C17" s="39">
        <v>12</v>
      </c>
      <c r="D17" s="39">
        <v>0</v>
      </c>
      <c r="E17" s="39">
        <v>0</v>
      </c>
      <c r="F17" s="39">
        <v>0</v>
      </c>
      <c r="G17" s="39">
        <v>0</v>
      </c>
      <c r="H17" s="39">
        <v>344491.27</v>
      </c>
      <c r="I17" s="39">
        <v>12</v>
      </c>
      <c r="J17" s="39">
        <v>152649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1115162.69</v>
      </c>
      <c r="C18" s="39">
        <v>21</v>
      </c>
      <c r="D18" s="39">
        <v>698933.12</v>
      </c>
      <c r="E18" s="39">
        <v>50</v>
      </c>
      <c r="F18" s="39">
        <v>395771.76</v>
      </c>
      <c r="G18" s="39">
        <v>11</v>
      </c>
      <c r="H18" s="39">
        <v>1068893.8</v>
      </c>
      <c r="I18" s="39">
        <v>24</v>
      </c>
      <c r="J18" s="39">
        <v>896362.55</v>
      </c>
      <c r="K18" s="39">
        <v>49</v>
      </c>
      <c r="L18" s="39">
        <v>349175.89</v>
      </c>
      <c r="M18" s="39">
        <v>13</v>
      </c>
    </row>
    <row r="19" spans="1:13" x14ac:dyDescent="0.25">
      <c r="A19" s="38" t="s">
        <v>64</v>
      </c>
      <c r="B19" s="39">
        <v>333531.68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311233.42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2894043.19</v>
      </c>
      <c r="C20" s="39">
        <v>72</v>
      </c>
      <c r="D20" s="39">
        <v>0</v>
      </c>
      <c r="E20" s="39">
        <v>0</v>
      </c>
      <c r="F20" s="39">
        <v>276127.86</v>
      </c>
      <c r="G20" s="39">
        <v>24</v>
      </c>
      <c r="H20" s="39">
        <v>2858728.01</v>
      </c>
      <c r="I20" s="39">
        <v>72</v>
      </c>
      <c r="J20" s="39">
        <v>0</v>
      </c>
      <c r="K20" s="39">
        <v>0</v>
      </c>
      <c r="L20" s="39">
        <v>304312.95</v>
      </c>
      <c r="M20" s="39">
        <v>23</v>
      </c>
    </row>
    <row r="21" spans="1:13" x14ac:dyDescent="0.25">
      <c r="A21" s="38" t="s">
        <v>66</v>
      </c>
      <c r="B21" s="39">
        <v>393890.53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393001.03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257103.69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218658.81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1837740.92</v>
      </c>
      <c r="C23" s="39">
        <v>41</v>
      </c>
      <c r="D23" s="39">
        <v>876785.97</v>
      </c>
      <c r="E23" s="39">
        <v>18</v>
      </c>
      <c r="F23" s="39">
        <v>343516.86</v>
      </c>
      <c r="G23" s="39">
        <v>20</v>
      </c>
      <c r="H23" s="39">
        <v>1729879.38</v>
      </c>
      <c r="I23" s="39">
        <v>40</v>
      </c>
      <c r="J23" s="39">
        <v>898226.65</v>
      </c>
      <c r="K23" s="39">
        <v>19</v>
      </c>
      <c r="L23" s="39">
        <v>322446.52</v>
      </c>
      <c r="M23" s="39">
        <v>18</v>
      </c>
    </row>
    <row r="24" spans="1:13" x14ac:dyDescent="0.25">
      <c r="A24" s="38" t="s">
        <v>69</v>
      </c>
      <c r="B24" s="39">
        <v>345105.25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339430.47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779847.46</v>
      </c>
      <c r="E25" s="39">
        <v>18</v>
      </c>
      <c r="F25" s="39">
        <v>0</v>
      </c>
      <c r="G25" s="39">
        <v>0</v>
      </c>
      <c r="H25" s="39">
        <v>0</v>
      </c>
      <c r="I25" s="39">
        <v>0</v>
      </c>
      <c r="J25" s="39">
        <v>782883.2</v>
      </c>
      <c r="K25" s="39">
        <v>20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163323.47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3998599.64</v>
      </c>
      <c r="C27" s="39">
        <v>34</v>
      </c>
      <c r="D27" s="39">
        <v>5036899.3</v>
      </c>
      <c r="E27" s="39">
        <v>83</v>
      </c>
      <c r="F27" s="39">
        <v>2122854.38</v>
      </c>
      <c r="G27" s="39">
        <v>29</v>
      </c>
      <c r="H27" s="39">
        <v>3840937.25</v>
      </c>
      <c r="I27" s="39">
        <v>38</v>
      </c>
      <c r="J27" s="39">
        <v>5061216.63</v>
      </c>
      <c r="K27" s="39">
        <v>95</v>
      </c>
      <c r="L27" s="39">
        <v>1969669.76</v>
      </c>
      <c r="M27" s="39">
        <v>30</v>
      </c>
    </row>
    <row r="28" spans="1:13" x14ac:dyDescent="0.25">
      <c r="A28" s="38" t="s">
        <v>73</v>
      </c>
      <c r="B28" s="39">
        <v>332366.19</v>
      </c>
      <c r="C28" s="39">
        <v>13</v>
      </c>
      <c r="D28" s="39">
        <v>92952.09</v>
      </c>
      <c r="E28" s="39">
        <v>10</v>
      </c>
      <c r="F28" s="39">
        <v>0</v>
      </c>
      <c r="G28" s="39">
        <v>0</v>
      </c>
      <c r="H28" s="39">
        <v>355334.11</v>
      </c>
      <c r="I28" s="39">
        <v>15</v>
      </c>
      <c r="J28" s="39">
        <v>118383.06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2865454.43</v>
      </c>
      <c r="C29" s="39">
        <v>39</v>
      </c>
      <c r="D29" s="39">
        <v>4321000.04</v>
      </c>
      <c r="E29" s="39">
        <v>64</v>
      </c>
      <c r="F29" s="39">
        <v>978647.3</v>
      </c>
      <c r="G29" s="39">
        <v>23</v>
      </c>
      <c r="H29" s="39">
        <v>2958614.53</v>
      </c>
      <c r="I29" s="39">
        <v>40</v>
      </c>
      <c r="J29" s="39">
        <v>4119000.22</v>
      </c>
      <c r="K29" s="39">
        <v>64</v>
      </c>
      <c r="L29" s="39">
        <v>916262.41</v>
      </c>
      <c r="M29" s="39">
        <v>21</v>
      </c>
    </row>
    <row r="30" spans="1:13" x14ac:dyDescent="0.25">
      <c r="A30" s="38" t="s">
        <v>75</v>
      </c>
      <c r="B30" s="39">
        <v>980637.44</v>
      </c>
      <c r="C30" s="39">
        <v>25</v>
      </c>
      <c r="D30" s="39">
        <v>0</v>
      </c>
      <c r="E30" s="39">
        <v>0</v>
      </c>
      <c r="F30" s="39">
        <v>94800.22</v>
      </c>
      <c r="G30" s="39">
        <v>12</v>
      </c>
      <c r="H30" s="39">
        <v>904588.69</v>
      </c>
      <c r="I30" s="39">
        <v>25</v>
      </c>
      <c r="J30" s="39">
        <v>0</v>
      </c>
      <c r="K30" s="39">
        <v>0</v>
      </c>
      <c r="L30" s="39">
        <v>79971.490000000005</v>
      </c>
      <c r="M30" s="39">
        <v>12</v>
      </c>
    </row>
    <row r="31" spans="1:13" x14ac:dyDescent="0.25">
      <c r="A31" s="38" t="s">
        <v>76</v>
      </c>
      <c r="B31" s="39">
        <v>2074614.12</v>
      </c>
      <c r="C31" s="39">
        <v>53</v>
      </c>
      <c r="D31" s="39">
        <v>2107617.9300000002</v>
      </c>
      <c r="E31" s="39">
        <v>32</v>
      </c>
      <c r="F31" s="39">
        <v>499958.51</v>
      </c>
      <c r="G31" s="39">
        <v>34</v>
      </c>
      <c r="H31" s="39">
        <v>2053883.85</v>
      </c>
      <c r="I31" s="39">
        <v>51</v>
      </c>
      <c r="J31" s="39">
        <v>2233774.7400000002</v>
      </c>
      <c r="K31" s="39">
        <v>35</v>
      </c>
      <c r="L31" s="39">
        <v>452111.12</v>
      </c>
      <c r="M31" s="39">
        <v>32</v>
      </c>
    </row>
    <row r="32" spans="1:13" x14ac:dyDescent="0.25">
      <c r="A32" s="38" t="s">
        <v>77</v>
      </c>
      <c r="B32" s="39">
        <v>1800061.62</v>
      </c>
      <c r="C32" s="39">
        <v>45</v>
      </c>
      <c r="D32" s="39">
        <v>0</v>
      </c>
      <c r="E32" s="39">
        <v>0</v>
      </c>
      <c r="F32" s="39">
        <v>273364.82</v>
      </c>
      <c r="G32" s="39">
        <v>21</v>
      </c>
      <c r="H32" s="39">
        <v>1694479.99</v>
      </c>
      <c r="I32" s="39">
        <v>48</v>
      </c>
      <c r="J32" s="39">
        <v>0</v>
      </c>
      <c r="K32" s="39">
        <v>0</v>
      </c>
      <c r="L32" s="39">
        <v>273251.78999999998</v>
      </c>
      <c r="M32" s="39">
        <v>23</v>
      </c>
    </row>
    <row r="33" spans="1:13" x14ac:dyDescent="0.25">
      <c r="A33" s="38" t="s">
        <v>78</v>
      </c>
      <c r="B33" s="39">
        <v>729654.73</v>
      </c>
      <c r="C33" s="39">
        <v>21</v>
      </c>
      <c r="D33" s="39">
        <v>0</v>
      </c>
      <c r="E33" s="39">
        <v>0</v>
      </c>
      <c r="F33" s="39">
        <v>0</v>
      </c>
      <c r="G33" s="39">
        <v>0</v>
      </c>
      <c r="H33" s="39">
        <v>809904.35</v>
      </c>
      <c r="I33" s="39">
        <v>24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177976.82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81676.14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1776640.34</v>
      </c>
      <c r="C35" s="39">
        <v>49</v>
      </c>
      <c r="D35" s="39">
        <v>0</v>
      </c>
      <c r="E35" s="39">
        <v>0</v>
      </c>
      <c r="F35" s="39">
        <v>340709.97</v>
      </c>
      <c r="G35" s="39">
        <v>24</v>
      </c>
      <c r="H35" s="39">
        <v>1821275.57</v>
      </c>
      <c r="I35" s="39">
        <v>55</v>
      </c>
      <c r="J35" s="39">
        <v>0</v>
      </c>
      <c r="K35" s="39">
        <v>0</v>
      </c>
      <c r="L35" s="39">
        <v>318603.21999999997</v>
      </c>
      <c r="M35" s="39">
        <v>26</v>
      </c>
    </row>
    <row r="36" spans="1:13" x14ac:dyDescent="0.25">
      <c r="A36" s="38" t="s">
        <v>81</v>
      </c>
      <c r="B36" s="39">
        <v>1143186.03</v>
      </c>
      <c r="C36" s="39">
        <v>29</v>
      </c>
      <c r="D36" s="39">
        <v>103357.78</v>
      </c>
      <c r="E36" s="39">
        <v>10</v>
      </c>
      <c r="F36" s="39">
        <v>124749.74</v>
      </c>
      <c r="G36" s="39">
        <v>11</v>
      </c>
      <c r="H36" s="39">
        <v>1082795.74</v>
      </c>
      <c r="I36" s="39">
        <v>28</v>
      </c>
      <c r="J36" s="39">
        <v>113611.01</v>
      </c>
      <c r="K36" s="39">
        <v>11</v>
      </c>
      <c r="L36" s="39">
        <v>111145.77</v>
      </c>
      <c r="M36" s="39">
        <v>11</v>
      </c>
    </row>
    <row r="37" spans="1:13" x14ac:dyDescent="0.25">
      <c r="A37" s="38" t="s">
        <v>82</v>
      </c>
      <c r="B37" s="39">
        <v>747850.92</v>
      </c>
      <c r="C37" s="39">
        <v>25</v>
      </c>
      <c r="D37" s="39">
        <v>0</v>
      </c>
      <c r="E37" s="39">
        <v>0</v>
      </c>
      <c r="F37" s="39">
        <v>112318.33</v>
      </c>
      <c r="G37" s="39">
        <v>12</v>
      </c>
      <c r="H37" s="39">
        <v>746162.26</v>
      </c>
      <c r="I37" s="39">
        <v>28</v>
      </c>
      <c r="J37" s="39">
        <v>0</v>
      </c>
      <c r="K37" s="39">
        <v>0</v>
      </c>
      <c r="L37" s="39">
        <v>97785.3</v>
      </c>
      <c r="M37" s="39">
        <v>13</v>
      </c>
    </row>
    <row r="38" spans="1:13" x14ac:dyDescent="0.25">
      <c r="A38" s="38" t="s">
        <v>83</v>
      </c>
      <c r="B38" s="39">
        <v>325863.40999999997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298481.55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98995.96</v>
      </c>
      <c r="K39" s="39">
        <v>10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74751.81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72547.44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176072.65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164240.82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517490.59</v>
      </c>
      <c r="C42" s="39">
        <v>20</v>
      </c>
      <c r="D42" s="39">
        <v>0</v>
      </c>
      <c r="E42" s="39">
        <v>0</v>
      </c>
      <c r="F42" s="39">
        <v>0</v>
      </c>
      <c r="G42" s="39">
        <v>0</v>
      </c>
      <c r="H42" s="39">
        <v>471817.82</v>
      </c>
      <c r="I42" s="39">
        <v>21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229415.73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403111.1</v>
      </c>
      <c r="C44" s="39">
        <v>28</v>
      </c>
      <c r="D44" s="39">
        <v>0</v>
      </c>
      <c r="E44" s="39">
        <v>0</v>
      </c>
      <c r="F44" s="39">
        <v>90924.9</v>
      </c>
      <c r="G44" s="39">
        <v>14</v>
      </c>
      <c r="H44" s="39">
        <v>396501.89</v>
      </c>
      <c r="I44" s="39">
        <v>28</v>
      </c>
      <c r="J44" s="39">
        <v>0</v>
      </c>
      <c r="K44" s="39">
        <v>0</v>
      </c>
      <c r="L44" s="39">
        <v>84670.27</v>
      </c>
      <c r="M44" s="39">
        <v>11</v>
      </c>
    </row>
    <row r="45" spans="1:13" x14ac:dyDescent="0.25">
      <c r="A45" s="38" t="s">
        <v>90</v>
      </c>
      <c r="B45" s="39">
        <v>295891.94</v>
      </c>
      <c r="C45" s="39">
        <v>11</v>
      </c>
      <c r="D45" s="39">
        <v>0</v>
      </c>
      <c r="E45" s="39">
        <v>0</v>
      </c>
      <c r="F45" s="39">
        <v>0</v>
      </c>
      <c r="G45" s="39">
        <v>0</v>
      </c>
      <c r="H45" s="39">
        <v>292570.74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3383097.18</v>
      </c>
      <c r="C46" s="39">
        <v>88</v>
      </c>
      <c r="D46" s="39">
        <v>322901.03000000003</v>
      </c>
      <c r="E46" s="39">
        <v>10</v>
      </c>
      <c r="F46" s="39">
        <v>426039.84</v>
      </c>
      <c r="G46" s="39">
        <v>38</v>
      </c>
      <c r="H46" s="39">
        <v>3351981.02</v>
      </c>
      <c r="I46" s="39">
        <v>90</v>
      </c>
      <c r="J46" s="39">
        <v>325885.86</v>
      </c>
      <c r="K46" s="39">
        <v>12</v>
      </c>
      <c r="L46" s="39">
        <v>419329.66</v>
      </c>
      <c r="M46" s="39">
        <v>37</v>
      </c>
    </row>
    <row r="47" spans="1:13" x14ac:dyDescent="0.25">
      <c r="A47" s="38" t="s">
        <v>92</v>
      </c>
      <c r="B47" s="39">
        <v>1490851.48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1384020.19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679217.07</v>
      </c>
      <c r="C48" s="39">
        <v>23</v>
      </c>
      <c r="D48" s="39">
        <v>0</v>
      </c>
      <c r="E48" s="39">
        <v>0</v>
      </c>
      <c r="F48" s="39">
        <v>130193.33</v>
      </c>
      <c r="G48" s="39">
        <v>15</v>
      </c>
      <c r="H48" s="39">
        <v>687061</v>
      </c>
      <c r="I48" s="39">
        <v>24</v>
      </c>
      <c r="J48" s="39">
        <v>127155.39</v>
      </c>
      <c r="K48" s="39">
        <v>10</v>
      </c>
      <c r="L48" s="39">
        <v>96175.59</v>
      </c>
      <c r="M48" s="39">
        <v>12</v>
      </c>
    </row>
    <row r="49" spans="1:13" x14ac:dyDescent="0.25">
      <c r="A49" s="38" t="s">
        <v>94</v>
      </c>
      <c r="B49" s="39">
        <v>6433425.04</v>
      </c>
      <c r="C49" s="39">
        <v>95</v>
      </c>
      <c r="D49" s="39">
        <v>2157837.77</v>
      </c>
      <c r="E49" s="39">
        <v>19</v>
      </c>
      <c r="F49" s="39">
        <v>751755.32</v>
      </c>
      <c r="G49" s="39">
        <v>36</v>
      </c>
      <c r="H49" s="39">
        <v>6144826.1799999997</v>
      </c>
      <c r="I49" s="39">
        <v>94</v>
      </c>
      <c r="J49" s="39">
        <v>2100754.3199999998</v>
      </c>
      <c r="K49" s="39">
        <v>20</v>
      </c>
      <c r="L49" s="39">
        <v>810235.92</v>
      </c>
      <c r="M49" s="39">
        <v>36</v>
      </c>
    </row>
    <row r="50" spans="1:13" x14ac:dyDescent="0.25">
      <c r="A50" s="38" t="s">
        <v>95</v>
      </c>
      <c r="B50" s="39">
        <v>861179.52</v>
      </c>
      <c r="C50" s="39">
        <v>33</v>
      </c>
      <c r="D50" s="39">
        <v>0</v>
      </c>
      <c r="E50" s="39">
        <v>0</v>
      </c>
      <c r="F50" s="39">
        <v>104929.76</v>
      </c>
      <c r="G50" s="39">
        <v>14</v>
      </c>
      <c r="H50" s="39">
        <v>816498.98</v>
      </c>
      <c r="I50" s="39">
        <v>32</v>
      </c>
      <c r="J50" s="39">
        <v>0</v>
      </c>
      <c r="K50" s="39">
        <v>0</v>
      </c>
      <c r="L50" s="39">
        <v>72248.009999999995</v>
      </c>
      <c r="M50" s="39">
        <v>13</v>
      </c>
    </row>
    <row r="51" spans="1:13" x14ac:dyDescent="0.25">
      <c r="A51" s="38" t="s">
        <v>96</v>
      </c>
      <c r="B51" s="39">
        <v>1567564.5</v>
      </c>
      <c r="C51" s="39">
        <v>47</v>
      </c>
      <c r="D51" s="39">
        <v>0</v>
      </c>
      <c r="E51" s="39">
        <v>0</v>
      </c>
      <c r="F51" s="39">
        <v>178409.35</v>
      </c>
      <c r="G51" s="39">
        <v>18</v>
      </c>
      <c r="H51" s="39">
        <v>1496430.23</v>
      </c>
      <c r="I51" s="39">
        <v>45</v>
      </c>
      <c r="J51" s="39">
        <v>0</v>
      </c>
      <c r="K51" s="39">
        <v>0</v>
      </c>
      <c r="L51" s="39">
        <v>186128.1</v>
      </c>
      <c r="M51" s="39">
        <v>21</v>
      </c>
    </row>
    <row r="52" spans="1:13" x14ac:dyDescent="0.25">
      <c r="A52" s="38" t="s">
        <v>97</v>
      </c>
      <c r="B52" s="39">
        <v>604185.46</v>
      </c>
      <c r="C52" s="39">
        <v>10</v>
      </c>
      <c r="D52" s="39">
        <v>0</v>
      </c>
      <c r="E52" s="39">
        <v>0</v>
      </c>
      <c r="F52" s="39">
        <v>0</v>
      </c>
      <c r="G52" s="39">
        <v>0</v>
      </c>
      <c r="H52" s="39">
        <v>566757.06999999995</v>
      </c>
      <c r="I52" s="39">
        <v>10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906733.1</v>
      </c>
      <c r="C53" s="39">
        <v>41</v>
      </c>
      <c r="D53" s="39">
        <v>0</v>
      </c>
      <c r="E53" s="39">
        <v>0</v>
      </c>
      <c r="F53" s="39">
        <v>89200.31</v>
      </c>
      <c r="G53" s="39">
        <v>19</v>
      </c>
      <c r="H53" s="39">
        <v>1049000.8500000001</v>
      </c>
      <c r="I53" s="39">
        <v>41</v>
      </c>
      <c r="J53" s="39">
        <v>0</v>
      </c>
      <c r="K53" s="39">
        <v>0</v>
      </c>
      <c r="L53" s="39">
        <v>104715.81</v>
      </c>
      <c r="M53" s="39">
        <v>20</v>
      </c>
    </row>
    <row r="54" spans="1:13" x14ac:dyDescent="0.25">
      <c r="A54" s="38" t="s">
        <v>99</v>
      </c>
      <c r="B54" s="39">
        <v>5439728.4299999997</v>
      </c>
      <c r="C54" s="39">
        <v>60</v>
      </c>
      <c r="D54" s="39">
        <v>9022732.0999999996</v>
      </c>
      <c r="E54" s="39">
        <v>99</v>
      </c>
      <c r="F54" s="39">
        <v>1966312.66</v>
      </c>
      <c r="G54" s="39">
        <v>45</v>
      </c>
      <c r="H54" s="39">
        <v>4860105.28</v>
      </c>
      <c r="I54" s="39">
        <v>68</v>
      </c>
      <c r="J54" s="39">
        <v>8816870.5099999998</v>
      </c>
      <c r="K54" s="39">
        <v>85</v>
      </c>
      <c r="L54" s="39">
        <v>1743178.4</v>
      </c>
      <c r="M54" s="39">
        <v>47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2747685.26</v>
      </c>
      <c r="E55" s="39">
        <v>15</v>
      </c>
      <c r="F55" s="39">
        <v>0</v>
      </c>
      <c r="G55" s="39">
        <v>0</v>
      </c>
      <c r="H55" s="39">
        <v>0</v>
      </c>
      <c r="I55" s="39">
        <v>0</v>
      </c>
      <c r="J55" s="39">
        <v>2791042.36</v>
      </c>
      <c r="K55" s="39">
        <v>16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395863.68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395070.3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314039.65000000002</v>
      </c>
      <c r="C57" s="39">
        <v>15</v>
      </c>
      <c r="D57" s="39">
        <v>0</v>
      </c>
      <c r="E57" s="39">
        <v>0</v>
      </c>
      <c r="F57" s="39">
        <v>0</v>
      </c>
      <c r="G57" s="39">
        <v>0</v>
      </c>
      <c r="H57" s="39">
        <v>273503.92</v>
      </c>
      <c r="I57" s="39">
        <v>14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1073955.52</v>
      </c>
      <c r="C58" s="39">
        <v>27</v>
      </c>
      <c r="D58" s="39">
        <v>361556.68</v>
      </c>
      <c r="E58" s="39">
        <v>20</v>
      </c>
      <c r="F58" s="39">
        <v>444173.96</v>
      </c>
      <c r="G58" s="39">
        <v>18</v>
      </c>
      <c r="H58" s="39">
        <v>914082.55</v>
      </c>
      <c r="I58" s="39">
        <v>30</v>
      </c>
      <c r="J58" s="39">
        <v>347845.9</v>
      </c>
      <c r="K58" s="39">
        <v>21</v>
      </c>
      <c r="L58" s="39">
        <v>270387.86</v>
      </c>
      <c r="M58" s="39">
        <v>19</v>
      </c>
    </row>
    <row r="59" spans="1:13" x14ac:dyDescent="0.25">
      <c r="A59" s="38" t="s">
        <v>104</v>
      </c>
      <c r="B59" s="39">
        <v>1029944.45</v>
      </c>
      <c r="C59" s="39">
        <v>16</v>
      </c>
      <c r="D59" s="39">
        <v>1344149.71</v>
      </c>
      <c r="E59" s="39">
        <v>20</v>
      </c>
      <c r="F59" s="39">
        <v>454389.95</v>
      </c>
      <c r="G59" s="39">
        <v>12</v>
      </c>
      <c r="H59" s="39">
        <v>1005635.63</v>
      </c>
      <c r="I59" s="39">
        <v>16</v>
      </c>
      <c r="J59" s="39">
        <v>1273264.07</v>
      </c>
      <c r="K59" s="39">
        <v>22</v>
      </c>
      <c r="L59" s="39">
        <v>441009.68</v>
      </c>
      <c r="M59" s="39">
        <v>12</v>
      </c>
    </row>
    <row r="60" spans="1:13" x14ac:dyDescent="0.25">
      <c r="A60" s="38" t="s">
        <v>105</v>
      </c>
      <c r="B60" s="39">
        <v>1239179.18</v>
      </c>
      <c r="C60" s="39">
        <v>38</v>
      </c>
      <c r="D60" s="39">
        <v>690694.5</v>
      </c>
      <c r="E60" s="39">
        <v>10</v>
      </c>
      <c r="F60" s="39">
        <v>336827.71</v>
      </c>
      <c r="G60" s="39">
        <v>14</v>
      </c>
      <c r="H60" s="39">
        <v>1310891.07</v>
      </c>
      <c r="I60" s="39">
        <v>41</v>
      </c>
      <c r="J60" s="39">
        <v>664609</v>
      </c>
      <c r="K60" s="39">
        <v>11</v>
      </c>
      <c r="L60" s="39">
        <v>371290.27</v>
      </c>
      <c r="M60" s="39">
        <v>17</v>
      </c>
    </row>
    <row r="61" spans="1:13" x14ac:dyDescent="0.25">
      <c r="A61" s="38" t="s">
        <v>106</v>
      </c>
      <c r="B61" s="39">
        <v>2815140.26</v>
      </c>
      <c r="C61" s="39">
        <v>45</v>
      </c>
      <c r="D61" s="39">
        <v>0</v>
      </c>
      <c r="E61" s="39">
        <v>0</v>
      </c>
      <c r="F61" s="39">
        <v>359550.87</v>
      </c>
      <c r="G61" s="39">
        <v>19</v>
      </c>
      <c r="H61" s="39">
        <v>2780934.14</v>
      </c>
      <c r="I61" s="39">
        <v>44</v>
      </c>
      <c r="J61" s="39">
        <v>0</v>
      </c>
      <c r="K61" s="39">
        <v>0</v>
      </c>
      <c r="L61" s="39">
        <v>321689.32</v>
      </c>
      <c r="M61" s="39">
        <v>18</v>
      </c>
    </row>
    <row r="62" spans="1:13" x14ac:dyDescent="0.25">
      <c r="A62" s="38" t="s">
        <v>107</v>
      </c>
      <c r="B62" s="39">
        <v>618140.86</v>
      </c>
      <c r="C62" s="39">
        <v>20</v>
      </c>
      <c r="D62" s="39">
        <v>237382.76</v>
      </c>
      <c r="E62" s="39">
        <v>24</v>
      </c>
      <c r="F62" s="39">
        <v>133921.64000000001</v>
      </c>
      <c r="G62" s="39">
        <v>13</v>
      </c>
      <c r="H62" s="39">
        <v>891237.4</v>
      </c>
      <c r="I62" s="39">
        <v>21</v>
      </c>
      <c r="J62" s="39">
        <v>251411.95</v>
      </c>
      <c r="K62" s="39">
        <v>23</v>
      </c>
      <c r="L62" s="39">
        <v>275095.76</v>
      </c>
      <c r="M62" s="39">
        <v>15</v>
      </c>
    </row>
    <row r="63" spans="1:13" x14ac:dyDescent="0.25">
      <c r="A63" s="38" t="s">
        <v>108</v>
      </c>
      <c r="B63" s="39">
        <v>290252.2</v>
      </c>
      <c r="C63" s="39">
        <v>12</v>
      </c>
      <c r="D63" s="39">
        <v>0</v>
      </c>
      <c r="E63" s="39">
        <v>0</v>
      </c>
      <c r="F63" s="39">
        <v>0</v>
      </c>
      <c r="G63" s="39">
        <v>0</v>
      </c>
      <c r="H63" s="39">
        <v>283052.2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310027.03000000003</v>
      </c>
      <c r="E64" s="39">
        <v>24</v>
      </c>
      <c r="F64" s="39">
        <v>0</v>
      </c>
      <c r="G64" s="39">
        <v>0</v>
      </c>
      <c r="H64" s="39">
        <v>0</v>
      </c>
      <c r="I64" s="39">
        <v>0</v>
      </c>
      <c r="J64" s="39">
        <v>271412.98</v>
      </c>
      <c r="K64" s="39">
        <v>22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996100.11</v>
      </c>
      <c r="C65" s="39">
        <v>34</v>
      </c>
      <c r="D65" s="39">
        <v>0</v>
      </c>
      <c r="E65" s="39">
        <v>0</v>
      </c>
      <c r="F65" s="39">
        <v>304440.08</v>
      </c>
      <c r="G65" s="39">
        <v>17</v>
      </c>
      <c r="H65" s="39">
        <v>871851.88</v>
      </c>
      <c r="I65" s="39">
        <v>29</v>
      </c>
      <c r="J65" s="39">
        <v>0</v>
      </c>
      <c r="K65" s="39">
        <v>0</v>
      </c>
      <c r="L65" s="39">
        <v>300391.45</v>
      </c>
      <c r="M65" s="39">
        <v>12</v>
      </c>
    </row>
    <row r="66" spans="1:13" x14ac:dyDescent="0.25">
      <c r="A66" s="38" t="s">
        <v>111</v>
      </c>
      <c r="B66" s="39">
        <v>1083030.28</v>
      </c>
      <c r="C66" s="39">
        <v>22</v>
      </c>
      <c r="D66" s="39">
        <v>1471571.81</v>
      </c>
      <c r="E66" s="39">
        <v>21</v>
      </c>
      <c r="F66" s="39">
        <v>361433.17</v>
      </c>
      <c r="G66" s="39">
        <v>15</v>
      </c>
      <c r="H66" s="39">
        <v>1072880.17</v>
      </c>
      <c r="I66" s="39">
        <v>21</v>
      </c>
      <c r="J66" s="39">
        <v>1291484.73</v>
      </c>
      <c r="K66" s="39">
        <v>20</v>
      </c>
      <c r="L66" s="39">
        <v>346456.19</v>
      </c>
      <c r="M66" s="39">
        <v>14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2984512.31</v>
      </c>
      <c r="C2" s="36">
        <v>114</v>
      </c>
      <c r="D2" s="35">
        <v>700259.76</v>
      </c>
      <c r="E2" s="36">
        <v>40</v>
      </c>
      <c r="F2" s="35">
        <v>461930.7</v>
      </c>
      <c r="G2" s="36">
        <v>51</v>
      </c>
      <c r="H2" s="35">
        <v>2807354.67</v>
      </c>
      <c r="I2" s="36">
        <v>114</v>
      </c>
      <c r="J2" s="35">
        <v>602492.34</v>
      </c>
      <c r="K2" s="36">
        <v>34</v>
      </c>
      <c r="L2" s="35">
        <v>460779.12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5423876.1600000001</v>
      </c>
      <c r="C3" s="36">
        <v>160</v>
      </c>
      <c r="D3" s="35">
        <v>3271791.57</v>
      </c>
      <c r="E3" s="36">
        <v>109</v>
      </c>
      <c r="F3" s="35">
        <v>1087344.92</v>
      </c>
      <c r="G3" s="36">
        <v>87</v>
      </c>
      <c r="H3" s="35">
        <v>5302997.2699999996</v>
      </c>
      <c r="I3" s="36">
        <v>162</v>
      </c>
      <c r="J3" s="35">
        <v>3350460.06</v>
      </c>
      <c r="K3" s="36">
        <v>113</v>
      </c>
      <c r="L3" s="35">
        <v>1031451.6</v>
      </c>
      <c r="M3" s="37">
        <v>85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2716090.87</v>
      </c>
      <c r="C4" s="36">
        <v>103</v>
      </c>
      <c r="D4" s="35">
        <v>862334.71</v>
      </c>
      <c r="E4" s="36">
        <v>34</v>
      </c>
      <c r="F4" s="35">
        <v>440767.35</v>
      </c>
      <c r="G4" s="36">
        <v>45</v>
      </c>
      <c r="H4" s="35">
        <v>2697812.24</v>
      </c>
      <c r="I4" s="36">
        <v>106</v>
      </c>
      <c r="J4" s="35">
        <v>747764.22</v>
      </c>
      <c r="K4" s="36">
        <v>31</v>
      </c>
      <c r="L4" s="35">
        <v>402073.66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25605132.370000001</v>
      </c>
      <c r="C5" s="36">
        <v>551</v>
      </c>
      <c r="D5" s="35">
        <v>7214581.1500000004</v>
      </c>
      <c r="E5" s="36">
        <v>76</v>
      </c>
      <c r="F5" s="35">
        <v>5247400.4400000004</v>
      </c>
      <c r="G5" s="36">
        <v>253</v>
      </c>
      <c r="H5" s="35">
        <v>25264865.34</v>
      </c>
      <c r="I5" s="36">
        <v>551</v>
      </c>
      <c r="J5" s="35">
        <v>6848378</v>
      </c>
      <c r="K5" s="36">
        <v>81</v>
      </c>
      <c r="L5" s="35">
        <v>5108842.37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205943.42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192430.39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3522324.51</v>
      </c>
      <c r="C7" s="36">
        <v>122</v>
      </c>
      <c r="D7" s="35">
        <v>352341.55</v>
      </c>
      <c r="E7" s="36">
        <v>22</v>
      </c>
      <c r="F7" s="35">
        <v>328949.81</v>
      </c>
      <c r="G7" s="36">
        <v>41</v>
      </c>
      <c r="H7" s="35">
        <v>3353065.35</v>
      </c>
      <c r="I7" s="36">
        <v>122</v>
      </c>
      <c r="J7" s="35">
        <v>349868.26</v>
      </c>
      <c r="K7" s="36">
        <v>24</v>
      </c>
      <c r="L7" s="35">
        <v>335043.94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252799.87</v>
      </c>
      <c r="C8" s="36">
        <v>21</v>
      </c>
      <c r="D8" s="35">
        <v>0</v>
      </c>
      <c r="E8" s="36">
        <v>0</v>
      </c>
      <c r="F8" s="35">
        <v>0</v>
      </c>
      <c r="G8" s="36">
        <v>0</v>
      </c>
      <c r="H8" s="35">
        <v>215195.22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7736595.6799999997</v>
      </c>
      <c r="C9" s="36">
        <v>123</v>
      </c>
      <c r="D9" s="35">
        <v>10562923.18</v>
      </c>
      <c r="E9" s="36">
        <v>134</v>
      </c>
      <c r="F9" s="35">
        <v>2383046.54</v>
      </c>
      <c r="G9" s="36">
        <v>71</v>
      </c>
      <c r="H9" s="35">
        <v>7061711.4000000004</v>
      </c>
      <c r="I9" s="36">
        <v>133</v>
      </c>
      <c r="J9" s="35">
        <v>10312863.32</v>
      </c>
      <c r="K9" s="36">
        <v>123</v>
      </c>
      <c r="L9" s="35">
        <v>2156743.52</v>
      </c>
      <c r="M9" s="37">
        <v>75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1388159.33</v>
      </c>
      <c r="C10" s="36">
        <v>60</v>
      </c>
      <c r="D10" s="35">
        <v>248424.44</v>
      </c>
      <c r="E10" s="36">
        <v>11</v>
      </c>
      <c r="F10" s="35">
        <v>149873.97</v>
      </c>
      <c r="G10" s="36">
        <v>19</v>
      </c>
      <c r="H10" s="35">
        <v>1305891.72</v>
      </c>
      <c r="I10" s="36">
        <v>61</v>
      </c>
      <c r="J10" s="35">
        <v>267921.71999999997</v>
      </c>
      <c r="K10" s="36">
        <v>14</v>
      </c>
      <c r="L10" s="35">
        <v>125798.99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2451260.2000000002</v>
      </c>
      <c r="C11" s="36">
        <v>100</v>
      </c>
      <c r="D11" s="35">
        <v>1030397.87</v>
      </c>
      <c r="E11" s="36">
        <v>50</v>
      </c>
      <c r="F11" s="35">
        <v>374370.22</v>
      </c>
      <c r="G11" s="36">
        <v>36</v>
      </c>
      <c r="H11" s="35">
        <v>2343527.66</v>
      </c>
      <c r="I11" s="36">
        <v>100</v>
      </c>
      <c r="J11" s="35">
        <v>1074196.57</v>
      </c>
      <c r="K11" s="36">
        <v>54</v>
      </c>
      <c r="L11" s="35">
        <v>339754.81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3410656.96</v>
      </c>
      <c r="C12" s="36">
        <v>29</v>
      </c>
      <c r="D12" s="35">
        <v>12915945.08</v>
      </c>
      <c r="E12" s="36">
        <v>39</v>
      </c>
      <c r="F12" s="35">
        <v>1213532.8700000001</v>
      </c>
      <c r="G12" s="36">
        <v>13</v>
      </c>
      <c r="H12" s="35">
        <v>3080545.73</v>
      </c>
      <c r="I12" s="36">
        <v>28</v>
      </c>
      <c r="J12" s="35">
        <v>10342618.609999999</v>
      </c>
      <c r="K12" s="36">
        <v>38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10948971.949999999</v>
      </c>
      <c r="C13" s="36">
        <v>249</v>
      </c>
      <c r="D13" s="35">
        <v>7245390.0999999996</v>
      </c>
      <c r="E13" s="36">
        <v>144</v>
      </c>
      <c r="F13" s="35">
        <v>3009014.81</v>
      </c>
      <c r="G13" s="36">
        <v>115</v>
      </c>
      <c r="H13" s="35">
        <v>10695028.800000001</v>
      </c>
      <c r="I13" s="36">
        <v>262</v>
      </c>
      <c r="J13" s="35">
        <v>7138466.3600000003</v>
      </c>
      <c r="K13" s="36">
        <v>160</v>
      </c>
      <c r="L13" s="35">
        <v>2827001.35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9000246.5500000007</v>
      </c>
      <c r="C14" s="36">
        <v>242</v>
      </c>
      <c r="D14" s="35">
        <v>3004752.11</v>
      </c>
      <c r="E14" s="36">
        <v>86</v>
      </c>
      <c r="F14" s="35">
        <v>2116025.9700000002</v>
      </c>
      <c r="G14" s="36">
        <v>107</v>
      </c>
      <c r="H14" s="35">
        <v>8765330.1199999992</v>
      </c>
      <c r="I14" s="36">
        <v>255</v>
      </c>
      <c r="J14" s="35">
        <v>2896893.38</v>
      </c>
      <c r="K14" s="36">
        <v>92</v>
      </c>
      <c r="L14" s="35">
        <v>1931513.18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7914367.9000000004</v>
      </c>
      <c r="C15" s="36">
        <v>205</v>
      </c>
      <c r="D15" s="35">
        <v>4751530.5599999996</v>
      </c>
      <c r="E15" s="36">
        <v>153</v>
      </c>
      <c r="F15" s="35">
        <v>2037151.2</v>
      </c>
      <c r="G15" s="36">
        <v>101</v>
      </c>
      <c r="H15" s="35">
        <v>8157993.71</v>
      </c>
      <c r="I15" s="36">
        <v>223</v>
      </c>
      <c r="J15" s="35">
        <v>5105215.21</v>
      </c>
      <c r="K15" s="36">
        <v>153</v>
      </c>
      <c r="L15" s="35">
        <v>2299974.92</v>
      </c>
      <c r="M15" s="37">
        <v>106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8961504.4800000004</v>
      </c>
      <c r="C16" s="36">
        <v>232</v>
      </c>
      <c r="D16" s="35">
        <v>8587368.9100000001</v>
      </c>
      <c r="E16" s="36">
        <v>171</v>
      </c>
      <c r="F16" s="35">
        <v>2403250.92</v>
      </c>
      <c r="G16" s="36">
        <v>116</v>
      </c>
      <c r="H16" s="35">
        <v>8820879.6699999999</v>
      </c>
      <c r="I16" s="36">
        <v>233</v>
      </c>
      <c r="J16" s="35">
        <v>8328986</v>
      </c>
      <c r="K16" s="36">
        <v>178</v>
      </c>
      <c r="L16" s="35">
        <v>2259886.1800000002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2019-08-29T15:37:14Z</dcterms:modified>
</cp:coreProperties>
</file>