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02A28D7-52A6-49BC-9B61-A84C1D1F9FB8}" xr6:coauthVersionLast="47" xr6:coauthVersionMax="47" xr10:uidLastSave="{00000000-0000-0000-0000-000000000000}"/>
  <bookViews>
    <workbookView xWindow="1320" yWindow="390" windowWidth="23190" windowHeight="147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J346" i="3"/>
  <c r="H346" i="3"/>
  <c r="G346" i="3"/>
  <c r="F346" i="3"/>
  <c r="I346" i="3" s="1"/>
  <c r="E346" i="3"/>
  <c r="D346" i="3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H344" i="3"/>
  <c r="G344" i="3"/>
  <c r="F344" i="3"/>
  <c r="I344" i="3" s="1"/>
  <c r="E344" i="3"/>
  <c r="K344" i="3" s="1"/>
  <c r="D344" i="3"/>
  <c r="J344" i="3" s="1"/>
  <c r="C344" i="3"/>
  <c r="B344" i="3"/>
  <c r="H343" i="3"/>
  <c r="G343" i="3"/>
  <c r="F343" i="3"/>
  <c r="E343" i="3"/>
  <c r="K343" i="3" s="1"/>
  <c r="D343" i="3"/>
  <c r="J343" i="3" s="1"/>
  <c r="C343" i="3"/>
  <c r="B343" i="3"/>
  <c r="J342" i="3"/>
  <c r="H342" i="3"/>
  <c r="G342" i="3"/>
  <c r="F342" i="3"/>
  <c r="I342" i="3" s="1"/>
  <c r="E342" i="3"/>
  <c r="K342" i="3" s="1"/>
  <c r="D342" i="3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I338" i="3" s="1"/>
  <c r="E338" i="3"/>
  <c r="D338" i="3"/>
  <c r="C338" i="3"/>
  <c r="B338" i="3"/>
  <c r="J337" i="3"/>
  <c r="H337" i="3"/>
  <c r="G337" i="3"/>
  <c r="F337" i="3"/>
  <c r="E337" i="3"/>
  <c r="K337" i="3" s="1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D334" i="3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J330" i="3"/>
  <c r="H330" i="3"/>
  <c r="G330" i="3"/>
  <c r="F330" i="3"/>
  <c r="E330" i="3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J326" i="3"/>
  <c r="H326" i="3"/>
  <c r="G326" i="3"/>
  <c r="F326" i="3"/>
  <c r="E326" i="3"/>
  <c r="K326" i="3" s="1"/>
  <c r="D326" i="3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E318" i="3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K315" i="3" s="1"/>
  <c r="G315" i="3"/>
  <c r="F315" i="3"/>
  <c r="E315" i="3"/>
  <c r="D315" i="3"/>
  <c r="J315" i="3" s="1"/>
  <c r="C315" i="3"/>
  <c r="B315" i="3"/>
  <c r="J314" i="3"/>
  <c r="H314" i="3"/>
  <c r="G314" i="3"/>
  <c r="F314" i="3"/>
  <c r="E314" i="3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E302" i="3"/>
  <c r="D302" i="3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K299" i="3" s="1"/>
  <c r="G299" i="3"/>
  <c r="F299" i="3"/>
  <c r="E299" i="3"/>
  <c r="D299" i="3"/>
  <c r="J299" i="3" s="1"/>
  <c r="C299" i="3"/>
  <c r="B299" i="3"/>
  <c r="J298" i="3"/>
  <c r="H298" i="3"/>
  <c r="G298" i="3"/>
  <c r="F298" i="3"/>
  <c r="E298" i="3"/>
  <c r="K298" i="3" s="1"/>
  <c r="D298" i="3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F283" i="3"/>
  <c r="E283" i="3"/>
  <c r="D283" i="3"/>
  <c r="J283" i="3" s="1"/>
  <c r="C283" i="3"/>
  <c r="B283" i="3"/>
  <c r="J282" i="3"/>
  <c r="H282" i="3"/>
  <c r="G282" i="3"/>
  <c r="F282" i="3"/>
  <c r="I282" i="3" s="1"/>
  <c r="E282" i="3"/>
  <c r="K282" i="3" s="1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J273" i="3"/>
  <c r="H273" i="3"/>
  <c r="G273" i="3"/>
  <c r="F273" i="3"/>
  <c r="E273" i="3"/>
  <c r="K273" i="3" s="1"/>
  <c r="D273" i="3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H271" i="3"/>
  <c r="K271" i="3" s="1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D270" i="3"/>
  <c r="C270" i="3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H267" i="3"/>
  <c r="K267" i="3" s="1"/>
  <c r="G267" i="3"/>
  <c r="F267" i="3"/>
  <c r="E267" i="3"/>
  <c r="D267" i="3"/>
  <c r="J267" i="3" s="1"/>
  <c r="C267" i="3"/>
  <c r="B267" i="3"/>
  <c r="J266" i="3"/>
  <c r="H266" i="3"/>
  <c r="G266" i="3"/>
  <c r="F266" i="3"/>
  <c r="I266" i="3" s="1"/>
  <c r="E266" i="3"/>
  <c r="K266" i="3" s="1"/>
  <c r="D266" i="3"/>
  <c r="C266" i="3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D254" i="3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F251" i="3"/>
  <c r="E251" i="3"/>
  <c r="D251" i="3"/>
  <c r="J251" i="3" s="1"/>
  <c r="C251" i="3"/>
  <c r="B251" i="3"/>
  <c r="J250" i="3"/>
  <c r="H250" i="3"/>
  <c r="G250" i="3"/>
  <c r="F250" i="3"/>
  <c r="E250" i="3"/>
  <c r="K250" i="3" s="1"/>
  <c r="D250" i="3"/>
  <c r="C250" i="3"/>
  <c r="I250" i="3" s="1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D238" i="3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F235" i="3"/>
  <c r="E235" i="3"/>
  <c r="D235" i="3"/>
  <c r="J235" i="3" s="1"/>
  <c r="C235" i="3"/>
  <c r="B235" i="3"/>
  <c r="J234" i="3"/>
  <c r="H234" i="3"/>
  <c r="G234" i="3"/>
  <c r="F234" i="3"/>
  <c r="I234" i="3" s="1"/>
  <c r="E234" i="3"/>
  <c r="K234" i="3" s="1"/>
  <c r="D234" i="3"/>
  <c r="C234" i="3"/>
  <c r="B234" i="3"/>
  <c r="J233" i="3"/>
  <c r="H233" i="3"/>
  <c r="G233" i="3"/>
  <c r="F233" i="3"/>
  <c r="E233" i="3"/>
  <c r="K233" i="3" s="1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D222" i="3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F219" i="3"/>
  <c r="E219" i="3"/>
  <c r="D219" i="3"/>
  <c r="J219" i="3" s="1"/>
  <c r="C219" i="3"/>
  <c r="B219" i="3"/>
  <c r="J218" i="3"/>
  <c r="H218" i="3"/>
  <c r="G218" i="3"/>
  <c r="F218" i="3"/>
  <c r="I218" i="3" s="1"/>
  <c r="E218" i="3"/>
  <c r="K218" i="3" s="1"/>
  <c r="D218" i="3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D206" i="3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B203" i="3"/>
  <c r="J202" i="3"/>
  <c r="H202" i="3"/>
  <c r="G202" i="3"/>
  <c r="F202" i="3"/>
  <c r="I202" i="3" s="1"/>
  <c r="E202" i="3"/>
  <c r="D202" i="3"/>
  <c r="C202" i="3"/>
  <c r="B202" i="3"/>
  <c r="H201" i="3"/>
  <c r="K201" i="3" s="1"/>
  <c r="G201" i="3"/>
  <c r="F201" i="3"/>
  <c r="E201" i="3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F199" i="3"/>
  <c r="E199" i="3"/>
  <c r="D199" i="3"/>
  <c r="J199" i="3" s="1"/>
  <c r="C199" i="3"/>
  <c r="B199" i="3"/>
  <c r="J198" i="3"/>
  <c r="H198" i="3"/>
  <c r="G198" i="3"/>
  <c r="F198" i="3"/>
  <c r="I198" i="3" s="1"/>
  <c r="E198" i="3"/>
  <c r="K198" i="3" s="1"/>
  <c r="D198" i="3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H185" i="3"/>
  <c r="K185" i="3" s="1"/>
  <c r="G185" i="3"/>
  <c r="F185" i="3"/>
  <c r="E185" i="3"/>
  <c r="D185" i="3"/>
  <c r="J185" i="3" s="1"/>
  <c r="C185" i="3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J179" i="3" s="1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J175" i="3" s="1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J171" i="3" s="1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J163" i="3" s="1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F91" i="3"/>
  <c r="I91" i="3" s="1"/>
  <c r="E91" i="3"/>
  <c r="D91" i="3"/>
  <c r="C91" i="3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F87" i="3"/>
  <c r="I87" i="3" s="1"/>
  <c r="E87" i="3"/>
  <c r="D87" i="3"/>
  <c r="J87" i="3" s="1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G83" i="3"/>
  <c r="F83" i="3"/>
  <c r="I83" i="3" s="1"/>
  <c r="E83" i="3"/>
  <c r="K83" i="3" s="1"/>
  <c r="D83" i="3"/>
  <c r="J83" i="3" s="1"/>
  <c r="C83" i="3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H72" i="3"/>
  <c r="G72" i="3"/>
  <c r="F72" i="3"/>
  <c r="E72" i="3"/>
  <c r="K72" i="3" s="1"/>
  <c r="D72" i="3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J47" i="3" s="1"/>
  <c r="F47" i="3"/>
  <c r="I47" i="3" s="1"/>
  <c r="E47" i="3"/>
  <c r="K47" i="3" s="1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I43" i="3" s="1"/>
  <c r="E43" i="3"/>
  <c r="D43" i="3"/>
  <c r="C43" i="3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B25" i="3"/>
  <c r="H24" i="3"/>
  <c r="G24" i="3"/>
  <c r="F24" i="3"/>
  <c r="E24" i="3"/>
  <c r="K24" i="3" s="1"/>
  <c r="D24" i="3"/>
  <c r="J24" i="3" s="1"/>
  <c r="C24" i="3"/>
  <c r="B24" i="3"/>
  <c r="H23" i="3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E20" i="3"/>
  <c r="K20" i="3" s="1"/>
  <c r="D20" i="3"/>
  <c r="J20" i="3" s="1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B16" i="3"/>
  <c r="H15" i="3"/>
  <c r="G15" i="3"/>
  <c r="F15" i="3"/>
  <c r="E15" i="3"/>
  <c r="K15" i="3" s="1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E7" i="3"/>
  <c r="K7" i="3" s="1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J211" i="2" s="1"/>
  <c r="C211" i="2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B208" i="2"/>
  <c r="H207" i="2"/>
  <c r="G207" i="2"/>
  <c r="F207" i="2"/>
  <c r="E207" i="2"/>
  <c r="K207" i="2" s="1"/>
  <c r="D207" i="2"/>
  <c r="J207" i="2" s="1"/>
  <c r="C207" i="2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E203" i="2"/>
  <c r="K203" i="2" s="1"/>
  <c r="D203" i="2"/>
  <c r="J203" i="2" s="1"/>
  <c r="C203" i="2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E195" i="2"/>
  <c r="K195" i="2" s="1"/>
  <c r="D195" i="2"/>
  <c r="J195" i="2" s="1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E183" i="2"/>
  <c r="K183" i="2" s="1"/>
  <c r="D183" i="2"/>
  <c r="J183" i="2" s="1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E175" i="2"/>
  <c r="K175" i="2" s="1"/>
  <c r="D175" i="2"/>
  <c r="J175" i="2" s="1"/>
  <c r="C175" i="2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E171" i="2"/>
  <c r="K171" i="2" s="1"/>
  <c r="D171" i="2"/>
  <c r="J171" i="2" s="1"/>
  <c r="C171" i="2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E163" i="2"/>
  <c r="K163" i="2" s="1"/>
  <c r="D163" i="2"/>
  <c r="J163" i="2" s="1"/>
  <c r="C163" i="2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F159" i="2"/>
  <c r="E159" i="2"/>
  <c r="K159" i="2" s="1"/>
  <c r="D159" i="2"/>
  <c r="J159" i="2" s="1"/>
  <c r="C159" i="2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F151" i="2"/>
  <c r="E151" i="2"/>
  <c r="K151" i="2" s="1"/>
  <c r="D151" i="2"/>
  <c r="J151" i="2" s="1"/>
  <c r="C151" i="2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J147" i="2" s="1"/>
  <c r="C147" i="2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D143" i="2"/>
  <c r="C143" i="2"/>
  <c r="B143" i="2"/>
  <c r="I142" i="2"/>
  <c r="H142" i="2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D139" i="2"/>
  <c r="J139" i="2" s="1"/>
  <c r="C139" i="2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I133" i="2"/>
  <c r="H133" i="2"/>
  <c r="G133" i="2"/>
  <c r="F133" i="2"/>
  <c r="E133" i="2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B132" i="2"/>
  <c r="H131" i="2"/>
  <c r="G131" i="2"/>
  <c r="F131" i="2"/>
  <c r="E131" i="2"/>
  <c r="K131" i="2" s="1"/>
  <c r="D131" i="2"/>
  <c r="C131" i="2"/>
  <c r="B131" i="2"/>
  <c r="H130" i="2"/>
  <c r="G130" i="2"/>
  <c r="J130" i="2" s="1"/>
  <c r="F130" i="2"/>
  <c r="I130" i="2" s="1"/>
  <c r="E130" i="2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D127" i="2"/>
  <c r="J127" i="2" s="1"/>
  <c r="C127" i="2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E119" i="2"/>
  <c r="D119" i="2"/>
  <c r="C119" i="2"/>
  <c r="B119" i="2"/>
  <c r="I118" i="2"/>
  <c r="H118" i="2"/>
  <c r="G118" i="2"/>
  <c r="J118" i="2" s="1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J114" i="2"/>
  <c r="H114" i="2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B108" i="2"/>
  <c r="H107" i="2"/>
  <c r="G107" i="2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H102" i="2"/>
  <c r="G102" i="2"/>
  <c r="J102" i="2" s="1"/>
  <c r="F102" i="2"/>
  <c r="I102" i="2" s="1"/>
  <c r="E102" i="2"/>
  <c r="K102" i="2" s="1"/>
  <c r="D102" i="2"/>
  <c r="C102" i="2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C99" i="2"/>
  <c r="I99" i="2" s="1"/>
  <c r="B99" i="2"/>
  <c r="J98" i="2"/>
  <c r="H98" i="2"/>
  <c r="G98" i="2"/>
  <c r="F98" i="2"/>
  <c r="I98" i="2" s="1"/>
  <c r="E98" i="2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E95" i="2"/>
  <c r="K95" i="2" s="1"/>
  <c r="D95" i="2"/>
  <c r="C95" i="2"/>
  <c r="B95" i="2"/>
  <c r="I94" i="2"/>
  <c r="H94" i="2"/>
  <c r="G94" i="2"/>
  <c r="J94" i="2" s="1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J89" i="2" s="1"/>
  <c r="F89" i="2"/>
  <c r="E89" i="2"/>
  <c r="K89" i="2" s="1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J85" i="2" s="1"/>
  <c r="F85" i="2"/>
  <c r="E85" i="2"/>
  <c r="K85" i="2" s="1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J81" i="2" s="1"/>
  <c r="F81" i="2"/>
  <c r="E81" i="2"/>
  <c r="K81" i="2" s="1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J77" i="2" s="1"/>
  <c r="F77" i="2"/>
  <c r="E77" i="2"/>
  <c r="K77" i="2" s="1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J73" i="2" s="1"/>
  <c r="F73" i="2"/>
  <c r="E73" i="2"/>
  <c r="K73" i="2" s="1"/>
  <c r="D73" i="2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J69" i="2" s="1"/>
  <c r="F69" i="2"/>
  <c r="E69" i="2"/>
  <c r="K69" i="2" s="1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E65" i="2"/>
  <c r="K65" i="2" s="1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J61" i="2" s="1"/>
  <c r="F61" i="2"/>
  <c r="E61" i="2"/>
  <c r="K61" i="2" s="1"/>
  <c r="D61" i="2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J57" i="2" s="1"/>
  <c r="F57" i="2"/>
  <c r="E57" i="2"/>
  <c r="K57" i="2" s="1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E53" i="2"/>
  <c r="K53" i="2" s="1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J49" i="2" s="1"/>
  <c r="F49" i="2"/>
  <c r="E49" i="2"/>
  <c r="K49" i="2" s="1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E45" i="2"/>
  <c r="K45" i="2" s="1"/>
  <c r="D45" i="2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J41" i="2" s="1"/>
  <c r="F41" i="2"/>
  <c r="E41" i="2"/>
  <c r="K41" i="2" s="1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E37" i="2"/>
  <c r="K37" i="2" s="1"/>
  <c r="D37" i="2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E33" i="2"/>
  <c r="K33" i="2" s="1"/>
  <c r="D33" i="2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E29" i="2"/>
  <c r="K29" i="2" s="1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E25" i="2"/>
  <c r="K25" i="2" s="1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F6" i="2" s="1"/>
  <c r="E9" i="2"/>
  <c r="K9" i="2" s="1"/>
  <c r="D9" i="2"/>
  <c r="C9" i="2"/>
  <c r="I9" i="2" s="1"/>
  <c r="B9" i="2"/>
  <c r="J8" i="2"/>
  <c r="I8" i="2"/>
  <c r="H8" i="2"/>
  <c r="H6" i="2" s="1"/>
  <c r="G8" i="2"/>
  <c r="F8" i="2"/>
  <c r="E8" i="2"/>
  <c r="K8" i="2" s="1"/>
  <c r="D8" i="2"/>
  <c r="C8" i="2"/>
  <c r="B8" i="2"/>
  <c r="K7" i="2"/>
  <c r="J7" i="2"/>
  <c r="H7" i="2"/>
  <c r="G7" i="2"/>
  <c r="G6" i="2" s="1"/>
  <c r="F7" i="2"/>
  <c r="E7" i="2"/>
  <c r="D7" i="2"/>
  <c r="C7" i="2"/>
  <c r="I7" i="2" s="1"/>
  <c r="B7" i="2"/>
  <c r="D6" i="2"/>
  <c r="J6" i="2" s="1"/>
  <c r="F4" i="2"/>
  <c r="C4" i="2"/>
  <c r="I2" i="2"/>
  <c r="G2" i="2"/>
  <c r="E6" i="2" l="1"/>
  <c r="K6" i="2" s="1"/>
  <c r="K98" i="2"/>
  <c r="J99" i="2"/>
  <c r="I108" i="2"/>
  <c r="K114" i="2"/>
  <c r="J115" i="2"/>
  <c r="I127" i="2"/>
  <c r="K135" i="2"/>
  <c r="I139" i="2"/>
  <c r="J7" i="3"/>
  <c r="K11" i="3"/>
  <c r="I95" i="2"/>
  <c r="K106" i="2"/>
  <c r="J107" i="2"/>
  <c r="I119" i="2"/>
  <c r="K127" i="2"/>
  <c r="I132" i="2"/>
  <c r="K139" i="2"/>
  <c r="I143" i="2"/>
  <c r="K94" i="2"/>
  <c r="J95" i="2"/>
  <c r="K107" i="2"/>
  <c r="I112" i="2"/>
  <c r="K118" i="2"/>
  <c r="J119" i="2"/>
  <c r="I131" i="2"/>
  <c r="K142" i="2"/>
  <c r="J143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0" i="3"/>
  <c r="C6" i="2"/>
  <c r="I6" i="2" s="1"/>
  <c r="I103" i="2"/>
  <c r="I111" i="2"/>
  <c r="K119" i="2"/>
  <c r="I124" i="2"/>
  <c r="K130" i="2"/>
  <c r="J131" i="2"/>
  <c r="K143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211" i="2"/>
  <c r="I215" i="2"/>
  <c r="I219" i="2"/>
  <c r="J227" i="2"/>
  <c r="I16" i="3"/>
  <c r="J23" i="3"/>
  <c r="K31" i="3"/>
  <c r="K35" i="3"/>
  <c r="K39" i="3"/>
  <c r="K43" i="3"/>
  <c r="J107" i="3"/>
  <c r="J99" i="3"/>
  <c r="I24" i="3"/>
  <c r="I25" i="3"/>
  <c r="J95" i="3"/>
  <c r="K23" i="3"/>
  <c r="I29" i="3"/>
  <c r="J91" i="3"/>
  <c r="K338" i="3"/>
  <c r="I183" i="3"/>
  <c r="I203" i="3"/>
  <c r="I199" i="3"/>
  <c r="K206" i="3"/>
  <c r="I219" i="3"/>
  <c r="K222" i="3"/>
  <c r="I235" i="3"/>
  <c r="K238" i="3"/>
  <c r="I251" i="3"/>
  <c r="K254" i="3"/>
  <c r="I267" i="3"/>
  <c r="K270" i="3"/>
  <c r="I283" i="3"/>
  <c r="K286" i="3"/>
  <c r="I299" i="3"/>
  <c r="K302" i="3"/>
  <c r="I315" i="3"/>
  <c r="K318" i="3"/>
  <c r="I331" i="3"/>
  <c r="K334" i="3"/>
  <c r="I347" i="3"/>
  <c r="I185" i="3"/>
  <c r="I195" i="3"/>
  <c r="K202" i="3"/>
  <c r="K314" i="3"/>
  <c r="I327" i="3"/>
  <c r="K330" i="3"/>
  <c r="I343" i="3"/>
  <c r="K346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<sst xmlns="http://schemas.openxmlformats.org/spreadsheetml/2006/main" count="159" uniqueCount="123">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</sst>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44958</v>
      </c>
      <c r="F7" s="3" t="s">
        <v>3</v>
      </c>
      <c r="G7" s="5">
        <v>44985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02/01/2023 - 02/28/2023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02/01/2022 - 02/28/2022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112099705.25000001</v>
      </c>
      <c r="D6" s="32">
        <f t="shared" si="0"/>
        <v>97914411.24000001</v>
      </c>
      <c r="E6" s="33">
        <f t="shared" si="0"/>
        <v>24432804.390000001</v>
      </c>
      <c r="F6" s="31">
        <f t="shared" si="0"/>
        <v>101717459.93999997</v>
      </c>
      <c r="G6" s="32">
        <f t="shared" si="0"/>
        <v>93637146.969999999</v>
      </c>
      <c r="H6" s="33">
        <f t="shared" si="0"/>
        <v>22266753.510000002</v>
      </c>
      <c r="I6" s="17">
        <f t="shared" ref="I6:I69" si="1">IFERROR((C6-F6)/F6,"")</f>
        <v>0.10206945116525931</v>
      </c>
      <c r="J6" s="17">
        <f t="shared" ref="J6:J69" si="2">IFERROR((D6-G6)/G6,"")</f>
        <v>4.5679139192166811E-2</v>
      </c>
      <c r="K6" s="17">
        <f t="shared" ref="K6:K69" si="3">IFERROR((E6-H6)/H6,"")</f>
        <v>9.7277354735490526E-2</v>
      </c>
    </row>
    <row r="7" spans="2:11" x14ac:dyDescent="0.25">
      <c r="B7" s="18" t="str">
        <f>'County Data'!A2</f>
        <v>Addison</v>
      </c>
      <c r="C7" s="34">
        <f>IF('County Data'!C2&gt;9,'County Data'!B2,"*")</f>
        <v>3513682.52</v>
      </c>
      <c r="D7" s="34">
        <f>IF('County Data'!E2&gt;9,'County Data'!D2,"*")</f>
        <v>711989.36</v>
      </c>
      <c r="E7" s="35">
        <f>IF('County Data'!G2&gt;9,'County Data'!F2,"*")</f>
        <v>469550.45</v>
      </c>
      <c r="F7" s="34">
        <f>IF('County Data'!I2&gt;9,'County Data'!H2,"*")</f>
        <v>2983413</v>
      </c>
      <c r="G7" s="34">
        <f>IF('County Data'!K2&gt;9,'County Data'!J2,"*")</f>
        <v>667017.78</v>
      </c>
      <c r="H7" s="35">
        <f>IF('County Data'!M2&gt;9,'County Data'!L2,"*")</f>
        <v>368795.06</v>
      </c>
      <c r="I7" s="19">
        <f t="shared" si="1"/>
        <v>0.177739226851931</v>
      </c>
      <c r="J7" s="19">
        <f t="shared" si="2"/>
        <v>6.7421860928504718E-2</v>
      </c>
      <c r="K7" s="19">
        <f t="shared" si="3"/>
        <v>0.27320157162625774</v>
      </c>
    </row>
    <row r="8" spans="2:11" x14ac:dyDescent="0.25">
      <c r="B8" s="18" t="str">
        <f>'County Data'!A3</f>
        <v>Bennington</v>
      </c>
      <c r="C8" s="34">
        <f>IF('County Data'!C3&gt;9,'County Data'!B3,"*")</f>
        <v>6968356.1200000001</v>
      </c>
      <c r="D8" s="34">
        <f>IF('County Data'!E3&gt;9,'County Data'!D3,"*")</f>
        <v>4129665.85</v>
      </c>
      <c r="E8" s="35">
        <f>IF('County Data'!G3&gt;9,'County Data'!F3,"*")</f>
        <v>1456828.13</v>
      </c>
      <c r="F8" s="34">
        <f>IF('County Data'!I3&gt;9,'County Data'!H3,"*")</f>
        <v>6408075.9699999997</v>
      </c>
      <c r="G8" s="34">
        <f>IF('County Data'!K3&gt;9,'County Data'!J3,"*")</f>
        <v>4313425.3899999997</v>
      </c>
      <c r="H8" s="35">
        <f>IF('County Data'!M3&gt;9,'County Data'!L3,"*")</f>
        <v>1295468.6599999999</v>
      </c>
      <c r="I8" s="19">
        <f t="shared" si="1"/>
        <v>8.7433443770486452E-2</v>
      </c>
      <c r="J8" s="19">
        <f t="shared" si="2"/>
        <v>-4.2601766203263246E-2</v>
      </c>
      <c r="K8" s="19">
        <f t="shared" si="3"/>
        <v>0.12455683026712509</v>
      </c>
    </row>
    <row r="9" spans="2:11" x14ac:dyDescent="0.25">
      <c r="B9" s="9" t="str">
        <f>'County Data'!A4</f>
        <v>Caledonia</v>
      </c>
      <c r="C9" s="36">
        <f>IF('County Data'!C4&gt;9,'County Data'!B4,"*")</f>
        <v>3230804.55</v>
      </c>
      <c r="D9" s="36">
        <f>IF('County Data'!E4&gt;9,'County Data'!D4,"*")</f>
        <v>847404.56</v>
      </c>
      <c r="E9" s="37">
        <f>IF('County Data'!G4&gt;9,'County Data'!F4,"*")</f>
        <v>449092.16</v>
      </c>
      <c r="F9" s="36">
        <f>IF('County Data'!I4&gt;9,'County Data'!H4,"*")</f>
        <v>2941456.94</v>
      </c>
      <c r="G9" s="36">
        <f>IF('County Data'!K4&gt;9,'County Data'!J4,"*")</f>
        <v>1062082.8899999999</v>
      </c>
      <c r="H9" s="37">
        <f>IF('County Data'!M4&gt;9,'County Data'!L4,"*")</f>
        <v>405256.65</v>
      </c>
      <c r="I9" s="8">
        <f t="shared" si="1"/>
        <v>9.8368806989912919E-2</v>
      </c>
      <c r="J9" s="8">
        <f t="shared" si="2"/>
        <v>-0.20212954376847164</v>
      </c>
      <c r="K9" s="8">
        <f t="shared" si="3"/>
        <v>0.10816728115380697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28069602.949999999</v>
      </c>
      <c r="D10" s="34">
        <f>IF('County Data'!E5&gt;9,'County Data'!D5,"*")</f>
        <v>8490838.0999999996</v>
      </c>
      <c r="E10" s="35">
        <f>IF('County Data'!G5&gt;9,'County Data'!F5,"*")</f>
        <v>5073558.71</v>
      </c>
      <c r="F10" s="34">
        <f>IF('County Data'!I5&gt;9,'County Data'!H5,"*")</f>
        <v>25269013.68</v>
      </c>
      <c r="G10" s="34">
        <f>IF('County Data'!K5&gt;9,'County Data'!J5,"*")</f>
        <v>8232346.0199999996</v>
      </c>
      <c r="H10" s="35">
        <f>IF('County Data'!M5&gt;9,'County Data'!L5,"*")</f>
        <v>4564039.76</v>
      </c>
      <c r="I10" s="19">
        <f t="shared" si="1"/>
        <v>0.11083096892763246</v>
      </c>
      <c r="J10" s="19">
        <f t="shared" si="2"/>
        <v>3.139956451927662E-2</v>
      </c>
      <c r="K10" s="19">
        <f t="shared" si="3"/>
        <v>0.11163771062327472</v>
      </c>
    </row>
    <row r="11" spans="2:11" x14ac:dyDescent="0.25">
      <c r="B11" s="9" t="str">
        <f>'County Data'!A6</f>
        <v>Essex</v>
      </c>
      <c r="C11" s="36">
        <f>IF('County Data'!C6&gt;9,'County Data'!B6,"*")</f>
        <v>269088.34999999998</v>
      </c>
      <c r="D11" s="36" t="str">
        <f>IF('County Data'!E6&gt;9,'County Data'!D6,"*")</f>
        <v>*</v>
      </c>
      <c r="E11" s="37">
        <f>IF('County Data'!G6&gt;9,'County Data'!F6,"*")</f>
        <v>94776.39</v>
      </c>
      <c r="F11" s="36">
        <f>IF('County Data'!I6&gt;9,'County Data'!H6,"*")</f>
        <v>270942.92</v>
      </c>
      <c r="G11" s="36" t="str">
        <f>IF('County Data'!K6&gt;9,'County Data'!J6,"*")</f>
        <v>*</v>
      </c>
      <c r="H11" s="37">
        <f>IF('County Data'!M6&gt;9,'County Data'!L6,"*")</f>
        <v>96072.69</v>
      </c>
      <c r="I11" s="8">
        <f t="shared" si="1"/>
        <v>-6.8448734515742541E-3</v>
      </c>
      <c r="J11" s="8" t="str">
        <f t="shared" si="2"/>
        <v/>
      </c>
      <c r="K11" s="8">
        <f t="shared" si="3"/>
        <v>-1.3492908338467497E-2</v>
      </c>
    </row>
    <row r="12" spans="2:11" x14ac:dyDescent="0.25">
      <c r="B12" s="18" t="str">
        <f>'County Data'!A7</f>
        <v>Franklin</v>
      </c>
      <c r="C12" s="34">
        <f>IF('County Data'!C7&gt;9,'County Data'!B7,"*")</f>
        <v>4222247.8600000003</v>
      </c>
      <c r="D12" s="34">
        <f>IF('County Data'!E7&gt;9,'County Data'!D7,"*")</f>
        <v>511939.92</v>
      </c>
      <c r="E12" s="35">
        <f>IF('County Data'!G7&gt;9,'County Data'!F7,"*")</f>
        <v>362718.81</v>
      </c>
      <c r="F12" s="34">
        <f>IF('County Data'!I7&gt;9,'County Data'!H7,"*")</f>
        <v>3900707.01</v>
      </c>
      <c r="G12" s="34">
        <f>IF('County Data'!K7&gt;9,'County Data'!J7,"*")</f>
        <v>525363.6</v>
      </c>
      <c r="H12" s="35">
        <f>IF('County Data'!M7&gt;9,'County Data'!L7,"*")</f>
        <v>361576.54</v>
      </c>
      <c r="I12" s="19">
        <f t="shared" si="1"/>
        <v>8.2431428245106922E-2</v>
      </c>
      <c r="J12" s="19">
        <f t="shared" si="2"/>
        <v>-2.5551218241994675E-2</v>
      </c>
      <c r="K12" s="19">
        <f t="shared" si="3"/>
        <v>3.1591374816519308E-3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189353.63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226100.24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-0.1625235338096058</v>
      </c>
      <c r="J13" s="8" t="str">
        <f t="shared" si="2"/>
        <v/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9419530.8200000003</v>
      </c>
      <c r="D14" s="34">
        <f>IF('County Data'!E9&gt;9,'County Data'!D9,"*")</f>
        <v>15380209.93</v>
      </c>
      <c r="E14" s="35">
        <f>IF('County Data'!G9&gt;9,'County Data'!F9,"*")</f>
        <v>3146696.76</v>
      </c>
      <c r="F14" s="34">
        <f>IF('County Data'!I9&gt;9,'County Data'!H9,"*")</f>
        <v>9124567.0099999998</v>
      </c>
      <c r="G14" s="34">
        <f>IF('County Data'!K9&gt;9,'County Data'!J9,"*")</f>
        <v>15244643.85</v>
      </c>
      <c r="H14" s="35">
        <f>IF('County Data'!M9&gt;9,'County Data'!L9,"*")</f>
        <v>2963423.88</v>
      </c>
      <c r="I14" s="19">
        <f t="shared" si="1"/>
        <v>3.2326335011484617E-2</v>
      </c>
      <c r="J14" s="19">
        <f t="shared" si="2"/>
        <v>8.8927023375492027E-3</v>
      </c>
      <c r="K14" s="19">
        <f t="shared" si="3"/>
        <v>6.1844976426389565E-2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1586358.48</v>
      </c>
      <c r="D15" s="38">
        <f>IF('County Data'!E10&gt;9,'County Data'!D10,"*")</f>
        <v>284214.52</v>
      </c>
      <c r="E15" s="39">
        <f>IF('County Data'!G10&gt;9,'County Data'!F10,"*")</f>
        <v>191454.16</v>
      </c>
      <c r="F15" s="38">
        <f>IF('County Data'!I10&gt;9,'County Data'!H10,"*")</f>
        <v>1406387.65</v>
      </c>
      <c r="G15" s="38">
        <f>IF('County Data'!K10&gt;9,'County Data'!J10,"*")</f>
        <v>312847.86</v>
      </c>
      <c r="H15" s="39">
        <f>IF('County Data'!M10&gt;9,'County Data'!L10,"*")</f>
        <v>158605.82</v>
      </c>
      <c r="I15" s="20">
        <f t="shared" si="1"/>
        <v>0.12796673093652386</v>
      </c>
      <c r="J15" s="20">
        <f t="shared" si="2"/>
        <v>-9.1524806978062659E-2</v>
      </c>
      <c r="K15" s="20">
        <f t="shared" si="3"/>
        <v>0.20710677577909811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3175797.07</v>
      </c>
      <c r="D16" s="34">
        <f>IF('County Data'!E11&gt;9,'County Data'!D11,"*")</f>
        <v>300282.62</v>
      </c>
      <c r="E16" s="35">
        <f>IF('County Data'!G11&gt;9,'County Data'!F11,"*")</f>
        <v>473476.39</v>
      </c>
      <c r="F16" s="34">
        <f>IF('County Data'!I11&gt;9,'County Data'!H11,"*")</f>
        <v>2905146.09</v>
      </c>
      <c r="G16" s="34">
        <f>IF('County Data'!K11&gt;9,'County Data'!J11,"*")</f>
        <v>855222.25</v>
      </c>
      <c r="H16" s="35">
        <f>IF('County Data'!M11&gt;9,'County Data'!L11,"*")</f>
        <v>406363.03</v>
      </c>
      <c r="I16" s="19">
        <f t="shared" si="1"/>
        <v>9.3162605808921647E-2</v>
      </c>
      <c r="J16" s="19">
        <f t="shared" si="2"/>
        <v>-0.64888352705977892</v>
      </c>
      <c r="K16" s="19">
        <f t="shared" si="3"/>
        <v>0.16515616590416698</v>
      </c>
    </row>
    <row r="17" spans="2:11" x14ac:dyDescent="0.25">
      <c r="B17" s="9" t="str">
        <f>'County Data'!A12</f>
        <v>Other</v>
      </c>
      <c r="C17" s="36">
        <f>IF('County Data'!C12&gt;9,'County Data'!B12,"*")</f>
        <v>7463722.1100000003</v>
      </c>
      <c r="D17" s="36">
        <f>IF('County Data'!E12&gt;9,'County Data'!D12,"*")</f>
        <v>43843509.520000003</v>
      </c>
      <c r="E17" s="37">
        <f>IF('County Data'!G12&gt;9,'County Data'!F12,"*")</f>
        <v>1522095.64</v>
      </c>
      <c r="F17" s="36">
        <f>IF('County Data'!I12&gt;9,'County Data'!H12,"*")</f>
        <v>5458886.0800000001</v>
      </c>
      <c r="G17" s="36">
        <f>IF('County Data'!K12&gt;9,'County Data'!J12,"*")</f>
        <v>38873070.840000004</v>
      </c>
      <c r="H17" s="37">
        <f>IF('County Data'!M12&gt;9,'County Data'!L12,"*")</f>
        <v>1240640.33</v>
      </c>
      <c r="I17" s="8">
        <f t="shared" si="1"/>
        <v>0.36726101270829237</v>
      </c>
      <c r="J17" s="8">
        <f t="shared" si="2"/>
        <v>0.12786328871362196</v>
      </c>
      <c r="K17" s="8">
        <f t="shared" si="3"/>
        <v>0.22686293778632829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12937729.66</v>
      </c>
      <c r="D18" s="34">
        <f>IF('County Data'!E13&gt;9,'County Data'!D13,"*")</f>
        <v>8112309.6200000001</v>
      </c>
      <c r="E18" s="35">
        <f>IF('County Data'!G13&gt;9,'County Data'!F13,"*")</f>
        <v>3410167.13</v>
      </c>
      <c r="F18" s="34">
        <f>IF('County Data'!I13&gt;9,'County Data'!H13,"*")</f>
        <v>12119952.99</v>
      </c>
      <c r="G18" s="34">
        <f>IF('County Data'!K13&gt;9,'County Data'!J13,"*")</f>
        <v>8325885.4400000004</v>
      </c>
      <c r="H18" s="35">
        <f>IF('County Data'!M13&gt;9,'County Data'!L13,"*")</f>
        <v>3339615.64</v>
      </c>
      <c r="I18" s="19">
        <f t="shared" si="1"/>
        <v>6.7473584317920679E-2</v>
      </c>
      <c r="J18" s="19">
        <f t="shared" si="2"/>
        <v>-2.5652024825362031E-2</v>
      </c>
      <c r="K18" s="19">
        <f t="shared" si="3"/>
        <v>2.1125631690957034E-2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10043848.18</v>
      </c>
      <c r="D19" s="36">
        <f>IF('County Data'!E14&gt;9,'County Data'!D14,"*")</f>
        <v>3569841.54</v>
      </c>
      <c r="E19" s="37">
        <f>IF('County Data'!G14&gt;9,'County Data'!F14,"*")</f>
        <v>2200272.61</v>
      </c>
      <c r="F19" s="36">
        <f>IF('County Data'!I14&gt;9,'County Data'!H14,"*")</f>
        <v>9485929.3499999996</v>
      </c>
      <c r="G19" s="36">
        <f>IF('County Data'!K14&gt;9,'County Data'!J14,"*")</f>
        <v>3579463.5</v>
      </c>
      <c r="H19" s="37">
        <f>IF('County Data'!M14&gt;9,'County Data'!L14,"*")</f>
        <v>2044235</v>
      </c>
      <c r="I19" s="8">
        <f t="shared" si="1"/>
        <v>5.8815410637651451E-2</v>
      </c>
      <c r="J19" s="8">
        <f t="shared" si="2"/>
        <v>-2.6881011637637773E-3</v>
      </c>
      <c r="K19" s="8">
        <f t="shared" si="3"/>
        <v>7.6330563756123862E-2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10126976.050000001</v>
      </c>
      <c r="D20" s="34">
        <f>IF('County Data'!E15&gt;9,'County Data'!D15,"*")</f>
        <v>5331256.72</v>
      </c>
      <c r="E20" s="35">
        <f>IF('County Data'!G15&gt;9,'County Data'!F15,"*")</f>
        <v>2873969.55</v>
      </c>
      <c r="F20" s="34">
        <f>IF('County Data'!I15&gt;9,'County Data'!H15,"*")</f>
        <v>9415672.0700000003</v>
      </c>
      <c r="G20" s="34">
        <f>IF('County Data'!K15&gt;9,'County Data'!J15,"*")</f>
        <v>5556023.4500000002</v>
      </c>
      <c r="H20" s="35">
        <f>IF('County Data'!M15&gt;9,'County Data'!L15,"*")</f>
        <v>2597153.36</v>
      </c>
      <c r="I20" s="19">
        <f t="shared" si="1"/>
        <v>7.5544684937184775E-2</v>
      </c>
      <c r="J20" s="19">
        <f t="shared" si="2"/>
        <v>-4.0454604272773621E-2</v>
      </c>
      <c r="K20" s="19">
        <f t="shared" si="3"/>
        <v>0.10658446061113618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10882606.9</v>
      </c>
      <c r="D21" s="36">
        <f>IF('County Data'!E16&gt;9,'County Data'!D16,"*")</f>
        <v>6400948.9800000004</v>
      </c>
      <c r="E21" s="37">
        <f>IF('County Data'!G16&gt;9,'County Data'!F16,"*")</f>
        <v>2708147.5</v>
      </c>
      <c r="F21" s="36">
        <f>IF('County Data'!I16&gt;9,'County Data'!H16,"*")</f>
        <v>9801208.9399999995</v>
      </c>
      <c r="G21" s="36">
        <f>IF('County Data'!K16&gt;9,'County Data'!J16,"*")</f>
        <v>6089754.0999999996</v>
      </c>
      <c r="H21" s="37">
        <f>IF('County Data'!M16&gt;9,'County Data'!L16,"*")</f>
        <v>2425507.09</v>
      </c>
      <c r="I21" s="8">
        <f t="shared" si="1"/>
        <v>0.11033311978348673</v>
      </c>
      <c r="J21" s="8">
        <f t="shared" si="2"/>
        <v>5.1101386835964498E-2</v>
      </c>
      <c r="K21" s="8">
        <f t="shared" si="3"/>
        <v>0.11652837922646525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02/01/2023 - 02/28/2023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02/01/2022 - 02/28/2022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1377148.78</v>
      </c>
      <c r="D6" s="32" t="str">
        <f>IF('Town Data'!E2&gt;9,'Town Data'!D2,"*")</f>
        <v>*</v>
      </c>
      <c r="E6" s="33">
        <f>IF('Town Data'!G2&gt;9,'Town Data'!F2,"*")</f>
        <v>260320.77</v>
      </c>
      <c r="F6" s="32">
        <f>IF('Town Data'!I2&gt;9,'Town Data'!H2,"*")</f>
        <v>1322874.77</v>
      </c>
      <c r="G6" s="32" t="str">
        <f>IF('Town Data'!K2&gt;9,'Town Data'!J2,"*")</f>
        <v>*</v>
      </c>
      <c r="H6" s="33">
        <f>IF('Town Data'!M2&gt;9,'Town Data'!L2,"*")</f>
        <v>240034.44</v>
      </c>
      <c r="I6" s="17">
        <f t="shared" ref="I6:I69" si="0">IFERROR((C6-F6)/F6,"")</f>
        <v>4.1027322639164109E-2</v>
      </c>
      <c r="J6" s="17" t="str">
        <f t="shared" ref="J6:J69" si="1">IFERROR((D6-G6)/G6,"")</f>
        <v/>
      </c>
      <c r="K6" s="17">
        <f t="shared" ref="K6:K69" si="2">IFERROR((E6-H6)/H6,"")</f>
        <v>8.4514247205525958E-2</v>
      </c>
    </row>
    <row r="7" spans="2:11" x14ac:dyDescent="0.25">
      <c r="B7" t="str">
        <f>'Town Data'!A3</f>
        <v>BARTON</v>
      </c>
      <c r="C7" s="40">
        <f>IF('Town Data'!C3&gt;9,'Town Data'!B3,"*")</f>
        <v>150698.04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174886.3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-0.13830848957293956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BENNINGTON</v>
      </c>
      <c r="C8" s="41">
        <f>IF('Town Data'!C4&gt;9,'Town Data'!B4,"*")</f>
        <v>2665958.13</v>
      </c>
      <c r="D8" s="34">
        <f>IF('Town Data'!E4&gt;9,'Town Data'!D4,"*")</f>
        <v>445224.6</v>
      </c>
      <c r="E8" s="35">
        <f>IF('Town Data'!G4&gt;9,'Town Data'!F4,"*")</f>
        <v>325140.17</v>
      </c>
      <c r="F8" s="34">
        <f>IF('Town Data'!I4&gt;9,'Town Data'!H4,"*")</f>
        <v>2415462.36</v>
      </c>
      <c r="G8" s="34">
        <f>IF('Town Data'!K4&gt;9,'Town Data'!J4,"*")</f>
        <v>601209.57999999996</v>
      </c>
      <c r="H8" s="35">
        <f>IF('Town Data'!M4&gt;9,'Town Data'!L4,"*")</f>
        <v>298606.28999999998</v>
      </c>
      <c r="I8" s="19">
        <f t="shared" si="0"/>
        <v>0.10370510182572253</v>
      </c>
      <c r="J8" s="19">
        <f t="shared" si="1"/>
        <v>-0.25945192024385239</v>
      </c>
      <c r="K8" s="19">
        <f t="shared" si="2"/>
        <v>8.8859079291330426E-2</v>
      </c>
    </row>
    <row r="9" spans="2:11" x14ac:dyDescent="0.25">
      <c r="B9" t="str">
        <f>'Town Data'!A5</f>
        <v>BERLIN</v>
      </c>
      <c r="C9" s="40">
        <f>IF('Town Data'!C5&gt;9,'Town Data'!B5,"*")</f>
        <v>1493563.78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1553348.92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-3.8487901353161463E-2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BRANDON</v>
      </c>
      <c r="C10" s="41">
        <f>IF('Town Data'!C6&gt;9,'Town Data'!B6,"*")</f>
        <v>298096.40000000002</v>
      </c>
      <c r="D10" s="34" t="str">
        <f>IF('Town Data'!E6&gt;9,'Town Data'!D6,"*")</f>
        <v>*</v>
      </c>
      <c r="E10" s="35">
        <f>IF('Town Data'!G6&gt;9,'Town Data'!F6,"*")</f>
        <v>54830.3</v>
      </c>
      <c r="F10" s="34">
        <f>IF('Town Data'!I6&gt;9,'Town Data'!H6,"*")</f>
        <v>279363.09999999998</v>
      </c>
      <c r="G10" s="34" t="str">
        <f>IF('Town Data'!K6&gt;9,'Town Data'!J6,"*")</f>
        <v>*</v>
      </c>
      <c r="H10" s="35">
        <f>IF('Town Data'!M6&gt;9,'Town Data'!L6,"*")</f>
        <v>52175</v>
      </c>
      <c r="I10" s="19">
        <f t="shared" si="0"/>
        <v>6.7057173978954443E-2</v>
      </c>
      <c r="J10" s="19" t="str">
        <f t="shared" si="1"/>
        <v/>
      </c>
      <c r="K10" s="19">
        <f t="shared" si="2"/>
        <v>5.0892189746047013E-2</v>
      </c>
    </row>
    <row r="11" spans="2:11" x14ac:dyDescent="0.25">
      <c r="B11" t="str">
        <f>'Town Data'!A7</f>
        <v>BRATTLEBORO</v>
      </c>
      <c r="C11" s="40">
        <f>IF('Town Data'!C7&gt;9,'Town Data'!B7,"*")</f>
        <v>3266165</v>
      </c>
      <c r="D11" s="36">
        <f>IF('Town Data'!E7&gt;9,'Town Data'!D7,"*")</f>
        <v>596227.81999999995</v>
      </c>
      <c r="E11" s="37">
        <f>IF('Town Data'!G7&gt;9,'Town Data'!F7,"*")</f>
        <v>415156.94</v>
      </c>
      <c r="F11" s="36">
        <f>IF('Town Data'!I7&gt;9,'Town Data'!H7,"*")</f>
        <v>3199297.04</v>
      </c>
      <c r="G11" s="36">
        <f>IF('Town Data'!K7&gt;9,'Town Data'!J7,"*")</f>
        <v>784535.63</v>
      </c>
      <c r="H11" s="37">
        <f>IF('Town Data'!M7&gt;9,'Town Data'!L7,"*")</f>
        <v>367316.67</v>
      </c>
      <c r="I11" s="8">
        <f t="shared" si="0"/>
        <v>2.0900828889586307E-2</v>
      </c>
      <c r="J11" s="8">
        <f t="shared" si="1"/>
        <v>-0.24002454802467041</v>
      </c>
      <c r="K11" s="8">
        <f t="shared" si="2"/>
        <v>0.13024257788245772</v>
      </c>
    </row>
    <row r="12" spans="2:11" x14ac:dyDescent="0.25">
      <c r="B12" s="24" t="str">
        <f>'Town Data'!A8</f>
        <v>BRISTOL</v>
      </c>
      <c r="C12" s="41">
        <f>IF('Town Data'!C8&gt;9,'Town Data'!B8,"*")</f>
        <v>361626.5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290905.89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0.243104771787192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BURKE</v>
      </c>
      <c r="C13" s="40">
        <f>IF('Town Data'!C9&gt;9,'Town Data'!B9,"*")</f>
        <v>321054.96999999997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350009.33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-8.2724537657324862E-2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BURLINGTON</v>
      </c>
      <c r="C14" s="41">
        <f>IF('Town Data'!C10&gt;9,'Town Data'!B10,"*")</f>
        <v>8696768.1799999997</v>
      </c>
      <c r="D14" s="34">
        <f>IF('Town Data'!E10&gt;9,'Town Data'!D10,"*")</f>
        <v>3773201.88</v>
      </c>
      <c r="E14" s="35">
        <f>IF('Town Data'!G10&gt;9,'Town Data'!F10,"*")</f>
        <v>2826421.33</v>
      </c>
      <c r="F14" s="34">
        <f>IF('Town Data'!I10&gt;9,'Town Data'!H10,"*")</f>
        <v>7722354.8399999999</v>
      </c>
      <c r="G14" s="34">
        <f>IF('Town Data'!K10&gt;9,'Town Data'!J10,"*")</f>
        <v>3711647.21</v>
      </c>
      <c r="H14" s="35">
        <f>IF('Town Data'!M10&gt;9,'Town Data'!L10,"*")</f>
        <v>2511838.2400000002</v>
      </c>
      <c r="I14" s="19">
        <f t="shared" si="0"/>
        <v>0.1261808554759444</v>
      </c>
      <c r="J14" s="19">
        <f t="shared" si="1"/>
        <v>1.6584192008916688E-2</v>
      </c>
      <c r="K14" s="19">
        <f t="shared" si="2"/>
        <v>0.12524018664513994</v>
      </c>
    </row>
    <row r="15" spans="2:11" x14ac:dyDescent="0.25">
      <c r="B15" t="str">
        <f>'Town Data'!A11</f>
        <v>CAMBRIDGE</v>
      </c>
      <c r="C15" s="40">
        <f>IF('Town Data'!C11&gt;9,'Town Data'!B11,"*")</f>
        <v>1183453.25</v>
      </c>
      <c r="D15" s="36" t="str">
        <f>IF('Town Data'!E11&gt;9,'Town Data'!D11,"*")</f>
        <v>*</v>
      </c>
      <c r="E15" s="37">
        <f>IF('Town Data'!G11&gt;9,'Town Data'!F11,"*")</f>
        <v>304591.2</v>
      </c>
      <c r="F15" s="36">
        <f>IF('Town Data'!I11&gt;9,'Town Data'!H11,"*")</f>
        <v>1067864.3999999999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0.10824300351243107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CASTLETON</v>
      </c>
      <c r="C16" s="42">
        <f>IF('Town Data'!C12&gt;9,'Town Data'!B12,"*")</f>
        <v>424672.22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386697.47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9.8202737142293703E-2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CHESTER</v>
      </c>
      <c r="C17" s="41">
        <f>IF('Town Data'!C13&gt;9,'Town Data'!B13,"*")</f>
        <v>257175.53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264487.99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-2.7647606985859705E-2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COLCHESTER</v>
      </c>
      <c r="C18" s="40">
        <f>IF('Town Data'!C14&gt;9,'Town Data'!B14,"*")</f>
        <v>2212153.58</v>
      </c>
      <c r="D18" s="36" t="str">
        <f>IF('Town Data'!E14&gt;9,'Town Data'!D14,"*")</f>
        <v>*</v>
      </c>
      <c r="E18" s="37">
        <f>IF('Town Data'!G14&gt;9,'Town Data'!F14,"*")</f>
        <v>234738.72</v>
      </c>
      <c r="F18" s="36">
        <f>IF('Town Data'!I14&gt;9,'Town Data'!H14,"*")</f>
        <v>2151976.2000000002</v>
      </c>
      <c r="G18" s="36" t="str">
        <f>IF('Town Data'!K14&gt;9,'Town Data'!J14,"*")</f>
        <v>*</v>
      </c>
      <c r="H18" s="37">
        <f>IF('Town Data'!M14&gt;9,'Town Data'!L14,"*")</f>
        <v>265055.59999999998</v>
      </c>
      <c r="I18" s="8">
        <f t="shared" si="0"/>
        <v>2.796377580755767E-2</v>
      </c>
      <c r="J18" s="8" t="str">
        <f t="shared" si="1"/>
        <v/>
      </c>
      <c r="K18" s="8">
        <f t="shared" si="2"/>
        <v>-0.11437932267795881</v>
      </c>
    </row>
    <row r="19" spans="2:11" x14ac:dyDescent="0.25">
      <c r="B19" s="24" t="str">
        <f>'Town Data'!A15</f>
        <v>DERBY</v>
      </c>
      <c r="C19" s="41">
        <f>IF('Town Data'!C15&gt;9,'Town Data'!B15,"*")</f>
        <v>895213.12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759578.65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0.17856540596553097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DOVER</v>
      </c>
      <c r="C20" s="40">
        <f>IF('Town Data'!C16&gt;9,'Town Data'!B16,"*")</f>
        <v>1876465</v>
      </c>
      <c r="D20" s="36">
        <f>IF('Town Data'!E16&gt;9,'Town Data'!D16,"*")</f>
        <v>764600.6</v>
      </c>
      <c r="E20" s="37">
        <f>IF('Town Data'!G16&gt;9,'Town Data'!F16,"*")</f>
        <v>646676.78</v>
      </c>
      <c r="F20" s="36">
        <f>IF('Town Data'!I16&gt;9,'Town Data'!H16,"*")</f>
        <v>1828881.87</v>
      </c>
      <c r="G20" s="36">
        <f>IF('Town Data'!K16&gt;9,'Town Data'!J16,"*")</f>
        <v>1019249.89</v>
      </c>
      <c r="H20" s="37">
        <f>IF('Town Data'!M16&gt;9,'Town Data'!L16,"*")</f>
        <v>680023.75</v>
      </c>
      <c r="I20" s="8">
        <f t="shared" si="0"/>
        <v>2.6017607140476431E-2</v>
      </c>
      <c r="J20" s="8">
        <f t="shared" si="1"/>
        <v>-0.24983989941858128</v>
      </c>
      <c r="K20" s="8">
        <f t="shared" si="2"/>
        <v>-4.9037949042220912E-2</v>
      </c>
    </row>
    <row r="21" spans="2:11" x14ac:dyDescent="0.25">
      <c r="B21" s="24" t="str">
        <f>'Town Data'!A17</f>
        <v>ENOSBURG</v>
      </c>
      <c r="C21" s="41">
        <f>IF('Town Data'!C17&gt;9,'Town Data'!B17,"*")</f>
        <v>382474.87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332167.40000000002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0.15145215936301987</v>
      </c>
      <c r="J21" s="19" t="str">
        <f t="shared" si="1"/>
        <v/>
      </c>
      <c r="K21" s="19" t="str">
        <f t="shared" si="2"/>
        <v/>
      </c>
    </row>
    <row r="22" spans="2:11" x14ac:dyDescent="0.25">
      <c r="B22" t="str">
        <f>'Town Data'!A18</f>
        <v>ESSEX</v>
      </c>
      <c r="C22" s="40">
        <f>IF('Town Data'!C18&gt;9,'Town Data'!B18,"*")</f>
        <v>3018335.68</v>
      </c>
      <c r="D22" s="36" t="str">
        <f>IF('Town Data'!E18&gt;9,'Town Data'!D18,"*")</f>
        <v>*</v>
      </c>
      <c r="E22" s="37">
        <f>IF('Town Data'!G18&gt;9,'Town Data'!F18,"*")</f>
        <v>292856.17</v>
      </c>
      <c r="F22" s="36">
        <f>IF('Town Data'!I18&gt;9,'Town Data'!H18,"*")</f>
        <v>2764785.3</v>
      </c>
      <c r="G22" s="36" t="str">
        <f>IF('Town Data'!K18&gt;9,'Town Data'!J18,"*")</f>
        <v>*</v>
      </c>
      <c r="H22" s="37">
        <f>IF('Town Data'!M18&gt;9,'Town Data'!L18,"*")</f>
        <v>274997.52</v>
      </c>
      <c r="I22" s="8">
        <f t="shared" si="0"/>
        <v>9.1707077580309895E-2</v>
      </c>
      <c r="J22" s="8" t="str">
        <f t="shared" si="1"/>
        <v/>
      </c>
      <c r="K22" s="8">
        <f t="shared" si="2"/>
        <v>6.4941131105473116E-2</v>
      </c>
    </row>
    <row r="23" spans="2:11" x14ac:dyDescent="0.25">
      <c r="B23" s="24" t="str">
        <f>'Town Data'!A19</f>
        <v>FAIR HAVEN</v>
      </c>
      <c r="C23" s="41">
        <f>IF('Town Data'!C19&gt;9,'Town Data'!B19,"*")</f>
        <v>471825.26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473234.6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-2.9781000797489605E-3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HARDWICK</v>
      </c>
      <c r="C24" s="40">
        <f>IF('Town Data'!C20&gt;9,'Town Data'!B20,"*")</f>
        <v>257952.51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236931.12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8.8723634109356395E-2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HARTFORD</v>
      </c>
      <c r="C25" s="41">
        <f>IF('Town Data'!C21&gt;9,'Town Data'!B21,"*")</f>
        <v>1978921.47</v>
      </c>
      <c r="D25" s="34">
        <f>IF('Town Data'!E21&gt;9,'Town Data'!D21,"*")</f>
        <v>1245186.8700000001</v>
      </c>
      <c r="E25" s="35">
        <f>IF('Town Data'!G21&gt;9,'Town Data'!F21,"*")</f>
        <v>286157.17</v>
      </c>
      <c r="F25" s="34">
        <f>IF('Town Data'!I21&gt;9,'Town Data'!H21,"*")</f>
        <v>1765250.42</v>
      </c>
      <c r="G25" s="34">
        <f>IF('Town Data'!K21&gt;9,'Town Data'!J21,"*")</f>
        <v>1146202.94</v>
      </c>
      <c r="H25" s="35">
        <f>IF('Town Data'!M21&gt;9,'Town Data'!L21,"*")</f>
        <v>255724.65</v>
      </c>
      <c r="I25" s="19">
        <f t="shared" si="0"/>
        <v>0.12104291129413812</v>
      </c>
      <c r="J25" s="19">
        <f t="shared" si="1"/>
        <v>8.635811909538478E-2</v>
      </c>
      <c r="K25" s="19">
        <f t="shared" si="2"/>
        <v>0.11900503138825291</v>
      </c>
    </row>
    <row r="26" spans="2:11" x14ac:dyDescent="0.25">
      <c r="B26" t="str">
        <f>'Town Data'!A22</f>
        <v>HINESBURG</v>
      </c>
      <c r="C26" s="40">
        <f>IF('Town Data'!C22&gt;9,'Town Data'!B22,"*")</f>
        <v>328233.28000000003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305510.48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7.4376499293903262E-2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JERICHO</v>
      </c>
      <c r="C27" s="41">
        <f>IF('Town Data'!C23&gt;9,'Town Data'!B23,"*")</f>
        <v>334535.78000000003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284521.93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0.17578205658874885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KILLINGTON</v>
      </c>
      <c r="C28" s="40">
        <f>IF('Town Data'!C24&gt;9,'Town Data'!B24,"*")</f>
        <v>4870695.5199999996</v>
      </c>
      <c r="D28" s="36">
        <f>IF('Town Data'!E24&gt;9,'Town Data'!D24,"*")</f>
        <v>5678852.3399999999</v>
      </c>
      <c r="E28" s="37">
        <f>IF('Town Data'!G24&gt;9,'Town Data'!F24,"*")</f>
        <v>2520355.25</v>
      </c>
      <c r="F28" s="36">
        <f>IF('Town Data'!I24&gt;9,'Town Data'!H24,"*")</f>
        <v>4737941.16</v>
      </c>
      <c r="G28" s="36">
        <f>IF('Town Data'!K24&gt;9,'Town Data'!J24,"*")</f>
        <v>5936392.4900000002</v>
      </c>
      <c r="H28" s="37">
        <f>IF('Town Data'!M24&gt;9,'Town Data'!L24,"*")</f>
        <v>2472131.37</v>
      </c>
      <c r="I28" s="8">
        <f t="shared" si="0"/>
        <v>2.8019419304058938E-2</v>
      </c>
      <c r="J28" s="8">
        <f t="shared" si="1"/>
        <v>-4.3383275353479932E-2</v>
      </c>
      <c r="K28" s="8">
        <f t="shared" si="2"/>
        <v>1.9507005406431896E-2</v>
      </c>
    </row>
    <row r="29" spans="2:11" x14ac:dyDescent="0.25">
      <c r="B29" s="24" t="str">
        <f>'Town Data'!A25</f>
        <v>LONDONDERRY</v>
      </c>
      <c r="C29" s="41">
        <f>IF('Town Data'!C25&gt;9,'Town Data'!B25,"*")</f>
        <v>577972.57999999996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524720.61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0.10148633193577049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LUDLOW</v>
      </c>
      <c r="C30" s="40">
        <f>IF('Town Data'!C26&gt;9,'Town Data'!B26,"*")</f>
        <v>3869435.96</v>
      </c>
      <c r="D30" s="36">
        <f>IF('Town Data'!E26&gt;9,'Town Data'!D26,"*")</f>
        <v>673424.68</v>
      </c>
      <c r="E30" s="37">
        <f>IF('Town Data'!G26&gt;9,'Town Data'!F26,"*")</f>
        <v>1314466.8799999999</v>
      </c>
      <c r="F30" s="36">
        <f>IF('Town Data'!I26&gt;9,'Town Data'!H26,"*")</f>
        <v>3420387.41</v>
      </c>
      <c r="G30" s="36">
        <f>IF('Town Data'!K26&gt;9,'Town Data'!J26,"*")</f>
        <v>489192.94</v>
      </c>
      <c r="H30" s="37">
        <f>IF('Town Data'!M26&gt;9,'Town Data'!L26,"*")</f>
        <v>1162897.93</v>
      </c>
      <c r="I30" s="8">
        <f t="shared" si="0"/>
        <v>0.13128587384199258</v>
      </c>
      <c r="J30" s="8">
        <f t="shared" si="1"/>
        <v>0.37660343176661554</v>
      </c>
      <c r="K30" s="8">
        <f t="shared" si="2"/>
        <v>0.13033727732235276</v>
      </c>
    </row>
    <row r="31" spans="2:11" x14ac:dyDescent="0.25">
      <c r="B31" s="24" t="str">
        <f>'Town Data'!A27</f>
        <v>LYNDON</v>
      </c>
      <c r="C31" s="41">
        <f>IF('Town Data'!C27&gt;9,'Town Data'!B27,"*")</f>
        <v>1184072.94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988546.77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0.19779152179112366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MANCHESTER</v>
      </c>
      <c r="C32" s="40">
        <f>IF('Town Data'!C28&gt;9,'Town Data'!B28,"*")</f>
        <v>3042224.52</v>
      </c>
      <c r="D32" s="36">
        <f>IF('Town Data'!E28&gt;9,'Town Data'!D28,"*")</f>
        <v>2612026.0499999998</v>
      </c>
      <c r="E32" s="37">
        <f>IF('Town Data'!G28&gt;9,'Town Data'!F28,"*")</f>
        <v>728118.94</v>
      </c>
      <c r="F32" s="36">
        <f>IF('Town Data'!I28&gt;9,'Town Data'!H28,"*")</f>
        <v>2801067.44</v>
      </c>
      <c r="G32" s="36">
        <f>IF('Town Data'!K28&gt;9,'Town Data'!J28,"*")</f>
        <v>2766720.48</v>
      </c>
      <c r="H32" s="37">
        <f>IF('Town Data'!M28&gt;9,'Town Data'!L28,"*")</f>
        <v>714318.53</v>
      </c>
      <c r="I32" s="8">
        <f t="shared" si="0"/>
        <v>8.6094706809344113E-2</v>
      </c>
      <c r="J32" s="8">
        <f t="shared" si="1"/>
        <v>-5.5912561864579893E-2</v>
      </c>
      <c r="K32" s="8">
        <f t="shared" si="2"/>
        <v>1.9319686414966605E-2</v>
      </c>
    </row>
    <row r="33" spans="2:11" x14ac:dyDescent="0.25">
      <c r="B33" s="24" t="str">
        <f>'Town Data'!A29</f>
        <v>MIDDLEBURY</v>
      </c>
      <c r="C33" s="41">
        <f>IF('Town Data'!C29&gt;9,'Town Data'!B29,"*")</f>
        <v>2233516.85</v>
      </c>
      <c r="D33" s="34">
        <f>IF('Town Data'!E29&gt;9,'Town Data'!D29,"*")</f>
        <v>604715.85</v>
      </c>
      <c r="E33" s="35">
        <f>IF('Town Data'!G29&gt;9,'Town Data'!F29,"*")</f>
        <v>284664.83</v>
      </c>
      <c r="F33" s="34">
        <f>IF('Town Data'!I29&gt;9,'Town Data'!H29,"*")</f>
        <v>1949604.39</v>
      </c>
      <c r="G33" s="34" t="str">
        <f>IF('Town Data'!K29&gt;9,'Town Data'!J29,"*")</f>
        <v>*</v>
      </c>
      <c r="H33" s="35">
        <f>IF('Town Data'!M29&gt;9,'Town Data'!L29,"*")</f>
        <v>222075.08</v>
      </c>
      <c r="I33" s="19">
        <f t="shared" si="0"/>
        <v>0.14562567742268995</v>
      </c>
      <c r="J33" s="19" t="str">
        <f t="shared" si="1"/>
        <v/>
      </c>
      <c r="K33" s="19">
        <f t="shared" si="2"/>
        <v>0.28184049286394508</v>
      </c>
    </row>
    <row r="34" spans="2:11" x14ac:dyDescent="0.25">
      <c r="B34" t="str">
        <f>'Town Data'!A30</f>
        <v>MILTON</v>
      </c>
      <c r="C34" s="40">
        <f>IF('Town Data'!C30&gt;9,'Town Data'!B30,"*")</f>
        <v>939327.29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825249.17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0.13823475884259295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MONTGOMERY</v>
      </c>
      <c r="C35" s="41">
        <f>IF('Town Data'!C31&gt;9,'Town Data'!B31,"*")</f>
        <v>190480.68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157738.74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0.2075706956959337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MONTPELIER</v>
      </c>
      <c r="C36" s="40">
        <f>IF('Town Data'!C32&gt;9,'Town Data'!B32,"*")</f>
        <v>1913972.77</v>
      </c>
      <c r="D36" s="36" t="str">
        <f>IF('Town Data'!E32&gt;9,'Town Data'!D32,"*")</f>
        <v>*</v>
      </c>
      <c r="E36" s="37">
        <f>IF('Town Data'!G32&gt;9,'Town Data'!F32,"*")</f>
        <v>300298.58</v>
      </c>
      <c r="F36" s="36">
        <f>IF('Town Data'!I32&gt;9,'Town Data'!H32,"*")</f>
        <v>1641180.62</v>
      </c>
      <c r="G36" s="36" t="str">
        <f>IF('Town Data'!K32&gt;9,'Town Data'!J32,"*")</f>
        <v>*</v>
      </c>
      <c r="H36" s="37">
        <f>IF('Town Data'!M32&gt;9,'Town Data'!L32,"*")</f>
        <v>262757.27</v>
      </c>
      <c r="I36" s="8">
        <f t="shared" si="0"/>
        <v>0.16621701881904985</v>
      </c>
      <c r="J36" s="8" t="str">
        <f t="shared" si="1"/>
        <v/>
      </c>
      <c r="K36" s="8">
        <f t="shared" si="2"/>
        <v>0.14287448640336381</v>
      </c>
    </row>
    <row r="37" spans="2:11" x14ac:dyDescent="0.25">
      <c r="B37" s="24" t="str">
        <f>'Town Data'!A33</f>
        <v>MORRISTOWN</v>
      </c>
      <c r="C37" s="41">
        <f>IF('Town Data'!C33&gt;9,'Town Data'!B33,"*")</f>
        <v>1390900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1282555.5900000001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8.4475410535616552E-2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NEWPORT</v>
      </c>
      <c r="C38" s="40">
        <f>IF('Town Data'!C34&gt;9,'Town Data'!B34,"*")</f>
        <v>1057783.02</v>
      </c>
      <c r="D38" s="36" t="str">
        <f>IF('Town Data'!E34&gt;9,'Town Data'!D34,"*")</f>
        <v>*</v>
      </c>
      <c r="E38" s="37">
        <f>IF('Town Data'!G34&gt;9,'Town Data'!F34,"*")</f>
        <v>175337.83</v>
      </c>
      <c r="F38" s="36">
        <f>IF('Town Data'!I34&gt;9,'Town Data'!H34,"*")</f>
        <v>989250.03</v>
      </c>
      <c r="G38" s="36" t="str">
        <f>IF('Town Data'!K34&gt;9,'Town Data'!J34,"*")</f>
        <v>*</v>
      </c>
      <c r="H38" s="37">
        <f>IF('Town Data'!M34&gt;9,'Town Data'!L34,"*")</f>
        <v>164501.25</v>
      </c>
      <c r="I38" s="8">
        <f t="shared" si="0"/>
        <v>6.9277723448742265E-2</v>
      </c>
      <c r="J38" s="8" t="str">
        <f t="shared" si="1"/>
        <v/>
      </c>
      <c r="K38" s="8">
        <f t="shared" si="2"/>
        <v>6.5875365688710497E-2</v>
      </c>
    </row>
    <row r="39" spans="2:11" x14ac:dyDescent="0.25">
      <c r="B39" s="24" t="str">
        <f>'Town Data'!A35</f>
        <v>NORTHFIELD</v>
      </c>
      <c r="C39" s="41">
        <f>IF('Town Data'!C35&gt;9,'Town Data'!B35,"*")</f>
        <v>272383.49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250945.72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8.5427916443444385E-2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POULTNEY</v>
      </c>
      <c r="C40" s="40" t="str">
        <f>IF('Town Data'!C36&gt;9,'Town Data'!B36,"*")</f>
        <v>*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135896.51999999999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 t="str">
        <f t="shared" si="0"/>
        <v/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RANDOLPH</v>
      </c>
      <c r="C41" s="41">
        <f>IF('Town Data'!C37&gt;9,'Town Data'!B37,"*")</f>
        <v>689378.85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573151.53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0.20278637309055067</v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RICHMOND</v>
      </c>
      <c r="C42" s="40">
        <f>IF('Town Data'!C38&gt;9,'Town Data'!B38,"*")</f>
        <v>329788.01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266261.48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0.23858700853011119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ROCKINGHAM</v>
      </c>
      <c r="C43" s="41">
        <f>IF('Town Data'!C39&gt;9,'Town Data'!B39,"*")</f>
        <v>471793.11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436910.53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7.9839183550920498E-2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ROYALTON</v>
      </c>
      <c r="C44" s="40">
        <f>IF('Town Data'!C40&gt;9,'Town Data'!B40,"*")</f>
        <v>265813.3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228544.94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0.16306797253966762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RUTLAND</v>
      </c>
      <c r="C45" s="41">
        <f>IF('Town Data'!C41&gt;9,'Town Data'!B41,"*")</f>
        <v>3957838.28</v>
      </c>
      <c r="D45" s="34">
        <f>IF('Town Data'!E41&gt;9,'Town Data'!D41,"*")</f>
        <v>638009.84</v>
      </c>
      <c r="E45" s="35">
        <f>IF('Town Data'!G41&gt;9,'Town Data'!F41,"*")</f>
        <v>378483</v>
      </c>
      <c r="F45" s="34">
        <f>IF('Town Data'!I41&gt;9,'Town Data'!H41,"*")</f>
        <v>3554190.6</v>
      </c>
      <c r="G45" s="34">
        <f>IF('Town Data'!K41&gt;9,'Town Data'!J41,"*")</f>
        <v>644463.06000000006</v>
      </c>
      <c r="H45" s="35">
        <f>IF('Town Data'!M41&gt;9,'Town Data'!L41,"*")</f>
        <v>374830.61</v>
      </c>
      <c r="I45" s="19">
        <f t="shared" si="0"/>
        <v>0.11356950862455145</v>
      </c>
      <c r="J45" s="19">
        <f t="shared" si="1"/>
        <v>-1.001332799431528E-2</v>
      </c>
      <c r="K45" s="19">
        <f t="shared" si="2"/>
        <v>9.7441081452766462E-3</v>
      </c>
    </row>
    <row r="46" spans="2:11" x14ac:dyDescent="0.25">
      <c r="B46" t="str">
        <f>'Town Data'!A42</f>
        <v>RUTLAND TOWN</v>
      </c>
      <c r="C46" s="40">
        <f>IF('Town Data'!C42&gt;9,'Town Data'!B42,"*")</f>
        <v>1534454.12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1345004.48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0.14085428176417683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SHELBURNE</v>
      </c>
      <c r="C47" s="41">
        <f>IF('Town Data'!C43&gt;9,'Town Data'!B43,"*")</f>
        <v>698999.24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514989.81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0.35730693389836199</v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SOUTH BURLINGTON</v>
      </c>
      <c r="C48" s="40">
        <f>IF('Town Data'!C44&gt;9,'Town Data'!B44,"*")</f>
        <v>6703963.5599999996</v>
      </c>
      <c r="D48" s="36">
        <f>IF('Town Data'!E44&gt;9,'Town Data'!D44,"*")</f>
        <v>2528861.04</v>
      </c>
      <c r="E48" s="37">
        <f>IF('Town Data'!G44&gt;9,'Town Data'!F44,"*")</f>
        <v>661198.56000000006</v>
      </c>
      <c r="F48" s="36">
        <f>IF('Town Data'!I44&gt;9,'Town Data'!H44,"*")</f>
        <v>6247107.1600000001</v>
      </c>
      <c r="G48" s="36">
        <f>IF('Town Data'!K44&gt;9,'Town Data'!J44,"*")</f>
        <v>2338574.31</v>
      </c>
      <c r="H48" s="37">
        <f>IF('Town Data'!M44&gt;9,'Town Data'!L44,"*")</f>
        <v>615653.65</v>
      </c>
      <c r="I48" s="8">
        <f t="shared" si="0"/>
        <v>7.3130872946318953E-2</v>
      </c>
      <c r="J48" s="8">
        <f t="shared" si="1"/>
        <v>8.136869082428258E-2</v>
      </c>
      <c r="K48" s="8">
        <f t="shared" si="2"/>
        <v>7.397813689563934E-2</v>
      </c>
    </row>
    <row r="49" spans="2:11" x14ac:dyDescent="0.25">
      <c r="B49" s="24" t="str">
        <f>'Town Data'!A45</f>
        <v>SOUTH HERO</v>
      </c>
      <c r="C49" s="41" t="str">
        <f>IF('Town Data'!C45&gt;9,'Town Data'!B45,"*")</f>
        <v>*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165914.66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SPRINGFIELD</v>
      </c>
      <c r="C50" s="40">
        <f>IF('Town Data'!C46&gt;9,'Town Data'!B46,"*")</f>
        <v>1218100.83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1100608.8600000001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0.10675179372988144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ST ALBANS</v>
      </c>
      <c r="C51" s="41">
        <f>IF('Town Data'!C47&gt;9,'Town Data'!B47,"*")</f>
        <v>1848522.93</v>
      </c>
      <c r="D51" s="34" t="str">
        <f>IF('Town Data'!E47&gt;9,'Town Data'!D47,"*")</f>
        <v>*</v>
      </c>
      <c r="E51" s="35">
        <f>IF('Town Data'!G47&gt;9,'Town Data'!F47,"*")</f>
        <v>150103.56</v>
      </c>
      <c r="F51" s="34">
        <f>IF('Town Data'!I47&gt;9,'Town Data'!H47,"*")</f>
        <v>1679204.46</v>
      </c>
      <c r="G51" s="34" t="str">
        <f>IF('Town Data'!K47&gt;9,'Town Data'!J47,"*")</f>
        <v>*</v>
      </c>
      <c r="H51" s="35">
        <f>IF('Town Data'!M47&gt;9,'Town Data'!L47,"*")</f>
        <v>164350.09</v>
      </c>
      <c r="I51" s="19">
        <f t="shared" si="0"/>
        <v>0.10083255138567222</v>
      </c>
      <c r="J51" s="19" t="str">
        <f t="shared" si="1"/>
        <v/>
      </c>
      <c r="K51" s="19">
        <f t="shared" si="2"/>
        <v>-8.6684041365599485E-2</v>
      </c>
    </row>
    <row r="52" spans="2:11" x14ac:dyDescent="0.25">
      <c r="B52" t="str">
        <f>'Town Data'!A48</f>
        <v>ST ALBANS TOWN</v>
      </c>
      <c r="C52" s="40">
        <f>IF('Town Data'!C48&gt;9,'Town Data'!B48,"*")</f>
        <v>806141.61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805703.15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5.4419546454542559E-4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ST JOHNSBURY</v>
      </c>
      <c r="C53" s="41">
        <f>IF('Town Data'!C49&gt;9,'Town Data'!B49,"*")</f>
        <v>1106476.1399999999</v>
      </c>
      <c r="D53" s="34" t="str">
        <f>IF('Town Data'!E49&gt;9,'Town Data'!D49,"*")</f>
        <v>*</v>
      </c>
      <c r="E53" s="35">
        <f>IF('Town Data'!G49&gt;9,'Town Data'!F49,"*")</f>
        <v>97178.559999999998</v>
      </c>
      <c r="F53" s="34">
        <f>IF('Town Data'!I49&gt;9,'Town Data'!H49,"*")</f>
        <v>1038210.89</v>
      </c>
      <c r="G53" s="34" t="str">
        <f>IF('Town Data'!K49&gt;9,'Town Data'!J49,"*")</f>
        <v>*</v>
      </c>
      <c r="H53" s="35">
        <f>IF('Town Data'!M49&gt;9,'Town Data'!L49,"*")</f>
        <v>85028.39</v>
      </c>
      <c r="I53" s="19">
        <f t="shared" si="0"/>
        <v>6.57527778388068E-2</v>
      </c>
      <c r="J53" s="19" t="str">
        <f t="shared" si="1"/>
        <v/>
      </c>
      <c r="K53" s="19">
        <f t="shared" si="2"/>
        <v>0.14289544939049179</v>
      </c>
    </row>
    <row r="54" spans="2:11" x14ac:dyDescent="0.25">
      <c r="B54" t="str">
        <f>'Town Data'!A50</f>
        <v>STOWE</v>
      </c>
      <c r="C54" s="40">
        <f>IF('Town Data'!C50&gt;9,'Town Data'!B50,"*")</f>
        <v>6543262.9299999997</v>
      </c>
      <c r="D54" s="36">
        <f>IF('Town Data'!E50&gt;9,'Town Data'!D50,"*")</f>
        <v>13223725.27</v>
      </c>
      <c r="E54" s="37">
        <f>IF('Town Data'!G50&gt;9,'Town Data'!F50,"*")</f>
        <v>2676007.19</v>
      </c>
      <c r="F54" s="36">
        <f>IF('Town Data'!I50&gt;9,'Town Data'!H50,"*")</f>
        <v>6527535.6500000004</v>
      </c>
      <c r="G54" s="36">
        <f>IF('Town Data'!K50&gt;9,'Town Data'!J50,"*")</f>
        <v>13110687.550000001</v>
      </c>
      <c r="H54" s="37">
        <f>IF('Town Data'!M50&gt;9,'Town Data'!L50,"*")</f>
        <v>2552681.08</v>
      </c>
      <c r="I54" s="8">
        <f t="shared" si="0"/>
        <v>2.4093748151339973E-3</v>
      </c>
      <c r="J54" s="8">
        <f t="shared" si="1"/>
        <v>8.6217995485674426E-3</v>
      </c>
      <c r="K54" s="8">
        <f t="shared" si="2"/>
        <v>4.8312384561568444E-2</v>
      </c>
    </row>
    <row r="55" spans="2:11" x14ac:dyDescent="0.25">
      <c r="B55" s="24" t="str">
        <f>'Town Data'!A51</f>
        <v>SWANTON</v>
      </c>
      <c r="C55" s="41">
        <f>IF('Town Data'!C51&gt;9,'Town Data'!B51,"*")</f>
        <v>532108.99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462662.48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0.15010188420725193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VERGENNES</v>
      </c>
      <c r="C56" s="40">
        <f>IF('Town Data'!C52&gt;9,'Town Data'!B52,"*")</f>
        <v>432398.27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351275.93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0.23093623294940827</v>
      </c>
      <c r="J56" s="8" t="str">
        <f t="shared" si="1"/>
        <v/>
      </c>
      <c r="K56" s="8" t="str">
        <f t="shared" si="2"/>
        <v/>
      </c>
    </row>
    <row r="57" spans="2:11" x14ac:dyDescent="0.25">
      <c r="B57" s="24" t="str">
        <f>'Town Data'!A53</f>
        <v>WAITSFIELD</v>
      </c>
      <c r="C57" s="41">
        <f>IF('Town Data'!C53&gt;9,'Town Data'!B53,"*")</f>
        <v>1033998.78</v>
      </c>
      <c r="D57" s="34">
        <f>IF('Town Data'!E53&gt;9,'Town Data'!D53,"*")</f>
        <v>518937.47</v>
      </c>
      <c r="E57" s="35">
        <f>IF('Town Data'!G53&gt;9,'Town Data'!F53,"*")</f>
        <v>326108.83</v>
      </c>
      <c r="F57" s="34">
        <f>IF('Town Data'!I53&gt;9,'Town Data'!H53,"*")</f>
        <v>1116754.32</v>
      </c>
      <c r="G57" s="34">
        <f>IF('Town Data'!K53&gt;9,'Town Data'!J53,"*")</f>
        <v>511385.66</v>
      </c>
      <c r="H57" s="35">
        <f>IF('Town Data'!M53&gt;9,'Town Data'!L53,"*")</f>
        <v>363662.39</v>
      </c>
      <c r="I57" s="19">
        <f t="shared" si="0"/>
        <v>-7.4103622003450165E-2</v>
      </c>
      <c r="J57" s="19">
        <f t="shared" si="1"/>
        <v>1.4767347993293356E-2</v>
      </c>
      <c r="K57" s="19">
        <f t="shared" si="2"/>
        <v>-0.10326489907301109</v>
      </c>
    </row>
    <row r="58" spans="2:11" x14ac:dyDescent="0.25">
      <c r="B58" t="str">
        <f>'Town Data'!A54</f>
        <v>WARREN</v>
      </c>
      <c r="C58" s="40">
        <f>IF('Town Data'!C54&gt;9,'Town Data'!B54,"*")</f>
        <v>1198506.1100000001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1134850.05</v>
      </c>
      <c r="G58" s="36">
        <f>IF('Town Data'!K54&gt;9,'Town Data'!J54,"*")</f>
        <v>1368752.6</v>
      </c>
      <c r="H58" s="37" t="str">
        <f>IF('Town Data'!M54&gt;9,'Town Data'!L54,"*")</f>
        <v>*</v>
      </c>
      <c r="I58" s="8">
        <f t="shared" si="0"/>
        <v>5.6092044935804559E-2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WATERBURY</v>
      </c>
      <c r="C59" s="41">
        <f>IF('Town Data'!C55&gt;9,'Town Data'!B55,"*")</f>
        <v>1462236.62</v>
      </c>
      <c r="D59" s="34" t="str">
        <f>IF('Town Data'!E55&gt;9,'Town Data'!D55,"*")</f>
        <v>*</v>
      </c>
      <c r="E59" s="35">
        <f>IF('Town Data'!G55&gt;9,'Town Data'!F55,"*")</f>
        <v>354754.03</v>
      </c>
      <c r="F59" s="34">
        <f>IF('Town Data'!I55&gt;9,'Town Data'!H55,"*")</f>
        <v>1294462.5</v>
      </c>
      <c r="G59" s="34" t="str">
        <f>IF('Town Data'!K55&gt;9,'Town Data'!J55,"*")</f>
        <v>*</v>
      </c>
      <c r="H59" s="35">
        <f>IF('Town Data'!M55&gt;9,'Town Data'!L55,"*")</f>
        <v>342433.53</v>
      </c>
      <c r="I59" s="19">
        <f t="shared" si="0"/>
        <v>0.12960910030224909</v>
      </c>
      <c r="J59" s="19" t="str">
        <f t="shared" si="1"/>
        <v/>
      </c>
      <c r="K59" s="19">
        <f t="shared" si="2"/>
        <v>3.5979245373547381E-2</v>
      </c>
    </row>
    <row r="60" spans="2:11" x14ac:dyDescent="0.25">
      <c r="B60" t="str">
        <f>'Town Data'!A56</f>
        <v>WEST RUTLAND</v>
      </c>
      <c r="C60" s="40">
        <f>IF('Town Data'!C56&gt;9,'Town Data'!B56,"*")</f>
        <v>176162.47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 t="str">
        <f>IF('Town Data'!I56&gt;9,'Town Data'!H56,"*")</f>
        <v>*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WILLISTON</v>
      </c>
      <c r="C61" s="41">
        <f>IF('Town Data'!C57&gt;9,'Town Data'!B57,"*")</f>
        <v>3297107.5</v>
      </c>
      <c r="D61" s="34" t="str">
        <f>IF('Town Data'!E57&gt;9,'Town Data'!D57,"*")</f>
        <v>*</v>
      </c>
      <c r="E61" s="35">
        <f>IF('Town Data'!G57&gt;9,'Town Data'!F57,"*")</f>
        <v>314438.87</v>
      </c>
      <c r="F61" s="34">
        <f>IF('Town Data'!I57&gt;9,'Town Data'!H57,"*")</f>
        <v>2908296.7</v>
      </c>
      <c r="G61" s="34" t="str">
        <f>IF('Town Data'!K57&gt;9,'Town Data'!J57,"*")</f>
        <v>*</v>
      </c>
      <c r="H61" s="35">
        <f>IF('Town Data'!M57&gt;9,'Town Data'!L57,"*")</f>
        <v>269061.68</v>
      </c>
      <c r="I61" s="19">
        <f t="shared" si="0"/>
        <v>0.13369021118099808</v>
      </c>
      <c r="J61" s="19" t="str">
        <f t="shared" si="1"/>
        <v/>
      </c>
      <c r="K61" s="19">
        <f t="shared" si="2"/>
        <v>0.16864976833564707</v>
      </c>
    </row>
    <row r="62" spans="2:11" x14ac:dyDescent="0.25">
      <c r="B62" t="str">
        <f>'Town Data'!A58</f>
        <v>WILMINGTON</v>
      </c>
      <c r="C62" s="40">
        <f>IF('Town Data'!C58&gt;9,'Town Data'!B58,"*")</f>
        <v>1004337.54</v>
      </c>
      <c r="D62" s="36">
        <f>IF('Town Data'!E58&gt;9,'Town Data'!D58,"*")</f>
        <v>297239.53000000003</v>
      </c>
      <c r="E62" s="37">
        <f>IF('Town Data'!G58&gt;9,'Town Data'!F58,"*")</f>
        <v>312956.25</v>
      </c>
      <c r="F62" s="36">
        <f>IF('Town Data'!I58&gt;9,'Town Data'!H58,"*")</f>
        <v>839585.24</v>
      </c>
      <c r="G62" s="36">
        <f>IF('Town Data'!K58&gt;9,'Town Data'!J58,"*")</f>
        <v>222796.96</v>
      </c>
      <c r="H62" s="37">
        <f>IF('Town Data'!M58&gt;9,'Town Data'!L58,"*")</f>
        <v>245690.41</v>
      </c>
      <c r="I62" s="8">
        <f t="shared" si="0"/>
        <v>0.19623058166196447</v>
      </c>
      <c r="J62" s="8">
        <f t="shared" si="1"/>
        <v>0.3341274046109069</v>
      </c>
      <c r="K62" s="8">
        <f t="shared" si="2"/>
        <v>0.27378292868655313</v>
      </c>
    </row>
    <row r="63" spans="2:11" x14ac:dyDescent="0.25">
      <c r="B63" s="24" t="str">
        <f>'Town Data'!A59</f>
        <v>WINDSOR</v>
      </c>
      <c r="C63" s="41">
        <f>IF('Town Data'!C59&gt;9,'Town Data'!B59,"*")</f>
        <v>435693.39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384748.51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0.13241085715965475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WINHALL</v>
      </c>
      <c r="C64" s="40" t="str">
        <f>IF('Town Data'!C60&gt;9,'Town Data'!B60,"*")</f>
        <v>*</v>
      </c>
      <c r="D64" s="36">
        <f>IF('Town Data'!E60&gt;9,'Town Data'!D60,"*")</f>
        <v>442206.08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>
        <f>IF('Town Data'!K60&gt;9,'Town Data'!J60,"*")</f>
        <v>307281.27</v>
      </c>
      <c r="H64" s="37" t="str">
        <f>IF('Town Data'!M60&gt;9,'Town Data'!L60,"*")</f>
        <v>*</v>
      </c>
      <c r="I64" s="8" t="str">
        <f t="shared" si="0"/>
        <v/>
      </c>
      <c r="J64" s="8">
        <f t="shared" si="1"/>
        <v>0.43909220369988705</v>
      </c>
      <c r="K64" s="8" t="str">
        <f t="shared" si="2"/>
        <v/>
      </c>
    </row>
    <row r="65" spans="2:11" x14ac:dyDescent="0.25">
      <c r="B65" s="24" t="str">
        <f>'Town Data'!A61</f>
        <v>WINOOSKI</v>
      </c>
      <c r="C65" s="41">
        <f>IF('Town Data'!C61&gt;9,'Town Data'!B61,"*")</f>
        <v>1134174.51</v>
      </c>
      <c r="D65" s="34" t="str">
        <f>IF('Town Data'!E61&gt;9,'Town Data'!D61,"*")</f>
        <v>*</v>
      </c>
      <c r="E65" s="35">
        <f>IF('Town Data'!G61&gt;9,'Town Data'!F61,"*")</f>
        <v>342476.59</v>
      </c>
      <c r="F65" s="34">
        <f>IF('Town Data'!I61&gt;9,'Town Data'!H61,"*")</f>
        <v>969009.98</v>
      </c>
      <c r="G65" s="34" t="str">
        <f>IF('Town Data'!K61&gt;9,'Town Data'!J61,"*")</f>
        <v>*</v>
      </c>
      <c r="H65" s="35">
        <f>IF('Town Data'!M61&gt;9,'Town Data'!L61,"*")</f>
        <v>291210.15000000002</v>
      </c>
      <c r="I65" s="19">
        <f t="shared" si="0"/>
        <v>0.17044667589491702</v>
      </c>
      <c r="J65" s="19" t="str">
        <f t="shared" si="1"/>
        <v/>
      </c>
      <c r="K65" s="19">
        <f t="shared" si="2"/>
        <v>0.17604619893915099</v>
      </c>
    </row>
    <row r="66" spans="2:11" x14ac:dyDescent="0.25">
      <c r="B66" t="str">
        <f>'Town Data'!A62</f>
        <v>WOODSTOCK</v>
      </c>
      <c r="C66" s="40">
        <f>IF('Town Data'!C62&gt;9,'Town Data'!B62,"*")</f>
        <v>1182643.81</v>
      </c>
      <c r="D66" s="36">
        <f>IF('Town Data'!E62&gt;9,'Town Data'!D62,"*")</f>
        <v>2086442.51</v>
      </c>
      <c r="E66" s="37">
        <f>IF('Town Data'!G62&gt;9,'Town Data'!F62,"*")</f>
        <v>357125.85</v>
      </c>
      <c r="F66" s="36">
        <f>IF('Town Data'!I62&gt;9,'Town Data'!H62,"*")</f>
        <v>1133240.3799999999</v>
      </c>
      <c r="G66" s="36">
        <f>IF('Town Data'!K62&gt;9,'Town Data'!J62,"*")</f>
        <v>1981000.73</v>
      </c>
      <c r="H66" s="37">
        <f>IF('Town Data'!M62&gt;9,'Town Data'!L62,"*")</f>
        <v>323333.88</v>
      </c>
      <c r="I66" s="8">
        <f t="shared" si="0"/>
        <v>4.3594837310686169E-2</v>
      </c>
      <c r="J66" s="8">
        <f t="shared" si="1"/>
        <v>5.322652253641523E-2</v>
      </c>
      <c r="K66" s="8">
        <f t="shared" si="2"/>
        <v>0.10451107072355044</v>
      </c>
    </row>
    <row r="67" spans="2:11" x14ac:dyDescent="0.25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1377148.78</v>
      </c>
      <c r="C2" s="30">
        <v>39</v>
      </c>
      <c r="D2" s="30">
        <v>0</v>
      </c>
      <c r="E2" s="30">
        <v>0</v>
      </c>
      <c r="F2" s="30">
        <v>260320.77</v>
      </c>
      <c r="G2" s="30">
        <v>17</v>
      </c>
      <c r="H2" s="30">
        <v>1322874.77</v>
      </c>
      <c r="I2" s="30">
        <v>35</v>
      </c>
      <c r="J2" s="30">
        <v>0</v>
      </c>
      <c r="K2" s="30">
        <v>0</v>
      </c>
      <c r="L2" s="30">
        <v>240034.44</v>
      </c>
      <c r="M2" s="30">
        <v>16</v>
      </c>
    </row>
    <row r="3" spans="1:13" x14ac:dyDescent="0.25">
      <c r="A3" s="29" t="s">
        <v>48</v>
      </c>
      <c r="B3" s="30">
        <v>150698.04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174886.3</v>
      </c>
      <c r="I3" s="30">
        <v>13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2665958.13</v>
      </c>
      <c r="C4" s="30">
        <v>62</v>
      </c>
      <c r="D4" s="30">
        <v>445224.6</v>
      </c>
      <c r="E4" s="30">
        <v>11</v>
      </c>
      <c r="F4" s="30">
        <v>325140.17</v>
      </c>
      <c r="G4" s="30">
        <v>22</v>
      </c>
      <c r="H4" s="30">
        <v>2415462.36</v>
      </c>
      <c r="I4" s="30">
        <v>69</v>
      </c>
      <c r="J4" s="30">
        <v>601209.57999999996</v>
      </c>
      <c r="K4" s="30">
        <v>16</v>
      </c>
      <c r="L4" s="30">
        <v>298606.28999999998</v>
      </c>
      <c r="M4" s="30">
        <v>26</v>
      </c>
    </row>
    <row r="5" spans="1:13" x14ac:dyDescent="0.25">
      <c r="A5" s="29" t="s">
        <v>50</v>
      </c>
      <c r="B5" s="30">
        <v>1493563.78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1553348.92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298096.40000000002</v>
      </c>
      <c r="C6" s="30">
        <v>16</v>
      </c>
      <c r="D6" s="30">
        <v>0</v>
      </c>
      <c r="E6" s="30">
        <v>0</v>
      </c>
      <c r="F6" s="30">
        <v>54830.3</v>
      </c>
      <c r="G6" s="30">
        <v>11</v>
      </c>
      <c r="H6" s="30">
        <v>279363.09999999998</v>
      </c>
      <c r="I6" s="30">
        <v>18</v>
      </c>
      <c r="J6" s="30">
        <v>0</v>
      </c>
      <c r="K6" s="30">
        <v>0</v>
      </c>
      <c r="L6" s="30">
        <v>52175</v>
      </c>
      <c r="M6" s="30">
        <v>10</v>
      </c>
    </row>
    <row r="7" spans="1:13" x14ac:dyDescent="0.25">
      <c r="A7" s="29" t="s">
        <v>52</v>
      </c>
      <c r="B7" s="30">
        <v>3266165</v>
      </c>
      <c r="C7" s="30">
        <v>68</v>
      </c>
      <c r="D7" s="30">
        <v>596227.81999999995</v>
      </c>
      <c r="E7" s="30">
        <v>15</v>
      </c>
      <c r="F7" s="30">
        <v>415156.94</v>
      </c>
      <c r="G7" s="30">
        <v>31</v>
      </c>
      <c r="H7" s="30">
        <v>3199297.04</v>
      </c>
      <c r="I7" s="30">
        <v>73</v>
      </c>
      <c r="J7" s="30">
        <v>784535.63</v>
      </c>
      <c r="K7" s="30">
        <v>15</v>
      </c>
      <c r="L7" s="30">
        <v>367316.67</v>
      </c>
      <c r="M7" s="30">
        <v>31</v>
      </c>
    </row>
    <row r="8" spans="1:13" x14ac:dyDescent="0.25">
      <c r="A8" s="29" t="s">
        <v>53</v>
      </c>
      <c r="B8" s="30">
        <v>361626.5</v>
      </c>
      <c r="C8" s="30">
        <v>14</v>
      </c>
      <c r="D8" s="30">
        <v>0</v>
      </c>
      <c r="E8" s="30">
        <v>0</v>
      </c>
      <c r="F8" s="30">
        <v>0</v>
      </c>
      <c r="G8" s="30">
        <v>0</v>
      </c>
      <c r="H8" s="30">
        <v>290905.89</v>
      </c>
      <c r="I8" s="30">
        <v>12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321054.96999999997</v>
      </c>
      <c r="C9" s="30">
        <v>11</v>
      </c>
      <c r="D9" s="30">
        <v>0</v>
      </c>
      <c r="E9" s="30">
        <v>0</v>
      </c>
      <c r="F9" s="30">
        <v>0</v>
      </c>
      <c r="G9" s="30">
        <v>0</v>
      </c>
      <c r="H9" s="30">
        <v>350009.33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8696768.1799999997</v>
      </c>
      <c r="C10" s="30">
        <v>175</v>
      </c>
      <c r="D10" s="30">
        <v>3773201.88</v>
      </c>
      <c r="E10" s="30">
        <v>15</v>
      </c>
      <c r="F10" s="30">
        <v>2826421.33</v>
      </c>
      <c r="G10" s="30">
        <v>96</v>
      </c>
      <c r="H10" s="30">
        <v>7722354.8399999999</v>
      </c>
      <c r="I10" s="30">
        <v>179</v>
      </c>
      <c r="J10" s="30">
        <v>3711647.21</v>
      </c>
      <c r="K10" s="30">
        <v>14</v>
      </c>
      <c r="L10" s="30">
        <v>2511838.2400000002</v>
      </c>
      <c r="M10" s="30">
        <v>91</v>
      </c>
    </row>
    <row r="11" spans="1:13" x14ac:dyDescent="0.25">
      <c r="A11" s="29" t="s">
        <v>56</v>
      </c>
      <c r="B11" s="30">
        <v>1183453.25</v>
      </c>
      <c r="C11" s="30">
        <v>19</v>
      </c>
      <c r="D11" s="30">
        <v>0</v>
      </c>
      <c r="E11" s="30">
        <v>0</v>
      </c>
      <c r="F11" s="30">
        <v>304591.2</v>
      </c>
      <c r="G11" s="30">
        <v>13</v>
      </c>
      <c r="H11" s="30">
        <v>1067864.3999999999</v>
      </c>
      <c r="I11" s="30">
        <v>17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424672.22</v>
      </c>
      <c r="C12" s="30">
        <v>14</v>
      </c>
      <c r="D12" s="30">
        <v>0</v>
      </c>
      <c r="E12" s="30">
        <v>0</v>
      </c>
      <c r="F12" s="30">
        <v>0</v>
      </c>
      <c r="G12" s="30">
        <v>0</v>
      </c>
      <c r="H12" s="30">
        <v>386697.47</v>
      </c>
      <c r="I12" s="30">
        <v>17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257175.53</v>
      </c>
      <c r="C13" s="30">
        <v>11</v>
      </c>
      <c r="D13" s="30">
        <v>0</v>
      </c>
      <c r="E13" s="30">
        <v>0</v>
      </c>
      <c r="F13" s="30">
        <v>0</v>
      </c>
      <c r="G13" s="30">
        <v>0</v>
      </c>
      <c r="H13" s="30">
        <v>264487.99</v>
      </c>
      <c r="I13" s="30">
        <v>14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2212153.58</v>
      </c>
      <c r="C14" s="30">
        <v>41</v>
      </c>
      <c r="D14" s="30">
        <v>0</v>
      </c>
      <c r="E14" s="30">
        <v>0</v>
      </c>
      <c r="F14" s="30">
        <v>234738.72</v>
      </c>
      <c r="G14" s="30">
        <v>11</v>
      </c>
      <c r="H14" s="30">
        <v>2151976.2000000002</v>
      </c>
      <c r="I14" s="30">
        <v>45</v>
      </c>
      <c r="J14" s="30">
        <v>0</v>
      </c>
      <c r="K14" s="30">
        <v>0</v>
      </c>
      <c r="L14" s="30">
        <v>265055.59999999998</v>
      </c>
      <c r="M14" s="30">
        <v>13</v>
      </c>
    </row>
    <row r="15" spans="1:13" x14ac:dyDescent="0.25">
      <c r="A15" s="29" t="s">
        <v>60</v>
      </c>
      <c r="B15" s="30">
        <v>895213.12</v>
      </c>
      <c r="C15" s="30">
        <v>20</v>
      </c>
      <c r="D15" s="30">
        <v>0</v>
      </c>
      <c r="E15" s="30">
        <v>0</v>
      </c>
      <c r="F15" s="30">
        <v>0</v>
      </c>
      <c r="G15" s="30">
        <v>0</v>
      </c>
      <c r="H15" s="30">
        <v>759578.65</v>
      </c>
      <c r="I15" s="30">
        <v>19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1876465</v>
      </c>
      <c r="C16" s="30">
        <v>24</v>
      </c>
      <c r="D16" s="30">
        <v>764600.6</v>
      </c>
      <c r="E16" s="30">
        <v>22</v>
      </c>
      <c r="F16" s="30">
        <v>646676.78</v>
      </c>
      <c r="G16" s="30">
        <v>13</v>
      </c>
      <c r="H16" s="30">
        <v>1828881.87</v>
      </c>
      <c r="I16" s="30">
        <v>25</v>
      </c>
      <c r="J16" s="30">
        <v>1019249.89</v>
      </c>
      <c r="K16" s="30">
        <v>20</v>
      </c>
      <c r="L16" s="30">
        <v>680023.75</v>
      </c>
      <c r="M16" s="30">
        <v>14</v>
      </c>
    </row>
    <row r="17" spans="1:13" x14ac:dyDescent="0.25">
      <c r="A17" s="29" t="s">
        <v>62</v>
      </c>
      <c r="B17" s="30">
        <v>382474.87</v>
      </c>
      <c r="C17" s="30">
        <v>14</v>
      </c>
      <c r="D17" s="30">
        <v>0</v>
      </c>
      <c r="E17" s="30">
        <v>0</v>
      </c>
      <c r="F17" s="30">
        <v>0</v>
      </c>
      <c r="G17" s="30">
        <v>0</v>
      </c>
      <c r="H17" s="30">
        <v>332167.40000000002</v>
      </c>
      <c r="I17" s="30">
        <v>14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3018335.68</v>
      </c>
      <c r="C18" s="30">
        <v>54</v>
      </c>
      <c r="D18" s="30">
        <v>0</v>
      </c>
      <c r="E18" s="30">
        <v>0</v>
      </c>
      <c r="F18" s="30">
        <v>292856.17</v>
      </c>
      <c r="G18" s="30">
        <v>18</v>
      </c>
      <c r="H18" s="30">
        <v>2764785.3</v>
      </c>
      <c r="I18" s="30">
        <v>57</v>
      </c>
      <c r="J18" s="30">
        <v>0</v>
      </c>
      <c r="K18" s="30">
        <v>0</v>
      </c>
      <c r="L18" s="30">
        <v>274997.52</v>
      </c>
      <c r="M18" s="30">
        <v>19</v>
      </c>
    </row>
    <row r="19" spans="1:13" x14ac:dyDescent="0.25">
      <c r="A19" s="29" t="s">
        <v>64</v>
      </c>
      <c r="B19" s="30">
        <v>471825.26</v>
      </c>
      <c r="C19" s="30">
        <v>15</v>
      </c>
      <c r="D19" s="30">
        <v>0</v>
      </c>
      <c r="E19" s="30">
        <v>0</v>
      </c>
      <c r="F19" s="30">
        <v>0</v>
      </c>
      <c r="G19" s="30">
        <v>0</v>
      </c>
      <c r="H19" s="30">
        <v>473234.6</v>
      </c>
      <c r="I19" s="30">
        <v>15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257952.51</v>
      </c>
      <c r="C20" s="30">
        <v>11</v>
      </c>
      <c r="D20" s="30">
        <v>0</v>
      </c>
      <c r="E20" s="30">
        <v>0</v>
      </c>
      <c r="F20" s="30">
        <v>0</v>
      </c>
      <c r="G20" s="30">
        <v>0</v>
      </c>
      <c r="H20" s="30">
        <v>236931.12</v>
      </c>
      <c r="I20" s="30">
        <v>12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1978921.47</v>
      </c>
      <c r="C21" s="30">
        <v>40</v>
      </c>
      <c r="D21" s="30">
        <v>1245186.8700000001</v>
      </c>
      <c r="E21" s="30">
        <v>11</v>
      </c>
      <c r="F21" s="30">
        <v>286157.17</v>
      </c>
      <c r="G21" s="30">
        <v>19</v>
      </c>
      <c r="H21" s="30">
        <v>1765250.42</v>
      </c>
      <c r="I21" s="30">
        <v>42</v>
      </c>
      <c r="J21" s="30">
        <v>1146202.94</v>
      </c>
      <c r="K21" s="30">
        <v>15</v>
      </c>
      <c r="L21" s="30">
        <v>255724.65</v>
      </c>
      <c r="M21" s="30">
        <v>18</v>
      </c>
    </row>
    <row r="22" spans="1:13" x14ac:dyDescent="0.25">
      <c r="A22" s="29" t="s">
        <v>67</v>
      </c>
      <c r="B22" s="30">
        <v>328233.28000000003</v>
      </c>
      <c r="C22" s="30">
        <v>10</v>
      </c>
      <c r="D22" s="30">
        <v>0</v>
      </c>
      <c r="E22" s="30">
        <v>0</v>
      </c>
      <c r="F22" s="30">
        <v>0</v>
      </c>
      <c r="G22" s="30">
        <v>0</v>
      </c>
      <c r="H22" s="30">
        <v>305510.48</v>
      </c>
      <c r="I22" s="30">
        <v>10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334535.78000000003</v>
      </c>
      <c r="C23" s="30">
        <v>10</v>
      </c>
      <c r="D23" s="30">
        <v>0</v>
      </c>
      <c r="E23" s="30">
        <v>0</v>
      </c>
      <c r="F23" s="30">
        <v>0</v>
      </c>
      <c r="G23" s="30">
        <v>0</v>
      </c>
      <c r="H23" s="30">
        <v>284521.93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4870695.5199999996</v>
      </c>
      <c r="C24" s="30">
        <v>29</v>
      </c>
      <c r="D24" s="30">
        <v>5678852.3399999999</v>
      </c>
      <c r="E24" s="30">
        <v>25</v>
      </c>
      <c r="F24" s="30">
        <v>2520355.25</v>
      </c>
      <c r="G24" s="30">
        <v>24</v>
      </c>
      <c r="H24" s="30">
        <v>4737941.16</v>
      </c>
      <c r="I24" s="30">
        <v>35</v>
      </c>
      <c r="J24" s="30">
        <v>5936392.4900000002</v>
      </c>
      <c r="K24" s="30">
        <v>33</v>
      </c>
      <c r="L24" s="30">
        <v>2472131.37</v>
      </c>
      <c r="M24" s="30">
        <v>29</v>
      </c>
    </row>
    <row r="25" spans="1:13" x14ac:dyDescent="0.25">
      <c r="A25" s="29" t="s">
        <v>70</v>
      </c>
      <c r="B25" s="30">
        <v>577972.57999999996</v>
      </c>
      <c r="C25" s="30">
        <v>14</v>
      </c>
      <c r="D25" s="30">
        <v>0</v>
      </c>
      <c r="E25" s="30">
        <v>0</v>
      </c>
      <c r="F25" s="30">
        <v>0</v>
      </c>
      <c r="G25" s="30">
        <v>0</v>
      </c>
      <c r="H25" s="30">
        <v>524720.61</v>
      </c>
      <c r="I25" s="30">
        <v>14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3869435.96</v>
      </c>
      <c r="C26" s="30">
        <v>35</v>
      </c>
      <c r="D26" s="30">
        <v>673424.68</v>
      </c>
      <c r="E26" s="30">
        <v>16</v>
      </c>
      <c r="F26" s="30">
        <v>1314466.8799999999</v>
      </c>
      <c r="G26" s="30">
        <v>21</v>
      </c>
      <c r="H26" s="30">
        <v>3420387.41</v>
      </c>
      <c r="I26" s="30">
        <v>39</v>
      </c>
      <c r="J26" s="30">
        <v>489192.94</v>
      </c>
      <c r="K26" s="30">
        <v>17</v>
      </c>
      <c r="L26" s="30">
        <v>1162897.93</v>
      </c>
      <c r="M26" s="30">
        <v>23</v>
      </c>
    </row>
    <row r="27" spans="1:13" x14ac:dyDescent="0.25">
      <c r="A27" s="29" t="s">
        <v>72</v>
      </c>
      <c r="B27" s="30">
        <v>1184072.94</v>
      </c>
      <c r="C27" s="30">
        <v>24</v>
      </c>
      <c r="D27" s="30">
        <v>0</v>
      </c>
      <c r="E27" s="30">
        <v>0</v>
      </c>
      <c r="F27" s="30">
        <v>0</v>
      </c>
      <c r="G27" s="30">
        <v>0</v>
      </c>
      <c r="H27" s="30">
        <v>988546.77</v>
      </c>
      <c r="I27" s="30">
        <v>25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3042224.52</v>
      </c>
      <c r="C28" s="30">
        <v>57</v>
      </c>
      <c r="D28" s="30">
        <v>2612026.0499999998</v>
      </c>
      <c r="E28" s="30">
        <v>21</v>
      </c>
      <c r="F28" s="30">
        <v>728118.94</v>
      </c>
      <c r="G28" s="30">
        <v>38</v>
      </c>
      <c r="H28" s="30">
        <v>2801067.44</v>
      </c>
      <c r="I28" s="30">
        <v>55</v>
      </c>
      <c r="J28" s="30">
        <v>2766720.48</v>
      </c>
      <c r="K28" s="30">
        <v>23</v>
      </c>
      <c r="L28" s="30">
        <v>714318.53</v>
      </c>
      <c r="M28" s="30">
        <v>35</v>
      </c>
    </row>
    <row r="29" spans="1:13" x14ac:dyDescent="0.25">
      <c r="A29" s="29" t="s">
        <v>74</v>
      </c>
      <c r="B29" s="30">
        <v>2233516.85</v>
      </c>
      <c r="C29" s="30">
        <v>47</v>
      </c>
      <c r="D29" s="30">
        <v>604715.85</v>
      </c>
      <c r="E29" s="30">
        <v>11</v>
      </c>
      <c r="F29" s="30">
        <v>284664.83</v>
      </c>
      <c r="G29" s="30">
        <v>21</v>
      </c>
      <c r="H29" s="30">
        <v>1949604.39</v>
      </c>
      <c r="I29" s="30">
        <v>46</v>
      </c>
      <c r="J29" s="30">
        <v>0</v>
      </c>
      <c r="K29" s="30">
        <v>0</v>
      </c>
      <c r="L29" s="30">
        <v>222075.08</v>
      </c>
      <c r="M29" s="30">
        <v>19</v>
      </c>
    </row>
    <row r="30" spans="1:13" x14ac:dyDescent="0.25">
      <c r="A30" s="29" t="s">
        <v>75</v>
      </c>
      <c r="B30" s="30">
        <v>939327.29</v>
      </c>
      <c r="C30" s="30">
        <v>22</v>
      </c>
      <c r="D30" s="30">
        <v>0</v>
      </c>
      <c r="E30" s="30">
        <v>0</v>
      </c>
      <c r="F30" s="30">
        <v>0</v>
      </c>
      <c r="G30" s="30">
        <v>0</v>
      </c>
      <c r="H30" s="30">
        <v>825249.17</v>
      </c>
      <c r="I30" s="30">
        <v>21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190480.68</v>
      </c>
      <c r="C31" s="30">
        <v>10</v>
      </c>
      <c r="D31" s="30">
        <v>0</v>
      </c>
      <c r="E31" s="30">
        <v>0</v>
      </c>
      <c r="F31" s="30">
        <v>0</v>
      </c>
      <c r="G31" s="30">
        <v>0</v>
      </c>
      <c r="H31" s="30">
        <v>157738.74</v>
      </c>
      <c r="I31" s="30">
        <v>10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1913972.77</v>
      </c>
      <c r="C32" s="30">
        <v>51</v>
      </c>
      <c r="D32" s="30">
        <v>0</v>
      </c>
      <c r="E32" s="30">
        <v>0</v>
      </c>
      <c r="F32" s="30">
        <v>300298.58</v>
      </c>
      <c r="G32" s="30">
        <v>24</v>
      </c>
      <c r="H32" s="30">
        <v>1641180.62</v>
      </c>
      <c r="I32" s="30">
        <v>51</v>
      </c>
      <c r="J32" s="30">
        <v>0</v>
      </c>
      <c r="K32" s="30">
        <v>0</v>
      </c>
      <c r="L32" s="30">
        <v>262757.27</v>
      </c>
      <c r="M32" s="30">
        <v>21</v>
      </c>
    </row>
    <row r="33" spans="1:13" x14ac:dyDescent="0.25">
      <c r="A33" s="29" t="s">
        <v>78</v>
      </c>
      <c r="B33" s="30">
        <v>1390900</v>
      </c>
      <c r="C33" s="30">
        <v>32</v>
      </c>
      <c r="D33" s="30">
        <v>0</v>
      </c>
      <c r="E33" s="30">
        <v>0</v>
      </c>
      <c r="F33" s="30">
        <v>0</v>
      </c>
      <c r="G33" s="30">
        <v>0</v>
      </c>
      <c r="H33" s="30">
        <v>1282555.5900000001</v>
      </c>
      <c r="I33" s="30">
        <v>31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1057783.02</v>
      </c>
      <c r="C34" s="30">
        <v>26</v>
      </c>
      <c r="D34" s="30">
        <v>0</v>
      </c>
      <c r="E34" s="30">
        <v>0</v>
      </c>
      <c r="F34" s="30">
        <v>175337.83</v>
      </c>
      <c r="G34" s="30">
        <v>13</v>
      </c>
      <c r="H34" s="30">
        <v>989250.03</v>
      </c>
      <c r="I34" s="30">
        <v>28</v>
      </c>
      <c r="J34" s="30">
        <v>0</v>
      </c>
      <c r="K34" s="30">
        <v>0</v>
      </c>
      <c r="L34" s="30">
        <v>164501.25</v>
      </c>
      <c r="M34" s="30">
        <v>12</v>
      </c>
    </row>
    <row r="35" spans="1:13" x14ac:dyDescent="0.25">
      <c r="A35" s="29" t="s">
        <v>80</v>
      </c>
      <c r="B35" s="30">
        <v>272383.49</v>
      </c>
      <c r="C35" s="30">
        <v>16</v>
      </c>
      <c r="D35" s="30">
        <v>0</v>
      </c>
      <c r="E35" s="30">
        <v>0</v>
      </c>
      <c r="F35" s="30">
        <v>0</v>
      </c>
      <c r="G35" s="30">
        <v>0</v>
      </c>
      <c r="H35" s="30">
        <v>250945.72</v>
      </c>
      <c r="I35" s="30">
        <v>17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135896.51999999999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689378.85</v>
      </c>
      <c r="C37" s="30">
        <v>19</v>
      </c>
      <c r="D37" s="30">
        <v>0</v>
      </c>
      <c r="E37" s="30">
        <v>0</v>
      </c>
      <c r="F37" s="30">
        <v>0</v>
      </c>
      <c r="G37" s="30">
        <v>0</v>
      </c>
      <c r="H37" s="30">
        <v>573151.53</v>
      </c>
      <c r="I37" s="30">
        <v>19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329788.01</v>
      </c>
      <c r="C38" s="30">
        <v>11</v>
      </c>
      <c r="D38" s="30">
        <v>0</v>
      </c>
      <c r="E38" s="30">
        <v>0</v>
      </c>
      <c r="F38" s="30">
        <v>0</v>
      </c>
      <c r="G38" s="30">
        <v>0</v>
      </c>
      <c r="H38" s="30">
        <v>266261.48</v>
      </c>
      <c r="I38" s="30">
        <v>11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471793.11</v>
      </c>
      <c r="C39" s="30">
        <v>27</v>
      </c>
      <c r="D39" s="30">
        <v>0</v>
      </c>
      <c r="E39" s="30">
        <v>0</v>
      </c>
      <c r="F39" s="30">
        <v>0</v>
      </c>
      <c r="G39" s="30">
        <v>0</v>
      </c>
      <c r="H39" s="30">
        <v>436910.53</v>
      </c>
      <c r="I39" s="30">
        <v>27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265813.3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228544.94</v>
      </c>
      <c r="I40" s="30">
        <v>12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3957838.28</v>
      </c>
      <c r="C41" s="30">
        <v>75</v>
      </c>
      <c r="D41" s="30">
        <v>638009.84</v>
      </c>
      <c r="E41" s="30">
        <v>11</v>
      </c>
      <c r="F41" s="30">
        <v>378483</v>
      </c>
      <c r="G41" s="30">
        <v>23</v>
      </c>
      <c r="H41" s="30">
        <v>3554190.6</v>
      </c>
      <c r="I41" s="30">
        <v>73</v>
      </c>
      <c r="J41" s="30">
        <v>644463.06000000006</v>
      </c>
      <c r="K41" s="30">
        <v>11</v>
      </c>
      <c r="L41" s="30">
        <v>374830.61</v>
      </c>
      <c r="M41" s="30">
        <v>26</v>
      </c>
    </row>
    <row r="42" spans="1:13" x14ac:dyDescent="0.25">
      <c r="A42" s="29" t="s">
        <v>87</v>
      </c>
      <c r="B42" s="30">
        <v>1534454.12</v>
      </c>
      <c r="C42" s="30">
        <v>13</v>
      </c>
      <c r="D42" s="30">
        <v>0</v>
      </c>
      <c r="E42" s="30">
        <v>0</v>
      </c>
      <c r="F42" s="30">
        <v>0</v>
      </c>
      <c r="G42" s="30">
        <v>0</v>
      </c>
      <c r="H42" s="30">
        <v>1345004.48</v>
      </c>
      <c r="I42" s="30">
        <v>13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698999.24</v>
      </c>
      <c r="C43" s="30">
        <v>21</v>
      </c>
      <c r="D43" s="30">
        <v>0</v>
      </c>
      <c r="E43" s="30">
        <v>0</v>
      </c>
      <c r="F43" s="30">
        <v>0</v>
      </c>
      <c r="G43" s="30">
        <v>0</v>
      </c>
      <c r="H43" s="30">
        <v>514989.81</v>
      </c>
      <c r="I43" s="30">
        <v>20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6703963.5599999996</v>
      </c>
      <c r="C44" s="30">
        <v>85</v>
      </c>
      <c r="D44" s="30">
        <v>2528861.04</v>
      </c>
      <c r="E44" s="30">
        <v>11</v>
      </c>
      <c r="F44" s="30">
        <v>661198.56000000006</v>
      </c>
      <c r="G44" s="30">
        <v>26</v>
      </c>
      <c r="H44" s="30">
        <v>6247107.1600000001</v>
      </c>
      <c r="I44" s="30">
        <v>83</v>
      </c>
      <c r="J44" s="30">
        <v>2338574.31</v>
      </c>
      <c r="K44" s="30">
        <v>14</v>
      </c>
      <c r="L44" s="30">
        <v>615653.65</v>
      </c>
      <c r="M44" s="30">
        <v>26</v>
      </c>
    </row>
    <row r="45" spans="1:13" x14ac:dyDescent="0.25">
      <c r="A45" s="29" t="s">
        <v>90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165914.66</v>
      </c>
      <c r="I45" s="30">
        <v>10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1218100.83</v>
      </c>
      <c r="C46" s="30">
        <v>29</v>
      </c>
      <c r="D46" s="30">
        <v>0</v>
      </c>
      <c r="E46" s="30">
        <v>0</v>
      </c>
      <c r="F46" s="30">
        <v>0</v>
      </c>
      <c r="G46" s="30">
        <v>0</v>
      </c>
      <c r="H46" s="30">
        <v>1100608.8600000001</v>
      </c>
      <c r="I46" s="30">
        <v>28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1848522.93</v>
      </c>
      <c r="C47" s="30">
        <v>35</v>
      </c>
      <c r="D47" s="30">
        <v>0</v>
      </c>
      <c r="E47" s="30">
        <v>0</v>
      </c>
      <c r="F47" s="30">
        <v>150103.56</v>
      </c>
      <c r="G47" s="30">
        <v>12</v>
      </c>
      <c r="H47" s="30">
        <v>1679204.46</v>
      </c>
      <c r="I47" s="30">
        <v>34</v>
      </c>
      <c r="J47" s="30">
        <v>0</v>
      </c>
      <c r="K47" s="30">
        <v>0</v>
      </c>
      <c r="L47" s="30">
        <v>164350.09</v>
      </c>
      <c r="M47" s="30">
        <v>10</v>
      </c>
    </row>
    <row r="48" spans="1:13" x14ac:dyDescent="0.25">
      <c r="A48" s="29" t="s">
        <v>93</v>
      </c>
      <c r="B48" s="30">
        <v>806141.61</v>
      </c>
      <c r="C48" s="30">
        <v>16</v>
      </c>
      <c r="D48" s="30">
        <v>0</v>
      </c>
      <c r="E48" s="30">
        <v>0</v>
      </c>
      <c r="F48" s="30">
        <v>0</v>
      </c>
      <c r="G48" s="30">
        <v>0</v>
      </c>
      <c r="H48" s="30">
        <v>805703.15</v>
      </c>
      <c r="I48" s="30">
        <v>18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1106476.1399999999</v>
      </c>
      <c r="C49" s="30">
        <v>41</v>
      </c>
      <c r="D49" s="30">
        <v>0</v>
      </c>
      <c r="E49" s="30">
        <v>0</v>
      </c>
      <c r="F49" s="30">
        <v>97178.559999999998</v>
      </c>
      <c r="G49" s="30">
        <v>13</v>
      </c>
      <c r="H49" s="30">
        <v>1038210.89</v>
      </c>
      <c r="I49" s="30">
        <v>41</v>
      </c>
      <c r="J49" s="30">
        <v>0</v>
      </c>
      <c r="K49" s="30">
        <v>0</v>
      </c>
      <c r="L49" s="30">
        <v>85028.39</v>
      </c>
      <c r="M49" s="30">
        <v>13</v>
      </c>
    </row>
    <row r="50" spans="1:13" x14ac:dyDescent="0.25">
      <c r="A50" s="29" t="s">
        <v>95</v>
      </c>
      <c r="B50" s="30">
        <v>6543262.9299999997</v>
      </c>
      <c r="C50" s="30">
        <v>61</v>
      </c>
      <c r="D50" s="30">
        <v>13223725.27</v>
      </c>
      <c r="E50" s="30">
        <v>63</v>
      </c>
      <c r="F50" s="30">
        <v>2676007.19</v>
      </c>
      <c r="G50" s="30">
        <v>44</v>
      </c>
      <c r="H50" s="30">
        <v>6527535.6500000004</v>
      </c>
      <c r="I50" s="30">
        <v>64</v>
      </c>
      <c r="J50" s="30">
        <v>13110687.550000001</v>
      </c>
      <c r="K50" s="30">
        <v>64</v>
      </c>
      <c r="L50" s="30">
        <v>2552681.08</v>
      </c>
      <c r="M50" s="30">
        <v>41</v>
      </c>
    </row>
    <row r="51" spans="1:13" x14ac:dyDescent="0.25">
      <c r="A51" s="29" t="s">
        <v>96</v>
      </c>
      <c r="B51" s="30">
        <v>532108.99</v>
      </c>
      <c r="C51" s="30">
        <v>14</v>
      </c>
      <c r="D51" s="30">
        <v>0</v>
      </c>
      <c r="E51" s="30">
        <v>0</v>
      </c>
      <c r="F51" s="30">
        <v>0</v>
      </c>
      <c r="G51" s="30">
        <v>0</v>
      </c>
      <c r="H51" s="30">
        <v>462662.48</v>
      </c>
      <c r="I51" s="30">
        <v>14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432398.27</v>
      </c>
      <c r="C52" s="30">
        <v>19</v>
      </c>
      <c r="D52" s="30">
        <v>0</v>
      </c>
      <c r="E52" s="30">
        <v>0</v>
      </c>
      <c r="F52" s="30">
        <v>0</v>
      </c>
      <c r="G52" s="30">
        <v>0</v>
      </c>
      <c r="H52" s="30">
        <v>351275.93</v>
      </c>
      <c r="I52" s="30">
        <v>19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1033998.78</v>
      </c>
      <c r="C53" s="30">
        <v>28</v>
      </c>
      <c r="D53" s="30">
        <v>518937.47</v>
      </c>
      <c r="E53" s="30">
        <v>13</v>
      </c>
      <c r="F53" s="30">
        <v>326108.83</v>
      </c>
      <c r="G53" s="30">
        <v>15</v>
      </c>
      <c r="H53" s="30">
        <v>1116754.32</v>
      </c>
      <c r="I53" s="30">
        <v>28</v>
      </c>
      <c r="J53" s="30">
        <v>511385.66</v>
      </c>
      <c r="K53" s="30">
        <v>17</v>
      </c>
      <c r="L53" s="30">
        <v>363662.39</v>
      </c>
      <c r="M53" s="30">
        <v>18</v>
      </c>
    </row>
    <row r="54" spans="1:13" x14ac:dyDescent="0.25">
      <c r="A54" s="29" t="s">
        <v>99</v>
      </c>
      <c r="B54" s="30">
        <v>1198506.1100000001</v>
      </c>
      <c r="C54" s="30">
        <v>14</v>
      </c>
      <c r="D54" s="30">
        <v>0</v>
      </c>
      <c r="E54" s="30">
        <v>0</v>
      </c>
      <c r="F54" s="30">
        <v>0</v>
      </c>
      <c r="G54" s="30">
        <v>0</v>
      </c>
      <c r="H54" s="30">
        <v>1134850.05</v>
      </c>
      <c r="I54" s="30">
        <v>13</v>
      </c>
      <c r="J54" s="30">
        <v>1368752.6</v>
      </c>
      <c r="K54" s="30">
        <v>11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1462236.62</v>
      </c>
      <c r="C55" s="30">
        <v>41</v>
      </c>
      <c r="D55" s="30">
        <v>0</v>
      </c>
      <c r="E55" s="30">
        <v>0</v>
      </c>
      <c r="F55" s="30">
        <v>354754.03</v>
      </c>
      <c r="G55" s="30">
        <v>15</v>
      </c>
      <c r="H55" s="30">
        <v>1294462.5</v>
      </c>
      <c r="I55" s="30">
        <v>38</v>
      </c>
      <c r="J55" s="30">
        <v>0</v>
      </c>
      <c r="K55" s="30">
        <v>0</v>
      </c>
      <c r="L55" s="30">
        <v>342433.53</v>
      </c>
      <c r="M55" s="30">
        <v>15</v>
      </c>
    </row>
    <row r="56" spans="1:13" x14ac:dyDescent="0.25">
      <c r="A56" s="29" t="s">
        <v>101</v>
      </c>
      <c r="B56" s="30">
        <v>176162.47</v>
      </c>
      <c r="C56" s="30">
        <v>10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3297107.5</v>
      </c>
      <c r="C57" s="30">
        <v>43</v>
      </c>
      <c r="D57" s="30">
        <v>0</v>
      </c>
      <c r="E57" s="30">
        <v>0</v>
      </c>
      <c r="F57" s="30">
        <v>314438.87</v>
      </c>
      <c r="G57" s="30">
        <v>15</v>
      </c>
      <c r="H57" s="30">
        <v>2908296.7</v>
      </c>
      <c r="I57" s="30">
        <v>46</v>
      </c>
      <c r="J57" s="30">
        <v>0</v>
      </c>
      <c r="K57" s="30">
        <v>0</v>
      </c>
      <c r="L57" s="30">
        <v>269061.68</v>
      </c>
      <c r="M57" s="30">
        <v>18</v>
      </c>
    </row>
    <row r="58" spans="1:13" x14ac:dyDescent="0.25">
      <c r="A58" s="29" t="s">
        <v>103</v>
      </c>
      <c r="B58" s="30">
        <v>1004337.54</v>
      </c>
      <c r="C58" s="30">
        <v>24</v>
      </c>
      <c r="D58" s="30">
        <v>297239.53000000003</v>
      </c>
      <c r="E58" s="30">
        <v>12</v>
      </c>
      <c r="F58" s="30">
        <v>312956.25</v>
      </c>
      <c r="G58" s="30">
        <v>15</v>
      </c>
      <c r="H58" s="30">
        <v>839585.24</v>
      </c>
      <c r="I58" s="30">
        <v>25</v>
      </c>
      <c r="J58" s="30">
        <v>222796.96</v>
      </c>
      <c r="K58" s="30">
        <v>11</v>
      </c>
      <c r="L58" s="30">
        <v>245690.41</v>
      </c>
      <c r="M58" s="30">
        <v>15</v>
      </c>
    </row>
    <row r="59" spans="1:13" x14ac:dyDescent="0.25">
      <c r="A59" s="29" t="s">
        <v>104</v>
      </c>
      <c r="B59" s="30">
        <v>435693.39</v>
      </c>
      <c r="C59" s="30">
        <v>11</v>
      </c>
      <c r="D59" s="30">
        <v>0</v>
      </c>
      <c r="E59" s="30">
        <v>0</v>
      </c>
      <c r="F59" s="30">
        <v>0</v>
      </c>
      <c r="G59" s="30">
        <v>0</v>
      </c>
      <c r="H59" s="30">
        <v>384748.51</v>
      </c>
      <c r="I59" s="30">
        <v>11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0</v>
      </c>
      <c r="C60" s="30">
        <v>0</v>
      </c>
      <c r="D60" s="30">
        <v>442206.08</v>
      </c>
      <c r="E60" s="30">
        <v>12</v>
      </c>
      <c r="F60" s="30">
        <v>0</v>
      </c>
      <c r="G60" s="30">
        <v>0</v>
      </c>
      <c r="H60" s="30">
        <v>0</v>
      </c>
      <c r="I60" s="30">
        <v>0</v>
      </c>
      <c r="J60" s="30">
        <v>307281.27</v>
      </c>
      <c r="K60" s="30">
        <v>10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1134174.51</v>
      </c>
      <c r="C61" s="30">
        <v>33</v>
      </c>
      <c r="D61" s="30">
        <v>0</v>
      </c>
      <c r="E61" s="30">
        <v>0</v>
      </c>
      <c r="F61" s="30">
        <v>342476.59</v>
      </c>
      <c r="G61" s="30">
        <v>17</v>
      </c>
      <c r="H61" s="30">
        <v>969009.98</v>
      </c>
      <c r="I61" s="30">
        <v>30</v>
      </c>
      <c r="J61" s="30">
        <v>0</v>
      </c>
      <c r="K61" s="30">
        <v>0</v>
      </c>
      <c r="L61" s="30">
        <v>291210.15000000002</v>
      </c>
      <c r="M61" s="30">
        <v>16</v>
      </c>
    </row>
    <row r="62" spans="1:13" x14ac:dyDescent="0.25">
      <c r="A62" s="29" t="s">
        <v>107</v>
      </c>
      <c r="B62" s="30">
        <v>1182643.81</v>
      </c>
      <c r="C62" s="30">
        <v>22</v>
      </c>
      <c r="D62" s="30">
        <v>2086442.51</v>
      </c>
      <c r="E62" s="30">
        <v>12</v>
      </c>
      <c r="F62" s="30">
        <v>357125.85</v>
      </c>
      <c r="G62" s="30">
        <v>12</v>
      </c>
      <c r="H62" s="30">
        <v>1133240.3799999999</v>
      </c>
      <c r="I62" s="30">
        <v>22</v>
      </c>
      <c r="J62" s="30">
        <v>1981000.73</v>
      </c>
      <c r="K62" s="30">
        <v>14</v>
      </c>
      <c r="L62" s="30">
        <v>323333.88</v>
      </c>
      <c r="M62" s="30">
        <v>10</v>
      </c>
    </row>
    <row r="63" spans="1:13" x14ac:dyDescent="0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108</v>
      </c>
      <c r="B2">
        <v>3513682.52</v>
      </c>
      <c r="C2" s="2">
        <v>114</v>
      </c>
      <c r="D2">
        <v>711989.36</v>
      </c>
      <c r="E2" s="2">
        <v>26</v>
      </c>
      <c r="F2">
        <v>469550.45</v>
      </c>
      <c r="G2" s="2">
        <v>47</v>
      </c>
      <c r="H2">
        <v>2983413</v>
      </c>
      <c r="I2" s="2">
        <v>108</v>
      </c>
      <c r="J2">
        <v>667017.78</v>
      </c>
      <c r="K2" s="2">
        <v>20</v>
      </c>
      <c r="L2">
        <v>368795.06</v>
      </c>
      <c r="M2" s="28">
        <v>42</v>
      </c>
    </row>
    <row r="3" spans="1:13" x14ac:dyDescent="0.25">
      <c r="A3" t="s">
        <v>109</v>
      </c>
      <c r="B3">
        <v>6968356.1200000001</v>
      </c>
      <c r="C3" s="2">
        <v>157</v>
      </c>
      <c r="D3">
        <v>4129665.85</v>
      </c>
      <c r="E3" s="2">
        <v>62</v>
      </c>
      <c r="F3">
        <v>1456828.13</v>
      </c>
      <c r="G3" s="2">
        <v>78</v>
      </c>
      <c r="H3">
        <v>6408075.9699999997</v>
      </c>
      <c r="I3" s="2">
        <v>164</v>
      </c>
      <c r="J3">
        <v>4313425.3899999997</v>
      </c>
      <c r="K3" s="2">
        <v>71</v>
      </c>
      <c r="L3">
        <v>1295468.6599999999</v>
      </c>
      <c r="M3" s="28">
        <v>79</v>
      </c>
    </row>
    <row r="4" spans="1:13" x14ac:dyDescent="0.25">
      <c r="A4" t="s">
        <v>110</v>
      </c>
      <c r="B4">
        <v>3230804.55</v>
      </c>
      <c r="C4" s="2">
        <v>105</v>
      </c>
      <c r="D4">
        <v>847404.56</v>
      </c>
      <c r="E4" s="2">
        <v>19</v>
      </c>
      <c r="F4">
        <v>449092.16</v>
      </c>
      <c r="G4" s="2">
        <v>38</v>
      </c>
      <c r="H4">
        <v>2941456.94</v>
      </c>
      <c r="I4" s="2">
        <v>107</v>
      </c>
      <c r="J4">
        <v>1062082.8899999999</v>
      </c>
      <c r="K4" s="2">
        <v>22</v>
      </c>
      <c r="L4">
        <v>405256.65</v>
      </c>
      <c r="M4" s="28">
        <v>37</v>
      </c>
    </row>
    <row r="5" spans="1:13" x14ac:dyDescent="0.25">
      <c r="A5" t="s">
        <v>111</v>
      </c>
      <c r="B5">
        <v>28069602.949999999</v>
      </c>
      <c r="C5" s="2">
        <v>517</v>
      </c>
      <c r="D5">
        <v>8490838.0999999996</v>
      </c>
      <c r="E5" s="2">
        <v>49</v>
      </c>
      <c r="F5">
        <v>5073558.71</v>
      </c>
      <c r="G5" s="2">
        <v>211</v>
      </c>
      <c r="H5">
        <v>25269013.68</v>
      </c>
      <c r="I5" s="2">
        <v>523</v>
      </c>
      <c r="J5">
        <v>8232346.0199999996</v>
      </c>
      <c r="K5" s="2">
        <v>49</v>
      </c>
      <c r="L5">
        <v>4564039.76</v>
      </c>
      <c r="M5" s="28">
        <v>211</v>
      </c>
    </row>
    <row r="6" spans="1:13" x14ac:dyDescent="0.25">
      <c r="A6" t="s">
        <v>112</v>
      </c>
      <c r="B6">
        <v>269088.34999999998</v>
      </c>
      <c r="C6" s="2">
        <v>15</v>
      </c>
      <c r="D6">
        <v>0</v>
      </c>
      <c r="E6" s="2">
        <v>0</v>
      </c>
      <c r="F6">
        <v>94776.39</v>
      </c>
      <c r="G6" s="2">
        <v>10</v>
      </c>
      <c r="H6">
        <v>270942.92</v>
      </c>
      <c r="I6" s="2">
        <v>15</v>
      </c>
      <c r="J6">
        <v>0</v>
      </c>
      <c r="K6" s="2">
        <v>0</v>
      </c>
      <c r="L6">
        <v>96072.69</v>
      </c>
      <c r="M6" s="28">
        <v>11</v>
      </c>
    </row>
    <row r="7" spans="1:13" x14ac:dyDescent="0.25">
      <c r="A7" t="s">
        <v>113</v>
      </c>
      <c r="B7">
        <v>4222247.8600000003</v>
      </c>
      <c r="C7" s="2">
        <v>113</v>
      </c>
      <c r="D7">
        <v>511939.92</v>
      </c>
      <c r="E7" s="2">
        <v>14</v>
      </c>
      <c r="F7">
        <v>362718.81</v>
      </c>
      <c r="G7" s="2">
        <v>38</v>
      </c>
      <c r="H7">
        <v>3900707.01</v>
      </c>
      <c r="I7" s="2">
        <v>116</v>
      </c>
      <c r="J7">
        <v>525363.6</v>
      </c>
      <c r="K7" s="2">
        <v>14</v>
      </c>
      <c r="L7">
        <v>361576.54</v>
      </c>
      <c r="M7" s="28">
        <v>36</v>
      </c>
    </row>
    <row r="8" spans="1:13" x14ac:dyDescent="0.25">
      <c r="A8" t="s">
        <v>114</v>
      </c>
      <c r="B8">
        <v>189353.63</v>
      </c>
      <c r="C8" s="2">
        <v>17</v>
      </c>
      <c r="D8">
        <v>0</v>
      </c>
      <c r="E8" s="2">
        <v>0</v>
      </c>
      <c r="F8">
        <v>0</v>
      </c>
      <c r="G8" s="2">
        <v>0</v>
      </c>
      <c r="H8">
        <v>226100.24</v>
      </c>
      <c r="I8" s="2">
        <v>18</v>
      </c>
      <c r="J8">
        <v>0</v>
      </c>
      <c r="K8" s="2">
        <v>0</v>
      </c>
      <c r="L8">
        <v>0</v>
      </c>
      <c r="M8" s="28">
        <v>0</v>
      </c>
    </row>
    <row r="9" spans="1:13" x14ac:dyDescent="0.25">
      <c r="A9" t="s">
        <v>115</v>
      </c>
      <c r="B9">
        <v>9419530.8200000003</v>
      </c>
      <c r="C9" s="2">
        <v>128</v>
      </c>
      <c r="D9">
        <v>15380209.93</v>
      </c>
      <c r="E9" s="2">
        <v>76</v>
      </c>
      <c r="F9">
        <v>3146696.76</v>
      </c>
      <c r="G9" s="2">
        <v>73</v>
      </c>
      <c r="H9">
        <v>9124567.0099999998</v>
      </c>
      <c r="I9" s="2">
        <v>129</v>
      </c>
      <c r="J9">
        <v>15244643.85</v>
      </c>
      <c r="K9" s="2">
        <v>75</v>
      </c>
      <c r="L9">
        <v>2963423.88</v>
      </c>
      <c r="M9" s="28">
        <v>65</v>
      </c>
    </row>
    <row r="10" spans="1:13" x14ac:dyDescent="0.25">
      <c r="A10" t="s">
        <v>116</v>
      </c>
      <c r="B10">
        <v>1586358.48</v>
      </c>
      <c r="C10" s="2">
        <v>50</v>
      </c>
      <c r="D10">
        <v>284214.52</v>
      </c>
      <c r="E10" s="2">
        <v>11</v>
      </c>
      <c r="F10">
        <v>191454.16</v>
      </c>
      <c r="G10" s="2">
        <v>20</v>
      </c>
      <c r="H10">
        <v>1406387.65</v>
      </c>
      <c r="I10" s="2">
        <v>51</v>
      </c>
      <c r="J10">
        <v>312847.86</v>
      </c>
      <c r="K10" s="2">
        <v>10</v>
      </c>
      <c r="L10">
        <v>158605.82</v>
      </c>
      <c r="M10" s="28">
        <v>19</v>
      </c>
    </row>
    <row r="11" spans="1:13" x14ac:dyDescent="0.25">
      <c r="A11" t="s">
        <v>117</v>
      </c>
      <c r="B11">
        <v>3175797.07</v>
      </c>
      <c r="C11" s="2">
        <v>94</v>
      </c>
      <c r="D11">
        <v>300282.62</v>
      </c>
      <c r="E11" s="2">
        <v>17</v>
      </c>
      <c r="F11">
        <v>473476.39</v>
      </c>
      <c r="G11" s="2">
        <v>35</v>
      </c>
      <c r="H11">
        <v>2905146.09</v>
      </c>
      <c r="I11" s="2">
        <v>98</v>
      </c>
      <c r="J11">
        <v>855222.25</v>
      </c>
      <c r="K11" s="2">
        <v>19</v>
      </c>
      <c r="L11">
        <v>406363.03</v>
      </c>
      <c r="M11" s="28">
        <v>34</v>
      </c>
    </row>
    <row r="12" spans="1:13" x14ac:dyDescent="0.25">
      <c r="A12" t="s">
        <v>118</v>
      </c>
      <c r="B12">
        <v>7463722.1100000003</v>
      </c>
      <c r="C12" s="2">
        <v>62</v>
      </c>
      <c r="D12">
        <v>43843509.520000003</v>
      </c>
      <c r="E12" s="2">
        <v>28</v>
      </c>
      <c r="F12">
        <v>1522095.64</v>
      </c>
      <c r="G12" s="2">
        <v>25</v>
      </c>
      <c r="H12">
        <v>5458886.0800000001</v>
      </c>
      <c r="I12" s="2">
        <v>55</v>
      </c>
      <c r="J12">
        <v>38873070.840000004</v>
      </c>
      <c r="K12" s="2">
        <v>26</v>
      </c>
      <c r="L12">
        <v>1240640.33</v>
      </c>
      <c r="M12" s="28">
        <v>20</v>
      </c>
    </row>
    <row r="13" spans="1:13" x14ac:dyDescent="0.25">
      <c r="A13" t="s">
        <v>119</v>
      </c>
      <c r="B13">
        <v>12937729.66</v>
      </c>
      <c r="C13" s="2">
        <v>218</v>
      </c>
      <c r="D13">
        <v>8112309.6200000001</v>
      </c>
      <c r="E13" s="2">
        <v>69</v>
      </c>
      <c r="F13">
        <v>3410167.13</v>
      </c>
      <c r="G13" s="2">
        <v>90</v>
      </c>
      <c r="H13">
        <v>12119952.99</v>
      </c>
      <c r="I13" s="2">
        <v>233</v>
      </c>
      <c r="J13">
        <v>8325885.4400000004</v>
      </c>
      <c r="K13" s="2">
        <v>73</v>
      </c>
      <c r="L13">
        <v>3339615.64</v>
      </c>
      <c r="M13" s="28">
        <v>99</v>
      </c>
    </row>
    <row r="14" spans="1:13" x14ac:dyDescent="0.25">
      <c r="A14" t="s">
        <v>120</v>
      </c>
      <c r="B14">
        <v>10043848.18</v>
      </c>
      <c r="C14" s="2">
        <v>233</v>
      </c>
      <c r="D14">
        <v>3569841.54</v>
      </c>
      <c r="E14" s="2">
        <v>52</v>
      </c>
      <c r="F14">
        <v>2200272.61</v>
      </c>
      <c r="G14" s="2">
        <v>95</v>
      </c>
      <c r="H14">
        <v>9485929.3499999996</v>
      </c>
      <c r="I14" s="2">
        <v>233</v>
      </c>
      <c r="J14">
        <v>3579463.5</v>
      </c>
      <c r="K14" s="2">
        <v>55</v>
      </c>
      <c r="L14">
        <v>2044235</v>
      </c>
      <c r="M14" s="28">
        <v>95</v>
      </c>
    </row>
    <row r="15" spans="1:13" x14ac:dyDescent="0.25">
      <c r="A15" t="s">
        <v>121</v>
      </c>
      <c r="B15">
        <v>10126976.050000001</v>
      </c>
      <c r="C15" s="2">
        <v>193</v>
      </c>
      <c r="D15">
        <v>5331256.72</v>
      </c>
      <c r="E15" s="2">
        <v>80</v>
      </c>
      <c r="F15">
        <v>2873969.55</v>
      </c>
      <c r="G15" s="2">
        <v>91</v>
      </c>
      <c r="H15">
        <v>9415672.0700000003</v>
      </c>
      <c r="I15" s="2">
        <v>199</v>
      </c>
      <c r="J15">
        <v>5556023.4500000002</v>
      </c>
      <c r="K15" s="2">
        <v>77</v>
      </c>
      <c r="L15">
        <v>2597153.36</v>
      </c>
      <c r="M15" s="28">
        <v>93</v>
      </c>
    </row>
    <row r="16" spans="1:13" x14ac:dyDescent="0.25">
      <c r="A16" t="s">
        <v>122</v>
      </c>
      <c r="B16">
        <v>10882606.9</v>
      </c>
      <c r="C16" s="2">
        <v>210</v>
      </c>
      <c r="D16">
        <v>6400948.9800000004</v>
      </c>
      <c r="E16" s="2">
        <v>77</v>
      </c>
      <c r="F16">
        <v>2708147.5</v>
      </c>
      <c r="G16" s="2">
        <v>97</v>
      </c>
      <c r="H16">
        <v>9801208.9399999995</v>
      </c>
      <c r="I16" s="2">
        <v>219</v>
      </c>
      <c r="J16">
        <v>6089754.0999999996</v>
      </c>
      <c r="K16" s="2">
        <v>84</v>
      </c>
      <c r="L16">
        <v>2425507.09</v>
      </c>
      <c r="M16" s="28">
        <v>97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2023-05-17T21:20:42Z</dcterms:modified>
</cp:coreProperties>
</file>