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5979389-6DD6-401F-8CA3-6B12D2C1CF78}" xr6:coauthVersionLast="47" xr6:coauthVersionMax="47" xr10:uidLastSave="{00000000-0000-0000-0000-000000000000}"/>
  <bookViews>
    <workbookView xWindow="192" yWindow="552" windowWidth="21432" windowHeight="1174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I344" i="3"/>
  <c r="H344" i="3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E341" i="3"/>
  <c r="K341" i="3" s="1"/>
  <c r="D341" i="3"/>
  <c r="C341" i="3"/>
  <c r="I341" i="3" s="1"/>
  <c r="B341" i="3"/>
  <c r="I340" i="3"/>
  <c r="H340" i="3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I336" i="3"/>
  <c r="H336" i="3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J333" i="3" s="1"/>
  <c r="C333" i="3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E329" i="3"/>
  <c r="D329" i="3"/>
  <c r="J329" i="3" s="1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B321" i="3"/>
  <c r="I320" i="3"/>
  <c r="H320" i="3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B313" i="3"/>
  <c r="I312" i="3"/>
  <c r="H312" i="3"/>
  <c r="G312" i="3"/>
  <c r="F312" i="3"/>
  <c r="E312" i="3"/>
  <c r="D312" i="3"/>
  <c r="J312" i="3" s="1"/>
  <c r="C312" i="3"/>
  <c r="B312" i="3"/>
  <c r="K311" i="3"/>
  <c r="J311" i="3"/>
  <c r="I311" i="3"/>
  <c r="H311" i="3"/>
  <c r="G311" i="3"/>
  <c r="F311" i="3"/>
  <c r="E311" i="3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I304" i="3"/>
  <c r="H304" i="3"/>
  <c r="G304" i="3"/>
  <c r="F304" i="3"/>
  <c r="E304" i="3"/>
  <c r="D304" i="3"/>
  <c r="J304" i="3" s="1"/>
  <c r="C304" i="3"/>
  <c r="B304" i="3"/>
  <c r="K303" i="3"/>
  <c r="J303" i="3"/>
  <c r="I303" i="3"/>
  <c r="H303" i="3"/>
  <c r="G303" i="3"/>
  <c r="F303" i="3"/>
  <c r="E303" i="3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I300" i="3"/>
  <c r="H300" i="3"/>
  <c r="G300" i="3"/>
  <c r="J300" i="3" s="1"/>
  <c r="F300" i="3"/>
  <c r="E300" i="3"/>
  <c r="K300" i="3" s="1"/>
  <c r="D300" i="3"/>
  <c r="C300" i="3"/>
  <c r="B300" i="3"/>
  <c r="K299" i="3"/>
  <c r="J299" i="3"/>
  <c r="I299" i="3"/>
  <c r="H299" i="3"/>
  <c r="G299" i="3"/>
  <c r="F299" i="3"/>
  <c r="E299" i="3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J295" i="3"/>
  <c r="I295" i="3"/>
  <c r="H295" i="3"/>
  <c r="G295" i="3"/>
  <c r="F295" i="3"/>
  <c r="E295" i="3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I292" i="3"/>
  <c r="H292" i="3"/>
  <c r="G292" i="3"/>
  <c r="J292" i="3" s="1"/>
  <c r="F292" i="3"/>
  <c r="E292" i="3"/>
  <c r="K292" i="3" s="1"/>
  <c r="D292" i="3"/>
  <c r="C292" i="3"/>
  <c r="B292" i="3"/>
  <c r="K291" i="3"/>
  <c r="J291" i="3"/>
  <c r="I291" i="3"/>
  <c r="H291" i="3"/>
  <c r="G291" i="3"/>
  <c r="F291" i="3"/>
  <c r="E291" i="3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E289" i="3"/>
  <c r="K289" i="3" s="1"/>
  <c r="D289" i="3"/>
  <c r="J289" i="3" s="1"/>
  <c r="C289" i="3"/>
  <c r="B289" i="3"/>
  <c r="I288" i="3"/>
  <c r="H288" i="3"/>
  <c r="G288" i="3"/>
  <c r="J288" i="3" s="1"/>
  <c r="F288" i="3"/>
  <c r="E288" i="3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I284" i="3"/>
  <c r="H284" i="3"/>
  <c r="G284" i="3"/>
  <c r="J284" i="3" s="1"/>
  <c r="F284" i="3"/>
  <c r="E284" i="3"/>
  <c r="K284" i="3" s="1"/>
  <c r="D284" i="3"/>
  <c r="C284" i="3"/>
  <c r="B284" i="3"/>
  <c r="K283" i="3"/>
  <c r="J283" i="3"/>
  <c r="I283" i="3"/>
  <c r="H283" i="3"/>
  <c r="G283" i="3"/>
  <c r="F283" i="3"/>
  <c r="E283" i="3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E281" i="3"/>
  <c r="K281" i="3" s="1"/>
  <c r="D281" i="3"/>
  <c r="J281" i="3" s="1"/>
  <c r="C281" i="3"/>
  <c r="B281" i="3"/>
  <c r="I280" i="3"/>
  <c r="H280" i="3"/>
  <c r="G280" i="3"/>
  <c r="J280" i="3" s="1"/>
  <c r="F280" i="3"/>
  <c r="E280" i="3"/>
  <c r="D280" i="3"/>
  <c r="C280" i="3"/>
  <c r="B280" i="3"/>
  <c r="K279" i="3"/>
  <c r="J279" i="3"/>
  <c r="I279" i="3"/>
  <c r="H279" i="3"/>
  <c r="G279" i="3"/>
  <c r="F279" i="3"/>
  <c r="E279" i="3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I276" i="3"/>
  <c r="H276" i="3"/>
  <c r="G276" i="3"/>
  <c r="J276" i="3" s="1"/>
  <c r="F276" i="3"/>
  <c r="E276" i="3"/>
  <c r="K276" i="3" s="1"/>
  <c r="D276" i="3"/>
  <c r="C276" i="3"/>
  <c r="B276" i="3"/>
  <c r="K275" i="3"/>
  <c r="J275" i="3"/>
  <c r="I275" i="3"/>
  <c r="H275" i="3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I272" i="3"/>
  <c r="H272" i="3"/>
  <c r="G272" i="3"/>
  <c r="J272" i="3" s="1"/>
  <c r="F272" i="3"/>
  <c r="E272" i="3"/>
  <c r="D272" i="3"/>
  <c r="C272" i="3"/>
  <c r="B272" i="3"/>
  <c r="K271" i="3"/>
  <c r="J271" i="3"/>
  <c r="I271" i="3"/>
  <c r="H271" i="3"/>
  <c r="G271" i="3"/>
  <c r="F271" i="3"/>
  <c r="E271" i="3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J267" i="3"/>
  <c r="I267" i="3"/>
  <c r="H267" i="3"/>
  <c r="G267" i="3"/>
  <c r="F267" i="3"/>
  <c r="E267" i="3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J265" i="3" s="1"/>
  <c r="F265" i="3"/>
  <c r="E265" i="3"/>
  <c r="K265" i="3" s="1"/>
  <c r="D265" i="3"/>
  <c r="C265" i="3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J263" i="3"/>
  <c r="I263" i="3"/>
  <c r="H263" i="3"/>
  <c r="G263" i="3"/>
  <c r="F263" i="3"/>
  <c r="E263" i="3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J261" i="3" s="1"/>
  <c r="F261" i="3"/>
  <c r="E261" i="3"/>
  <c r="K261" i="3" s="1"/>
  <c r="D261" i="3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E257" i="3"/>
  <c r="K257" i="3" s="1"/>
  <c r="D257" i="3"/>
  <c r="J257" i="3" s="1"/>
  <c r="C257" i="3"/>
  <c r="B257" i="3"/>
  <c r="I256" i="3"/>
  <c r="H256" i="3"/>
  <c r="G256" i="3"/>
  <c r="J256" i="3" s="1"/>
  <c r="F256" i="3"/>
  <c r="E256" i="3"/>
  <c r="D256" i="3"/>
  <c r="C256" i="3"/>
  <c r="B256" i="3"/>
  <c r="K255" i="3"/>
  <c r="J255" i="3"/>
  <c r="I255" i="3"/>
  <c r="H255" i="3"/>
  <c r="G255" i="3"/>
  <c r="F255" i="3"/>
  <c r="E255" i="3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J253" i="3" s="1"/>
  <c r="F253" i="3"/>
  <c r="E253" i="3"/>
  <c r="K253" i="3" s="1"/>
  <c r="D253" i="3"/>
  <c r="C253" i="3"/>
  <c r="I253" i="3" s="1"/>
  <c r="B253" i="3"/>
  <c r="I252" i="3"/>
  <c r="H252" i="3"/>
  <c r="G252" i="3"/>
  <c r="F252" i="3"/>
  <c r="E252" i="3"/>
  <c r="K252" i="3" s="1"/>
  <c r="D252" i="3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E249" i="3"/>
  <c r="K249" i="3" s="1"/>
  <c r="D249" i="3"/>
  <c r="J249" i="3" s="1"/>
  <c r="C249" i="3"/>
  <c r="B249" i="3"/>
  <c r="I248" i="3"/>
  <c r="H248" i="3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F245" i="3"/>
  <c r="E245" i="3"/>
  <c r="K245" i="3" s="1"/>
  <c r="D245" i="3"/>
  <c r="C245" i="3"/>
  <c r="I245" i="3" s="1"/>
  <c r="B245" i="3"/>
  <c r="I244" i="3"/>
  <c r="H244" i="3"/>
  <c r="G244" i="3"/>
  <c r="F244" i="3"/>
  <c r="E244" i="3"/>
  <c r="K244" i="3" s="1"/>
  <c r="D244" i="3"/>
  <c r="C244" i="3"/>
  <c r="B244" i="3"/>
  <c r="K243" i="3"/>
  <c r="J243" i="3"/>
  <c r="I243" i="3"/>
  <c r="H243" i="3"/>
  <c r="G243" i="3"/>
  <c r="F243" i="3"/>
  <c r="E243" i="3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H241" i="3"/>
  <c r="G241" i="3"/>
  <c r="F241" i="3"/>
  <c r="E241" i="3"/>
  <c r="K241" i="3" s="1"/>
  <c r="D241" i="3"/>
  <c r="J241" i="3" s="1"/>
  <c r="C241" i="3"/>
  <c r="I241" i="3" s="1"/>
  <c r="B241" i="3"/>
  <c r="I240" i="3"/>
  <c r="H240" i="3"/>
  <c r="G240" i="3"/>
  <c r="J240" i="3" s="1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J231" i="3"/>
  <c r="I231" i="3"/>
  <c r="H231" i="3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F229" i="3"/>
  <c r="I229" i="3" s="1"/>
  <c r="E229" i="3"/>
  <c r="K229" i="3" s="1"/>
  <c r="D229" i="3"/>
  <c r="C229" i="3"/>
  <c r="B229" i="3"/>
  <c r="I228" i="3"/>
  <c r="H228" i="3"/>
  <c r="K228" i="3" s="1"/>
  <c r="G228" i="3"/>
  <c r="J228" i="3" s="1"/>
  <c r="F228" i="3"/>
  <c r="E228" i="3"/>
  <c r="D228" i="3"/>
  <c r="C228" i="3"/>
  <c r="B228" i="3"/>
  <c r="K227" i="3"/>
  <c r="J227" i="3"/>
  <c r="I227" i="3"/>
  <c r="H227" i="3"/>
  <c r="G227" i="3"/>
  <c r="F227" i="3"/>
  <c r="E227" i="3"/>
  <c r="D227" i="3"/>
  <c r="C227" i="3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I225" i="3" s="1"/>
  <c r="E225" i="3"/>
  <c r="K225" i="3" s="1"/>
  <c r="D225" i="3"/>
  <c r="J225" i="3" s="1"/>
  <c r="C225" i="3"/>
  <c r="B225" i="3"/>
  <c r="I224" i="3"/>
  <c r="H224" i="3"/>
  <c r="G224" i="3"/>
  <c r="J224" i="3" s="1"/>
  <c r="F224" i="3"/>
  <c r="E224" i="3"/>
  <c r="D224" i="3"/>
  <c r="C224" i="3"/>
  <c r="B224" i="3"/>
  <c r="K223" i="3"/>
  <c r="J223" i="3"/>
  <c r="I223" i="3"/>
  <c r="H223" i="3"/>
  <c r="G223" i="3"/>
  <c r="F223" i="3"/>
  <c r="E223" i="3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H221" i="3"/>
  <c r="G221" i="3"/>
  <c r="F221" i="3"/>
  <c r="E221" i="3"/>
  <c r="K221" i="3" s="1"/>
  <c r="D221" i="3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F217" i="3"/>
  <c r="I217" i="3" s="1"/>
  <c r="E217" i="3"/>
  <c r="K217" i="3" s="1"/>
  <c r="D217" i="3"/>
  <c r="J217" i="3" s="1"/>
  <c r="C217" i="3"/>
  <c r="B217" i="3"/>
  <c r="I216" i="3"/>
  <c r="H216" i="3"/>
  <c r="K216" i="3" s="1"/>
  <c r="G216" i="3"/>
  <c r="J216" i="3" s="1"/>
  <c r="F216" i="3"/>
  <c r="E216" i="3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F213" i="3"/>
  <c r="I213" i="3" s="1"/>
  <c r="E213" i="3"/>
  <c r="K213" i="3" s="1"/>
  <c r="D213" i="3"/>
  <c r="C213" i="3"/>
  <c r="B213" i="3"/>
  <c r="I212" i="3"/>
  <c r="H212" i="3"/>
  <c r="K212" i="3" s="1"/>
  <c r="G212" i="3"/>
  <c r="J212" i="3" s="1"/>
  <c r="F212" i="3"/>
  <c r="E212" i="3"/>
  <c r="D212" i="3"/>
  <c r="C212" i="3"/>
  <c r="B212" i="3"/>
  <c r="K211" i="3"/>
  <c r="J211" i="3"/>
  <c r="I211" i="3"/>
  <c r="H211" i="3"/>
  <c r="G211" i="3"/>
  <c r="F211" i="3"/>
  <c r="E211" i="3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I209" i="3" s="1"/>
  <c r="E209" i="3"/>
  <c r="K209" i="3" s="1"/>
  <c r="D209" i="3"/>
  <c r="J209" i="3" s="1"/>
  <c r="C209" i="3"/>
  <c r="B209" i="3"/>
  <c r="I208" i="3"/>
  <c r="H208" i="3"/>
  <c r="K208" i="3" s="1"/>
  <c r="G208" i="3"/>
  <c r="J208" i="3" s="1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F205" i="3"/>
  <c r="I205" i="3" s="1"/>
  <c r="E205" i="3"/>
  <c r="K205" i="3" s="1"/>
  <c r="D205" i="3"/>
  <c r="J205" i="3" s="1"/>
  <c r="C205" i="3"/>
  <c r="B205" i="3"/>
  <c r="I204" i="3"/>
  <c r="H204" i="3"/>
  <c r="K204" i="3" s="1"/>
  <c r="G204" i="3"/>
  <c r="J204" i="3" s="1"/>
  <c r="F204" i="3"/>
  <c r="E204" i="3"/>
  <c r="D204" i="3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I201" i="3" s="1"/>
  <c r="E201" i="3"/>
  <c r="K201" i="3" s="1"/>
  <c r="D201" i="3"/>
  <c r="J201" i="3" s="1"/>
  <c r="C201" i="3"/>
  <c r="B201" i="3"/>
  <c r="I200" i="3"/>
  <c r="H200" i="3"/>
  <c r="K200" i="3" s="1"/>
  <c r="G200" i="3"/>
  <c r="J200" i="3" s="1"/>
  <c r="F200" i="3"/>
  <c r="E200" i="3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F197" i="3"/>
  <c r="I197" i="3" s="1"/>
  <c r="E197" i="3"/>
  <c r="K197" i="3" s="1"/>
  <c r="D197" i="3"/>
  <c r="C197" i="3"/>
  <c r="B197" i="3"/>
  <c r="I196" i="3"/>
  <c r="H196" i="3"/>
  <c r="K196" i="3" s="1"/>
  <c r="G196" i="3"/>
  <c r="J196" i="3" s="1"/>
  <c r="F196" i="3"/>
  <c r="E196" i="3"/>
  <c r="D196" i="3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F193" i="3"/>
  <c r="I193" i="3" s="1"/>
  <c r="E193" i="3"/>
  <c r="K193" i="3" s="1"/>
  <c r="D193" i="3"/>
  <c r="J193" i="3" s="1"/>
  <c r="C193" i="3"/>
  <c r="B193" i="3"/>
  <c r="I192" i="3"/>
  <c r="H192" i="3"/>
  <c r="K192" i="3" s="1"/>
  <c r="G192" i="3"/>
  <c r="J192" i="3" s="1"/>
  <c r="F192" i="3"/>
  <c r="E192" i="3"/>
  <c r="D192" i="3"/>
  <c r="C192" i="3"/>
  <c r="B192" i="3"/>
  <c r="K191" i="3"/>
  <c r="J191" i="3"/>
  <c r="I191" i="3"/>
  <c r="H191" i="3"/>
  <c r="G191" i="3"/>
  <c r="F191" i="3"/>
  <c r="E191" i="3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C189" i="3"/>
  <c r="B189" i="3"/>
  <c r="I188" i="3"/>
  <c r="H188" i="3"/>
  <c r="K188" i="3" s="1"/>
  <c r="G188" i="3"/>
  <c r="F188" i="3"/>
  <c r="E188" i="3"/>
  <c r="D188" i="3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I184" i="3"/>
  <c r="H184" i="3"/>
  <c r="K184" i="3" s="1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J179" i="3"/>
  <c r="H179" i="3"/>
  <c r="G179" i="3"/>
  <c r="F179" i="3"/>
  <c r="E179" i="3"/>
  <c r="K179" i="3" s="1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I177" i="3" s="1"/>
  <c r="E177" i="3"/>
  <c r="D177" i="3"/>
  <c r="J177" i="3" s="1"/>
  <c r="C177" i="3"/>
  <c r="B177" i="3"/>
  <c r="H176" i="3"/>
  <c r="K176" i="3" s="1"/>
  <c r="G176" i="3"/>
  <c r="F176" i="3"/>
  <c r="E176" i="3"/>
  <c r="D176" i="3"/>
  <c r="J176" i="3" s="1"/>
  <c r="C176" i="3"/>
  <c r="I176" i="3" s="1"/>
  <c r="B176" i="3"/>
  <c r="J175" i="3"/>
  <c r="H175" i="3"/>
  <c r="G175" i="3"/>
  <c r="F175" i="3"/>
  <c r="E175" i="3"/>
  <c r="K175" i="3" s="1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I173" i="3" s="1"/>
  <c r="E173" i="3"/>
  <c r="D173" i="3"/>
  <c r="J173" i="3" s="1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H171" i="3"/>
  <c r="G171" i="3"/>
  <c r="F171" i="3"/>
  <c r="E171" i="3"/>
  <c r="K171" i="3" s="1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I169" i="3" s="1"/>
  <c r="E169" i="3"/>
  <c r="D169" i="3"/>
  <c r="J169" i="3" s="1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E167" i="3"/>
  <c r="K167" i="3" s="1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I165" i="3" s="1"/>
  <c r="E165" i="3"/>
  <c r="D165" i="3"/>
  <c r="J165" i="3" s="1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H163" i="3"/>
  <c r="G163" i="3"/>
  <c r="F163" i="3"/>
  <c r="E163" i="3"/>
  <c r="K163" i="3" s="1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J161" i="3"/>
  <c r="H161" i="3"/>
  <c r="G161" i="3"/>
  <c r="F161" i="3"/>
  <c r="I161" i="3" s="1"/>
  <c r="E161" i="3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H159" i="3"/>
  <c r="G159" i="3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J157" i="3"/>
  <c r="H157" i="3"/>
  <c r="G157" i="3"/>
  <c r="F157" i="3"/>
  <c r="I157" i="3" s="1"/>
  <c r="E157" i="3"/>
  <c r="D157" i="3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J155" i="3"/>
  <c r="H155" i="3"/>
  <c r="G155" i="3"/>
  <c r="F155" i="3"/>
  <c r="E155" i="3"/>
  <c r="K155" i="3" s="1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J153" i="3"/>
  <c r="H153" i="3"/>
  <c r="G153" i="3"/>
  <c r="F153" i="3"/>
  <c r="I153" i="3" s="1"/>
  <c r="E153" i="3"/>
  <c r="D153" i="3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E151" i="3"/>
  <c r="K151" i="3" s="1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J149" i="3"/>
  <c r="H149" i="3"/>
  <c r="G149" i="3"/>
  <c r="F149" i="3"/>
  <c r="I149" i="3" s="1"/>
  <c r="E149" i="3"/>
  <c r="D149" i="3"/>
  <c r="C149" i="3"/>
  <c r="B149" i="3"/>
  <c r="H148" i="3"/>
  <c r="K148" i="3" s="1"/>
  <c r="G148" i="3"/>
  <c r="F148" i="3"/>
  <c r="E148" i="3"/>
  <c r="D148" i="3"/>
  <c r="J148" i="3" s="1"/>
  <c r="C148" i="3"/>
  <c r="I148" i="3" s="1"/>
  <c r="B148" i="3"/>
  <c r="J147" i="3"/>
  <c r="H147" i="3"/>
  <c r="G147" i="3"/>
  <c r="F147" i="3"/>
  <c r="E147" i="3"/>
  <c r="K147" i="3" s="1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J145" i="3"/>
  <c r="H145" i="3"/>
  <c r="G145" i="3"/>
  <c r="F145" i="3"/>
  <c r="I145" i="3" s="1"/>
  <c r="E145" i="3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J141" i="3"/>
  <c r="H141" i="3"/>
  <c r="G141" i="3"/>
  <c r="F141" i="3"/>
  <c r="I141" i="3" s="1"/>
  <c r="E141" i="3"/>
  <c r="D141" i="3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I138" i="3"/>
  <c r="H138" i="3"/>
  <c r="K138" i="3" s="1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I137" i="3" s="1"/>
  <c r="E137" i="3"/>
  <c r="D137" i="3"/>
  <c r="C137" i="3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I134" i="3"/>
  <c r="H134" i="3"/>
  <c r="K134" i="3" s="1"/>
  <c r="G134" i="3"/>
  <c r="F134" i="3"/>
  <c r="E134" i="3"/>
  <c r="D134" i="3"/>
  <c r="J134" i="3" s="1"/>
  <c r="C134" i="3"/>
  <c r="B134" i="3"/>
  <c r="K133" i="3"/>
  <c r="J133" i="3"/>
  <c r="H133" i="3"/>
  <c r="G133" i="3"/>
  <c r="F133" i="3"/>
  <c r="I133" i="3" s="1"/>
  <c r="E133" i="3"/>
  <c r="D133" i="3"/>
  <c r="C133" i="3"/>
  <c r="B133" i="3"/>
  <c r="H132" i="3"/>
  <c r="K132" i="3" s="1"/>
  <c r="G132" i="3"/>
  <c r="F132" i="3"/>
  <c r="E132" i="3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I130" i="3"/>
  <c r="H130" i="3"/>
  <c r="G130" i="3"/>
  <c r="F130" i="3"/>
  <c r="E130" i="3"/>
  <c r="K130" i="3" s="1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E127" i="3"/>
  <c r="K127" i="3" s="1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J125" i="3"/>
  <c r="H125" i="3"/>
  <c r="G125" i="3"/>
  <c r="F125" i="3"/>
  <c r="I125" i="3" s="1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E123" i="3"/>
  <c r="K123" i="3" s="1"/>
  <c r="D123" i="3"/>
  <c r="C123" i="3"/>
  <c r="I123" i="3" s="1"/>
  <c r="B123" i="3"/>
  <c r="I122" i="3"/>
  <c r="H122" i="3"/>
  <c r="G122" i="3"/>
  <c r="F122" i="3"/>
  <c r="E122" i="3"/>
  <c r="K122" i="3" s="1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H120" i="3"/>
  <c r="K120" i="3" s="1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E119" i="3"/>
  <c r="K119" i="3" s="1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J117" i="3"/>
  <c r="H117" i="3"/>
  <c r="G117" i="3"/>
  <c r="F117" i="3"/>
  <c r="I117" i="3" s="1"/>
  <c r="E117" i="3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I114" i="3"/>
  <c r="H114" i="3"/>
  <c r="G114" i="3"/>
  <c r="F114" i="3"/>
  <c r="E114" i="3"/>
  <c r="K114" i="3" s="1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J109" i="3"/>
  <c r="H109" i="3"/>
  <c r="G109" i="3"/>
  <c r="F109" i="3"/>
  <c r="I109" i="3" s="1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I106" i="3"/>
  <c r="H106" i="3"/>
  <c r="G106" i="3"/>
  <c r="F106" i="3"/>
  <c r="E106" i="3"/>
  <c r="K106" i="3" s="1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E103" i="3"/>
  <c r="K103" i="3" s="1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J101" i="3"/>
  <c r="H101" i="3"/>
  <c r="G101" i="3"/>
  <c r="F101" i="3"/>
  <c r="I101" i="3" s="1"/>
  <c r="E101" i="3"/>
  <c r="D101" i="3"/>
  <c r="C101" i="3"/>
  <c r="B101" i="3"/>
  <c r="H100" i="3"/>
  <c r="K100" i="3" s="1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E99" i="3"/>
  <c r="K99" i="3" s="1"/>
  <c r="D99" i="3"/>
  <c r="C99" i="3"/>
  <c r="I99" i="3" s="1"/>
  <c r="B99" i="3"/>
  <c r="I98" i="3"/>
  <c r="H98" i="3"/>
  <c r="G98" i="3"/>
  <c r="F98" i="3"/>
  <c r="E98" i="3"/>
  <c r="K98" i="3" s="1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I94" i="3"/>
  <c r="H94" i="3"/>
  <c r="G94" i="3"/>
  <c r="F94" i="3"/>
  <c r="E94" i="3"/>
  <c r="K94" i="3" s="1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K92" i="3"/>
  <c r="H92" i="3"/>
  <c r="G92" i="3"/>
  <c r="F92" i="3"/>
  <c r="E92" i="3"/>
  <c r="D92" i="3"/>
  <c r="J92" i="3" s="1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I90" i="3"/>
  <c r="H90" i="3"/>
  <c r="G90" i="3"/>
  <c r="F90" i="3"/>
  <c r="E90" i="3"/>
  <c r="K90" i="3" s="1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I86" i="3"/>
  <c r="H86" i="3"/>
  <c r="G86" i="3"/>
  <c r="F86" i="3"/>
  <c r="E86" i="3"/>
  <c r="K86" i="3" s="1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I83" i="3" s="1"/>
  <c r="B83" i="3"/>
  <c r="I82" i="3"/>
  <c r="H82" i="3"/>
  <c r="G82" i="3"/>
  <c r="F82" i="3"/>
  <c r="E82" i="3"/>
  <c r="K82" i="3" s="1"/>
  <c r="D82" i="3"/>
  <c r="C82" i="3"/>
  <c r="B82" i="3"/>
  <c r="K81" i="3"/>
  <c r="J81" i="3"/>
  <c r="I81" i="3"/>
  <c r="H81" i="3"/>
  <c r="G81" i="3"/>
  <c r="F81" i="3"/>
  <c r="E81" i="3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J79" i="3"/>
  <c r="H79" i="3"/>
  <c r="G79" i="3"/>
  <c r="F79" i="3"/>
  <c r="E79" i="3"/>
  <c r="K79" i="3" s="1"/>
  <c r="D79" i="3"/>
  <c r="C79" i="3"/>
  <c r="I79" i="3" s="1"/>
  <c r="B79" i="3"/>
  <c r="I78" i="3"/>
  <c r="H78" i="3"/>
  <c r="G78" i="3"/>
  <c r="F78" i="3"/>
  <c r="E78" i="3"/>
  <c r="K78" i="3" s="1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K76" i="3"/>
  <c r="H76" i="3"/>
  <c r="G76" i="3"/>
  <c r="F76" i="3"/>
  <c r="E76" i="3"/>
  <c r="D76" i="3"/>
  <c r="J76" i="3" s="1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I74" i="3"/>
  <c r="H74" i="3"/>
  <c r="G74" i="3"/>
  <c r="F74" i="3"/>
  <c r="E74" i="3"/>
  <c r="K74" i="3" s="1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J67" i="3" s="1"/>
  <c r="F67" i="3"/>
  <c r="I67" i="3" s="1"/>
  <c r="E67" i="3"/>
  <c r="K67" i="3" s="1"/>
  <c r="D67" i="3"/>
  <c r="C67" i="3"/>
  <c r="B67" i="3"/>
  <c r="I66" i="3"/>
  <c r="H66" i="3"/>
  <c r="G66" i="3"/>
  <c r="F66" i="3"/>
  <c r="E66" i="3"/>
  <c r="K66" i="3" s="1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I62" i="3"/>
  <c r="H62" i="3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K60" i="3"/>
  <c r="H60" i="3"/>
  <c r="G60" i="3"/>
  <c r="F60" i="3"/>
  <c r="E60" i="3"/>
  <c r="D60" i="3"/>
  <c r="J60" i="3" s="1"/>
  <c r="C60" i="3"/>
  <c r="I60" i="3" s="1"/>
  <c r="B60" i="3"/>
  <c r="J59" i="3"/>
  <c r="H59" i="3"/>
  <c r="G59" i="3"/>
  <c r="F59" i="3"/>
  <c r="E59" i="3"/>
  <c r="K59" i="3" s="1"/>
  <c r="D59" i="3"/>
  <c r="C59" i="3"/>
  <c r="I59" i="3" s="1"/>
  <c r="B59" i="3"/>
  <c r="I58" i="3"/>
  <c r="H58" i="3"/>
  <c r="G58" i="3"/>
  <c r="F58" i="3"/>
  <c r="E58" i="3"/>
  <c r="K58" i="3" s="1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H55" i="3"/>
  <c r="G55" i="3"/>
  <c r="F55" i="3"/>
  <c r="E55" i="3"/>
  <c r="K55" i="3" s="1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J51" i="3" s="1"/>
  <c r="F51" i="3"/>
  <c r="I51" i="3" s="1"/>
  <c r="E51" i="3"/>
  <c r="K51" i="3" s="1"/>
  <c r="D51" i="3"/>
  <c r="C51" i="3"/>
  <c r="B51" i="3"/>
  <c r="I50" i="3"/>
  <c r="H50" i="3"/>
  <c r="G50" i="3"/>
  <c r="F50" i="3"/>
  <c r="E50" i="3"/>
  <c r="K50" i="3" s="1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J47" i="3"/>
  <c r="H47" i="3"/>
  <c r="G47" i="3"/>
  <c r="F47" i="3"/>
  <c r="E47" i="3"/>
  <c r="K47" i="3" s="1"/>
  <c r="D47" i="3"/>
  <c r="C47" i="3"/>
  <c r="I47" i="3" s="1"/>
  <c r="B47" i="3"/>
  <c r="I46" i="3"/>
  <c r="H46" i="3"/>
  <c r="G46" i="3"/>
  <c r="F46" i="3"/>
  <c r="E46" i="3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K44" i="3"/>
  <c r="H44" i="3"/>
  <c r="G44" i="3"/>
  <c r="F44" i="3"/>
  <c r="E44" i="3"/>
  <c r="D44" i="3"/>
  <c r="J44" i="3" s="1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I42" i="3"/>
  <c r="H42" i="3"/>
  <c r="G42" i="3"/>
  <c r="F42" i="3"/>
  <c r="E42" i="3"/>
  <c r="K42" i="3" s="1"/>
  <c r="D42" i="3"/>
  <c r="C42" i="3"/>
  <c r="B42" i="3"/>
  <c r="K41" i="3"/>
  <c r="J41" i="3"/>
  <c r="H41" i="3"/>
  <c r="G41" i="3"/>
  <c r="F41" i="3"/>
  <c r="E41" i="3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I226" i="2" s="1"/>
  <c r="E226" i="2"/>
  <c r="D226" i="2"/>
  <c r="J226" i="2" s="1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F222" i="2"/>
  <c r="I222" i="2" s="1"/>
  <c r="E222" i="2"/>
  <c r="D222" i="2"/>
  <c r="J222" i="2" s="1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I218" i="2" s="1"/>
  <c r="E218" i="2"/>
  <c r="D218" i="2"/>
  <c r="J218" i="2" s="1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F210" i="2"/>
  <c r="I210" i="2" s="1"/>
  <c r="E210" i="2"/>
  <c r="D210" i="2"/>
  <c r="J210" i="2" s="1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F206" i="2"/>
  <c r="I206" i="2" s="1"/>
  <c r="E206" i="2"/>
  <c r="D206" i="2"/>
  <c r="J206" i="2" s="1"/>
  <c r="C206" i="2"/>
  <c r="B206" i="2"/>
  <c r="J205" i="2"/>
  <c r="I205" i="2"/>
  <c r="H205" i="2"/>
  <c r="K205" i="2" s="1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I202" i="2" s="1"/>
  <c r="E202" i="2"/>
  <c r="D202" i="2"/>
  <c r="J202" i="2" s="1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J197" i="2"/>
  <c r="I197" i="2"/>
  <c r="H197" i="2"/>
  <c r="K197" i="2" s="1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I194" i="2" s="1"/>
  <c r="E194" i="2"/>
  <c r="D194" i="2"/>
  <c r="J194" i="2" s="1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F190" i="2"/>
  <c r="I190" i="2" s="1"/>
  <c r="E190" i="2"/>
  <c r="D190" i="2"/>
  <c r="J190" i="2" s="1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F186" i="2"/>
  <c r="I186" i="2" s="1"/>
  <c r="E186" i="2"/>
  <c r="D186" i="2"/>
  <c r="J186" i="2" s="1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J181" i="2"/>
  <c r="I181" i="2"/>
  <c r="H181" i="2"/>
  <c r="K181" i="2" s="1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F178" i="2"/>
  <c r="I178" i="2" s="1"/>
  <c r="E178" i="2"/>
  <c r="D178" i="2"/>
  <c r="J178" i="2" s="1"/>
  <c r="C178" i="2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F170" i="2"/>
  <c r="E170" i="2"/>
  <c r="D170" i="2"/>
  <c r="J170" i="2" s="1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F166" i="2"/>
  <c r="E166" i="2"/>
  <c r="D166" i="2"/>
  <c r="J166" i="2" s="1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G162" i="2"/>
  <c r="F162" i="2"/>
  <c r="E162" i="2"/>
  <c r="D162" i="2"/>
  <c r="J162" i="2" s="1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B159" i="2"/>
  <c r="H158" i="2"/>
  <c r="G158" i="2"/>
  <c r="F158" i="2"/>
  <c r="E158" i="2"/>
  <c r="K158" i="2" s="1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B155" i="2"/>
  <c r="H154" i="2"/>
  <c r="G154" i="2"/>
  <c r="F154" i="2"/>
  <c r="E154" i="2"/>
  <c r="K154" i="2" s="1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B151" i="2"/>
  <c r="H150" i="2"/>
  <c r="G150" i="2"/>
  <c r="F150" i="2"/>
  <c r="E150" i="2"/>
  <c r="K150" i="2" s="1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E138" i="2"/>
  <c r="D138" i="2"/>
  <c r="J138" i="2" s="1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E127" i="2"/>
  <c r="K127" i="2" s="1"/>
  <c r="D127" i="2"/>
  <c r="J127" i="2" s="1"/>
  <c r="C127" i="2"/>
  <c r="B127" i="2"/>
  <c r="H126" i="2"/>
  <c r="G126" i="2"/>
  <c r="F126" i="2"/>
  <c r="E126" i="2"/>
  <c r="K126" i="2" s="1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B123" i="2"/>
  <c r="H122" i="2"/>
  <c r="G122" i="2"/>
  <c r="F122" i="2"/>
  <c r="E122" i="2"/>
  <c r="K122" i="2" s="1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B119" i="2"/>
  <c r="H118" i="2"/>
  <c r="G118" i="2"/>
  <c r="F118" i="2"/>
  <c r="E118" i="2"/>
  <c r="K118" i="2" s="1"/>
  <c r="D118" i="2"/>
  <c r="J118" i="2" s="1"/>
  <c r="C118" i="2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B115" i="2"/>
  <c r="H114" i="2"/>
  <c r="G114" i="2"/>
  <c r="F114" i="2"/>
  <c r="E114" i="2"/>
  <c r="D114" i="2"/>
  <c r="J114" i="2" s="1"/>
  <c r="C114" i="2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B111" i="2"/>
  <c r="H110" i="2"/>
  <c r="G110" i="2"/>
  <c r="F110" i="2"/>
  <c r="E110" i="2"/>
  <c r="D110" i="2"/>
  <c r="J110" i="2" s="1"/>
  <c r="C110" i="2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E106" i="2"/>
  <c r="D106" i="2"/>
  <c r="J106" i="2" s="1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J94" i="2" s="1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J90" i="2" s="1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J86" i="2" s="1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J78" i="2" s="1"/>
  <c r="F78" i="2"/>
  <c r="E78" i="2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J74" i="2" s="1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J70" i="2" s="1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J66" i="2" s="1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J18" i="2" s="1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H14" i="2"/>
  <c r="K14" i="2" s="1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H11" i="2"/>
  <c r="G11" i="2"/>
  <c r="F11" i="2"/>
  <c r="I11" i="2" s="1"/>
  <c r="E11" i="2"/>
  <c r="K11" i="2" s="1"/>
  <c r="D11" i="2"/>
  <c r="C11" i="2"/>
  <c r="B11" i="2"/>
  <c r="H10" i="2"/>
  <c r="K10" i="2" s="1"/>
  <c r="G10" i="2"/>
  <c r="J10" i="2" s="1"/>
  <c r="F10" i="2"/>
  <c r="E10" i="2"/>
  <c r="D10" i="2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J7" i="2"/>
  <c r="H7" i="2"/>
  <c r="G7" i="2"/>
  <c r="F7" i="2"/>
  <c r="F6" i="2" s="1"/>
  <c r="E7" i="2"/>
  <c r="K7" i="2" s="1"/>
  <c r="D7" i="2"/>
  <c r="C7" i="2"/>
  <c r="B7" i="2"/>
  <c r="H6" i="2"/>
  <c r="G6" i="2"/>
  <c r="F4" i="2"/>
  <c r="C4" i="2"/>
  <c r="I2" i="2"/>
  <c r="G2" i="2"/>
  <c r="K110" i="2" l="1"/>
  <c r="K114" i="2"/>
  <c r="C6" i="2"/>
  <c r="I6" i="2" s="1"/>
  <c r="I7" i="2"/>
  <c r="D6" i="2"/>
  <c r="J6" i="2" s="1"/>
  <c r="K106" i="2"/>
  <c r="I127" i="2"/>
  <c r="J134" i="2"/>
  <c r="K138" i="2"/>
  <c r="I159" i="2"/>
  <c r="E6" i="2"/>
  <c r="K6" i="2" s="1"/>
  <c r="I111" i="2"/>
  <c r="I115" i="2"/>
  <c r="I119" i="2"/>
  <c r="I123" i="2"/>
  <c r="J130" i="2"/>
  <c r="K134" i="2"/>
  <c r="I155" i="2"/>
  <c r="I110" i="2"/>
  <c r="I114" i="2"/>
  <c r="I118" i="2"/>
  <c r="J126" i="2"/>
  <c r="K130" i="2"/>
  <c r="I151" i="2"/>
  <c r="K162" i="2"/>
  <c r="J42" i="3"/>
  <c r="J58" i="3"/>
  <c r="J74" i="3"/>
  <c r="J90" i="3"/>
  <c r="J106" i="3"/>
  <c r="J122" i="3"/>
  <c r="J46" i="3"/>
  <c r="J62" i="3"/>
  <c r="J78" i="3"/>
  <c r="J94" i="3"/>
  <c r="K46" i="3"/>
  <c r="K62" i="3"/>
  <c r="I40" i="3"/>
  <c r="J50" i="3"/>
  <c r="J66" i="3"/>
  <c r="J82" i="3"/>
  <c r="J98" i="3"/>
  <c r="J114" i="3"/>
  <c r="J130" i="3"/>
  <c r="J197" i="3"/>
  <c r="K224" i="3"/>
  <c r="J229" i="3"/>
  <c r="I233" i="3"/>
  <c r="K256" i="3"/>
  <c r="I265" i="3"/>
  <c r="K288" i="3"/>
  <c r="I297" i="3"/>
  <c r="K320" i="3"/>
  <c r="I329" i="3"/>
  <c r="I333" i="3"/>
  <c r="J181" i="3"/>
  <c r="J213" i="3"/>
  <c r="K240" i="3"/>
  <c r="J244" i="3"/>
  <c r="J245" i="3"/>
  <c r="I249" i="3"/>
  <c r="K272" i="3"/>
  <c r="I281" i="3"/>
  <c r="K304" i="3"/>
  <c r="I313" i="3"/>
  <c r="K336" i="3"/>
  <c r="K344" i="3"/>
  <c r="I317" i="3"/>
  <c r="K340" i="3"/>
  <c r="J188" i="3"/>
  <c r="J189" i="3"/>
  <c r="J221" i="3"/>
  <c r="K248" i="3"/>
  <c r="J252" i="3"/>
  <c r="I257" i="3"/>
  <c r="K280" i="3"/>
  <c r="I289" i="3"/>
  <c r="K312" i="3"/>
  <c r="I321" i="3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<sst xmlns="http://schemas.openxmlformats.org/spreadsheetml/2006/main" count="166" uniqueCount="130">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</sst>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45016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01/01/2023 - 03/31/2023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01/01/2022 - 03/31/2022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346156877.34999996</v>
      </c>
      <c r="D6" s="32">
        <f t="shared" si="0"/>
        <v>258957076.01000005</v>
      </c>
      <c r="E6" s="33">
        <f t="shared" si="0"/>
        <v>73588147.25</v>
      </c>
      <c r="F6" s="31">
        <f t="shared" si="0"/>
        <v>302962389.98000002</v>
      </c>
      <c r="G6" s="32">
        <f t="shared" si="0"/>
        <v>249934837.80000004</v>
      </c>
      <c r="H6" s="33">
        <f t="shared" si="0"/>
        <v>63019022.569999993</v>
      </c>
      <c r="I6" s="17">
        <f t="shared" ref="I6:I69" si="1">IFERROR((C6-F6)/F6,"")</f>
        <v>0.14257376096370053</v>
      </c>
      <c r="J6" s="17">
        <f t="shared" ref="J6:J69" si="2">IFERROR((D6-G6)/G6,"")</f>
        <v>3.6098361834694205E-2</v>
      </c>
      <c r="K6" s="17">
        <f t="shared" ref="K6:K69" si="3">IFERROR((E6-H6)/H6,"")</f>
        <v>0.16771324354102893</v>
      </c>
    </row>
    <row r="7" spans="2:11" x14ac:dyDescent="0.3">
      <c r="B7" s="18" t="str">
        <f>'County Data'!A2</f>
        <v>Addison</v>
      </c>
      <c r="C7" s="34">
        <f>IF('County Data'!C2&gt;9,'County Data'!B2,"*")</f>
        <v>11170332.73</v>
      </c>
      <c r="D7" s="34">
        <f>IF('County Data'!E2&gt;9,'County Data'!D2,"*")</f>
        <v>2038031.21</v>
      </c>
      <c r="E7" s="35">
        <f>IF('County Data'!G2&gt;9,'County Data'!F2,"*")</f>
        <v>1451437.23</v>
      </c>
      <c r="F7" s="34">
        <f>IF('County Data'!I2&gt;9,'County Data'!H2,"*")</f>
        <v>9200309.9700000007</v>
      </c>
      <c r="G7" s="34">
        <f>IF('County Data'!K2&gt;9,'County Data'!J2,"*")</f>
        <v>1792356.94</v>
      </c>
      <c r="H7" s="35">
        <f>IF('County Data'!M2&gt;9,'County Data'!L2,"*")</f>
        <v>1089551.25</v>
      </c>
      <c r="I7" s="19">
        <f t="shared" si="1"/>
        <v>0.21412569428897182</v>
      </c>
      <c r="J7" s="19">
        <f t="shared" si="2"/>
        <v>0.13706771487157018</v>
      </c>
      <c r="K7" s="19">
        <f t="shared" si="3"/>
        <v>0.33214222827976198</v>
      </c>
    </row>
    <row r="8" spans="2:11" x14ac:dyDescent="0.3">
      <c r="B8" s="18" t="str">
        <f>'County Data'!A3</f>
        <v>Bennington</v>
      </c>
      <c r="C8" s="34">
        <f>IF('County Data'!C3&gt;9,'County Data'!B3,"*")</f>
        <v>20547992.960000001</v>
      </c>
      <c r="D8" s="34">
        <f>IF('County Data'!E3&gt;9,'County Data'!D3,"*")</f>
        <v>10500072.49</v>
      </c>
      <c r="E8" s="35">
        <f>IF('County Data'!G3&gt;9,'County Data'!F3,"*")</f>
        <v>4157970.36</v>
      </c>
      <c r="F8" s="34">
        <f>IF('County Data'!I3&gt;9,'County Data'!H3,"*")</f>
        <v>18374373.989999998</v>
      </c>
      <c r="G8" s="34">
        <f>IF('County Data'!K3&gt;9,'County Data'!J3,"*")</f>
        <v>10561111.67</v>
      </c>
      <c r="H8" s="35">
        <f>IF('County Data'!M3&gt;9,'County Data'!L3,"*")</f>
        <v>3608357.56</v>
      </c>
      <c r="I8" s="19">
        <f t="shared" si="1"/>
        <v>0.1182962190267252</v>
      </c>
      <c r="J8" s="19">
        <f t="shared" si="2"/>
        <v>-5.7796169482222416E-3</v>
      </c>
      <c r="K8" s="19">
        <f t="shared" si="3"/>
        <v>0.15231661243682287</v>
      </c>
    </row>
    <row r="9" spans="2:11" x14ac:dyDescent="0.3">
      <c r="B9" s="9" t="str">
        <f>'County Data'!A4</f>
        <v>Caledonia</v>
      </c>
      <c r="C9" s="36">
        <f>IF('County Data'!C4&gt;9,'County Data'!B4,"*")</f>
        <v>10348023.550000001</v>
      </c>
      <c r="D9" s="36">
        <f>IF('County Data'!E4&gt;9,'County Data'!D4,"*")</f>
        <v>2757718.47</v>
      </c>
      <c r="E9" s="37">
        <f>IF('County Data'!G4&gt;9,'County Data'!F4,"*")</f>
        <v>1418787.22</v>
      </c>
      <c r="F9" s="36">
        <f>IF('County Data'!I4&gt;9,'County Data'!H4,"*")</f>
        <v>8949493.7699999996</v>
      </c>
      <c r="G9" s="36">
        <f>IF('County Data'!K4&gt;9,'County Data'!J4,"*")</f>
        <v>2675164.92</v>
      </c>
      <c r="H9" s="37">
        <f>IF('County Data'!M4&gt;9,'County Data'!L4,"*")</f>
        <v>1133452.97</v>
      </c>
      <c r="I9" s="8">
        <f t="shared" si="1"/>
        <v>0.15626914951190599</v>
      </c>
      <c r="J9" s="8">
        <f t="shared" si="2"/>
        <v>3.0859237642814293E-2</v>
      </c>
      <c r="K9" s="8">
        <f t="shared" si="3"/>
        <v>0.251738940699057</v>
      </c>
    </row>
    <row r="10" spans="2:11" x14ac:dyDescent="0.3">
      <c r="B10" s="18" t="str">
        <f>'County Data'!A5</f>
        <v>Chittenden</v>
      </c>
      <c r="C10" s="34">
        <f>IF('County Data'!C5&gt;9,'County Data'!B5,"*")</f>
        <v>89467354.569999993</v>
      </c>
      <c r="D10" s="34">
        <f>IF('County Data'!E5&gt;9,'County Data'!D5,"*")</f>
        <v>23337117.460000001</v>
      </c>
      <c r="E10" s="35">
        <f>IF('County Data'!G5&gt;9,'County Data'!F5,"*")</f>
        <v>16022129.35</v>
      </c>
      <c r="F10" s="34">
        <f>IF('County Data'!I5&gt;9,'County Data'!H5,"*")</f>
        <v>79283594.359999999</v>
      </c>
      <c r="G10" s="34">
        <f>IF('County Data'!K5&gt;9,'County Data'!J5,"*")</f>
        <v>21810931.390000001</v>
      </c>
      <c r="H10" s="35">
        <f>IF('County Data'!M5&gt;9,'County Data'!L5,"*")</f>
        <v>14078004.25</v>
      </c>
      <c r="I10" s="19">
        <f t="shared" si="1"/>
        <v>0.12844725686576444</v>
      </c>
      <c r="J10" s="19">
        <f t="shared" si="2"/>
        <v>6.9973447841834707E-2</v>
      </c>
      <c r="K10" s="19">
        <f t="shared" si="3"/>
        <v>0.13809664107751635</v>
      </c>
    </row>
    <row r="11" spans="2:11" x14ac:dyDescent="0.3">
      <c r="B11" s="9" t="str">
        <f>'County Data'!A6</f>
        <v>Essex</v>
      </c>
      <c r="C11" s="36">
        <f>IF('County Data'!C6&gt;9,'County Data'!B6,"*")</f>
        <v>893351.33</v>
      </c>
      <c r="D11" s="36" t="str">
        <f>IF('County Data'!E6&gt;9,'County Data'!D6,"*")</f>
        <v>*</v>
      </c>
      <c r="E11" s="37">
        <f>IF('County Data'!G6&gt;9,'County Data'!F6,"*")</f>
        <v>283157.19</v>
      </c>
      <c r="F11" s="36">
        <f>IF('County Data'!I6&gt;9,'County Data'!H6,"*")</f>
        <v>830608.75</v>
      </c>
      <c r="G11" s="36" t="str">
        <f>IF('County Data'!K6&gt;9,'County Data'!J6,"*")</f>
        <v>*</v>
      </c>
      <c r="H11" s="37">
        <f>IF('County Data'!M6&gt;9,'County Data'!L6,"*")</f>
        <v>293148.84000000003</v>
      </c>
      <c r="I11" s="8">
        <f t="shared" si="1"/>
        <v>7.5538067712385595E-2</v>
      </c>
      <c r="J11" s="8" t="str">
        <f t="shared" si="2"/>
        <v/>
      </c>
      <c r="K11" s="8">
        <f t="shared" si="3"/>
        <v>-3.4083880393318368E-2</v>
      </c>
    </row>
    <row r="12" spans="2:11" x14ac:dyDescent="0.3">
      <c r="B12" s="18" t="str">
        <f>'County Data'!A7</f>
        <v>Franklin</v>
      </c>
      <c r="C12" s="34">
        <f>IF('County Data'!C7&gt;9,'County Data'!B7,"*")</f>
        <v>13708697.689999999</v>
      </c>
      <c r="D12" s="34">
        <f>IF('County Data'!E7&gt;9,'County Data'!D7,"*")</f>
        <v>1545299.67</v>
      </c>
      <c r="E12" s="35">
        <f>IF('County Data'!G7&gt;9,'County Data'!F7,"*")</f>
        <v>1097330.8799999999</v>
      </c>
      <c r="F12" s="34">
        <f>IF('County Data'!I7&gt;9,'County Data'!H7,"*")</f>
        <v>12545175.609999999</v>
      </c>
      <c r="G12" s="34">
        <f>IF('County Data'!K7&gt;9,'County Data'!J7,"*")</f>
        <v>1544915.73</v>
      </c>
      <c r="H12" s="35">
        <f>IF('County Data'!M7&gt;9,'County Data'!L7,"*")</f>
        <v>1095797.8700000001</v>
      </c>
      <c r="I12" s="19">
        <f t="shared" si="1"/>
        <v>9.274657574920947E-2</v>
      </c>
      <c r="J12" s="19">
        <f t="shared" si="2"/>
        <v>2.4851840947981294E-4</v>
      </c>
      <c r="K12" s="19">
        <f t="shared" si="3"/>
        <v>1.3989897607665329E-3</v>
      </c>
    </row>
    <row r="13" spans="2:11" x14ac:dyDescent="0.3">
      <c r="B13" s="9" t="str">
        <f>'County Data'!A8</f>
        <v>Grand Isle</v>
      </c>
      <c r="C13" s="36">
        <f>IF('County Data'!C8&gt;9,'County Data'!B8,"*")</f>
        <v>678490.47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684101.21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-8.2016226809480293E-3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28215362.940000001</v>
      </c>
      <c r="D14" s="34">
        <f>IF('County Data'!E9&gt;9,'County Data'!D9,"*")</f>
        <v>37273136.869999997</v>
      </c>
      <c r="E14" s="35">
        <f>IF('County Data'!G9&gt;9,'County Data'!F9,"*")</f>
        <v>9090756.0399999991</v>
      </c>
      <c r="F14" s="34">
        <f>IF('County Data'!I9&gt;9,'County Data'!H9,"*")</f>
        <v>26414248.32</v>
      </c>
      <c r="G14" s="34">
        <f>IF('County Data'!K9&gt;9,'County Data'!J9,"*")</f>
        <v>37859160.759999998</v>
      </c>
      <c r="H14" s="35">
        <f>IF('County Data'!M9&gt;9,'County Data'!L9,"*")</f>
        <v>8401449.2599999998</v>
      </c>
      <c r="I14" s="19">
        <f t="shared" si="1"/>
        <v>6.8187237364474088E-2</v>
      </c>
      <c r="J14" s="19">
        <f t="shared" si="2"/>
        <v>-1.547905125829315E-2</v>
      </c>
      <c r="K14" s="19">
        <f t="shared" si="3"/>
        <v>8.2046175447591685E-2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5249729.0999999996</v>
      </c>
      <c r="D15" s="38">
        <f>IF('County Data'!E10&gt;9,'County Data'!D10,"*")</f>
        <v>538185.68999999994</v>
      </c>
      <c r="E15" s="39">
        <f>IF('County Data'!G10&gt;9,'County Data'!F10,"*")</f>
        <v>609357</v>
      </c>
      <c r="F15" s="38">
        <f>IF('County Data'!I10&gt;9,'County Data'!H10,"*")</f>
        <v>4430006.8600000003</v>
      </c>
      <c r="G15" s="38">
        <f>IF('County Data'!K10&gt;9,'County Data'!J10,"*")</f>
        <v>645661.19999999995</v>
      </c>
      <c r="H15" s="39">
        <f>IF('County Data'!M10&gt;9,'County Data'!L10,"*")</f>
        <v>472571.3</v>
      </c>
      <c r="I15" s="20">
        <f t="shared" si="1"/>
        <v>0.18503859382285454</v>
      </c>
      <c r="J15" s="20">
        <f t="shared" si="2"/>
        <v>-0.16645805880855163</v>
      </c>
      <c r="K15" s="20">
        <f t="shared" si="3"/>
        <v>0.28944986714174137</v>
      </c>
    </row>
    <row r="16" spans="2:11" x14ac:dyDescent="0.3">
      <c r="B16" s="18" t="str">
        <f>'County Data'!A11</f>
        <v>Orleans</v>
      </c>
      <c r="C16" s="34">
        <f>IF('County Data'!C11&gt;9,'County Data'!B11,"*")</f>
        <v>9728916.1699999999</v>
      </c>
      <c r="D16" s="34">
        <f>IF('County Data'!E11&gt;9,'County Data'!D11,"*")</f>
        <v>833781.51</v>
      </c>
      <c r="E16" s="35">
        <f>IF('County Data'!G11&gt;9,'County Data'!F11,"*")</f>
        <v>1411636.74</v>
      </c>
      <c r="F16" s="34">
        <f>IF('County Data'!I11&gt;9,'County Data'!H11,"*")</f>
        <v>8588888.9600000009</v>
      </c>
      <c r="G16" s="34">
        <f>IF('County Data'!K11&gt;9,'County Data'!J11,"*")</f>
        <v>2161850.27</v>
      </c>
      <c r="H16" s="35">
        <f>IF('County Data'!M11&gt;9,'County Data'!L11,"*")</f>
        <v>1151877.24</v>
      </c>
      <c r="I16" s="19">
        <f t="shared" si="1"/>
        <v>0.13273279178591207</v>
      </c>
      <c r="J16" s="19">
        <f t="shared" si="2"/>
        <v>-0.61432041729698517</v>
      </c>
      <c r="K16" s="19">
        <f t="shared" si="3"/>
        <v>0.22550970796158798</v>
      </c>
    </row>
    <row r="17" spans="2:11" x14ac:dyDescent="0.3">
      <c r="B17" s="9" t="str">
        <f>'County Data'!A12</f>
        <v>Other</v>
      </c>
      <c r="C17" s="36">
        <f>IF('County Data'!C12&gt;9,'County Data'!B12,"*")</f>
        <v>22160369</v>
      </c>
      <c r="D17" s="36">
        <f>IF('County Data'!E12&gt;9,'County Data'!D12,"*")</f>
        <v>120611540.73999999</v>
      </c>
      <c r="E17" s="37">
        <f>IF('County Data'!G12&gt;9,'County Data'!F12,"*")</f>
        <v>4392737.1100000003</v>
      </c>
      <c r="F17" s="36">
        <f>IF('County Data'!I12&gt;9,'County Data'!H12,"*")</f>
        <v>16293289.93</v>
      </c>
      <c r="G17" s="36">
        <f>IF('County Data'!K12&gt;9,'County Data'!J12,"*")</f>
        <v>112233018.5</v>
      </c>
      <c r="H17" s="37">
        <f>IF('County Data'!M12&gt;9,'County Data'!L12,"*")</f>
        <v>3402518.3</v>
      </c>
      <c r="I17" s="8">
        <f t="shared" si="1"/>
        <v>0.36009173685648643</v>
      </c>
      <c r="J17" s="8">
        <f t="shared" si="2"/>
        <v>7.4652917225067728E-2</v>
      </c>
      <c r="K17" s="8">
        <f t="shared" si="3"/>
        <v>0.29102527090008612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39530049.640000001</v>
      </c>
      <c r="D18" s="34">
        <f>IF('County Data'!E13&gt;9,'County Data'!D13,"*")</f>
        <v>20474619.399999999</v>
      </c>
      <c r="E18" s="35">
        <f>IF('County Data'!G13&gt;9,'County Data'!F13,"*")</f>
        <v>10325499.99</v>
      </c>
      <c r="F18" s="34">
        <f>IF('County Data'!I13&gt;9,'County Data'!H13,"*")</f>
        <v>35068801.729999997</v>
      </c>
      <c r="G18" s="34">
        <f>IF('County Data'!K13&gt;9,'County Data'!J13,"*")</f>
        <v>20792542.920000002</v>
      </c>
      <c r="H18" s="35">
        <f>IF('County Data'!M13&gt;9,'County Data'!L13,"*")</f>
        <v>9259017.6799999997</v>
      </c>
      <c r="I18" s="19">
        <f t="shared" si="1"/>
        <v>0.12721415303402225</v>
      </c>
      <c r="J18" s="19">
        <f t="shared" si="2"/>
        <v>-1.5290266381713125E-2</v>
      </c>
      <c r="K18" s="19">
        <f t="shared" si="3"/>
        <v>0.11518309467144257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32119279.190000001</v>
      </c>
      <c r="D19" s="36">
        <f>IF('County Data'!E14&gt;9,'County Data'!D14,"*")</f>
        <v>9305931.8300000001</v>
      </c>
      <c r="E19" s="37">
        <f>IF('County Data'!G14&gt;9,'County Data'!F14,"*")</f>
        <v>6754163.5800000001</v>
      </c>
      <c r="F19" s="36">
        <f>IF('County Data'!I14&gt;9,'County Data'!H14,"*")</f>
        <v>28121085.649999999</v>
      </c>
      <c r="G19" s="36">
        <f>IF('County Data'!K14&gt;9,'County Data'!J14,"*")</f>
        <v>8753402.4900000002</v>
      </c>
      <c r="H19" s="37">
        <f>IF('County Data'!M14&gt;9,'County Data'!L14,"*")</f>
        <v>5685387.4699999997</v>
      </c>
      <c r="I19" s="8">
        <f t="shared" si="1"/>
        <v>0.14217778039447787</v>
      </c>
      <c r="J19" s="8">
        <f t="shared" si="2"/>
        <v>6.3121665047530542E-2</v>
      </c>
      <c r="K19" s="8">
        <f t="shared" si="3"/>
        <v>0.18798650323123894</v>
      </c>
    </row>
    <row r="20" spans="2:11" x14ac:dyDescent="0.3">
      <c r="B20" s="18" t="str">
        <f>'County Data'!A15</f>
        <v>Windham</v>
      </c>
      <c r="C20" s="34">
        <f>IF('County Data'!C15&gt;9,'County Data'!B15,"*")</f>
        <v>30460425.129999999</v>
      </c>
      <c r="D20" s="34">
        <f>IF('County Data'!E15&gt;9,'County Data'!D15,"*")</f>
        <v>13461960.609999999</v>
      </c>
      <c r="E20" s="35">
        <f>IF('County Data'!G15&gt;9,'County Data'!F15,"*")</f>
        <v>8364648.4500000002</v>
      </c>
      <c r="F20" s="34">
        <f>IF('County Data'!I15&gt;9,'County Data'!H15,"*")</f>
        <v>26593469.899999999</v>
      </c>
      <c r="G20" s="34">
        <f>IF('County Data'!K15&gt;9,'County Data'!J15,"*")</f>
        <v>13335909.800000001</v>
      </c>
      <c r="H20" s="35">
        <f>IF('County Data'!M15&gt;9,'County Data'!L15,"*")</f>
        <v>6783622.1100000003</v>
      </c>
      <c r="I20" s="19">
        <f t="shared" si="1"/>
        <v>0.14540995381727154</v>
      </c>
      <c r="J20" s="19">
        <f t="shared" si="2"/>
        <v>9.451984295814498E-3</v>
      </c>
      <c r="K20" s="19">
        <f t="shared" si="3"/>
        <v>0.23306521418245685</v>
      </c>
    </row>
    <row r="21" spans="2:11" x14ac:dyDescent="0.3">
      <c r="B21" s="9" t="str">
        <f>'County Data'!A16</f>
        <v>Windsor</v>
      </c>
      <c r="C21" s="36">
        <f>IF('County Data'!C16&gt;9,'County Data'!B16,"*")</f>
        <v>31878502.879999999</v>
      </c>
      <c r="D21" s="36">
        <f>IF('County Data'!E16&gt;9,'County Data'!D16,"*")</f>
        <v>16279680.060000001</v>
      </c>
      <c r="E21" s="37">
        <f>IF('County Data'!G16&gt;9,'County Data'!F16,"*")</f>
        <v>8208536.1100000003</v>
      </c>
      <c r="F21" s="36">
        <f>IF('County Data'!I16&gt;9,'County Data'!H16,"*")</f>
        <v>27584940.969999999</v>
      </c>
      <c r="G21" s="36">
        <f>IF('County Data'!K16&gt;9,'County Data'!J16,"*")</f>
        <v>15768811.210000001</v>
      </c>
      <c r="H21" s="37">
        <f>IF('County Data'!M16&gt;9,'County Data'!L16,"*")</f>
        <v>6564266.4699999997</v>
      </c>
      <c r="I21" s="8">
        <f t="shared" si="1"/>
        <v>0.15564876193389224</v>
      </c>
      <c r="J21" s="8">
        <f t="shared" si="2"/>
        <v>3.2397423191675052E-2</v>
      </c>
      <c r="K21" s="8">
        <f t="shared" si="3"/>
        <v>0.25048794827489701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47" sqref="F47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01/01/2023 - 03/31/2023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01/01/2022 - 03/31/2022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4823889.79</v>
      </c>
      <c r="D6" s="32" t="str">
        <f>IF('Town Data'!E2&gt;9,'Town Data'!D2,"*")</f>
        <v>*</v>
      </c>
      <c r="E6" s="33">
        <f>IF('Town Data'!G2&gt;9,'Town Data'!F2,"*")</f>
        <v>817929.36</v>
      </c>
      <c r="F6" s="32">
        <f>IF('Town Data'!I2&gt;9,'Town Data'!H2,"*")</f>
        <v>4183000.22</v>
      </c>
      <c r="G6" s="32" t="str">
        <f>IF('Town Data'!K2&gt;9,'Town Data'!J2,"*")</f>
        <v>*</v>
      </c>
      <c r="H6" s="33">
        <f>IF('Town Data'!M2&gt;9,'Town Data'!L2,"*")</f>
        <v>742055.66</v>
      </c>
      <c r="I6" s="17">
        <f t="shared" ref="I6:I69" si="0">IFERROR((C6-F6)/F6,"")</f>
        <v>0.15321289416523143</v>
      </c>
      <c r="J6" s="17" t="str">
        <f t="shared" ref="J6:J69" si="1">IFERROR((D6-G6)/G6,"")</f>
        <v/>
      </c>
      <c r="K6" s="17">
        <f t="shared" ref="K6:K69" si="2">IFERROR((E6-H6)/H6,"")</f>
        <v>0.10224799040007315</v>
      </c>
    </row>
    <row r="7" spans="2:11" x14ac:dyDescent="0.3">
      <c r="B7" t="str">
        <f>'Town Data'!A3</f>
        <v>BARRE TOWN</v>
      </c>
      <c r="C7" s="40">
        <f>IF('Town Data'!C3&gt;9,'Town Data'!B3,"*")</f>
        <v>1257520.74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1157596.56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8.6320384366035022E-2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579257.04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526924.61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9.9316731477013476E-2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8419667.6699999999</v>
      </c>
      <c r="D9" s="36">
        <f>IF('Town Data'!E5&gt;9,'Town Data'!D5,"*")</f>
        <v>1428637.29</v>
      </c>
      <c r="E9" s="37">
        <f>IF('Town Data'!G5&gt;9,'Town Data'!F5,"*")</f>
        <v>1057495.8500000001</v>
      </c>
      <c r="F9" s="36">
        <f>IF('Town Data'!I5&gt;9,'Town Data'!H5,"*")</f>
        <v>7465525.0099999998</v>
      </c>
      <c r="G9" s="36">
        <f>IF('Town Data'!K5&gt;9,'Town Data'!J5,"*")</f>
        <v>1630753.67</v>
      </c>
      <c r="H9" s="37">
        <f>IF('Town Data'!M5&gt;9,'Town Data'!L5,"*")</f>
        <v>928572.3</v>
      </c>
      <c r="I9" s="8">
        <f t="shared" si="0"/>
        <v>0.127806505064538</v>
      </c>
      <c r="J9" s="8">
        <f t="shared" si="1"/>
        <v>-0.12394047226028926</v>
      </c>
      <c r="K9" s="8">
        <f t="shared" si="2"/>
        <v>0.13884061585726823</v>
      </c>
    </row>
    <row r="10" spans="2:11" x14ac:dyDescent="0.3">
      <c r="B10" s="24" t="str">
        <f>'Town Data'!A6</f>
        <v>BERLIN</v>
      </c>
      <c r="C10" s="41">
        <f>IF('Town Data'!C6&gt;9,'Town Data'!B6,"*")</f>
        <v>4997804.8099999996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4894746.3499999996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2.1054913294945299E-2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495760.52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411853.77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0.20372946932111366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>
        <f>IF('Town Data'!C8&gt;9,'Town Data'!B8,"*")</f>
        <v>1293206.69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1223601.03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5.6885911578547721E-2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948395.32</v>
      </c>
      <c r="D13" s="36" t="str">
        <f>IF('Town Data'!E9&gt;9,'Town Data'!D9,"*")</f>
        <v>*</v>
      </c>
      <c r="E13" s="37">
        <f>IF('Town Data'!G9&gt;9,'Town Data'!F9,"*")</f>
        <v>162834.26999999999</v>
      </c>
      <c r="F13" s="36">
        <f>IF('Town Data'!I9&gt;9,'Town Data'!H9,"*")</f>
        <v>856121.83</v>
      </c>
      <c r="G13" s="36" t="str">
        <f>IF('Town Data'!K9&gt;9,'Town Data'!J9,"*")</f>
        <v>*</v>
      </c>
      <c r="H13" s="37">
        <f>IF('Town Data'!M9&gt;9,'Town Data'!L9,"*")</f>
        <v>150239.88</v>
      </c>
      <c r="I13" s="8">
        <f t="shared" si="0"/>
        <v>0.10778079330134591</v>
      </c>
      <c r="J13" s="8" t="str">
        <f t="shared" si="1"/>
        <v/>
      </c>
      <c r="K13" s="8">
        <f t="shared" si="2"/>
        <v>8.3828541396598455E-2</v>
      </c>
    </row>
    <row r="14" spans="2:11" x14ac:dyDescent="0.3">
      <c r="B14" s="24" t="str">
        <f>'Town Data'!A10</f>
        <v>BRATTLEBORO</v>
      </c>
      <c r="C14" s="41">
        <f>IF('Town Data'!C10&gt;9,'Town Data'!B10,"*")</f>
        <v>10260461.630000001</v>
      </c>
      <c r="D14" s="34">
        <f>IF('Town Data'!E10&gt;9,'Town Data'!D10,"*")</f>
        <v>1711400.15</v>
      </c>
      <c r="E14" s="35">
        <f>IF('Town Data'!G10&gt;9,'Town Data'!F10,"*")</f>
        <v>1274646.6499999999</v>
      </c>
      <c r="F14" s="34">
        <f>IF('Town Data'!I10&gt;9,'Town Data'!H10,"*")</f>
        <v>9727219.8300000001</v>
      </c>
      <c r="G14" s="34">
        <f>IF('Town Data'!K10&gt;9,'Town Data'!J10,"*")</f>
        <v>2175370.9</v>
      </c>
      <c r="H14" s="35">
        <f>IF('Town Data'!M10&gt;9,'Town Data'!L10,"*")</f>
        <v>1058579.9099999999</v>
      </c>
      <c r="I14" s="19">
        <f t="shared" si="0"/>
        <v>5.4819548578044289E-2</v>
      </c>
      <c r="J14" s="19">
        <f t="shared" si="1"/>
        <v>-0.2132835140894824</v>
      </c>
      <c r="K14" s="19">
        <f t="shared" si="2"/>
        <v>0.204109994870392</v>
      </c>
    </row>
    <row r="15" spans="2:11" x14ac:dyDescent="0.3">
      <c r="B15" t="str">
        <f>'Town Data'!A11</f>
        <v>BRISTOL</v>
      </c>
      <c r="C15" s="40">
        <f>IF('Town Data'!C11&gt;9,'Town Data'!B11,"*")</f>
        <v>1144212.04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897998.51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0.27418033243729995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1183518.6100000001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962646.8</v>
      </c>
      <c r="G16" s="43">
        <f>IF('Town Data'!K12&gt;9,'Town Data'!J12,"*")</f>
        <v>1562481.74</v>
      </c>
      <c r="H16" s="44" t="str">
        <f>IF('Town Data'!M12&gt;9,'Town Data'!L12,"*")</f>
        <v>*</v>
      </c>
      <c r="I16" s="23">
        <f t="shared" si="0"/>
        <v>0.22944221078800661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BURLINGTON</v>
      </c>
      <c r="C17" s="41">
        <f>IF('Town Data'!C13&gt;9,'Town Data'!B13,"*")</f>
        <v>26873994.129999999</v>
      </c>
      <c r="D17" s="34">
        <f>IF('Town Data'!E13&gt;9,'Town Data'!D13,"*")</f>
        <v>10259010.640000001</v>
      </c>
      <c r="E17" s="35">
        <f>IF('Town Data'!G13&gt;9,'Town Data'!F13,"*")</f>
        <v>8838068.6899999995</v>
      </c>
      <c r="F17" s="34">
        <f>IF('Town Data'!I13&gt;9,'Town Data'!H13,"*")</f>
        <v>23567583.550000001</v>
      </c>
      <c r="G17" s="34">
        <f>IF('Town Data'!K13&gt;9,'Town Data'!J13,"*")</f>
        <v>9585538.9499999993</v>
      </c>
      <c r="H17" s="35">
        <f>IF('Town Data'!M13&gt;9,'Town Data'!L13,"*")</f>
        <v>7715793.25</v>
      </c>
      <c r="I17" s="19">
        <f t="shared" si="0"/>
        <v>0.14029484919339549</v>
      </c>
      <c r="J17" s="19">
        <f t="shared" si="1"/>
        <v>7.0259136550689341E-2</v>
      </c>
      <c r="K17" s="19">
        <f t="shared" si="2"/>
        <v>0.14545172526492975</v>
      </c>
    </row>
    <row r="18" spans="2:11" x14ac:dyDescent="0.3">
      <c r="B18" t="str">
        <f>'Town Data'!A14</f>
        <v>CAMBRIDGE</v>
      </c>
      <c r="C18" s="40">
        <f>IF('Town Data'!C14&gt;9,'Town Data'!B14,"*")</f>
        <v>3385854.98</v>
      </c>
      <c r="D18" s="36" t="str">
        <f>IF('Town Data'!E14&gt;9,'Town Data'!D14,"*")</f>
        <v>*</v>
      </c>
      <c r="E18" s="37">
        <f>IF('Town Data'!G14&gt;9,'Town Data'!F14,"*")</f>
        <v>865715.17</v>
      </c>
      <c r="F18" s="36">
        <f>IF('Town Data'!I14&gt;9,'Town Data'!H14,"*")</f>
        <v>2820284.81</v>
      </c>
      <c r="G18" s="36" t="str">
        <f>IF('Town Data'!K14&gt;9,'Town Data'!J14,"*")</f>
        <v>*</v>
      </c>
      <c r="H18" s="37">
        <f>IF('Town Data'!M14&gt;9,'Town Data'!L14,"*")</f>
        <v>695944.55</v>
      </c>
      <c r="I18" s="8">
        <f t="shared" si="0"/>
        <v>0.20053654439247925</v>
      </c>
      <c r="J18" s="8" t="str">
        <f t="shared" si="1"/>
        <v/>
      </c>
      <c r="K18" s="8">
        <f t="shared" si="2"/>
        <v>0.24394273940359182</v>
      </c>
    </row>
    <row r="19" spans="2:11" x14ac:dyDescent="0.3">
      <c r="B19" s="24" t="str">
        <f>'Town Data'!A15</f>
        <v>CASTLETON</v>
      </c>
      <c r="C19" s="41">
        <f>IF('Town Data'!C15&gt;9,'Town Data'!B15,"*")</f>
        <v>1316003.73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1203781.1599999999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9.322505927904709E-2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919184.87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769769.95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0.19410334217385344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7289590.5599999996</v>
      </c>
      <c r="D21" s="34">
        <f>IF('Town Data'!E17&gt;9,'Town Data'!D17,"*")</f>
        <v>2000363.33</v>
      </c>
      <c r="E21" s="35">
        <f>IF('Town Data'!G17&gt;9,'Town Data'!F17,"*")</f>
        <v>753263.74</v>
      </c>
      <c r="F21" s="34">
        <f>IF('Town Data'!I17&gt;9,'Town Data'!H17,"*")</f>
        <v>6673295.3399999999</v>
      </c>
      <c r="G21" s="34" t="str">
        <f>IF('Town Data'!K17&gt;9,'Town Data'!J17,"*")</f>
        <v>*</v>
      </c>
      <c r="H21" s="35">
        <f>IF('Town Data'!M17&gt;9,'Town Data'!L17,"*")</f>
        <v>790171.91</v>
      </c>
      <c r="I21" s="19">
        <f t="shared" si="0"/>
        <v>9.2352456859791821E-2</v>
      </c>
      <c r="J21" s="19" t="str">
        <f t="shared" si="1"/>
        <v/>
      </c>
      <c r="K21" s="19">
        <f t="shared" si="2"/>
        <v>-4.6709038290161493E-2</v>
      </c>
    </row>
    <row r="22" spans="2:11" x14ac:dyDescent="0.3">
      <c r="B22" t="str">
        <f>'Town Data'!A18</f>
        <v>DERBY</v>
      </c>
      <c r="C22" s="40">
        <f>IF('Town Data'!C18&gt;9,'Town Data'!B18,"*")</f>
        <v>2795295.36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2328680.7599999998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0.20037722989560841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DOVER</v>
      </c>
      <c r="C23" s="41">
        <f>IF('Town Data'!C19&gt;9,'Town Data'!B19,"*")</f>
        <v>5460376.8899999997</v>
      </c>
      <c r="D23" s="34">
        <f>IF('Town Data'!E19&gt;9,'Town Data'!D19,"*")</f>
        <v>2094650.61</v>
      </c>
      <c r="E23" s="35">
        <f>IF('Town Data'!G19&gt;9,'Town Data'!F19,"*")</f>
        <v>1937262.61</v>
      </c>
      <c r="F23" s="34">
        <f>IF('Town Data'!I19&gt;9,'Town Data'!H19,"*")</f>
        <v>4763815.8600000003</v>
      </c>
      <c r="G23" s="34">
        <f>IF('Town Data'!K19&gt;9,'Town Data'!J19,"*")</f>
        <v>2463624.4700000002</v>
      </c>
      <c r="H23" s="35">
        <f>IF('Town Data'!M19&gt;9,'Town Data'!L19,"*")</f>
        <v>1841150.53</v>
      </c>
      <c r="I23" s="19">
        <f t="shared" si="0"/>
        <v>0.14621913408718515</v>
      </c>
      <c r="J23" s="19">
        <f t="shared" si="1"/>
        <v>-0.14976871048857543</v>
      </c>
      <c r="K23" s="19">
        <f t="shared" si="2"/>
        <v>5.2202184685029566E-2</v>
      </c>
    </row>
    <row r="24" spans="2:11" x14ac:dyDescent="0.3">
      <c r="B24" t="str">
        <f>'Town Data'!A20</f>
        <v>ENOSBURG</v>
      </c>
      <c r="C24" s="40">
        <f>IF('Town Data'!C20&gt;9,'Town Data'!B20,"*")</f>
        <v>1256370.27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1105354.32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0.13662220997155006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ESSEX</v>
      </c>
      <c r="C25" s="41">
        <f>IF('Town Data'!C21&gt;9,'Town Data'!B21,"*")</f>
        <v>9591413.7799999993</v>
      </c>
      <c r="D25" s="34" t="str">
        <f>IF('Town Data'!E21&gt;9,'Town Data'!D21,"*")</f>
        <v>*</v>
      </c>
      <c r="E25" s="35">
        <f>IF('Town Data'!G21&gt;9,'Town Data'!F21,"*")</f>
        <v>936417.79</v>
      </c>
      <c r="F25" s="34">
        <f>IF('Town Data'!I21&gt;9,'Town Data'!H21,"*")</f>
        <v>9070505.5600000005</v>
      </c>
      <c r="G25" s="34" t="str">
        <f>IF('Town Data'!K21&gt;9,'Town Data'!J21,"*")</f>
        <v>*</v>
      </c>
      <c r="H25" s="35">
        <f>IF('Town Data'!M21&gt;9,'Town Data'!L21,"*")</f>
        <v>793495.96</v>
      </c>
      <c r="I25" s="19">
        <f t="shared" si="0"/>
        <v>5.7428796725195852E-2</v>
      </c>
      <c r="J25" s="19" t="str">
        <f t="shared" si="1"/>
        <v/>
      </c>
      <c r="K25" s="19">
        <f t="shared" si="2"/>
        <v>0.18011664482828632</v>
      </c>
    </row>
    <row r="26" spans="2:11" x14ac:dyDescent="0.3">
      <c r="B26" t="str">
        <f>'Town Data'!A22</f>
        <v>FAIR HAVEN</v>
      </c>
      <c r="C26" s="40">
        <f>IF('Town Data'!C22&gt;9,'Town Data'!B22,"*")</f>
        <v>1492054.23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1452490.47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2.7238567699518202E-2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FAIRFAX</v>
      </c>
      <c r="C27" s="41">
        <f>IF('Town Data'!C23&gt;9,'Town Data'!B23,"*")</f>
        <v>931094.89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848733.11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9.7040847151585771E-2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HARDWICK</v>
      </c>
      <c r="C28" s="40">
        <f>IF('Town Data'!C24&gt;9,'Town Data'!B24,"*")</f>
        <v>840129.7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738982.32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0.13687388353215271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HARTFORD</v>
      </c>
      <c r="C29" s="41">
        <f>IF('Town Data'!C25&gt;9,'Town Data'!B25,"*")</f>
        <v>5966381.5199999996</v>
      </c>
      <c r="D29" s="34">
        <f>IF('Town Data'!E25&gt;9,'Town Data'!D25,"*")</f>
        <v>3335770.11</v>
      </c>
      <c r="E29" s="35">
        <f>IF('Town Data'!G25&gt;9,'Town Data'!F25,"*")</f>
        <v>1054715.24</v>
      </c>
      <c r="F29" s="34">
        <f>IF('Town Data'!I25&gt;9,'Town Data'!H25,"*")</f>
        <v>5183487.66</v>
      </c>
      <c r="G29" s="34">
        <f>IF('Town Data'!K25&gt;9,'Town Data'!J25,"*")</f>
        <v>3079447.97</v>
      </c>
      <c r="H29" s="35">
        <f>IF('Town Data'!M25&gt;9,'Town Data'!L25,"*")</f>
        <v>815872.51</v>
      </c>
      <c r="I29" s="19">
        <f t="shared" si="0"/>
        <v>0.15103611918312146</v>
      </c>
      <c r="J29" s="19">
        <f t="shared" si="1"/>
        <v>8.3236392527846356E-2</v>
      </c>
      <c r="K29" s="19">
        <f t="shared" si="2"/>
        <v>0.29274516186358573</v>
      </c>
    </row>
    <row r="30" spans="2:11" x14ac:dyDescent="0.3">
      <c r="B30" t="str">
        <f>'Town Data'!A26</f>
        <v>HINESBURG</v>
      </c>
      <c r="C30" s="40">
        <f>IF('Town Data'!C26&gt;9,'Town Data'!B26,"*")</f>
        <v>1204813.07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986065.22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0.22183912946447915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JAY</v>
      </c>
      <c r="C31" s="41" t="str">
        <f>IF('Town Data'!C27&gt;9,'Town Data'!B27,"*")</f>
        <v>*</v>
      </c>
      <c r="D31" s="34">
        <f>IF('Town Data'!E27&gt;9,'Town Data'!D27,"*")</f>
        <v>206858.16</v>
      </c>
      <c r="E31" s="35" t="str">
        <f>IF('Town Data'!G27&gt;9,'Town Data'!F27,"*")</f>
        <v>*</v>
      </c>
      <c r="F31" s="34" t="str">
        <f>IF('Town Data'!I27&gt;9,'Town Data'!H27,"*")</f>
        <v>*</v>
      </c>
      <c r="G31" s="34">
        <f>IF('Town Data'!K27&gt;9,'Town Data'!J27,"*")</f>
        <v>1487911.66</v>
      </c>
      <c r="H31" s="35" t="str">
        <f>IF('Town Data'!M27&gt;9,'Town Data'!L27,"*")</f>
        <v>*</v>
      </c>
      <c r="I31" s="19" t="str">
        <f t="shared" si="0"/>
        <v/>
      </c>
      <c r="J31" s="19">
        <f t="shared" si="1"/>
        <v>-0.86097416563023643</v>
      </c>
      <c r="K31" s="19" t="str">
        <f t="shared" si="2"/>
        <v/>
      </c>
    </row>
    <row r="32" spans="2:11" x14ac:dyDescent="0.3">
      <c r="B32" t="str">
        <f>'Town Data'!A28</f>
        <v>JERICHO</v>
      </c>
      <c r="C32" s="40">
        <f>IF('Town Data'!C28&gt;9,'Town Data'!B28,"*")</f>
        <v>1051767.96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879900.79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0.19532562301711301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JOHNSON</v>
      </c>
      <c r="C33" s="41">
        <f>IF('Town Data'!C29&gt;9,'Town Data'!B29,"*")</f>
        <v>585670.78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 t="str">
        <f>IF('Town Data'!I29&gt;9,'Town Data'!H29,"*")</f>
        <v>*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 t="str">
        <f t="shared" si="0"/>
        <v/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KILLINGTON</v>
      </c>
      <c r="C34" s="40">
        <f>IF('Town Data'!C30&gt;9,'Town Data'!B30,"*")</f>
        <v>14099910.49</v>
      </c>
      <c r="D34" s="36">
        <f>IF('Town Data'!E30&gt;9,'Town Data'!D30,"*")</f>
        <v>14579028.630000001</v>
      </c>
      <c r="E34" s="37">
        <f>IF('Town Data'!G30&gt;9,'Town Data'!F30,"*")</f>
        <v>7512565.0800000001</v>
      </c>
      <c r="F34" s="36">
        <f>IF('Town Data'!I30&gt;9,'Town Data'!H30,"*")</f>
        <v>12324929.939999999</v>
      </c>
      <c r="G34" s="36">
        <f>IF('Town Data'!K30&gt;9,'Town Data'!J30,"*")</f>
        <v>14783458.83</v>
      </c>
      <c r="H34" s="37">
        <f>IF('Town Data'!M30&gt;9,'Town Data'!L30,"*")</f>
        <v>6655421.4000000004</v>
      </c>
      <c r="I34" s="8">
        <f t="shared" si="0"/>
        <v>0.14401546772605839</v>
      </c>
      <c r="J34" s="8">
        <f t="shared" si="1"/>
        <v>-1.3828306511406523E-2</v>
      </c>
      <c r="K34" s="8">
        <f t="shared" si="2"/>
        <v>0.12878879164586027</v>
      </c>
    </row>
    <row r="35" spans="2:11" x14ac:dyDescent="0.3">
      <c r="B35" s="24" t="str">
        <f>'Town Data'!A31</f>
        <v>LONDONDERRY</v>
      </c>
      <c r="C35" s="41">
        <f>IF('Town Data'!C31&gt;9,'Town Data'!B31,"*")</f>
        <v>1746430.86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1488569.25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0.17322782262229325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LUDLOW</v>
      </c>
      <c r="C36" s="40">
        <f>IF('Town Data'!C32&gt;9,'Town Data'!B32,"*")</f>
        <v>10074463.619999999</v>
      </c>
      <c r="D36" s="36">
        <f>IF('Town Data'!E32&gt;9,'Town Data'!D32,"*")</f>
        <v>1630177.19</v>
      </c>
      <c r="E36" s="37">
        <f>IF('Town Data'!G32&gt;9,'Town Data'!F32,"*")</f>
        <v>3815659.8</v>
      </c>
      <c r="F36" s="36">
        <f>IF('Town Data'!I32&gt;9,'Town Data'!H32,"*")</f>
        <v>8237164.1900000004</v>
      </c>
      <c r="G36" s="36">
        <f>IF('Town Data'!K32&gt;9,'Town Data'!J32,"*")</f>
        <v>1286634.72</v>
      </c>
      <c r="H36" s="37">
        <f>IF('Town Data'!M32&gt;9,'Town Data'!L32,"*")</f>
        <v>2903520.79</v>
      </c>
      <c r="I36" s="8">
        <f t="shared" si="0"/>
        <v>0.22304999483080581</v>
      </c>
      <c r="J36" s="8">
        <f t="shared" si="1"/>
        <v>0.26700854924853884</v>
      </c>
      <c r="K36" s="8">
        <f t="shared" si="2"/>
        <v>0.31414929527678698</v>
      </c>
    </row>
    <row r="37" spans="2:11" x14ac:dyDescent="0.3">
      <c r="B37" s="24" t="str">
        <f>'Town Data'!A33</f>
        <v>LYNDON</v>
      </c>
      <c r="C37" s="41">
        <f>IF('Town Data'!C33&gt;9,'Town Data'!B33,"*")</f>
        <v>3697990.77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3059046.32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0.20887047241572995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MANCHESTER</v>
      </c>
      <c r="C38" s="40">
        <f>IF('Town Data'!C34&gt;9,'Town Data'!B34,"*")</f>
        <v>8229261.2699999996</v>
      </c>
      <c r="D38" s="36">
        <f>IF('Town Data'!E34&gt;9,'Town Data'!D34,"*")</f>
        <v>6385762.5800000001</v>
      </c>
      <c r="E38" s="37">
        <f>IF('Town Data'!G34&gt;9,'Town Data'!F34,"*")</f>
        <v>1922257.86</v>
      </c>
      <c r="F38" s="36">
        <f>IF('Town Data'!I34&gt;9,'Town Data'!H34,"*")</f>
        <v>7451895.5300000003</v>
      </c>
      <c r="G38" s="36">
        <f>IF('Town Data'!K34&gt;9,'Town Data'!J34,"*")</f>
        <v>6500693.6799999997</v>
      </c>
      <c r="H38" s="37">
        <f>IF('Town Data'!M34&gt;9,'Town Data'!L34,"*")</f>
        <v>1795580.47</v>
      </c>
      <c r="I38" s="8">
        <f t="shared" si="0"/>
        <v>0.10431785266855442</v>
      </c>
      <c r="J38" s="8">
        <f t="shared" si="1"/>
        <v>-1.7679820901820992E-2</v>
      </c>
      <c r="K38" s="8">
        <f t="shared" si="2"/>
        <v>7.0549547690279865E-2</v>
      </c>
    </row>
    <row r="39" spans="2:11" x14ac:dyDescent="0.3">
      <c r="B39" s="24" t="str">
        <f>'Town Data'!A35</f>
        <v>MIDDLEBURY</v>
      </c>
      <c r="C39" s="41">
        <f>IF('Town Data'!C35&gt;9,'Town Data'!B35,"*")</f>
        <v>6969470.6600000001</v>
      </c>
      <c r="D39" s="34">
        <f>IF('Town Data'!E35&gt;9,'Town Data'!D35,"*")</f>
        <v>1684511.34</v>
      </c>
      <c r="E39" s="35">
        <f>IF('Town Data'!G35&gt;9,'Town Data'!F35,"*")</f>
        <v>838335.17</v>
      </c>
      <c r="F39" s="34">
        <f>IF('Town Data'!I35&gt;9,'Town Data'!H35,"*")</f>
        <v>5921689.8700000001</v>
      </c>
      <c r="G39" s="34" t="str">
        <f>IF('Town Data'!K35&gt;9,'Town Data'!J35,"*")</f>
        <v>*</v>
      </c>
      <c r="H39" s="35">
        <f>IF('Town Data'!M35&gt;9,'Town Data'!L35,"*")</f>
        <v>648145.28</v>
      </c>
      <c r="I39" s="19">
        <f t="shared" si="0"/>
        <v>0.17693949075384457</v>
      </c>
      <c r="J39" s="19" t="str">
        <f t="shared" si="1"/>
        <v/>
      </c>
      <c r="K39" s="19">
        <f t="shared" si="2"/>
        <v>0.29343712878692879</v>
      </c>
    </row>
    <row r="40" spans="2:11" x14ac:dyDescent="0.3">
      <c r="B40" t="str">
        <f>'Town Data'!A36</f>
        <v>MILTON</v>
      </c>
      <c r="C40" s="40">
        <f>IF('Town Data'!C36&gt;9,'Town Data'!B36,"*")</f>
        <v>3027993.5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2688119.33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0.12643567054740829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MONTGOMERY</v>
      </c>
      <c r="C41" s="41">
        <f>IF('Town Data'!C37&gt;9,'Town Data'!B37,"*")</f>
        <v>545564.4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446927.2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0.22070082107332023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MONTPELIER</v>
      </c>
      <c r="C42" s="40">
        <f>IF('Town Data'!C38&gt;9,'Town Data'!B38,"*")</f>
        <v>6373876.1600000001</v>
      </c>
      <c r="D42" s="36" t="str">
        <f>IF('Town Data'!E38&gt;9,'Town Data'!D38,"*")</f>
        <v>*</v>
      </c>
      <c r="E42" s="37">
        <f>IF('Town Data'!G38&gt;9,'Town Data'!F38,"*")</f>
        <v>1093698.8899999999</v>
      </c>
      <c r="F42" s="36">
        <f>IF('Town Data'!I38&gt;9,'Town Data'!H38,"*")</f>
        <v>5019666.46</v>
      </c>
      <c r="G42" s="36" t="str">
        <f>IF('Town Data'!K38&gt;9,'Town Data'!J38,"*")</f>
        <v>*</v>
      </c>
      <c r="H42" s="37">
        <f>IF('Town Data'!M38&gt;9,'Town Data'!L38,"*")</f>
        <v>820633.65</v>
      </c>
      <c r="I42" s="8">
        <f t="shared" si="0"/>
        <v>0.26978081328535125</v>
      </c>
      <c r="J42" s="8" t="str">
        <f t="shared" si="1"/>
        <v/>
      </c>
      <c r="K42" s="8">
        <f t="shared" si="2"/>
        <v>0.33274926028197827</v>
      </c>
    </row>
    <row r="43" spans="2:11" x14ac:dyDescent="0.3">
      <c r="B43" s="24" t="str">
        <f>'Town Data'!A39</f>
        <v>MORRISTOWN</v>
      </c>
      <c r="C43" s="41">
        <f>IF('Town Data'!C39&gt;9,'Town Data'!B39,"*")</f>
        <v>4369092.6900000004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4051762.81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7.8318967540945555E-2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NEWPORT</v>
      </c>
      <c r="C44" s="40">
        <f>IF('Town Data'!C40&gt;9,'Town Data'!B40,"*")</f>
        <v>3294582.49</v>
      </c>
      <c r="D44" s="36" t="str">
        <f>IF('Town Data'!E40&gt;9,'Town Data'!D40,"*")</f>
        <v>*</v>
      </c>
      <c r="E44" s="37">
        <f>IF('Town Data'!G40&gt;9,'Town Data'!F40,"*")</f>
        <v>532422.21</v>
      </c>
      <c r="F44" s="36">
        <f>IF('Town Data'!I40&gt;9,'Town Data'!H40,"*")</f>
        <v>3076398.93</v>
      </c>
      <c r="G44" s="36" t="str">
        <f>IF('Town Data'!K40&gt;9,'Town Data'!J40,"*")</f>
        <v>*</v>
      </c>
      <c r="H44" s="37">
        <f>IF('Town Data'!M40&gt;9,'Town Data'!L40,"*")</f>
        <v>486353.75</v>
      </c>
      <c r="I44" s="8">
        <f t="shared" si="0"/>
        <v>7.0921738358555489E-2</v>
      </c>
      <c r="J44" s="8" t="str">
        <f t="shared" si="1"/>
        <v/>
      </c>
      <c r="K44" s="8">
        <f t="shared" si="2"/>
        <v>9.4722123557184373E-2</v>
      </c>
    </row>
    <row r="45" spans="2:11" x14ac:dyDescent="0.3">
      <c r="B45" s="24" t="str">
        <f>'Town Data'!A41</f>
        <v>NORTHFIELD</v>
      </c>
      <c r="C45" s="41">
        <f>IF('Town Data'!C41&gt;9,'Town Data'!B41,"*")</f>
        <v>922477.78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817367.34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0.12859632977260882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POULTNEY</v>
      </c>
      <c r="C46" s="40" t="str">
        <f>IF('Town Data'!C42&gt;9,'Town Data'!B42,"*")</f>
        <v>*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424547.31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 t="str">
        <f t="shared" si="0"/>
        <v/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RANDOLPH</v>
      </c>
      <c r="C47" s="41">
        <f>IF('Town Data'!C43&gt;9,'Town Data'!B43,"*")</f>
        <v>2296959.9900000002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1859557.62</v>
      </c>
      <c r="G47" s="34" t="str">
        <f>IF('Town Data'!K43&gt;9,'Town Data'!J43,"*")</f>
        <v>*</v>
      </c>
      <c r="H47" s="35">
        <f>IF('Town Data'!M43&gt;9,'Town Data'!L43,"*")</f>
        <v>110102.38</v>
      </c>
      <c r="I47" s="19">
        <f t="shared" si="0"/>
        <v>0.23521850858270263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RICHMOND</v>
      </c>
      <c r="C48" s="40">
        <f>IF('Town Data'!C44&gt;9,'Town Data'!B44,"*")</f>
        <v>1052610.3999999999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827215.97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0.27247349927250553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ROCKINGHAM</v>
      </c>
      <c r="C49" s="41">
        <f>IF('Town Data'!C45&gt;9,'Town Data'!B45,"*")</f>
        <v>1505755.71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1339670.52</v>
      </c>
      <c r="G49" s="34" t="str">
        <f>IF('Town Data'!K45&gt;9,'Town Data'!J45,"*")</f>
        <v>*</v>
      </c>
      <c r="H49" s="35">
        <f>IF('Town Data'!M45&gt;9,'Town Data'!L45,"*")</f>
        <v>181626.54</v>
      </c>
      <c r="I49" s="19">
        <f t="shared" si="0"/>
        <v>0.12397465460387973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ROYALTON</v>
      </c>
      <c r="C50" s="40">
        <f>IF('Town Data'!C46&gt;9,'Town Data'!B46,"*")</f>
        <v>842769.67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688824.22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0.22349018157346454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RUTLAND</v>
      </c>
      <c r="C51" s="41">
        <f>IF('Town Data'!C47&gt;9,'Town Data'!B47,"*")</f>
        <v>12578908.59</v>
      </c>
      <c r="D51" s="34">
        <f>IF('Town Data'!E47&gt;9,'Town Data'!D47,"*")</f>
        <v>1619648.92</v>
      </c>
      <c r="E51" s="35">
        <f>IF('Town Data'!G47&gt;9,'Town Data'!F47,"*")</f>
        <v>1321510.97</v>
      </c>
      <c r="F51" s="34">
        <f>IF('Town Data'!I47&gt;9,'Town Data'!H47,"*")</f>
        <v>11214780.82</v>
      </c>
      <c r="G51" s="34">
        <f>IF('Town Data'!K47&gt;9,'Town Data'!J47,"*")</f>
        <v>1594005.96</v>
      </c>
      <c r="H51" s="35">
        <f>IF('Town Data'!M47&gt;9,'Town Data'!L47,"*")</f>
        <v>1219334.52</v>
      </c>
      <c r="I51" s="19">
        <f t="shared" si="0"/>
        <v>0.1216365965500875</v>
      </c>
      <c r="J51" s="19">
        <f t="shared" si="1"/>
        <v>1.6087116763352605E-2</v>
      </c>
      <c r="K51" s="19">
        <f t="shared" si="2"/>
        <v>8.3796897671690587E-2</v>
      </c>
    </row>
    <row r="52" spans="2:11" x14ac:dyDescent="0.3">
      <c r="B52" t="str">
        <f>'Town Data'!A48</f>
        <v>RUTLAND TOWN</v>
      </c>
      <c r="C52" s="40">
        <f>IF('Town Data'!C48&gt;9,'Town Data'!B48,"*")</f>
        <v>4777773.07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4080117.18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0.17098917977644948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SHELBURNE</v>
      </c>
      <c r="C53" s="41">
        <f>IF('Town Data'!C49&gt;9,'Town Data'!B49,"*")</f>
        <v>2323448.23</v>
      </c>
      <c r="D53" s="34" t="str">
        <f>IF('Town Data'!E49&gt;9,'Town Data'!D49,"*")</f>
        <v>*</v>
      </c>
      <c r="E53" s="35">
        <f>IF('Town Data'!G49&gt;9,'Town Data'!F49,"*")</f>
        <v>289294.83</v>
      </c>
      <c r="F53" s="34">
        <f>IF('Town Data'!I49&gt;9,'Town Data'!H49,"*")</f>
        <v>1804367</v>
      </c>
      <c r="G53" s="34" t="str">
        <f>IF('Town Data'!K49&gt;9,'Town Data'!J49,"*")</f>
        <v>*</v>
      </c>
      <c r="H53" s="35">
        <f>IF('Town Data'!M49&gt;9,'Town Data'!L49,"*")</f>
        <v>236161.2</v>
      </c>
      <c r="I53" s="19">
        <f t="shared" si="0"/>
        <v>0.28768051621427349</v>
      </c>
      <c r="J53" s="19" t="str">
        <f t="shared" si="1"/>
        <v/>
      </c>
      <c r="K53" s="19">
        <f t="shared" si="2"/>
        <v>0.22498882119501426</v>
      </c>
    </row>
    <row r="54" spans="2:11" x14ac:dyDescent="0.3">
      <c r="B54" t="str">
        <f>'Town Data'!A50</f>
        <v>SOUTH BURLINGTON</v>
      </c>
      <c r="C54" s="40">
        <f>IF('Town Data'!C50&gt;9,'Town Data'!B50,"*")</f>
        <v>21368252.809999999</v>
      </c>
      <c r="D54" s="36">
        <f>IF('Town Data'!E50&gt;9,'Town Data'!D50,"*")</f>
        <v>6334714.71</v>
      </c>
      <c r="E54" s="37">
        <f>IF('Town Data'!G50&gt;9,'Town Data'!F50,"*")</f>
        <v>1995667.75</v>
      </c>
      <c r="F54" s="36">
        <f>IF('Town Data'!I50&gt;9,'Town Data'!H50,"*")</f>
        <v>19393087.449999999</v>
      </c>
      <c r="G54" s="36">
        <f>IF('Town Data'!K50&gt;9,'Town Data'!J50,"*")</f>
        <v>6314654.9400000004</v>
      </c>
      <c r="H54" s="37">
        <f>IF('Town Data'!M50&gt;9,'Town Data'!L50,"*")</f>
        <v>1834212</v>
      </c>
      <c r="I54" s="8">
        <f t="shared" si="0"/>
        <v>0.1018489379317474</v>
      </c>
      <c r="J54" s="8">
        <f t="shared" si="1"/>
        <v>3.1767008950768657E-3</v>
      </c>
      <c r="K54" s="8">
        <f t="shared" si="2"/>
        <v>8.8024584944379383E-2</v>
      </c>
    </row>
    <row r="55" spans="2:11" x14ac:dyDescent="0.3">
      <c r="B55" s="24" t="str">
        <f>'Town Data'!A51</f>
        <v>SOUTH HERO</v>
      </c>
      <c r="C55" s="41">
        <f>IF('Town Data'!C51&gt;9,'Town Data'!B51,"*")</f>
        <v>454042.32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493801.04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-8.0515666795679439E-2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SPRINGFIELD</v>
      </c>
      <c r="C56" s="40">
        <f>IF('Town Data'!C52&gt;9,'Town Data'!B52,"*")</f>
        <v>3963875.17</v>
      </c>
      <c r="D56" s="36" t="str">
        <f>IF('Town Data'!E52&gt;9,'Town Data'!D52,"*")</f>
        <v>*</v>
      </c>
      <c r="E56" s="37">
        <f>IF('Town Data'!G52&gt;9,'Town Data'!F52,"*")</f>
        <v>336684.11</v>
      </c>
      <c r="F56" s="36">
        <f>IF('Town Data'!I52&gt;9,'Town Data'!H52,"*")</f>
        <v>3593988.4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0.10291818693683041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ST ALBANS</v>
      </c>
      <c r="C57" s="41">
        <f>IF('Town Data'!C53&gt;9,'Town Data'!B53,"*")</f>
        <v>5952687.6100000003</v>
      </c>
      <c r="D57" s="34" t="str">
        <f>IF('Town Data'!E53&gt;9,'Town Data'!D53,"*")</f>
        <v>*</v>
      </c>
      <c r="E57" s="35">
        <f>IF('Town Data'!G53&gt;9,'Town Data'!F53,"*")</f>
        <v>431532.63</v>
      </c>
      <c r="F57" s="34">
        <f>IF('Town Data'!I53&gt;9,'Town Data'!H53,"*")</f>
        <v>5363923.3499999996</v>
      </c>
      <c r="G57" s="34" t="str">
        <f>IF('Town Data'!K53&gt;9,'Town Data'!J53,"*")</f>
        <v>*</v>
      </c>
      <c r="H57" s="35">
        <f>IF('Town Data'!M53&gt;9,'Town Data'!L53,"*")</f>
        <v>525637.18999999994</v>
      </c>
      <c r="I57" s="19">
        <f t="shared" si="0"/>
        <v>0.10976373478565847</v>
      </c>
      <c r="J57" s="19" t="str">
        <f t="shared" si="1"/>
        <v/>
      </c>
      <c r="K57" s="19">
        <f t="shared" si="2"/>
        <v>-0.17902949370838839</v>
      </c>
    </row>
    <row r="58" spans="2:11" x14ac:dyDescent="0.3">
      <c r="B58" t="str">
        <f>'Town Data'!A54</f>
        <v>ST ALBANS TOWN</v>
      </c>
      <c r="C58" s="40">
        <f>IF('Town Data'!C54&gt;9,'Town Data'!B54,"*")</f>
        <v>2580573.75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2550085.38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1.1955823220319043E-2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JOHNSBURY</v>
      </c>
      <c r="C59" s="41">
        <f>IF('Town Data'!C55&gt;9,'Town Data'!B55,"*")</f>
        <v>3500106.5</v>
      </c>
      <c r="D59" s="34" t="str">
        <f>IF('Town Data'!E55&gt;9,'Town Data'!D55,"*")</f>
        <v>*</v>
      </c>
      <c r="E59" s="35">
        <f>IF('Town Data'!G55&gt;9,'Town Data'!F55,"*")</f>
        <v>307626.93</v>
      </c>
      <c r="F59" s="34">
        <f>IF('Town Data'!I55&gt;9,'Town Data'!H55,"*")</f>
        <v>3188671.77</v>
      </c>
      <c r="G59" s="34" t="str">
        <f>IF('Town Data'!K55&gt;9,'Town Data'!J55,"*")</f>
        <v>*</v>
      </c>
      <c r="H59" s="35">
        <f>IF('Town Data'!M55&gt;9,'Town Data'!L55,"*")</f>
        <v>262239</v>
      </c>
      <c r="I59" s="19">
        <f t="shared" si="0"/>
        <v>9.7669108790084086E-2</v>
      </c>
      <c r="J59" s="19" t="str">
        <f t="shared" si="1"/>
        <v/>
      </c>
      <c r="K59" s="19">
        <f t="shared" si="2"/>
        <v>0.17307848946952967</v>
      </c>
    </row>
    <row r="60" spans="2:11" x14ac:dyDescent="0.3">
      <c r="B60" t="str">
        <f>'Town Data'!A56</f>
        <v>STOWE</v>
      </c>
      <c r="C60" s="40">
        <f>IF('Town Data'!C56&gt;9,'Town Data'!B56,"*")</f>
        <v>19488668.34</v>
      </c>
      <c r="D60" s="36">
        <f>IF('Town Data'!E56&gt;9,'Town Data'!D56,"*")</f>
        <v>32616671.800000001</v>
      </c>
      <c r="E60" s="37">
        <f>IF('Town Data'!G56&gt;9,'Town Data'!F56,"*")</f>
        <v>7740999.5099999998</v>
      </c>
      <c r="F60" s="36">
        <f>IF('Town Data'!I56&gt;9,'Town Data'!H56,"*")</f>
        <v>18730957.670000002</v>
      </c>
      <c r="G60" s="36">
        <f>IF('Town Data'!K56&gt;9,'Town Data'!J56,"*")</f>
        <v>33361661.07</v>
      </c>
      <c r="H60" s="37">
        <f>IF('Town Data'!M56&gt;9,'Town Data'!L56,"*")</f>
        <v>7259797.0899999999</v>
      </c>
      <c r="I60" s="8">
        <f t="shared" si="0"/>
        <v>4.0452318741479386E-2</v>
      </c>
      <c r="J60" s="8">
        <f t="shared" si="1"/>
        <v>-2.2330700753684013E-2</v>
      </c>
      <c r="K60" s="8">
        <f t="shared" si="2"/>
        <v>6.6283177619775591E-2</v>
      </c>
    </row>
    <row r="61" spans="2:11" x14ac:dyDescent="0.3">
      <c r="B61" s="24" t="str">
        <f>'Town Data'!A57</f>
        <v>SWANTON</v>
      </c>
      <c r="C61" s="41">
        <f>IF('Town Data'!C57&gt;9,'Town Data'!B57,"*")</f>
        <v>1717160.13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1471258.81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0.16713668480938429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VERGENNES</v>
      </c>
      <c r="C62" s="40">
        <f>IF('Town Data'!C58&gt;9,'Town Data'!B58,"*")</f>
        <v>1439313.62</v>
      </c>
      <c r="D62" s="36" t="str">
        <f>IF('Town Data'!E58&gt;9,'Town Data'!D58,"*")</f>
        <v>*</v>
      </c>
      <c r="E62" s="37">
        <f>IF('Town Data'!G58&gt;9,'Town Data'!F58,"*")</f>
        <v>182754.43</v>
      </c>
      <c r="F62" s="36">
        <f>IF('Town Data'!I58&gt;9,'Town Data'!H58,"*")</f>
        <v>1116285.33</v>
      </c>
      <c r="G62" s="36" t="str">
        <f>IF('Town Data'!K58&gt;9,'Town Data'!J58,"*")</f>
        <v>*</v>
      </c>
      <c r="H62" s="37">
        <f>IF('Town Data'!M58&gt;9,'Town Data'!L58,"*")</f>
        <v>134382.76999999999</v>
      </c>
      <c r="I62" s="8">
        <f t="shared" si="0"/>
        <v>0.28937788692430455</v>
      </c>
      <c r="J62" s="8" t="str">
        <f t="shared" si="1"/>
        <v/>
      </c>
      <c r="K62" s="8">
        <f t="shared" si="2"/>
        <v>0.35995433045471537</v>
      </c>
    </row>
    <row r="63" spans="2:11" x14ac:dyDescent="0.3">
      <c r="B63" s="24" t="str">
        <f>'Town Data'!A59</f>
        <v>WAITSFIELD</v>
      </c>
      <c r="C63" s="41">
        <f>IF('Town Data'!C59&gt;9,'Town Data'!B59,"*")</f>
        <v>3093152.93</v>
      </c>
      <c r="D63" s="34">
        <f>IF('Town Data'!E59&gt;9,'Town Data'!D59,"*")</f>
        <v>1402285.26</v>
      </c>
      <c r="E63" s="35">
        <f>IF('Town Data'!G59&gt;9,'Town Data'!F59,"*")</f>
        <v>1015534.46</v>
      </c>
      <c r="F63" s="34">
        <f>IF('Town Data'!I59&gt;9,'Town Data'!H59,"*")</f>
        <v>3050554.39</v>
      </c>
      <c r="G63" s="34">
        <f>IF('Town Data'!K59&gt;9,'Town Data'!J59,"*")</f>
        <v>1212650.3600000001</v>
      </c>
      <c r="H63" s="35">
        <f>IF('Town Data'!M59&gt;9,'Town Data'!L59,"*")</f>
        <v>1012234.58</v>
      </c>
      <c r="I63" s="19">
        <f t="shared" si="0"/>
        <v>1.3964196193204093E-2</v>
      </c>
      <c r="J63" s="19">
        <f t="shared" si="1"/>
        <v>0.1563805250509305</v>
      </c>
      <c r="K63" s="19">
        <f t="shared" si="2"/>
        <v>3.2599953263797851E-3</v>
      </c>
    </row>
    <row r="64" spans="2:11" x14ac:dyDescent="0.3">
      <c r="B64" t="str">
        <f>'Town Data'!A60</f>
        <v>WARREN</v>
      </c>
      <c r="C64" s="40">
        <f>IF('Town Data'!C60&gt;9,'Town Data'!B60,"*")</f>
        <v>3395573.13</v>
      </c>
      <c r="D64" s="36">
        <f>IF('Town Data'!E60&gt;9,'Town Data'!D60,"*")</f>
        <v>3191844.37</v>
      </c>
      <c r="E64" s="37" t="str">
        <f>IF('Town Data'!G60&gt;9,'Town Data'!F60,"*")</f>
        <v>*</v>
      </c>
      <c r="F64" s="36">
        <f>IF('Town Data'!I60&gt;9,'Town Data'!H60,"*")</f>
        <v>2851970.62</v>
      </c>
      <c r="G64" s="36">
        <f>IF('Town Data'!K60&gt;9,'Town Data'!J60,"*")</f>
        <v>3266200.81</v>
      </c>
      <c r="H64" s="37" t="str">
        <f>IF('Town Data'!M60&gt;9,'Town Data'!L60,"*")</f>
        <v>*</v>
      </c>
      <c r="I64" s="8">
        <f t="shared" si="0"/>
        <v>0.19060592917328151</v>
      </c>
      <c r="J64" s="8">
        <f t="shared" si="1"/>
        <v>-2.276542206846123E-2</v>
      </c>
      <c r="K64" s="8" t="str">
        <f t="shared" si="2"/>
        <v/>
      </c>
    </row>
    <row r="65" spans="2:11" x14ac:dyDescent="0.3">
      <c r="B65" s="24" t="str">
        <f>'Town Data'!A61</f>
        <v>WATERBURY</v>
      </c>
      <c r="C65" s="41">
        <f>IF('Town Data'!C61&gt;9,'Town Data'!B61,"*")</f>
        <v>4439895.8</v>
      </c>
      <c r="D65" s="34">
        <f>IF('Town Data'!E61&gt;9,'Town Data'!D61,"*")</f>
        <v>2536858.27</v>
      </c>
      <c r="E65" s="35">
        <f>IF('Town Data'!G61&gt;9,'Town Data'!F61,"*")</f>
        <v>1058921.94</v>
      </c>
      <c r="F65" s="34">
        <f>IF('Town Data'!I61&gt;9,'Town Data'!H61,"*")</f>
        <v>3856124.78</v>
      </c>
      <c r="G65" s="34">
        <f>IF('Town Data'!K61&gt;9,'Town Data'!J61,"*")</f>
        <v>2398324.6800000002</v>
      </c>
      <c r="H65" s="35">
        <f>IF('Town Data'!M61&gt;9,'Town Data'!L61,"*")</f>
        <v>967316.8</v>
      </c>
      <c r="I65" s="19">
        <f t="shared" si="0"/>
        <v>0.15138800046817988</v>
      </c>
      <c r="J65" s="19">
        <f t="shared" si="1"/>
        <v>5.7762650384767689E-2</v>
      </c>
      <c r="K65" s="19">
        <f t="shared" si="2"/>
        <v>9.4700247116559846E-2</v>
      </c>
    </row>
    <row r="66" spans="2:11" x14ac:dyDescent="0.3">
      <c r="B66" t="str">
        <f>'Town Data'!A62</f>
        <v>WEATHERSFIELD</v>
      </c>
      <c r="C66" s="40">
        <f>IF('Town Data'!C62&gt;9,'Town Data'!B62,"*")</f>
        <v>600380.26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WEST RUTLAND</v>
      </c>
      <c r="C67" s="41">
        <f>IF('Town Data'!C63&gt;9,'Town Data'!B63,"*")</f>
        <v>555772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WILLISTON</v>
      </c>
      <c r="C68" s="40">
        <f>IF('Town Data'!C64&gt;9,'Town Data'!B64,"*")</f>
        <v>10692942.98</v>
      </c>
      <c r="D68" s="36" t="str">
        <f>IF('Town Data'!E64&gt;9,'Town Data'!D64,"*")</f>
        <v>*</v>
      </c>
      <c r="E68" s="37">
        <f>IF('Town Data'!G64&gt;9,'Town Data'!F64,"*")</f>
        <v>931366.61</v>
      </c>
      <c r="F68" s="36">
        <f>IF('Town Data'!I64&gt;9,'Town Data'!H64,"*")</f>
        <v>9219251.5299999993</v>
      </c>
      <c r="G68" s="36" t="str">
        <f>IF('Town Data'!K64&gt;9,'Town Data'!J64,"*")</f>
        <v>*</v>
      </c>
      <c r="H68" s="37">
        <f>IF('Town Data'!M64&gt;9,'Town Data'!L64,"*")</f>
        <v>857678.36</v>
      </c>
      <c r="I68" s="8">
        <f t="shared" si="0"/>
        <v>0.15984935926788854</v>
      </c>
      <c r="J68" s="8" t="str">
        <f t="shared" si="1"/>
        <v/>
      </c>
      <c r="K68" s="8">
        <f t="shared" si="2"/>
        <v>8.5915948724647778E-2</v>
      </c>
    </row>
    <row r="69" spans="2:11" x14ac:dyDescent="0.3">
      <c r="B69" s="24" t="str">
        <f>'Town Data'!A65</f>
        <v>WILMINGTON</v>
      </c>
      <c r="C69" s="41">
        <f>IF('Town Data'!C65&gt;9,'Town Data'!B65,"*")</f>
        <v>3091090.83</v>
      </c>
      <c r="D69" s="34">
        <f>IF('Town Data'!E65&gt;9,'Town Data'!D65,"*")</f>
        <v>779711.56</v>
      </c>
      <c r="E69" s="35">
        <f>IF('Town Data'!G65&gt;9,'Town Data'!F65,"*")</f>
        <v>941611.46</v>
      </c>
      <c r="F69" s="34">
        <f>IF('Town Data'!I65&gt;9,'Town Data'!H65,"*")</f>
        <v>2521023.34</v>
      </c>
      <c r="G69" s="34">
        <f>IF('Town Data'!K65&gt;9,'Town Data'!J65,"*")</f>
        <v>556964.24</v>
      </c>
      <c r="H69" s="35">
        <f>IF('Town Data'!M65&gt;9,'Town Data'!L65,"*")</f>
        <v>732056.73</v>
      </c>
      <c r="I69" s="19">
        <f t="shared" si="0"/>
        <v>0.22612543127030321</v>
      </c>
      <c r="J69" s="19">
        <f t="shared" si="1"/>
        <v>0.39993109791034354</v>
      </c>
      <c r="K69" s="19">
        <f t="shared" si="2"/>
        <v>0.28625476880732997</v>
      </c>
    </row>
    <row r="70" spans="2:11" x14ac:dyDescent="0.3">
      <c r="B70" t="str">
        <f>'Town Data'!A66</f>
        <v>WINDSOR</v>
      </c>
      <c r="C70" s="40">
        <f>IF('Town Data'!C66&gt;9,'Town Data'!B66,"*")</f>
        <v>1313380.7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1146461.05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0.14559556994980327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WINHALL</v>
      </c>
      <c r="C71" s="41" t="str">
        <f>IF('Town Data'!C67&gt;9,'Town Data'!B67,"*")</f>
        <v>*</v>
      </c>
      <c r="D71" s="34">
        <f>IF('Town Data'!E67&gt;9,'Town Data'!D67,"*")</f>
        <v>929049.04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>
        <f>IF('Town Data'!K67&gt;9,'Town Data'!J67,"*")</f>
        <v>658273.47</v>
      </c>
      <c r="H71" s="35" t="str">
        <f>IF('Town Data'!M67&gt;9,'Town Data'!L67,"*")</f>
        <v>*</v>
      </c>
      <c r="I71" s="19" t="str">
        <f t="shared" si="3"/>
        <v/>
      </c>
      <c r="J71" s="19">
        <f t="shared" si="4"/>
        <v>0.41134206730221118</v>
      </c>
      <c r="K71" s="19" t="str">
        <f t="shared" si="5"/>
        <v/>
      </c>
    </row>
    <row r="72" spans="2:11" x14ac:dyDescent="0.3">
      <c r="B72" t="str">
        <f>'Town Data'!A68</f>
        <v>WINOOSKI</v>
      </c>
      <c r="C72" s="40">
        <f>IF('Town Data'!C68&gt;9,'Town Data'!B68,"*")</f>
        <v>3676626.94</v>
      </c>
      <c r="D72" s="36" t="str">
        <f>IF('Town Data'!E68&gt;9,'Town Data'!D68,"*")</f>
        <v>*</v>
      </c>
      <c r="E72" s="37">
        <f>IF('Town Data'!G68&gt;9,'Town Data'!F68,"*")</f>
        <v>1274695.3700000001</v>
      </c>
      <c r="F72" s="36">
        <f>IF('Town Data'!I68&gt;9,'Town Data'!H68,"*")</f>
        <v>3103768.26</v>
      </c>
      <c r="G72" s="36" t="str">
        <f>IF('Town Data'!K68&gt;9,'Town Data'!J68,"*")</f>
        <v>*</v>
      </c>
      <c r="H72" s="37">
        <f>IF('Town Data'!M68&gt;9,'Town Data'!L68,"*")</f>
        <v>1061858.6000000001</v>
      </c>
      <c r="I72" s="8">
        <f t="shared" si="3"/>
        <v>0.18456876674162528</v>
      </c>
      <c r="J72" s="8" t="str">
        <f t="shared" si="4"/>
        <v/>
      </c>
      <c r="K72" s="8">
        <f t="shared" si="5"/>
        <v>0.20043795850031257</v>
      </c>
    </row>
    <row r="73" spans="2:11" x14ac:dyDescent="0.3">
      <c r="B73" s="24" t="str">
        <f>'Town Data'!A69</f>
        <v>WOODSTOCK</v>
      </c>
      <c r="C73" s="41">
        <f>IF('Town Data'!C69&gt;9,'Town Data'!B69,"*")</f>
        <v>3836332.37</v>
      </c>
      <c r="D73" s="34">
        <f>IF('Town Data'!E69&gt;9,'Town Data'!D69,"*")</f>
        <v>5267194.95</v>
      </c>
      <c r="E73" s="35">
        <f>IF('Town Data'!G69&gt;9,'Town Data'!F69,"*")</f>
        <v>1234181.77</v>
      </c>
      <c r="F73" s="34">
        <f>IF('Town Data'!I69&gt;9,'Town Data'!H69,"*")</f>
        <v>3459311.36</v>
      </c>
      <c r="G73" s="34">
        <f>IF('Town Data'!K69&gt;9,'Town Data'!J69,"*")</f>
        <v>4928177.82</v>
      </c>
      <c r="H73" s="35">
        <f>IF('Town Data'!M69&gt;9,'Town Data'!L69,"*")</f>
        <v>968369.69</v>
      </c>
      <c r="I73" s="19">
        <f t="shared" si="3"/>
        <v>0.10898730144950013</v>
      </c>
      <c r="J73" s="19">
        <f t="shared" si="4"/>
        <v>6.8791578222719224E-2</v>
      </c>
      <c r="K73" s="19">
        <f t="shared" si="5"/>
        <v>0.27449442371538918</v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4823889.79</v>
      </c>
      <c r="C2" s="30">
        <v>48</v>
      </c>
      <c r="D2" s="30">
        <v>0</v>
      </c>
      <c r="E2" s="30">
        <v>0</v>
      </c>
      <c r="F2" s="30">
        <v>817929.36</v>
      </c>
      <c r="G2" s="30">
        <v>17</v>
      </c>
      <c r="H2" s="30">
        <v>4183000.22</v>
      </c>
      <c r="I2" s="30">
        <v>42</v>
      </c>
      <c r="J2" s="30">
        <v>0</v>
      </c>
      <c r="K2" s="30">
        <v>0</v>
      </c>
      <c r="L2" s="30">
        <v>742055.66</v>
      </c>
      <c r="M2" s="30">
        <v>18</v>
      </c>
    </row>
    <row r="3" spans="1:13" x14ac:dyDescent="0.3">
      <c r="A3" s="29" t="s">
        <v>48</v>
      </c>
      <c r="B3" s="30">
        <v>1257520.74</v>
      </c>
      <c r="C3" s="30">
        <v>11</v>
      </c>
      <c r="D3" s="30">
        <v>0</v>
      </c>
      <c r="E3" s="30">
        <v>0</v>
      </c>
      <c r="F3" s="30">
        <v>0</v>
      </c>
      <c r="G3" s="30">
        <v>0</v>
      </c>
      <c r="H3" s="30">
        <v>1157596.56</v>
      </c>
      <c r="I3" s="30">
        <v>12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579257.04</v>
      </c>
      <c r="C4" s="30">
        <v>14</v>
      </c>
      <c r="D4" s="30">
        <v>0</v>
      </c>
      <c r="E4" s="30">
        <v>0</v>
      </c>
      <c r="F4" s="30">
        <v>0</v>
      </c>
      <c r="G4" s="30">
        <v>0</v>
      </c>
      <c r="H4" s="30">
        <v>526924.61</v>
      </c>
      <c r="I4" s="30">
        <v>16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8419667.6699999999</v>
      </c>
      <c r="C5" s="30">
        <v>71</v>
      </c>
      <c r="D5" s="30">
        <v>1428637.29</v>
      </c>
      <c r="E5" s="30">
        <v>17</v>
      </c>
      <c r="F5" s="30">
        <v>1057495.8500000001</v>
      </c>
      <c r="G5" s="30">
        <v>26</v>
      </c>
      <c r="H5" s="30">
        <v>7465525.0099999998</v>
      </c>
      <c r="I5" s="30">
        <v>75</v>
      </c>
      <c r="J5" s="30">
        <v>1630753.67</v>
      </c>
      <c r="K5" s="30">
        <v>20</v>
      </c>
      <c r="L5" s="30">
        <v>928572.3</v>
      </c>
      <c r="M5" s="30">
        <v>28</v>
      </c>
    </row>
    <row r="6" spans="1:13" x14ac:dyDescent="0.3">
      <c r="A6" s="29" t="s">
        <v>51</v>
      </c>
      <c r="B6" s="30">
        <v>4997804.8099999996</v>
      </c>
      <c r="C6" s="30">
        <v>17</v>
      </c>
      <c r="D6" s="30">
        <v>0</v>
      </c>
      <c r="E6" s="30">
        <v>0</v>
      </c>
      <c r="F6" s="30">
        <v>0</v>
      </c>
      <c r="G6" s="30">
        <v>0</v>
      </c>
      <c r="H6" s="30">
        <v>4894746.3499999996</v>
      </c>
      <c r="I6" s="30">
        <v>18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495760.52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411853.77</v>
      </c>
      <c r="I7" s="30">
        <v>10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1293206.69</v>
      </c>
      <c r="C8" s="30">
        <v>10</v>
      </c>
      <c r="D8" s="30">
        <v>0</v>
      </c>
      <c r="E8" s="30">
        <v>0</v>
      </c>
      <c r="F8" s="30">
        <v>0</v>
      </c>
      <c r="G8" s="30">
        <v>0</v>
      </c>
      <c r="H8" s="30">
        <v>1223601.03</v>
      </c>
      <c r="I8" s="30">
        <v>10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948395.32</v>
      </c>
      <c r="C9" s="30">
        <v>18</v>
      </c>
      <c r="D9" s="30">
        <v>0</v>
      </c>
      <c r="E9" s="30">
        <v>0</v>
      </c>
      <c r="F9" s="30">
        <v>162834.26999999999</v>
      </c>
      <c r="G9" s="30">
        <v>11</v>
      </c>
      <c r="H9" s="30">
        <v>856121.83</v>
      </c>
      <c r="I9" s="30">
        <v>20</v>
      </c>
      <c r="J9" s="30">
        <v>0</v>
      </c>
      <c r="K9" s="30">
        <v>0</v>
      </c>
      <c r="L9" s="30">
        <v>150239.88</v>
      </c>
      <c r="M9" s="30">
        <v>10</v>
      </c>
    </row>
    <row r="10" spans="1:13" x14ac:dyDescent="0.3">
      <c r="A10" s="29" t="s">
        <v>55</v>
      </c>
      <c r="B10" s="30">
        <v>10260461.630000001</v>
      </c>
      <c r="C10" s="30">
        <v>76</v>
      </c>
      <c r="D10" s="30">
        <v>1711400.15</v>
      </c>
      <c r="E10" s="30">
        <v>17</v>
      </c>
      <c r="F10" s="30">
        <v>1274646.6499999999</v>
      </c>
      <c r="G10" s="30">
        <v>34</v>
      </c>
      <c r="H10" s="30">
        <v>9727219.8300000001</v>
      </c>
      <c r="I10" s="30">
        <v>82</v>
      </c>
      <c r="J10" s="30">
        <v>2175370.9</v>
      </c>
      <c r="K10" s="30">
        <v>19</v>
      </c>
      <c r="L10" s="30">
        <v>1058579.9099999999</v>
      </c>
      <c r="M10" s="30">
        <v>34</v>
      </c>
    </row>
    <row r="11" spans="1:13" x14ac:dyDescent="0.3">
      <c r="A11" s="29" t="s">
        <v>56</v>
      </c>
      <c r="B11" s="30">
        <v>1144212.04</v>
      </c>
      <c r="C11" s="30">
        <v>16</v>
      </c>
      <c r="D11" s="30">
        <v>0</v>
      </c>
      <c r="E11" s="30">
        <v>0</v>
      </c>
      <c r="F11" s="30">
        <v>0</v>
      </c>
      <c r="G11" s="30">
        <v>0</v>
      </c>
      <c r="H11" s="30">
        <v>897998.51</v>
      </c>
      <c r="I11" s="30">
        <v>15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1183518.6100000001</v>
      </c>
      <c r="C12" s="30">
        <v>15</v>
      </c>
      <c r="D12" s="30">
        <v>0</v>
      </c>
      <c r="E12" s="30">
        <v>0</v>
      </c>
      <c r="F12" s="30">
        <v>0</v>
      </c>
      <c r="G12" s="30">
        <v>0</v>
      </c>
      <c r="H12" s="30">
        <v>962646.8</v>
      </c>
      <c r="I12" s="30">
        <v>14</v>
      </c>
      <c r="J12" s="30">
        <v>1562481.74</v>
      </c>
      <c r="K12" s="30">
        <v>10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26873994.129999999</v>
      </c>
      <c r="C13" s="30">
        <v>202</v>
      </c>
      <c r="D13" s="30">
        <v>10259010.640000001</v>
      </c>
      <c r="E13" s="30">
        <v>20</v>
      </c>
      <c r="F13" s="30">
        <v>8838068.6899999995</v>
      </c>
      <c r="G13" s="30">
        <v>108</v>
      </c>
      <c r="H13" s="30">
        <v>23567583.550000001</v>
      </c>
      <c r="I13" s="30">
        <v>195</v>
      </c>
      <c r="J13" s="30">
        <v>9585538.9499999993</v>
      </c>
      <c r="K13" s="30">
        <v>18</v>
      </c>
      <c r="L13" s="30">
        <v>7715793.25</v>
      </c>
      <c r="M13" s="30">
        <v>98</v>
      </c>
    </row>
    <row r="14" spans="1:13" x14ac:dyDescent="0.3">
      <c r="A14" s="29" t="s">
        <v>59</v>
      </c>
      <c r="B14" s="30">
        <v>3385854.98</v>
      </c>
      <c r="C14" s="30">
        <v>20</v>
      </c>
      <c r="D14" s="30">
        <v>0</v>
      </c>
      <c r="E14" s="30">
        <v>0</v>
      </c>
      <c r="F14" s="30">
        <v>865715.17</v>
      </c>
      <c r="G14" s="30">
        <v>13</v>
      </c>
      <c r="H14" s="30">
        <v>2820284.81</v>
      </c>
      <c r="I14" s="30">
        <v>19</v>
      </c>
      <c r="J14" s="30">
        <v>0</v>
      </c>
      <c r="K14" s="30">
        <v>0</v>
      </c>
      <c r="L14" s="30">
        <v>695944.55</v>
      </c>
      <c r="M14" s="30">
        <v>11</v>
      </c>
    </row>
    <row r="15" spans="1:13" x14ac:dyDescent="0.3">
      <c r="A15" s="29" t="s">
        <v>60</v>
      </c>
      <c r="B15" s="30">
        <v>1316003.73</v>
      </c>
      <c r="C15" s="30">
        <v>14</v>
      </c>
      <c r="D15" s="30">
        <v>0</v>
      </c>
      <c r="E15" s="30">
        <v>0</v>
      </c>
      <c r="F15" s="30">
        <v>0</v>
      </c>
      <c r="G15" s="30">
        <v>0</v>
      </c>
      <c r="H15" s="30">
        <v>1203781.1599999999</v>
      </c>
      <c r="I15" s="30">
        <v>17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919184.87</v>
      </c>
      <c r="C16" s="30">
        <v>14</v>
      </c>
      <c r="D16" s="30">
        <v>0</v>
      </c>
      <c r="E16" s="30">
        <v>0</v>
      </c>
      <c r="F16" s="30">
        <v>0</v>
      </c>
      <c r="G16" s="30">
        <v>0</v>
      </c>
      <c r="H16" s="30">
        <v>769769.95</v>
      </c>
      <c r="I16" s="30">
        <v>14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7289590.5599999996</v>
      </c>
      <c r="C17" s="30">
        <v>45</v>
      </c>
      <c r="D17" s="30">
        <v>2000363.33</v>
      </c>
      <c r="E17" s="30">
        <v>10</v>
      </c>
      <c r="F17" s="30">
        <v>753263.74</v>
      </c>
      <c r="G17" s="30">
        <v>15</v>
      </c>
      <c r="H17" s="30">
        <v>6673295.3399999999</v>
      </c>
      <c r="I17" s="30">
        <v>46</v>
      </c>
      <c r="J17" s="30">
        <v>0</v>
      </c>
      <c r="K17" s="30">
        <v>0</v>
      </c>
      <c r="L17" s="30">
        <v>790171.91</v>
      </c>
      <c r="M17" s="30">
        <v>13</v>
      </c>
    </row>
    <row r="18" spans="1:13" x14ac:dyDescent="0.3">
      <c r="A18" s="29" t="s">
        <v>63</v>
      </c>
      <c r="B18" s="30">
        <v>2795295.36</v>
      </c>
      <c r="C18" s="30">
        <v>23</v>
      </c>
      <c r="D18" s="30">
        <v>0</v>
      </c>
      <c r="E18" s="30">
        <v>0</v>
      </c>
      <c r="F18" s="30">
        <v>0</v>
      </c>
      <c r="G18" s="30">
        <v>0</v>
      </c>
      <c r="H18" s="30">
        <v>2328680.7599999998</v>
      </c>
      <c r="I18" s="30">
        <v>20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5460376.8899999997</v>
      </c>
      <c r="C19" s="30">
        <v>25</v>
      </c>
      <c r="D19" s="30">
        <v>2094650.61</v>
      </c>
      <c r="E19" s="30">
        <v>33</v>
      </c>
      <c r="F19" s="30">
        <v>1937262.61</v>
      </c>
      <c r="G19" s="30">
        <v>14</v>
      </c>
      <c r="H19" s="30">
        <v>4763815.8600000003</v>
      </c>
      <c r="I19" s="30">
        <v>26</v>
      </c>
      <c r="J19" s="30">
        <v>2463624.4700000002</v>
      </c>
      <c r="K19" s="30">
        <v>32</v>
      </c>
      <c r="L19" s="30">
        <v>1841150.53</v>
      </c>
      <c r="M19" s="30">
        <v>15</v>
      </c>
    </row>
    <row r="20" spans="1:13" x14ac:dyDescent="0.3">
      <c r="A20" s="29" t="s">
        <v>65</v>
      </c>
      <c r="B20" s="30">
        <v>1256370.27</v>
      </c>
      <c r="C20" s="30">
        <v>16</v>
      </c>
      <c r="D20" s="30">
        <v>0</v>
      </c>
      <c r="E20" s="30">
        <v>0</v>
      </c>
      <c r="F20" s="30">
        <v>0</v>
      </c>
      <c r="G20" s="30">
        <v>0</v>
      </c>
      <c r="H20" s="30">
        <v>1105354.32</v>
      </c>
      <c r="I20" s="30">
        <v>16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9591413.7799999993</v>
      </c>
      <c r="C21" s="30">
        <v>59</v>
      </c>
      <c r="D21" s="30">
        <v>0</v>
      </c>
      <c r="E21" s="30">
        <v>0</v>
      </c>
      <c r="F21" s="30">
        <v>936417.79</v>
      </c>
      <c r="G21" s="30">
        <v>19</v>
      </c>
      <c r="H21" s="30">
        <v>9070505.5600000005</v>
      </c>
      <c r="I21" s="30">
        <v>61</v>
      </c>
      <c r="J21" s="30">
        <v>0</v>
      </c>
      <c r="K21" s="30">
        <v>0</v>
      </c>
      <c r="L21" s="30">
        <v>793495.96</v>
      </c>
      <c r="M21" s="30">
        <v>20</v>
      </c>
    </row>
    <row r="22" spans="1:13" x14ac:dyDescent="0.3">
      <c r="A22" s="29" t="s">
        <v>67</v>
      </c>
      <c r="B22" s="30">
        <v>1492054.23</v>
      </c>
      <c r="C22" s="30">
        <v>16</v>
      </c>
      <c r="D22" s="30">
        <v>0</v>
      </c>
      <c r="E22" s="30">
        <v>0</v>
      </c>
      <c r="F22" s="30">
        <v>0</v>
      </c>
      <c r="G22" s="30">
        <v>0</v>
      </c>
      <c r="H22" s="30">
        <v>1452490.47</v>
      </c>
      <c r="I22" s="30">
        <v>16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931094.89</v>
      </c>
      <c r="C23" s="30">
        <v>10</v>
      </c>
      <c r="D23" s="30">
        <v>0</v>
      </c>
      <c r="E23" s="30">
        <v>0</v>
      </c>
      <c r="F23" s="30">
        <v>0</v>
      </c>
      <c r="G23" s="30">
        <v>0</v>
      </c>
      <c r="H23" s="30">
        <v>848733.11</v>
      </c>
      <c r="I23" s="30">
        <v>11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840129.7</v>
      </c>
      <c r="C24" s="30">
        <v>15</v>
      </c>
      <c r="D24" s="30">
        <v>0</v>
      </c>
      <c r="E24" s="30">
        <v>0</v>
      </c>
      <c r="F24" s="30">
        <v>0</v>
      </c>
      <c r="G24" s="30">
        <v>0</v>
      </c>
      <c r="H24" s="30">
        <v>738982.32</v>
      </c>
      <c r="I24" s="30">
        <v>17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5966381.5199999996</v>
      </c>
      <c r="C25" s="30">
        <v>46</v>
      </c>
      <c r="D25" s="30">
        <v>3335770.11</v>
      </c>
      <c r="E25" s="30">
        <v>13</v>
      </c>
      <c r="F25" s="30">
        <v>1054715.24</v>
      </c>
      <c r="G25" s="30">
        <v>23</v>
      </c>
      <c r="H25" s="30">
        <v>5183487.66</v>
      </c>
      <c r="I25" s="30">
        <v>47</v>
      </c>
      <c r="J25" s="30">
        <v>3079447.97</v>
      </c>
      <c r="K25" s="30">
        <v>17</v>
      </c>
      <c r="L25" s="30">
        <v>815872.51</v>
      </c>
      <c r="M25" s="30">
        <v>22</v>
      </c>
    </row>
    <row r="26" spans="1:13" x14ac:dyDescent="0.3">
      <c r="A26" s="29" t="s">
        <v>71</v>
      </c>
      <c r="B26" s="30">
        <v>1204813.07</v>
      </c>
      <c r="C26" s="30">
        <v>13</v>
      </c>
      <c r="D26" s="30">
        <v>0</v>
      </c>
      <c r="E26" s="30">
        <v>0</v>
      </c>
      <c r="F26" s="30">
        <v>0</v>
      </c>
      <c r="G26" s="30">
        <v>0</v>
      </c>
      <c r="H26" s="30">
        <v>986065.22</v>
      </c>
      <c r="I26" s="30">
        <v>11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0</v>
      </c>
      <c r="C27" s="30">
        <v>0</v>
      </c>
      <c r="D27" s="30">
        <v>206858.16</v>
      </c>
      <c r="E27" s="30">
        <v>10</v>
      </c>
      <c r="F27" s="30">
        <v>0</v>
      </c>
      <c r="G27" s="30">
        <v>0</v>
      </c>
      <c r="H27" s="30">
        <v>0</v>
      </c>
      <c r="I27" s="30">
        <v>0</v>
      </c>
      <c r="J27" s="30">
        <v>1487911.66</v>
      </c>
      <c r="K27" s="30">
        <v>10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1051767.96</v>
      </c>
      <c r="C28" s="30">
        <v>11</v>
      </c>
      <c r="D28" s="30">
        <v>0</v>
      </c>
      <c r="E28" s="30">
        <v>0</v>
      </c>
      <c r="F28" s="30">
        <v>0</v>
      </c>
      <c r="G28" s="30">
        <v>0</v>
      </c>
      <c r="H28" s="30">
        <v>879900.79</v>
      </c>
      <c r="I28" s="30">
        <v>11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585670.78</v>
      </c>
      <c r="C29" s="30">
        <v>10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14099910.49</v>
      </c>
      <c r="C30" s="30">
        <v>37</v>
      </c>
      <c r="D30" s="30">
        <v>14579028.630000001</v>
      </c>
      <c r="E30" s="30">
        <v>34</v>
      </c>
      <c r="F30" s="30">
        <v>7512565.0800000001</v>
      </c>
      <c r="G30" s="30">
        <v>29</v>
      </c>
      <c r="H30" s="30">
        <v>12324929.939999999</v>
      </c>
      <c r="I30" s="30">
        <v>38</v>
      </c>
      <c r="J30" s="30">
        <v>14783458.83</v>
      </c>
      <c r="K30" s="30">
        <v>48</v>
      </c>
      <c r="L30" s="30">
        <v>6655421.4000000004</v>
      </c>
      <c r="M30" s="30">
        <v>31</v>
      </c>
    </row>
    <row r="31" spans="1:13" x14ac:dyDescent="0.3">
      <c r="A31" s="29" t="s">
        <v>76</v>
      </c>
      <c r="B31" s="30">
        <v>1746430.86</v>
      </c>
      <c r="C31" s="30">
        <v>18</v>
      </c>
      <c r="D31" s="30">
        <v>0</v>
      </c>
      <c r="E31" s="30">
        <v>0</v>
      </c>
      <c r="F31" s="30">
        <v>0</v>
      </c>
      <c r="G31" s="30">
        <v>0</v>
      </c>
      <c r="H31" s="30">
        <v>1488569.25</v>
      </c>
      <c r="I31" s="30">
        <v>19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10074463.619999999</v>
      </c>
      <c r="C32" s="30">
        <v>37</v>
      </c>
      <c r="D32" s="30">
        <v>1630177.19</v>
      </c>
      <c r="E32" s="30">
        <v>25</v>
      </c>
      <c r="F32" s="30">
        <v>3815659.8</v>
      </c>
      <c r="G32" s="30">
        <v>22</v>
      </c>
      <c r="H32" s="30">
        <v>8237164.1900000004</v>
      </c>
      <c r="I32" s="30">
        <v>40</v>
      </c>
      <c r="J32" s="30">
        <v>1286634.72</v>
      </c>
      <c r="K32" s="30">
        <v>26</v>
      </c>
      <c r="L32" s="30">
        <v>2903520.79</v>
      </c>
      <c r="M32" s="30">
        <v>24</v>
      </c>
    </row>
    <row r="33" spans="1:13" x14ac:dyDescent="0.3">
      <c r="A33" s="29" t="s">
        <v>78</v>
      </c>
      <c r="B33" s="30">
        <v>3697990.77</v>
      </c>
      <c r="C33" s="30">
        <v>27</v>
      </c>
      <c r="D33" s="30">
        <v>0</v>
      </c>
      <c r="E33" s="30">
        <v>0</v>
      </c>
      <c r="F33" s="30">
        <v>0</v>
      </c>
      <c r="G33" s="30">
        <v>0</v>
      </c>
      <c r="H33" s="30">
        <v>3059046.32</v>
      </c>
      <c r="I33" s="30">
        <v>27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3">
      <c r="A34" s="29" t="s">
        <v>79</v>
      </c>
      <c r="B34" s="30">
        <v>8229261.2699999996</v>
      </c>
      <c r="C34" s="30">
        <v>62</v>
      </c>
      <c r="D34" s="30">
        <v>6385762.5800000001</v>
      </c>
      <c r="E34" s="30">
        <v>27</v>
      </c>
      <c r="F34" s="30">
        <v>1922257.86</v>
      </c>
      <c r="G34" s="30">
        <v>42</v>
      </c>
      <c r="H34" s="30">
        <v>7451895.5300000003</v>
      </c>
      <c r="I34" s="30">
        <v>60</v>
      </c>
      <c r="J34" s="30">
        <v>6500693.6799999997</v>
      </c>
      <c r="K34" s="30">
        <v>31</v>
      </c>
      <c r="L34" s="30">
        <v>1795580.47</v>
      </c>
      <c r="M34" s="30">
        <v>37</v>
      </c>
    </row>
    <row r="35" spans="1:13" x14ac:dyDescent="0.3">
      <c r="A35" s="29" t="s">
        <v>80</v>
      </c>
      <c r="B35" s="30">
        <v>6969470.6600000001</v>
      </c>
      <c r="C35" s="30">
        <v>52</v>
      </c>
      <c r="D35" s="30">
        <v>1684511.34</v>
      </c>
      <c r="E35" s="30">
        <v>13</v>
      </c>
      <c r="F35" s="30">
        <v>838335.17</v>
      </c>
      <c r="G35" s="30">
        <v>23</v>
      </c>
      <c r="H35" s="30">
        <v>5921689.8700000001</v>
      </c>
      <c r="I35" s="30">
        <v>49</v>
      </c>
      <c r="J35" s="30">
        <v>0</v>
      </c>
      <c r="K35" s="30">
        <v>0</v>
      </c>
      <c r="L35" s="30">
        <v>648145.28</v>
      </c>
      <c r="M35" s="30">
        <v>20</v>
      </c>
    </row>
    <row r="36" spans="1:13" x14ac:dyDescent="0.3">
      <c r="A36" s="29" t="s">
        <v>81</v>
      </c>
      <c r="B36" s="30">
        <v>3027993.5</v>
      </c>
      <c r="C36" s="30">
        <v>26</v>
      </c>
      <c r="D36" s="30">
        <v>0</v>
      </c>
      <c r="E36" s="30">
        <v>0</v>
      </c>
      <c r="F36" s="30">
        <v>0</v>
      </c>
      <c r="G36" s="30">
        <v>0</v>
      </c>
      <c r="H36" s="30">
        <v>2688119.33</v>
      </c>
      <c r="I36" s="30">
        <v>24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545564.4</v>
      </c>
      <c r="C37" s="30">
        <v>10</v>
      </c>
      <c r="D37" s="30">
        <v>0</v>
      </c>
      <c r="E37" s="30">
        <v>0</v>
      </c>
      <c r="F37" s="30">
        <v>0</v>
      </c>
      <c r="G37" s="30">
        <v>0</v>
      </c>
      <c r="H37" s="30">
        <v>446927.2</v>
      </c>
      <c r="I37" s="30">
        <v>10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6373876.1600000001</v>
      </c>
      <c r="C38" s="30">
        <v>56</v>
      </c>
      <c r="D38" s="30">
        <v>0</v>
      </c>
      <c r="E38" s="30">
        <v>0</v>
      </c>
      <c r="F38" s="30">
        <v>1093698.8899999999</v>
      </c>
      <c r="G38" s="30">
        <v>26</v>
      </c>
      <c r="H38" s="30">
        <v>5019666.46</v>
      </c>
      <c r="I38" s="30">
        <v>55</v>
      </c>
      <c r="J38" s="30">
        <v>0</v>
      </c>
      <c r="K38" s="30">
        <v>0</v>
      </c>
      <c r="L38" s="30">
        <v>820633.65</v>
      </c>
      <c r="M38" s="30">
        <v>24</v>
      </c>
    </row>
    <row r="39" spans="1:13" x14ac:dyDescent="0.3">
      <c r="A39" s="29" t="s">
        <v>84</v>
      </c>
      <c r="B39" s="30">
        <v>4369092.6900000004</v>
      </c>
      <c r="C39" s="30">
        <v>32</v>
      </c>
      <c r="D39" s="30">
        <v>0</v>
      </c>
      <c r="E39" s="30">
        <v>0</v>
      </c>
      <c r="F39" s="30">
        <v>0</v>
      </c>
      <c r="G39" s="30">
        <v>0</v>
      </c>
      <c r="H39" s="30">
        <v>4051762.81</v>
      </c>
      <c r="I39" s="30">
        <v>31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3294582.49</v>
      </c>
      <c r="C40" s="30">
        <v>29</v>
      </c>
      <c r="D40" s="30">
        <v>0</v>
      </c>
      <c r="E40" s="30">
        <v>0</v>
      </c>
      <c r="F40" s="30">
        <v>532422.21</v>
      </c>
      <c r="G40" s="30">
        <v>14</v>
      </c>
      <c r="H40" s="30">
        <v>3076398.93</v>
      </c>
      <c r="I40" s="30">
        <v>31</v>
      </c>
      <c r="J40" s="30">
        <v>0</v>
      </c>
      <c r="K40" s="30">
        <v>0</v>
      </c>
      <c r="L40" s="30">
        <v>486353.75</v>
      </c>
      <c r="M40" s="30">
        <v>14</v>
      </c>
    </row>
    <row r="41" spans="1:13" x14ac:dyDescent="0.3">
      <c r="A41" s="29" t="s">
        <v>86</v>
      </c>
      <c r="B41" s="30">
        <v>922477.78</v>
      </c>
      <c r="C41" s="30">
        <v>19</v>
      </c>
      <c r="D41" s="30">
        <v>0</v>
      </c>
      <c r="E41" s="30">
        <v>0</v>
      </c>
      <c r="F41" s="30">
        <v>0</v>
      </c>
      <c r="G41" s="30">
        <v>0</v>
      </c>
      <c r="H41" s="30">
        <v>817367.34</v>
      </c>
      <c r="I41" s="30">
        <v>20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424547.31</v>
      </c>
      <c r="I42" s="30">
        <v>11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2296959.9900000002</v>
      </c>
      <c r="C43" s="30">
        <v>25</v>
      </c>
      <c r="D43" s="30">
        <v>0</v>
      </c>
      <c r="E43" s="30">
        <v>0</v>
      </c>
      <c r="F43" s="30">
        <v>0</v>
      </c>
      <c r="G43" s="30">
        <v>0</v>
      </c>
      <c r="H43" s="30">
        <v>1859557.62</v>
      </c>
      <c r="I43" s="30">
        <v>22</v>
      </c>
      <c r="J43" s="30">
        <v>0</v>
      </c>
      <c r="K43" s="30">
        <v>0</v>
      </c>
      <c r="L43" s="30">
        <v>110102.38</v>
      </c>
      <c r="M43" s="30">
        <v>10</v>
      </c>
    </row>
    <row r="44" spans="1:13" x14ac:dyDescent="0.3">
      <c r="A44" s="29" t="s">
        <v>89</v>
      </c>
      <c r="B44" s="30">
        <v>1052610.3999999999</v>
      </c>
      <c r="C44" s="30">
        <v>13</v>
      </c>
      <c r="D44" s="30">
        <v>0</v>
      </c>
      <c r="E44" s="30">
        <v>0</v>
      </c>
      <c r="F44" s="30">
        <v>0</v>
      </c>
      <c r="G44" s="30">
        <v>0</v>
      </c>
      <c r="H44" s="30">
        <v>827215.97</v>
      </c>
      <c r="I44" s="30">
        <v>13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1505755.71</v>
      </c>
      <c r="C45" s="30">
        <v>29</v>
      </c>
      <c r="D45" s="30">
        <v>0</v>
      </c>
      <c r="E45" s="30">
        <v>0</v>
      </c>
      <c r="F45" s="30">
        <v>0</v>
      </c>
      <c r="G45" s="30">
        <v>0</v>
      </c>
      <c r="H45" s="30">
        <v>1339670.52</v>
      </c>
      <c r="I45" s="30">
        <v>30</v>
      </c>
      <c r="J45" s="30">
        <v>0</v>
      </c>
      <c r="K45" s="30">
        <v>0</v>
      </c>
      <c r="L45" s="30">
        <v>181626.54</v>
      </c>
      <c r="M45" s="30">
        <v>10</v>
      </c>
    </row>
    <row r="46" spans="1:13" x14ac:dyDescent="0.3">
      <c r="A46" s="29" t="s">
        <v>91</v>
      </c>
      <c r="B46" s="30">
        <v>842769.67</v>
      </c>
      <c r="C46" s="30">
        <v>11</v>
      </c>
      <c r="D46" s="30">
        <v>0</v>
      </c>
      <c r="E46" s="30">
        <v>0</v>
      </c>
      <c r="F46" s="30">
        <v>0</v>
      </c>
      <c r="G46" s="30">
        <v>0</v>
      </c>
      <c r="H46" s="30">
        <v>688824.22</v>
      </c>
      <c r="I46" s="30">
        <v>14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12578908.59</v>
      </c>
      <c r="C47" s="30">
        <v>80</v>
      </c>
      <c r="D47" s="30">
        <v>1619648.92</v>
      </c>
      <c r="E47" s="30">
        <v>12</v>
      </c>
      <c r="F47" s="30">
        <v>1321510.97</v>
      </c>
      <c r="G47" s="30">
        <v>27</v>
      </c>
      <c r="H47" s="30">
        <v>11214780.82</v>
      </c>
      <c r="I47" s="30">
        <v>77</v>
      </c>
      <c r="J47" s="30">
        <v>1594005.96</v>
      </c>
      <c r="K47" s="30">
        <v>11</v>
      </c>
      <c r="L47" s="30">
        <v>1219334.52</v>
      </c>
      <c r="M47" s="30">
        <v>28</v>
      </c>
    </row>
    <row r="48" spans="1:13" x14ac:dyDescent="0.3">
      <c r="A48" s="29" t="s">
        <v>93</v>
      </c>
      <c r="B48" s="30">
        <v>4777773.07</v>
      </c>
      <c r="C48" s="30">
        <v>13</v>
      </c>
      <c r="D48" s="30">
        <v>0</v>
      </c>
      <c r="E48" s="30">
        <v>0</v>
      </c>
      <c r="F48" s="30">
        <v>0</v>
      </c>
      <c r="G48" s="30">
        <v>0</v>
      </c>
      <c r="H48" s="30">
        <v>4080117.18</v>
      </c>
      <c r="I48" s="30">
        <v>13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3">
      <c r="A49" s="29" t="s">
        <v>94</v>
      </c>
      <c r="B49" s="30">
        <v>2323448.23</v>
      </c>
      <c r="C49" s="30">
        <v>26</v>
      </c>
      <c r="D49" s="30">
        <v>0</v>
      </c>
      <c r="E49" s="30">
        <v>0</v>
      </c>
      <c r="F49" s="30">
        <v>289294.83</v>
      </c>
      <c r="G49" s="30">
        <v>12</v>
      </c>
      <c r="H49" s="30">
        <v>1804367</v>
      </c>
      <c r="I49" s="30">
        <v>24</v>
      </c>
      <c r="J49" s="30">
        <v>0</v>
      </c>
      <c r="K49" s="30">
        <v>0</v>
      </c>
      <c r="L49" s="30">
        <v>236161.2</v>
      </c>
      <c r="M49" s="30">
        <v>12</v>
      </c>
    </row>
    <row r="50" spans="1:13" x14ac:dyDescent="0.3">
      <c r="A50" s="29" t="s">
        <v>95</v>
      </c>
      <c r="B50" s="30">
        <v>21368252.809999999</v>
      </c>
      <c r="C50" s="30">
        <v>91</v>
      </c>
      <c r="D50" s="30">
        <v>6334714.71</v>
      </c>
      <c r="E50" s="30">
        <v>14</v>
      </c>
      <c r="F50" s="30">
        <v>1995667.75</v>
      </c>
      <c r="G50" s="30">
        <v>30</v>
      </c>
      <c r="H50" s="30">
        <v>19393087.449999999</v>
      </c>
      <c r="I50" s="30">
        <v>88</v>
      </c>
      <c r="J50" s="30">
        <v>6314654.9400000004</v>
      </c>
      <c r="K50" s="30">
        <v>16</v>
      </c>
      <c r="L50" s="30">
        <v>1834212</v>
      </c>
      <c r="M50" s="30">
        <v>30</v>
      </c>
    </row>
    <row r="51" spans="1:13" x14ac:dyDescent="0.3">
      <c r="A51" s="29" t="s">
        <v>96</v>
      </c>
      <c r="B51" s="30">
        <v>454042.32</v>
      </c>
      <c r="C51" s="30">
        <v>10</v>
      </c>
      <c r="D51" s="30">
        <v>0</v>
      </c>
      <c r="E51" s="30">
        <v>0</v>
      </c>
      <c r="F51" s="30">
        <v>0</v>
      </c>
      <c r="G51" s="30">
        <v>0</v>
      </c>
      <c r="H51" s="30">
        <v>493801.04</v>
      </c>
      <c r="I51" s="30">
        <v>11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3963875.17</v>
      </c>
      <c r="C52" s="30">
        <v>30</v>
      </c>
      <c r="D52" s="30">
        <v>0</v>
      </c>
      <c r="E52" s="30">
        <v>0</v>
      </c>
      <c r="F52" s="30">
        <v>336684.11</v>
      </c>
      <c r="G52" s="30">
        <v>10</v>
      </c>
      <c r="H52" s="30">
        <v>3593988.4</v>
      </c>
      <c r="I52" s="30">
        <v>32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5952687.6100000003</v>
      </c>
      <c r="C53" s="30">
        <v>38</v>
      </c>
      <c r="D53" s="30">
        <v>0</v>
      </c>
      <c r="E53" s="30">
        <v>0</v>
      </c>
      <c r="F53" s="30">
        <v>431532.63</v>
      </c>
      <c r="G53" s="30">
        <v>12</v>
      </c>
      <c r="H53" s="30">
        <v>5363923.3499999996</v>
      </c>
      <c r="I53" s="30">
        <v>36</v>
      </c>
      <c r="J53" s="30">
        <v>0</v>
      </c>
      <c r="K53" s="30">
        <v>0</v>
      </c>
      <c r="L53" s="30">
        <v>525637.18999999994</v>
      </c>
      <c r="M53" s="30">
        <v>11</v>
      </c>
    </row>
    <row r="54" spans="1:13" x14ac:dyDescent="0.3">
      <c r="A54" s="29" t="s">
        <v>99</v>
      </c>
      <c r="B54" s="30">
        <v>2580573.75</v>
      </c>
      <c r="C54" s="30">
        <v>16</v>
      </c>
      <c r="D54" s="30">
        <v>0</v>
      </c>
      <c r="E54" s="30">
        <v>0</v>
      </c>
      <c r="F54" s="30">
        <v>0</v>
      </c>
      <c r="G54" s="30">
        <v>0</v>
      </c>
      <c r="H54" s="30">
        <v>2550085.38</v>
      </c>
      <c r="I54" s="30">
        <v>18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3500106.5</v>
      </c>
      <c r="C55" s="30">
        <v>45</v>
      </c>
      <c r="D55" s="30">
        <v>0</v>
      </c>
      <c r="E55" s="30">
        <v>0</v>
      </c>
      <c r="F55" s="30">
        <v>307626.93</v>
      </c>
      <c r="G55" s="30">
        <v>15</v>
      </c>
      <c r="H55" s="30">
        <v>3188671.77</v>
      </c>
      <c r="I55" s="30">
        <v>46</v>
      </c>
      <c r="J55" s="30">
        <v>0</v>
      </c>
      <c r="K55" s="30">
        <v>0</v>
      </c>
      <c r="L55" s="30">
        <v>262239</v>
      </c>
      <c r="M55" s="30">
        <v>15</v>
      </c>
    </row>
    <row r="56" spans="1:13" x14ac:dyDescent="0.3">
      <c r="A56" s="29" t="s">
        <v>101</v>
      </c>
      <c r="B56" s="30">
        <v>19488668.34</v>
      </c>
      <c r="C56" s="30">
        <v>70</v>
      </c>
      <c r="D56" s="30">
        <v>32616671.800000001</v>
      </c>
      <c r="E56" s="30">
        <v>73</v>
      </c>
      <c r="F56" s="30">
        <v>7740999.5099999998</v>
      </c>
      <c r="G56" s="30">
        <v>46</v>
      </c>
      <c r="H56" s="30">
        <v>18730957.670000002</v>
      </c>
      <c r="I56" s="30">
        <v>73</v>
      </c>
      <c r="J56" s="30">
        <v>33361661.07</v>
      </c>
      <c r="K56" s="30">
        <v>71</v>
      </c>
      <c r="L56" s="30">
        <v>7259797.0899999999</v>
      </c>
      <c r="M56" s="30">
        <v>49</v>
      </c>
    </row>
    <row r="57" spans="1:13" x14ac:dyDescent="0.3">
      <c r="A57" s="29" t="s">
        <v>102</v>
      </c>
      <c r="B57" s="30">
        <v>1717160.13</v>
      </c>
      <c r="C57" s="30">
        <v>15</v>
      </c>
      <c r="D57" s="30">
        <v>0</v>
      </c>
      <c r="E57" s="30">
        <v>0</v>
      </c>
      <c r="F57" s="30">
        <v>0</v>
      </c>
      <c r="G57" s="30">
        <v>0</v>
      </c>
      <c r="H57" s="30">
        <v>1471258.81</v>
      </c>
      <c r="I57" s="30">
        <v>15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103</v>
      </c>
      <c r="B58" s="30">
        <v>1439313.62</v>
      </c>
      <c r="C58" s="30">
        <v>21</v>
      </c>
      <c r="D58" s="30">
        <v>0</v>
      </c>
      <c r="E58" s="30">
        <v>0</v>
      </c>
      <c r="F58" s="30">
        <v>182754.43</v>
      </c>
      <c r="G58" s="30">
        <v>10</v>
      </c>
      <c r="H58" s="30">
        <v>1116285.33</v>
      </c>
      <c r="I58" s="30">
        <v>21</v>
      </c>
      <c r="J58" s="30">
        <v>0</v>
      </c>
      <c r="K58" s="30">
        <v>0</v>
      </c>
      <c r="L58" s="30">
        <v>134382.76999999999</v>
      </c>
      <c r="M58" s="30">
        <v>10</v>
      </c>
    </row>
    <row r="59" spans="1:13" x14ac:dyDescent="0.3">
      <c r="A59" s="29" t="s">
        <v>104</v>
      </c>
      <c r="B59" s="30">
        <v>3093152.93</v>
      </c>
      <c r="C59" s="30">
        <v>32</v>
      </c>
      <c r="D59" s="30">
        <v>1402285.26</v>
      </c>
      <c r="E59" s="30">
        <v>17</v>
      </c>
      <c r="F59" s="30">
        <v>1015534.46</v>
      </c>
      <c r="G59" s="30">
        <v>18</v>
      </c>
      <c r="H59" s="30">
        <v>3050554.39</v>
      </c>
      <c r="I59" s="30">
        <v>35</v>
      </c>
      <c r="J59" s="30">
        <v>1212650.3600000001</v>
      </c>
      <c r="K59" s="30">
        <v>18</v>
      </c>
      <c r="L59" s="30">
        <v>1012234.58</v>
      </c>
      <c r="M59" s="30">
        <v>21</v>
      </c>
    </row>
    <row r="60" spans="1:13" x14ac:dyDescent="0.3">
      <c r="A60" s="29" t="s">
        <v>105</v>
      </c>
      <c r="B60" s="30">
        <v>3395573.13</v>
      </c>
      <c r="C60" s="30">
        <v>14</v>
      </c>
      <c r="D60" s="30">
        <v>3191844.37</v>
      </c>
      <c r="E60" s="30">
        <v>11</v>
      </c>
      <c r="F60" s="30">
        <v>0</v>
      </c>
      <c r="G60" s="30">
        <v>0</v>
      </c>
      <c r="H60" s="30">
        <v>2851970.62</v>
      </c>
      <c r="I60" s="30">
        <v>13</v>
      </c>
      <c r="J60" s="30">
        <v>3266200.81</v>
      </c>
      <c r="K60" s="30">
        <v>15</v>
      </c>
      <c r="L60" s="30">
        <v>0</v>
      </c>
      <c r="M60" s="30">
        <v>0</v>
      </c>
    </row>
    <row r="61" spans="1:13" x14ac:dyDescent="0.3">
      <c r="A61" s="29" t="s">
        <v>106</v>
      </c>
      <c r="B61" s="30">
        <v>4439895.8</v>
      </c>
      <c r="C61" s="30">
        <v>45</v>
      </c>
      <c r="D61" s="30">
        <v>2536858.27</v>
      </c>
      <c r="E61" s="30">
        <v>10</v>
      </c>
      <c r="F61" s="30">
        <v>1058921.94</v>
      </c>
      <c r="G61" s="30">
        <v>17</v>
      </c>
      <c r="H61" s="30">
        <v>3856124.78</v>
      </c>
      <c r="I61" s="30">
        <v>41</v>
      </c>
      <c r="J61" s="30">
        <v>2398324.6800000002</v>
      </c>
      <c r="K61" s="30">
        <v>11</v>
      </c>
      <c r="L61" s="30">
        <v>967316.8</v>
      </c>
      <c r="M61" s="30">
        <v>16</v>
      </c>
    </row>
    <row r="62" spans="1:13" x14ac:dyDescent="0.3">
      <c r="A62" s="29" t="s">
        <v>107</v>
      </c>
      <c r="B62" s="30">
        <v>600380.26</v>
      </c>
      <c r="C62" s="30">
        <v>12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108</v>
      </c>
      <c r="B63" s="30">
        <v>555772</v>
      </c>
      <c r="C63" s="30">
        <v>10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10692942.98</v>
      </c>
      <c r="C64" s="30">
        <v>47</v>
      </c>
      <c r="D64" s="30">
        <v>0</v>
      </c>
      <c r="E64" s="30">
        <v>0</v>
      </c>
      <c r="F64" s="30">
        <v>931366.61</v>
      </c>
      <c r="G64" s="30">
        <v>16</v>
      </c>
      <c r="H64" s="30">
        <v>9219251.5299999993</v>
      </c>
      <c r="I64" s="30">
        <v>51</v>
      </c>
      <c r="J64" s="30">
        <v>0</v>
      </c>
      <c r="K64" s="30">
        <v>0</v>
      </c>
      <c r="L64" s="30">
        <v>857678.36</v>
      </c>
      <c r="M64" s="30">
        <v>19</v>
      </c>
    </row>
    <row r="65" spans="1:13" x14ac:dyDescent="0.3">
      <c r="A65" s="29" t="s">
        <v>110</v>
      </c>
      <c r="B65" s="30">
        <v>3091090.83</v>
      </c>
      <c r="C65" s="30">
        <v>29</v>
      </c>
      <c r="D65" s="30">
        <v>779711.56</v>
      </c>
      <c r="E65" s="30">
        <v>14</v>
      </c>
      <c r="F65" s="30">
        <v>941611.46</v>
      </c>
      <c r="G65" s="30">
        <v>18</v>
      </c>
      <c r="H65" s="30">
        <v>2521023.34</v>
      </c>
      <c r="I65" s="30">
        <v>28</v>
      </c>
      <c r="J65" s="30">
        <v>556964.24</v>
      </c>
      <c r="K65" s="30">
        <v>13</v>
      </c>
      <c r="L65" s="30">
        <v>732056.73</v>
      </c>
      <c r="M65" s="30">
        <v>17</v>
      </c>
    </row>
    <row r="66" spans="1:13" x14ac:dyDescent="0.3">
      <c r="A66" s="29" t="s">
        <v>111</v>
      </c>
      <c r="B66" s="30">
        <v>1313380.7</v>
      </c>
      <c r="C66" s="30">
        <v>11</v>
      </c>
      <c r="D66" s="30">
        <v>0</v>
      </c>
      <c r="E66" s="30">
        <v>0</v>
      </c>
      <c r="F66" s="30">
        <v>0</v>
      </c>
      <c r="G66" s="30">
        <v>0</v>
      </c>
      <c r="H66" s="30">
        <v>1146461.05</v>
      </c>
      <c r="I66" s="30">
        <v>11</v>
      </c>
      <c r="J66" s="30">
        <v>0</v>
      </c>
      <c r="K66" s="30">
        <v>0</v>
      </c>
      <c r="L66" s="30">
        <v>0</v>
      </c>
      <c r="M66" s="30">
        <v>0</v>
      </c>
    </row>
    <row r="67" spans="1:13" x14ac:dyDescent="0.3">
      <c r="A67" s="29" t="s">
        <v>112</v>
      </c>
      <c r="B67" s="30">
        <v>0</v>
      </c>
      <c r="C67" s="30">
        <v>0</v>
      </c>
      <c r="D67" s="30">
        <v>929049.04</v>
      </c>
      <c r="E67" s="30">
        <v>19</v>
      </c>
      <c r="F67" s="30">
        <v>0</v>
      </c>
      <c r="G67" s="30">
        <v>0</v>
      </c>
      <c r="H67" s="30">
        <v>0</v>
      </c>
      <c r="I67" s="30">
        <v>0</v>
      </c>
      <c r="J67" s="30">
        <v>658273.47</v>
      </c>
      <c r="K67" s="30">
        <v>13</v>
      </c>
      <c r="L67" s="30">
        <v>0</v>
      </c>
      <c r="M67" s="30">
        <v>0</v>
      </c>
    </row>
    <row r="68" spans="1:13" x14ac:dyDescent="0.3">
      <c r="A68" s="29" t="s">
        <v>113</v>
      </c>
      <c r="B68" s="30">
        <v>3676626.94</v>
      </c>
      <c r="C68" s="30">
        <v>42</v>
      </c>
      <c r="D68" s="30">
        <v>0</v>
      </c>
      <c r="E68" s="30">
        <v>0</v>
      </c>
      <c r="F68" s="30">
        <v>1274695.3700000001</v>
      </c>
      <c r="G68" s="30">
        <v>20</v>
      </c>
      <c r="H68" s="30">
        <v>3103768.26</v>
      </c>
      <c r="I68" s="30">
        <v>36</v>
      </c>
      <c r="J68" s="30">
        <v>0</v>
      </c>
      <c r="K68" s="30">
        <v>0</v>
      </c>
      <c r="L68" s="30">
        <v>1061858.6000000001</v>
      </c>
      <c r="M68" s="30">
        <v>18</v>
      </c>
    </row>
    <row r="69" spans="1:13" x14ac:dyDescent="0.3">
      <c r="A69" s="29" t="s">
        <v>114</v>
      </c>
      <c r="B69" s="30">
        <v>3836332.37</v>
      </c>
      <c r="C69" s="30">
        <v>27</v>
      </c>
      <c r="D69" s="30">
        <v>5267194.95</v>
      </c>
      <c r="E69" s="30">
        <v>14</v>
      </c>
      <c r="F69" s="30">
        <v>1234181.77</v>
      </c>
      <c r="G69" s="30">
        <v>15</v>
      </c>
      <c r="H69" s="30">
        <v>3459311.36</v>
      </c>
      <c r="I69" s="30">
        <v>25</v>
      </c>
      <c r="J69" s="30">
        <v>4928177.82</v>
      </c>
      <c r="K69" s="30">
        <v>17</v>
      </c>
      <c r="L69" s="30">
        <v>968369.69</v>
      </c>
      <c r="M69" s="30">
        <v>13</v>
      </c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115</v>
      </c>
      <c r="B2">
        <v>11170332.73</v>
      </c>
      <c r="C2" s="2">
        <v>127</v>
      </c>
      <c r="D2">
        <v>2038031.21</v>
      </c>
      <c r="E2" s="2">
        <v>34</v>
      </c>
      <c r="F2">
        <v>1451437.23</v>
      </c>
      <c r="G2" s="2">
        <v>53</v>
      </c>
      <c r="H2">
        <v>9200309.9700000007</v>
      </c>
      <c r="I2" s="2">
        <v>121</v>
      </c>
      <c r="J2">
        <v>1792356.94</v>
      </c>
      <c r="K2" s="2">
        <v>27</v>
      </c>
      <c r="L2">
        <v>1089551.25</v>
      </c>
      <c r="M2" s="28">
        <v>46</v>
      </c>
    </row>
    <row r="3" spans="1:13" x14ac:dyDescent="0.3">
      <c r="A3" t="s">
        <v>116</v>
      </c>
      <c r="B3">
        <v>20547992.960000001</v>
      </c>
      <c r="C3" s="2">
        <v>174</v>
      </c>
      <c r="D3">
        <v>10500072.49</v>
      </c>
      <c r="E3" s="2">
        <v>94</v>
      </c>
      <c r="F3">
        <v>4157970.36</v>
      </c>
      <c r="G3" s="2">
        <v>89</v>
      </c>
      <c r="H3">
        <v>18374373.989999998</v>
      </c>
      <c r="I3" s="2">
        <v>180</v>
      </c>
      <c r="J3">
        <v>10561111.67</v>
      </c>
      <c r="K3" s="2">
        <v>95</v>
      </c>
      <c r="L3">
        <v>3608357.56</v>
      </c>
      <c r="M3" s="28">
        <v>88</v>
      </c>
    </row>
    <row r="4" spans="1:13" x14ac:dyDescent="0.3">
      <c r="A4" t="s">
        <v>117</v>
      </c>
      <c r="B4">
        <v>10348023.550000001</v>
      </c>
      <c r="C4" s="2">
        <v>123</v>
      </c>
      <c r="D4">
        <v>2757718.47</v>
      </c>
      <c r="E4" s="2">
        <v>30</v>
      </c>
      <c r="F4">
        <v>1418787.22</v>
      </c>
      <c r="G4" s="2">
        <v>42</v>
      </c>
      <c r="H4">
        <v>8949493.7699999996</v>
      </c>
      <c r="I4" s="2">
        <v>123</v>
      </c>
      <c r="J4">
        <v>2675164.92</v>
      </c>
      <c r="K4" s="2">
        <v>33</v>
      </c>
      <c r="L4">
        <v>1133452.97</v>
      </c>
      <c r="M4" s="28">
        <v>40</v>
      </c>
    </row>
    <row r="5" spans="1:13" x14ac:dyDescent="0.3">
      <c r="A5" t="s">
        <v>118</v>
      </c>
      <c r="B5">
        <v>89467354.569999993</v>
      </c>
      <c r="C5" s="2">
        <v>589</v>
      </c>
      <c r="D5">
        <v>23337117.460000001</v>
      </c>
      <c r="E5" s="2">
        <v>68</v>
      </c>
      <c r="F5">
        <v>16022129.35</v>
      </c>
      <c r="G5" s="2">
        <v>245</v>
      </c>
      <c r="H5">
        <v>79283594.359999999</v>
      </c>
      <c r="I5" s="2">
        <v>576</v>
      </c>
      <c r="J5">
        <v>21810931.390000001</v>
      </c>
      <c r="K5" s="2">
        <v>66</v>
      </c>
      <c r="L5">
        <v>14078004.25</v>
      </c>
      <c r="M5" s="28">
        <v>235</v>
      </c>
    </row>
    <row r="6" spans="1:13" x14ac:dyDescent="0.3">
      <c r="A6" t="s">
        <v>119</v>
      </c>
      <c r="B6">
        <v>893351.33</v>
      </c>
      <c r="C6" s="2">
        <v>19</v>
      </c>
      <c r="D6">
        <v>0</v>
      </c>
      <c r="E6" s="2">
        <v>0</v>
      </c>
      <c r="F6">
        <v>283157.19</v>
      </c>
      <c r="G6" s="2">
        <v>12</v>
      </c>
      <c r="H6">
        <v>830608.75</v>
      </c>
      <c r="I6" s="2">
        <v>18</v>
      </c>
      <c r="J6">
        <v>0</v>
      </c>
      <c r="K6" s="2">
        <v>0</v>
      </c>
      <c r="L6">
        <v>293148.84000000003</v>
      </c>
      <c r="M6" s="28">
        <v>12</v>
      </c>
    </row>
    <row r="7" spans="1:13" x14ac:dyDescent="0.3">
      <c r="A7" t="s">
        <v>120</v>
      </c>
      <c r="B7">
        <v>13708697.689999999</v>
      </c>
      <c r="C7" s="2">
        <v>127</v>
      </c>
      <c r="D7">
        <v>1545299.67</v>
      </c>
      <c r="E7" s="2">
        <v>18</v>
      </c>
      <c r="F7">
        <v>1097330.8799999999</v>
      </c>
      <c r="G7" s="2">
        <v>39</v>
      </c>
      <c r="H7">
        <v>12545175.609999999</v>
      </c>
      <c r="I7" s="2">
        <v>131</v>
      </c>
      <c r="J7">
        <v>1544915.73</v>
      </c>
      <c r="K7" s="2">
        <v>21</v>
      </c>
      <c r="L7">
        <v>1095797.8700000001</v>
      </c>
      <c r="M7" s="28">
        <v>37</v>
      </c>
    </row>
    <row r="8" spans="1:13" x14ac:dyDescent="0.3">
      <c r="A8" t="s">
        <v>121</v>
      </c>
      <c r="B8">
        <v>678490.47</v>
      </c>
      <c r="C8" s="2">
        <v>20</v>
      </c>
      <c r="D8">
        <v>0</v>
      </c>
      <c r="E8" s="2">
        <v>0</v>
      </c>
      <c r="F8">
        <v>0</v>
      </c>
      <c r="G8" s="2">
        <v>0</v>
      </c>
      <c r="H8">
        <v>684101.21</v>
      </c>
      <c r="I8" s="2">
        <v>20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122</v>
      </c>
      <c r="B9">
        <v>28215362.940000001</v>
      </c>
      <c r="C9" s="2">
        <v>140</v>
      </c>
      <c r="D9">
        <v>37273136.869999997</v>
      </c>
      <c r="E9" s="2">
        <v>89</v>
      </c>
      <c r="F9">
        <v>9090756.0399999991</v>
      </c>
      <c r="G9" s="2">
        <v>75</v>
      </c>
      <c r="H9">
        <v>26414248.32</v>
      </c>
      <c r="I9" s="2">
        <v>141</v>
      </c>
      <c r="J9">
        <v>37859160.759999998</v>
      </c>
      <c r="K9" s="2">
        <v>88</v>
      </c>
      <c r="L9">
        <v>8401449.2599999998</v>
      </c>
      <c r="M9" s="28">
        <v>75</v>
      </c>
    </row>
    <row r="10" spans="1:13" x14ac:dyDescent="0.3">
      <c r="A10" t="s">
        <v>123</v>
      </c>
      <c r="B10">
        <v>5249729.0999999996</v>
      </c>
      <c r="C10" s="2">
        <v>68</v>
      </c>
      <c r="D10">
        <v>538185.68999999994</v>
      </c>
      <c r="E10" s="2">
        <v>14</v>
      </c>
      <c r="F10">
        <v>609357</v>
      </c>
      <c r="G10" s="2">
        <v>24</v>
      </c>
      <c r="H10">
        <v>4430006.8600000003</v>
      </c>
      <c r="I10" s="2">
        <v>63</v>
      </c>
      <c r="J10">
        <v>645661.19999999995</v>
      </c>
      <c r="K10" s="2">
        <v>12</v>
      </c>
      <c r="L10">
        <v>472571.3</v>
      </c>
      <c r="M10" s="28">
        <v>23</v>
      </c>
    </row>
    <row r="11" spans="1:13" x14ac:dyDescent="0.3">
      <c r="A11" t="s">
        <v>124</v>
      </c>
      <c r="B11">
        <v>9728916.1699999999</v>
      </c>
      <c r="C11" s="2">
        <v>109</v>
      </c>
      <c r="D11">
        <v>833781.51</v>
      </c>
      <c r="E11" s="2">
        <v>33</v>
      </c>
      <c r="F11">
        <v>1411636.74</v>
      </c>
      <c r="G11" s="2">
        <v>38</v>
      </c>
      <c r="H11">
        <v>8588888.9600000009</v>
      </c>
      <c r="I11" s="2">
        <v>110</v>
      </c>
      <c r="J11">
        <v>2161850.27</v>
      </c>
      <c r="K11" s="2">
        <v>31</v>
      </c>
      <c r="L11">
        <v>1151877.24</v>
      </c>
      <c r="M11" s="28">
        <v>38</v>
      </c>
    </row>
    <row r="12" spans="1:13" x14ac:dyDescent="0.3">
      <c r="A12" t="s">
        <v>125</v>
      </c>
      <c r="B12">
        <v>22160369</v>
      </c>
      <c r="C12" s="2">
        <v>67</v>
      </c>
      <c r="D12">
        <v>120611540.73999999</v>
      </c>
      <c r="E12" s="2">
        <v>39</v>
      </c>
      <c r="F12">
        <v>4392737.1100000003</v>
      </c>
      <c r="G12" s="2">
        <v>25</v>
      </c>
      <c r="H12">
        <v>16293289.93</v>
      </c>
      <c r="I12" s="2">
        <v>62</v>
      </c>
      <c r="J12">
        <v>112233018.5</v>
      </c>
      <c r="K12" s="2">
        <v>39</v>
      </c>
      <c r="L12">
        <v>3402518.3</v>
      </c>
      <c r="M12" s="28">
        <v>21</v>
      </c>
    </row>
    <row r="13" spans="1:13" x14ac:dyDescent="0.3">
      <c r="A13" t="s">
        <v>126</v>
      </c>
      <c r="B13">
        <v>39530049.640000001</v>
      </c>
      <c r="C13" s="2">
        <v>245</v>
      </c>
      <c r="D13">
        <v>20474619.399999999</v>
      </c>
      <c r="E13" s="2">
        <v>85</v>
      </c>
      <c r="F13">
        <v>10325499.99</v>
      </c>
      <c r="G13" s="2">
        <v>103</v>
      </c>
      <c r="H13">
        <v>35068801.729999997</v>
      </c>
      <c r="I13" s="2">
        <v>253</v>
      </c>
      <c r="J13">
        <v>20792542.920000002</v>
      </c>
      <c r="K13" s="2">
        <v>99</v>
      </c>
      <c r="L13">
        <v>9259017.6799999997</v>
      </c>
      <c r="M13" s="28">
        <v>106</v>
      </c>
    </row>
    <row r="14" spans="1:13" x14ac:dyDescent="0.3">
      <c r="A14" t="s">
        <v>127</v>
      </c>
      <c r="B14">
        <v>32119279.190000001</v>
      </c>
      <c r="C14" s="2">
        <v>270</v>
      </c>
      <c r="D14">
        <v>9305931.8300000001</v>
      </c>
      <c r="E14" s="2">
        <v>69</v>
      </c>
      <c r="F14">
        <v>6754163.5800000001</v>
      </c>
      <c r="G14" s="2">
        <v>103</v>
      </c>
      <c r="H14">
        <v>28121085.649999999</v>
      </c>
      <c r="I14" s="2">
        <v>267</v>
      </c>
      <c r="J14">
        <v>8753402.4900000002</v>
      </c>
      <c r="K14" s="2">
        <v>78</v>
      </c>
      <c r="L14">
        <v>5685387.4699999997</v>
      </c>
      <c r="M14" s="28">
        <v>104</v>
      </c>
    </row>
    <row r="15" spans="1:13" x14ac:dyDescent="0.3">
      <c r="A15" t="s">
        <v>128</v>
      </c>
      <c r="B15">
        <v>30460425.129999999</v>
      </c>
      <c r="C15" s="2">
        <v>222</v>
      </c>
      <c r="D15">
        <v>13461960.609999999</v>
      </c>
      <c r="E15" s="2">
        <v>107</v>
      </c>
      <c r="F15">
        <v>8364648.4500000002</v>
      </c>
      <c r="G15" s="2">
        <v>100</v>
      </c>
      <c r="H15">
        <v>26593469.899999999</v>
      </c>
      <c r="I15" s="2">
        <v>232</v>
      </c>
      <c r="J15">
        <v>13335909.800000001</v>
      </c>
      <c r="K15" s="2">
        <v>106</v>
      </c>
      <c r="L15">
        <v>6783622.1100000003</v>
      </c>
      <c r="M15" s="28">
        <v>101</v>
      </c>
    </row>
    <row r="16" spans="1:13" x14ac:dyDescent="0.3">
      <c r="A16" t="s">
        <v>129</v>
      </c>
      <c r="B16">
        <v>31878502.879999999</v>
      </c>
      <c r="C16" s="2">
        <v>239</v>
      </c>
      <c r="D16">
        <v>16279680.060000001</v>
      </c>
      <c r="E16" s="2">
        <v>107</v>
      </c>
      <c r="F16">
        <v>8208536.1100000003</v>
      </c>
      <c r="G16" s="2">
        <v>111</v>
      </c>
      <c r="H16">
        <v>27584940.969999999</v>
      </c>
      <c r="I16" s="2">
        <v>245</v>
      </c>
      <c r="J16">
        <v>15768811.210000001</v>
      </c>
      <c r="K16" s="2">
        <v>112</v>
      </c>
      <c r="L16">
        <v>6564266.4699999997</v>
      </c>
      <c r="M16" s="28">
        <v>110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2023-06-15T15:26:24Z</dcterms:modified>
</cp:coreProperties>
</file>