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2422978-8248-478A-84CE-78E529A50DFF}" xr6:coauthVersionLast="47" xr6:coauthVersionMax="47" xr10:uidLastSave="{00000000-0000-0000-0000-000000000000}"/>
  <bookViews>
    <workbookView xWindow="144" yWindow="264" windowWidth="20424" windowHeight="127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I326" i="3" s="1"/>
  <c r="E326" i="3"/>
  <c r="K326" i="3" s="1"/>
  <c r="D326" i="3"/>
  <c r="C326" i="3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I322" i="3" s="1"/>
  <c r="E322" i="3"/>
  <c r="K322" i="3" s="1"/>
  <c r="D322" i="3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I318" i="3" s="1"/>
  <c r="E318" i="3"/>
  <c r="K318" i="3" s="1"/>
  <c r="D318" i="3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I310" i="3" s="1"/>
  <c r="E310" i="3"/>
  <c r="K310" i="3" s="1"/>
  <c r="D310" i="3"/>
  <c r="C310" i="3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I306" i="3" s="1"/>
  <c r="E306" i="3"/>
  <c r="K306" i="3" s="1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J218" i="3" s="1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B214" i="3"/>
  <c r="J213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H210" i="3"/>
  <c r="K210" i="3" s="1"/>
  <c r="G210" i="3"/>
  <c r="J210" i="3" s="1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J202" i="3" s="1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J200" i="3" s="1"/>
  <c r="F200" i="3"/>
  <c r="E200" i="3"/>
  <c r="D200" i="3"/>
  <c r="C200" i="3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K198" i="3" s="1"/>
  <c r="G198" i="3"/>
  <c r="J198" i="3" s="1"/>
  <c r="F198" i="3"/>
  <c r="E198" i="3"/>
  <c r="D198" i="3"/>
  <c r="C198" i="3"/>
  <c r="B198" i="3"/>
  <c r="J197" i="3"/>
  <c r="I197" i="3"/>
  <c r="H197" i="3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J190" i="3" s="1"/>
  <c r="F190" i="3"/>
  <c r="E190" i="3"/>
  <c r="D190" i="3"/>
  <c r="C190" i="3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B188" i="3"/>
  <c r="H187" i="3"/>
  <c r="G187" i="3"/>
  <c r="F187" i="3"/>
  <c r="I187" i="3" s="1"/>
  <c r="E187" i="3"/>
  <c r="D187" i="3"/>
  <c r="J187" i="3" s="1"/>
  <c r="C187" i="3"/>
  <c r="B187" i="3"/>
  <c r="J186" i="3"/>
  <c r="I186" i="3"/>
  <c r="H186" i="3"/>
  <c r="K186" i="3" s="1"/>
  <c r="G186" i="3"/>
  <c r="F186" i="3"/>
  <c r="E186" i="3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J182" i="3" s="1"/>
  <c r="F182" i="3"/>
  <c r="I182" i="3" s="1"/>
  <c r="E182" i="3"/>
  <c r="K182" i="3" s="1"/>
  <c r="D182" i="3"/>
  <c r="C182" i="3"/>
  <c r="B182" i="3"/>
  <c r="I181" i="3"/>
  <c r="H181" i="3"/>
  <c r="K181" i="3" s="1"/>
  <c r="G181" i="3"/>
  <c r="J181" i="3" s="1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J178" i="3" s="1"/>
  <c r="F178" i="3"/>
  <c r="E178" i="3"/>
  <c r="K178" i="3" s="1"/>
  <c r="D178" i="3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J174" i="3" s="1"/>
  <c r="F174" i="3"/>
  <c r="E174" i="3"/>
  <c r="K174" i="3" s="1"/>
  <c r="D174" i="3"/>
  <c r="C174" i="3"/>
  <c r="I174" i="3" s="1"/>
  <c r="B174" i="3"/>
  <c r="H173" i="3"/>
  <c r="G173" i="3"/>
  <c r="F173" i="3"/>
  <c r="I173" i="3" s="1"/>
  <c r="E173" i="3"/>
  <c r="K173" i="3" s="1"/>
  <c r="D173" i="3"/>
  <c r="C173" i="3"/>
  <c r="B173" i="3"/>
  <c r="I172" i="3"/>
  <c r="H172" i="3"/>
  <c r="K172" i="3" s="1"/>
  <c r="G172" i="3"/>
  <c r="J172" i="3" s="1"/>
  <c r="F172" i="3"/>
  <c r="E172" i="3"/>
  <c r="D172" i="3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I168" i="3"/>
  <c r="H168" i="3"/>
  <c r="K168" i="3" s="1"/>
  <c r="G168" i="3"/>
  <c r="J168" i="3" s="1"/>
  <c r="F168" i="3"/>
  <c r="E168" i="3"/>
  <c r="D168" i="3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I164" i="3"/>
  <c r="H164" i="3"/>
  <c r="K164" i="3" s="1"/>
  <c r="G164" i="3"/>
  <c r="J164" i="3" s="1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C161" i="3"/>
  <c r="B161" i="3"/>
  <c r="I160" i="3"/>
  <c r="H160" i="3"/>
  <c r="K160" i="3" s="1"/>
  <c r="G160" i="3"/>
  <c r="J160" i="3" s="1"/>
  <c r="F160" i="3"/>
  <c r="E160" i="3"/>
  <c r="D160" i="3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C157" i="3"/>
  <c r="B157" i="3"/>
  <c r="I156" i="3"/>
  <c r="H156" i="3"/>
  <c r="K156" i="3" s="1"/>
  <c r="G156" i="3"/>
  <c r="J156" i="3" s="1"/>
  <c r="F156" i="3"/>
  <c r="E156" i="3"/>
  <c r="D156" i="3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C153" i="3"/>
  <c r="B153" i="3"/>
  <c r="I152" i="3"/>
  <c r="H152" i="3"/>
  <c r="K152" i="3" s="1"/>
  <c r="G152" i="3"/>
  <c r="J152" i="3" s="1"/>
  <c r="F152" i="3"/>
  <c r="E152" i="3"/>
  <c r="D152" i="3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I148" i="3"/>
  <c r="H148" i="3"/>
  <c r="K148" i="3" s="1"/>
  <c r="G148" i="3"/>
  <c r="J148" i="3" s="1"/>
  <c r="F148" i="3"/>
  <c r="E148" i="3"/>
  <c r="D148" i="3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I144" i="3"/>
  <c r="H144" i="3"/>
  <c r="K144" i="3" s="1"/>
  <c r="G144" i="3"/>
  <c r="J144" i="3" s="1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C141" i="3"/>
  <c r="B141" i="3"/>
  <c r="I140" i="3"/>
  <c r="H140" i="3"/>
  <c r="K140" i="3" s="1"/>
  <c r="G140" i="3"/>
  <c r="J140" i="3" s="1"/>
  <c r="F140" i="3"/>
  <c r="E140" i="3"/>
  <c r="D140" i="3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I136" i="3"/>
  <c r="H136" i="3"/>
  <c r="K136" i="3" s="1"/>
  <c r="G136" i="3"/>
  <c r="J136" i="3" s="1"/>
  <c r="F136" i="3"/>
  <c r="E136" i="3"/>
  <c r="D136" i="3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I132" i="3"/>
  <c r="H132" i="3"/>
  <c r="K132" i="3" s="1"/>
  <c r="G132" i="3"/>
  <c r="J132" i="3" s="1"/>
  <c r="F132" i="3"/>
  <c r="E132" i="3"/>
  <c r="D132" i="3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C129" i="3"/>
  <c r="B129" i="3"/>
  <c r="I128" i="3"/>
  <c r="H128" i="3"/>
  <c r="K128" i="3" s="1"/>
  <c r="G128" i="3"/>
  <c r="J128" i="3" s="1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C125" i="3"/>
  <c r="B125" i="3"/>
  <c r="I124" i="3"/>
  <c r="H124" i="3"/>
  <c r="K124" i="3" s="1"/>
  <c r="G124" i="3"/>
  <c r="J124" i="3" s="1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I120" i="3"/>
  <c r="H120" i="3"/>
  <c r="K120" i="3" s="1"/>
  <c r="G120" i="3"/>
  <c r="J120" i="3" s="1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I116" i="3"/>
  <c r="H116" i="3"/>
  <c r="K116" i="3" s="1"/>
  <c r="G116" i="3"/>
  <c r="J116" i="3" s="1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I112" i="3"/>
  <c r="H112" i="3"/>
  <c r="K112" i="3" s="1"/>
  <c r="G112" i="3"/>
  <c r="J112" i="3" s="1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F109" i="3"/>
  <c r="I109" i="3" s="1"/>
  <c r="E109" i="3"/>
  <c r="K109" i="3" s="1"/>
  <c r="D109" i="3"/>
  <c r="C109" i="3"/>
  <c r="B109" i="3"/>
  <c r="I108" i="3"/>
  <c r="H108" i="3"/>
  <c r="K108" i="3" s="1"/>
  <c r="G108" i="3"/>
  <c r="J108" i="3" s="1"/>
  <c r="F108" i="3"/>
  <c r="E108" i="3"/>
  <c r="D108" i="3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I104" i="3"/>
  <c r="H104" i="3"/>
  <c r="K104" i="3" s="1"/>
  <c r="G104" i="3"/>
  <c r="J104" i="3" s="1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I100" i="3"/>
  <c r="H100" i="3"/>
  <c r="K100" i="3" s="1"/>
  <c r="G100" i="3"/>
  <c r="J100" i="3" s="1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C97" i="3"/>
  <c r="B97" i="3"/>
  <c r="I96" i="3"/>
  <c r="H96" i="3"/>
  <c r="K96" i="3" s="1"/>
  <c r="G96" i="3"/>
  <c r="J96" i="3" s="1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F93" i="3"/>
  <c r="I93" i="3" s="1"/>
  <c r="E93" i="3"/>
  <c r="K93" i="3" s="1"/>
  <c r="D93" i="3"/>
  <c r="C93" i="3"/>
  <c r="B93" i="3"/>
  <c r="I92" i="3"/>
  <c r="H92" i="3"/>
  <c r="K92" i="3" s="1"/>
  <c r="G92" i="3"/>
  <c r="J92" i="3" s="1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I88" i="3"/>
  <c r="H88" i="3"/>
  <c r="K88" i="3" s="1"/>
  <c r="G88" i="3"/>
  <c r="J88" i="3" s="1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I84" i="3"/>
  <c r="H84" i="3"/>
  <c r="K84" i="3" s="1"/>
  <c r="G84" i="3"/>
  <c r="J84" i="3" s="1"/>
  <c r="F84" i="3"/>
  <c r="E84" i="3"/>
  <c r="D84" i="3"/>
  <c r="C84" i="3"/>
  <c r="B84" i="3"/>
  <c r="K83" i="3"/>
  <c r="J83" i="3"/>
  <c r="H83" i="3"/>
  <c r="G83" i="3"/>
  <c r="F83" i="3"/>
  <c r="E83" i="3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I80" i="3"/>
  <c r="H80" i="3"/>
  <c r="K80" i="3" s="1"/>
  <c r="G80" i="3"/>
  <c r="J80" i="3" s="1"/>
  <c r="F80" i="3"/>
  <c r="E80" i="3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F77" i="3"/>
  <c r="I77" i="3" s="1"/>
  <c r="E77" i="3"/>
  <c r="K77" i="3" s="1"/>
  <c r="D77" i="3"/>
  <c r="C77" i="3"/>
  <c r="B77" i="3"/>
  <c r="I76" i="3"/>
  <c r="H76" i="3"/>
  <c r="K76" i="3" s="1"/>
  <c r="G76" i="3"/>
  <c r="J76" i="3" s="1"/>
  <c r="F76" i="3"/>
  <c r="E76" i="3"/>
  <c r="D76" i="3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I72" i="3"/>
  <c r="H72" i="3"/>
  <c r="K72" i="3" s="1"/>
  <c r="G72" i="3"/>
  <c r="J72" i="3" s="1"/>
  <c r="F72" i="3"/>
  <c r="E72" i="3"/>
  <c r="D72" i="3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I68" i="3"/>
  <c r="H68" i="3"/>
  <c r="K68" i="3" s="1"/>
  <c r="G68" i="3"/>
  <c r="J68" i="3" s="1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F65" i="3"/>
  <c r="E65" i="3"/>
  <c r="K65" i="3" s="1"/>
  <c r="D65" i="3"/>
  <c r="J65" i="3" s="1"/>
  <c r="C65" i="3"/>
  <c r="B65" i="3"/>
  <c r="I64" i="3"/>
  <c r="H64" i="3"/>
  <c r="G64" i="3"/>
  <c r="J64" i="3" s="1"/>
  <c r="F64" i="3"/>
  <c r="E64" i="3"/>
  <c r="K64" i="3" s="1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F61" i="3"/>
  <c r="E61" i="3"/>
  <c r="K61" i="3" s="1"/>
  <c r="D61" i="3"/>
  <c r="C61" i="3"/>
  <c r="B61" i="3"/>
  <c r="I60" i="3"/>
  <c r="H60" i="3"/>
  <c r="G60" i="3"/>
  <c r="J60" i="3" s="1"/>
  <c r="F60" i="3"/>
  <c r="E60" i="3"/>
  <c r="K60" i="3" s="1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F57" i="3"/>
  <c r="E57" i="3"/>
  <c r="K57" i="3" s="1"/>
  <c r="D57" i="3"/>
  <c r="C57" i="3"/>
  <c r="I57" i="3" s="1"/>
  <c r="B57" i="3"/>
  <c r="I56" i="3"/>
  <c r="H56" i="3"/>
  <c r="G56" i="3"/>
  <c r="J56" i="3" s="1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J50" i="3" s="1"/>
  <c r="F50" i="3"/>
  <c r="I50" i="3" s="1"/>
  <c r="E50" i="3"/>
  <c r="D50" i="3"/>
  <c r="C50" i="3"/>
  <c r="B50" i="3"/>
  <c r="I49" i="3"/>
  <c r="H49" i="3"/>
  <c r="K49" i="3" s="1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J46" i="3" s="1"/>
  <c r="F46" i="3"/>
  <c r="I46" i="3" s="1"/>
  <c r="E46" i="3"/>
  <c r="D46" i="3"/>
  <c r="C46" i="3"/>
  <c r="B46" i="3"/>
  <c r="I45" i="3"/>
  <c r="H45" i="3"/>
  <c r="K45" i="3" s="1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J42" i="3" s="1"/>
  <c r="F42" i="3"/>
  <c r="I42" i="3" s="1"/>
  <c r="E42" i="3"/>
  <c r="D42" i="3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I39" i="3"/>
  <c r="H39" i="3"/>
  <c r="G39" i="3"/>
  <c r="F39" i="3"/>
  <c r="E39" i="3"/>
  <c r="D39" i="3"/>
  <c r="J39" i="3" s="1"/>
  <c r="C39" i="3"/>
  <c r="B39" i="3"/>
  <c r="K38" i="3"/>
  <c r="J38" i="3"/>
  <c r="H38" i="3"/>
  <c r="G38" i="3"/>
  <c r="F38" i="3"/>
  <c r="I38" i="3" s="1"/>
  <c r="E38" i="3"/>
  <c r="D38" i="3"/>
  <c r="C38" i="3"/>
  <c r="B38" i="3"/>
  <c r="I37" i="3"/>
  <c r="H37" i="3"/>
  <c r="K37" i="3" s="1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I34" i="3" s="1"/>
  <c r="E34" i="3"/>
  <c r="D34" i="3"/>
  <c r="C34" i="3"/>
  <c r="B34" i="3"/>
  <c r="I33" i="3"/>
  <c r="H33" i="3"/>
  <c r="K33" i="3" s="1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J30" i="3" s="1"/>
  <c r="F30" i="3"/>
  <c r="I30" i="3" s="1"/>
  <c r="E30" i="3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J26" i="3" s="1"/>
  <c r="F26" i="3"/>
  <c r="I26" i="3" s="1"/>
  <c r="E26" i="3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I23" i="3"/>
  <c r="H23" i="3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J14" i="3" s="1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J12" i="3"/>
  <c r="H12" i="3"/>
  <c r="G12" i="3"/>
  <c r="F12" i="3"/>
  <c r="E12" i="3"/>
  <c r="D12" i="3"/>
  <c r="C12" i="3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I7" i="3"/>
  <c r="H7" i="3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J226" i="2" s="1"/>
  <c r="F226" i="2"/>
  <c r="I226" i="2" s="1"/>
  <c r="E226" i="2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J222" i="2" s="1"/>
  <c r="F222" i="2"/>
  <c r="I222" i="2" s="1"/>
  <c r="E222" i="2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J218" i="2" s="1"/>
  <c r="F218" i="2"/>
  <c r="I218" i="2" s="1"/>
  <c r="E218" i="2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J214" i="2" s="1"/>
  <c r="F214" i="2"/>
  <c r="I214" i="2" s="1"/>
  <c r="E214" i="2"/>
  <c r="D214" i="2"/>
  <c r="C214" i="2"/>
  <c r="B214" i="2"/>
  <c r="I213" i="2"/>
  <c r="H213" i="2"/>
  <c r="K213" i="2" s="1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B212" i="2"/>
  <c r="H211" i="2"/>
  <c r="G211" i="2"/>
  <c r="F211" i="2"/>
  <c r="I211" i="2" s="1"/>
  <c r="E211" i="2"/>
  <c r="D211" i="2"/>
  <c r="J211" i="2" s="1"/>
  <c r="C211" i="2"/>
  <c r="B211" i="2"/>
  <c r="H210" i="2"/>
  <c r="K210" i="2" s="1"/>
  <c r="G210" i="2"/>
  <c r="J210" i="2" s="1"/>
  <c r="F210" i="2"/>
  <c r="I210" i="2" s="1"/>
  <c r="E210" i="2"/>
  <c r="D210" i="2"/>
  <c r="C210" i="2"/>
  <c r="B210" i="2"/>
  <c r="I209" i="2"/>
  <c r="H209" i="2"/>
  <c r="K209" i="2" s="1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B208" i="2"/>
  <c r="H207" i="2"/>
  <c r="G207" i="2"/>
  <c r="F207" i="2"/>
  <c r="I207" i="2" s="1"/>
  <c r="E207" i="2"/>
  <c r="D207" i="2"/>
  <c r="J207" i="2" s="1"/>
  <c r="C207" i="2"/>
  <c r="B207" i="2"/>
  <c r="H206" i="2"/>
  <c r="K206" i="2" s="1"/>
  <c r="G206" i="2"/>
  <c r="J206" i="2" s="1"/>
  <c r="F206" i="2"/>
  <c r="I206" i="2" s="1"/>
  <c r="E206" i="2"/>
  <c r="D206" i="2"/>
  <c r="C206" i="2"/>
  <c r="B206" i="2"/>
  <c r="I205" i="2"/>
  <c r="H205" i="2"/>
  <c r="K205" i="2" s="1"/>
  <c r="G205" i="2"/>
  <c r="F205" i="2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B204" i="2"/>
  <c r="H203" i="2"/>
  <c r="G203" i="2"/>
  <c r="F203" i="2"/>
  <c r="I203" i="2" s="1"/>
  <c r="E203" i="2"/>
  <c r="D203" i="2"/>
  <c r="J203" i="2" s="1"/>
  <c r="C203" i="2"/>
  <c r="B203" i="2"/>
  <c r="H202" i="2"/>
  <c r="K202" i="2" s="1"/>
  <c r="G202" i="2"/>
  <c r="J202" i="2" s="1"/>
  <c r="F202" i="2"/>
  <c r="I202" i="2" s="1"/>
  <c r="E202" i="2"/>
  <c r="D202" i="2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B200" i="2"/>
  <c r="H199" i="2"/>
  <c r="G199" i="2"/>
  <c r="F199" i="2"/>
  <c r="I199" i="2" s="1"/>
  <c r="E199" i="2"/>
  <c r="D199" i="2"/>
  <c r="J199" i="2" s="1"/>
  <c r="C199" i="2"/>
  <c r="B199" i="2"/>
  <c r="H198" i="2"/>
  <c r="K198" i="2" s="1"/>
  <c r="G198" i="2"/>
  <c r="J198" i="2" s="1"/>
  <c r="F198" i="2"/>
  <c r="I198" i="2" s="1"/>
  <c r="E198" i="2"/>
  <c r="D198" i="2"/>
  <c r="C198" i="2"/>
  <c r="B198" i="2"/>
  <c r="I197" i="2"/>
  <c r="H197" i="2"/>
  <c r="K197" i="2" s="1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B196" i="2"/>
  <c r="H195" i="2"/>
  <c r="G195" i="2"/>
  <c r="F195" i="2"/>
  <c r="I195" i="2" s="1"/>
  <c r="E195" i="2"/>
  <c r="D195" i="2"/>
  <c r="J195" i="2" s="1"/>
  <c r="C195" i="2"/>
  <c r="B195" i="2"/>
  <c r="H194" i="2"/>
  <c r="K194" i="2" s="1"/>
  <c r="G194" i="2"/>
  <c r="J194" i="2" s="1"/>
  <c r="F194" i="2"/>
  <c r="I194" i="2" s="1"/>
  <c r="E194" i="2"/>
  <c r="D194" i="2"/>
  <c r="C194" i="2"/>
  <c r="B194" i="2"/>
  <c r="I193" i="2"/>
  <c r="H193" i="2"/>
  <c r="K193" i="2" s="1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B192" i="2"/>
  <c r="H191" i="2"/>
  <c r="G191" i="2"/>
  <c r="F191" i="2"/>
  <c r="I191" i="2" s="1"/>
  <c r="E191" i="2"/>
  <c r="D191" i="2"/>
  <c r="J191" i="2" s="1"/>
  <c r="C191" i="2"/>
  <c r="B191" i="2"/>
  <c r="H190" i="2"/>
  <c r="K190" i="2" s="1"/>
  <c r="G190" i="2"/>
  <c r="J190" i="2" s="1"/>
  <c r="F190" i="2"/>
  <c r="I190" i="2" s="1"/>
  <c r="E190" i="2"/>
  <c r="D190" i="2"/>
  <c r="C190" i="2"/>
  <c r="B190" i="2"/>
  <c r="I189" i="2"/>
  <c r="H189" i="2"/>
  <c r="K189" i="2" s="1"/>
  <c r="G189" i="2"/>
  <c r="F189" i="2"/>
  <c r="E189" i="2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B188" i="2"/>
  <c r="H187" i="2"/>
  <c r="G187" i="2"/>
  <c r="F187" i="2"/>
  <c r="I187" i="2" s="1"/>
  <c r="E187" i="2"/>
  <c r="D187" i="2"/>
  <c r="J187" i="2" s="1"/>
  <c r="C187" i="2"/>
  <c r="B187" i="2"/>
  <c r="H186" i="2"/>
  <c r="K186" i="2" s="1"/>
  <c r="G186" i="2"/>
  <c r="J186" i="2" s="1"/>
  <c r="F186" i="2"/>
  <c r="I186" i="2" s="1"/>
  <c r="E186" i="2"/>
  <c r="D186" i="2"/>
  <c r="C186" i="2"/>
  <c r="B186" i="2"/>
  <c r="I185" i="2"/>
  <c r="H185" i="2"/>
  <c r="K185" i="2" s="1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B184" i="2"/>
  <c r="H183" i="2"/>
  <c r="G183" i="2"/>
  <c r="F183" i="2"/>
  <c r="I183" i="2" s="1"/>
  <c r="E183" i="2"/>
  <c r="D183" i="2"/>
  <c r="J183" i="2" s="1"/>
  <c r="C183" i="2"/>
  <c r="B183" i="2"/>
  <c r="J182" i="2"/>
  <c r="H182" i="2"/>
  <c r="K182" i="2" s="1"/>
  <c r="G182" i="2"/>
  <c r="F182" i="2"/>
  <c r="I182" i="2" s="1"/>
  <c r="E182" i="2"/>
  <c r="D182" i="2"/>
  <c r="C182" i="2"/>
  <c r="B182" i="2"/>
  <c r="I181" i="2"/>
  <c r="H181" i="2"/>
  <c r="K181" i="2" s="1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B180" i="2"/>
  <c r="H179" i="2"/>
  <c r="G179" i="2"/>
  <c r="F179" i="2"/>
  <c r="I179" i="2" s="1"/>
  <c r="E179" i="2"/>
  <c r="D179" i="2"/>
  <c r="J179" i="2" s="1"/>
  <c r="C179" i="2"/>
  <c r="B179" i="2"/>
  <c r="J178" i="2"/>
  <c r="H178" i="2"/>
  <c r="K178" i="2" s="1"/>
  <c r="G178" i="2"/>
  <c r="F178" i="2"/>
  <c r="I178" i="2" s="1"/>
  <c r="E178" i="2"/>
  <c r="D178" i="2"/>
  <c r="C178" i="2"/>
  <c r="B178" i="2"/>
  <c r="I177" i="2"/>
  <c r="H177" i="2"/>
  <c r="K177" i="2" s="1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B176" i="2"/>
  <c r="H175" i="2"/>
  <c r="G175" i="2"/>
  <c r="F175" i="2"/>
  <c r="I175" i="2" s="1"/>
  <c r="E175" i="2"/>
  <c r="D175" i="2"/>
  <c r="J175" i="2" s="1"/>
  <c r="C175" i="2"/>
  <c r="B175" i="2"/>
  <c r="J174" i="2"/>
  <c r="H174" i="2"/>
  <c r="K174" i="2" s="1"/>
  <c r="G174" i="2"/>
  <c r="F174" i="2"/>
  <c r="I174" i="2" s="1"/>
  <c r="E174" i="2"/>
  <c r="D174" i="2"/>
  <c r="C174" i="2"/>
  <c r="B174" i="2"/>
  <c r="I173" i="2"/>
  <c r="H173" i="2"/>
  <c r="K173" i="2" s="1"/>
  <c r="G173" i="2"/>
  <c r="F173" i="2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B172" i="2"/>
  <c r="H171" i="2"/>
  <c r="G171" i="2"/>
  <c r="F171" i="2"/>
  <c r="I171" i="2" s="1"/>
  <c r="E171" i="2"/>
  <c r="D171" i="2"/>
  <c r="J171" i="2" s="1"/>
  <c r="C171" i="2"/>
  <c r="B171" i="2"/>
  <c r="J170" i="2"/>
  <c r="H170" i="2"/>
  <c r="K170" i="2" s="1"/>
  <c r="G170" i="2"/>
  <c r="F170" i="2"/>
  <c r="I170" i="2" s="1"/>
  <c r="E170" i="2"/>
  <c r="D170" i="2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E168" i="2"/>
  <c r="K168" i="2" s="1"/>
  <c r="D168" i="2"/>
  <c r="C168" i="2"/>
  <c r="B168" i="2"/>
  <c r="H167" i="2"/>
  <c r="G167" i="2"/>
  <c r="F167" i="2"/>
  <c r="I167" i="2" s="1"/>
  <c r="E167" i="2"/>
  <c r="D167" i="2"/>
  <c r="J167" i="2" s="1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K164" i="2"/>
  <c r="J164" i="2"/>
  <c r="H164" i="2"/>
  <c r="G164" i="2"/>
  <c r="F164" i="2"/>
  <c r="E164" i="2"/>
  <c r="D164" i="2"/>
  <c r="C164" i="2"/>
  <c r="B164" i="2"/>
  <c r="H163" i="2"/>
  <c r="G163" i="2"/>
  <c r="F163" i="2"/>
  <c r="I163" i="2" s="1"/>
  <c r="E163" i="2"/>
  <c r="K163" i="2" s="1"/>
  <c r="D163" i="2"/>
  <c r="C163" i="2"/>
  <c r="B163" i="2"/>
  <c r="H162" i="2"/>
  <c r="K162" i="2" s="1"/>
  <c r="G162" i="2"/>
  <c r="J162" i="2" s="1"/>
  <c r="F162" i="2"/>
  <c r="I162" i="2" s="1"/>
  <c r="E162" i="2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E160" i="2"/>
  <c r="K160" i="2" s="1"/>
  <c r="D160" i="2"/>
  <c r="C160" i="2"/>
  <c r="B160" i="2"/>
  <c r="H159" i="2"/>
  <c r="G159" i="2"/>
  <c r="F159" i="2"/>
  <c r="I159" i="2" s="1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I157" i="2"/>
  <c r="H157" i="2"/>
  <c r="G157" i="2"/>
  <c r="F157" i="2"/>
  <c r="E157" i="2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H155" i="2"/>
  <c r="G155" i="2"/>
  <c r="F155" i="2"/>
  <c r="I155" i="2" s="1"/>
  <c r="E155" i="2"/>
  <c r="K155" i="2" s="1"/>
  <c r="D155" i="2"/>
  <c r="C155" i="2"/>
  <c r="B155" i="2"/>
  <c r="J154" i="2"/>
  <c r="H154" i="2"/>
  <c r="K154" i="2" s="1"/>
  <c r="G154" i="2"/>
  <c r="F154" i="2"/>
  <c r="I154" i="2" s="1"/>
  <c r="E154" i="2"/>
  <c r="D154" i="2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E152" i="2"/>
  <c r="K152" i="2" s="1"/>
  <c r="D152" i="2"/>
  <c r="C152" i="2"/>
  <c r="B152" i="2"/>
  <c r="H151" i="2"/>
  <c r="G151" i="2"/>
  <c r="F151" i="2"/>
  <c r="I151" i="2" s="1"/>
  <c r="E151" i="2"/>
  <c r="D151" i="2"/>
  <c r="J151" i="2" s="1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K148" i="2"/>
  <c r="J148" i="2"/>
  <c r="H148" i="2"/>
  <c r="G148" i="2"/>
  <c r="F148" i="2"/>
  <c r="E148" i="2"/>
  <c r="D148" i="2"/>
  <c r="C148" i="2"/>
  <c r="B148" i="2"/>
  <c r="H147" i="2"/>
  <c r="G147" i="2"/>
  <c r="F147" i="2"/>
  <c r="I147" i="2" s="1"/>
  <c r="E147" i="2"/>
  <c r="K147" i="2" s="1"/>
  <c r="D147" i="2"/>
  <c r="C147" i="2"/>
  <c r="B147" i="2"/>
  <c r="H146" i="2"/>
  <c r="K146" i="2" s="1"/>
  <c r="G146" i="2"/>
  <c r="J146" i="2" s="1"/>
  <c r="F146" i="2"/>
  <c r="I146" i="2" s="1"/>
  <c r="E146" i="2"/>
  <c r="D146" i="2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E144" i="2"/>
  <c r="K144" i="2" s="1"/>
  <c r="D144" i="2"/>
  <c r="C144" i="2"/>
  <c r="B144" i="2"/>
  <c r="H143" i="2"/>
  <c r="G143" i="2"/>
  <c r="F143" i="2"/>
  <c r="I143" i="2" s="1"/>
  <c r="E143" i="2"/>
  <c r="D143" i="2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I141" i="2"/>
  <c r="H141" i="2"/>
  <c r="G141" i="2"/>
  <c r="F141" i="2"/>
  <c r="E141" i="2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I139" i="2" s="1"/>
  <c r="E139" i="2"/>
  <c r="K139" i="2" s="1"/>
  <c r="D139" i="2"/>
  <c r="C139" i="2"/>
  <c r="B139" i="2"/>
  <c r="J138" i="2"/>
  <c r="H138" i="2"/>
  <c r="K138" i="2" s="1"/>
  <c r="G138" i="2"/>
  <c r="F138" i="2"/>
  <c r="I138" i="2" s="1"/>
  <c r="E138" i="2"/>
  <c r="D138" i="2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E136" i="2"/>
  <c r="K136" i="2" s="1"/>
  <c r="D136" i="2"/>
  <c r="C136" i="2"/>
  <c r="B136" i="2"/>
  <c r="H135" i="2"/>
  <c r="G135" i="2"/>
  <c r="F135" i="2"/>
  <c r="I135" i="2" s="1"/>
  <c r="E135" i="2"/>
  <c r="D135" i="2"/>
  <c r="J135" i="2" s="1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K132" i="2"/>
  <c r="J132" i="2"/>
  <c r="H132" i="2"/>
  <c r="G132" i="2"/>
  <c r="F132" i="2"/>
  <c r="E132" i="2"/>
  <c r="D132" i="2"/>
  <c r="C132" i="2"/>
  <c r="B132" i="2"/>
  <c r="H131" i="2"/>
  <c r="G131" i="2"/>
  <c r="F131" i="2"/>
  <c r="I131" i="2" s="1"/>
  <c r="E131" i="2"/>
  <c r="K131" i="2" s="1"/>
  <c r="D131" i="2"/>
  <c r="C131" i="2"/>
  <c r="B131" i="2"/>
  <c r="H130" i="2"/>
  <c r="K130" i="2" s="1"/>
  <c r="G130" i="2"/>
  <c r="J130" i="2" s="1"/>
  <c r="F130" i="2"/>
  <c r="I130" i="2" s="1"/>
  <c r="E130" i="2"/>
  <c r="D130" i="2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E128" i="2"/>
  <c r="K128" i="2" s="1"/>
  <c r="D128" i="2"/>
  <c r="C128" i="2"/>
  <c r="B128" i="2"/>
  <c r="H127" i="2"/>
  <c r="G127" i="2"/>
  <c r="F127" i="2"/>
  <c r="I127" i="2" s="1"/>
  <c r="E127" i="2"/>
  <c r="D127" i="2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I123" i="2" s="1"/>
  <c r="E123" i="2"/>
  <c r="D123" i="2"/>
  <c r="C123" i="2"/>
  <c r="B123" i="2"/>
  <c r="I122" i="2"/>
  <c r="H122" i="2"/>
  <c r="K122" i="2" s="1"/>
  <c r="G122" i="2"/>
  <c r="J122" i="2" s="1"/>
  <c r="F122" i="2"/>
  <c r="E122" i="2"/>
  <c r="D122" i="2"/>
  <c r="C122" i="2"/>
  <c r="B122" i="2"/>
  <c r="J121" i="2"/>
  <c r="H121" i="2"/>
  <c r="G121" i="2"/>
  <c r="F121" i="2"/>
  <c r="E121" i="2"/>
  <c r="K121" i="2" s="1"/>
  <c r="D121" i="2"/>
  <c r="C121" i="2"/>
  <c r="I121" i="2" s="1"/>
  <c r="B121" i="2"/>
  <c r="K120" i="2"/>
  <c r="H120" i="2"/>
  <c r="G120" i="2"/>
  <c r="F120" i="2"/>
  <c r="E120" i="2"/>
  <c r="D120" i="2"/>
  <c r="J120" i="2" s="1"/>
  <c r="C120" i="2"/>
  <c r="B120" i="2"/>
  <c r="H119" i="2"/>
  <c r="G119" i="2"/>
  <c r="F119" i="2"/>
  <c r="I119" i="2" s="1"/>
  <c r="E119" i="2"/>
  <c r="D119" i="2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I115" i="2"/>
  <c r="H115" i="2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J112" i="2"/>
  <c r="H112" i="2"/>
  <c r="G112" i="2"/>
  <c r="F112" i="2"/>
  <c r="E112" i="2"/>
  <c r="K112" i="2" s="1"/>
  <c r="D112" i="2"/>
  <c r="C112" i="2"/>
  <c r="B112" i="2"/>
  <c r="K111" i="2"/>
  <c r="I111" i="2"/>
  <c r="H111" i="2"/>
  <c r="G111" i="2"/>
  <c r="F111" i="2"/>
  <c r="E111" i="2"/>
  <c r="D111" i="2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J109" i="2"/>
  <c r="H109" i="2"/>
  <c r="G109" i="2"/>
  <c r="F109" i="2"/>
  <c r="E109" i="2"/>
  <c r="K109" i="2" s="1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E103" i="2"/>
  <c r="K103" i="2" s="1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E100" i="2"/>
  <c r="K100" i="2" s="1"/>
  <c r="D100" i="2"/>
  <c r="C100" i="2"/>
  <c r="I100" i="2" s="1"/>
  <c r="B100" i="2"/>
  <c r="K99" i="2"/>
  <c r="H99" i="2"/>
  <c r="G99" i="2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H95" i="2"/>
  <c r="G95" i="2"/>
  <c r="F95" i="2"/>
  <c r="E95" i="2"/>
  <c r="K95" i="2" s="1"/>
  <c r="D95" i="2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J91" i="2"/>
  <c r="H91" i="2"/>
  <c r="G91" i="2"/>
  <c r="F91" i="2"/>
  <c r="E91" i="2"/>
  <c r="K91" i="2" s="1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J7" i="2"/>
  <c r="H7" i="2"/>
  <c r="G7" i="2"/>
  <c r="F7" i="2"/>
  <c r="F6" i="2" s="1"/>
  <c r="E7" i="2"/>
  <c r="K7" i="2" s="1"/>
  <c r="D7" i="2"/>
  <c r="C7" i="2"/>
  <c r="I7" i="2" s="1"/>
  <c r="B7" i="2"/>
  <c r="H6" i="2"/>
  <c r="G6" i="2"/>
  <c r="F4" i="2"/>
  <c r="C4" i="2"/>
  <c r="I2" i="2"/>
  <c r="G2" i="2"/>
  <c r="K115" i="2" l="1"/>
  <c r="J123" i="2"/>
  <c r="K135" i="2"/>
  <c r="K151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J111" i="2"/>
  <c r="I112" i="2"/>
  <c r="K123" i="2"/>
  <c r="I128" i="2"/>
  <c r="J139" i="2"/>
  <c r="I144" i="2"/>
  <c r="J155" i="2"/>
  <c r="I160" i="2"/>
  <c r="C6" i="2"/>
  <c r="I6" i="2" s="1"/>
  <c r="J103" i="2"/>
  <c r="I120" i="2"/>
  <c r="J127" i="2"/>
  <c r="I132" i="2"/>
  <c r="J143" i="2"/>
  <c r="I148" i="2"/>
  <c r="J159" i="2"/>
  <c r="I164" i="2"/>
  <c r="I61" i="3"/>
  <c r="D6" i="2"/>
  <c r="J6" i="2" s="1"/>
  <c r="E6" i="2"/>
  <c r="K6" i="2" s="1"/>
  <c r="J99" i="2"/>
  <c r="J119" i="2"/>
  <c r="K127" i="2"/>
  <c r="K143" i="2"/>
  <c r="K159" i="2"/>
  <c r="K7" i="3"/>
  <c r="I12" i="3"/>
  <c r="K23" i="3"/>
  <c r="I28" i="3"/>
  <c r="K39" i="3"/>
  <c r="I44" i="3"/>
  <c r="J57" i="3"/>
  <c r="J95" i="2"/>
  <c r="K119" i="2"/>
  <c r="J131" i="2"/>
  <c r="I136" i="2"/>
  <c r="J147" i="2"/>
  <c r="I152" i="2"/>
  <c r="J163" i="2"/>
  <c r="I168" i="2"/>
  <c r="I172" i="2"/>
  <c r="I176" i="2"/>
  <c r="I180" i="2"/>
  <c r="I184" i="2"/>
  <c r="I188" i="2"/>
  <c r="I192" i="2"/>
  <c r="I196" i="2"/>
  <c r="I200" i="2"/>
  <c r="I204" i="2"/>
  <c r="I208" i="2"/>
  <c r="I212" i="2"/>
  <c r="I216" i="2"/>
  <c r="I220" i="2"/>
  <c r="I224" i="2"/>
  <c r="K56" i="3"/>
  <c r="J61" i="3"/>
  <c r="I65" i="3"/>
  <c r="J77" i="3"/>
  <c r="J109" i="3"/>
  <c r="J141" i="3"/>
  <c r="J173" i="3"/>
  <c r="J97" i="3"/>
  <c r="J129" i="3"/>
  <c r="J161" i="3"/>
  <c r="J93" i="3"/>
  <c r="J125" i="3"/>
  <c r="J157" i="3"/>
  <c r="J153" i="3"/>
  <c r="I286" i="3"/>
  <c r="I188" i="3"/>
  <c r="K195" i="3"/>
  <c r="I198" i="3"/>
  <c r="K209" i="3"/>
  <c r="K225" i="3"/>
  <c r="I230" i="3"/>
  <c r="K253" i="3"/>
  <c r="I262" i="3"/>
  <c r="K285" i="3"/>
  <c r="I294" i="3"/>
  <c r="K325" i="3"/>
  <c r="K197" i="3"/>
  <c r="I200" i="3"/>
  <c r="I214" i="3"/>
  <c r="I234" i="3"/>
  <c r="K257" i="3"/>
  <c r="I266" i="3"/>
  <c r="K289" i="3"/>
  <c r="I298" i="3"/>
  <c r="I314" i="3"/>
  <c r="I346" i="3"/>
  <c r="K187" i="3"/>
  <c r="I190" i="3"/>
  <c r="K213" i="3"/>
  <c r="K229" i="3"/>
  <c r="I238" i="3"/>
  <c r="K261" i="3"/>
  <c r="I270" i="3"/>
  <c r="K293" i="3"/>
  <c r="I302" i="3"/>
  <c r="K349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<sst xmlns="http://schemas.openxmlformats.org/spreadsheetml/2006/main" count="158" uniqueCount="122">
  <si>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</si>
  <si>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</si>
  <si>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</si>
  <si>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</si>
  <si>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</si>
  <si>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</si>
  <si>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</si>
  <si>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</si>
  <si>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</si>
  <si>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</si>
  <si>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</si>
  <si>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</si>
  <si>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</si>
  <si>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</si>
  <si>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</si>
  <si>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</si>
  <si>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</si>
  <si>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</si>
  <si>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</si>
  <si>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</si>
  <si>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</si>
  <si>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</si>
  <si>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</si>
  <si>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</si>
  <si>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</si>
  <si>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</si>
  <si>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</si>
  <si>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</si>
  <si>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</si>
  <si>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</si>
  <si>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</si>
  <si>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</si>
  <si>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</si>
  <si>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</si>
  <si>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</si>
  <si>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</si>
  <si>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</si>
  <si>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</si>
  <si>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</si>
  <si>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</si>
  <si>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</si>
  <si>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</si>
  <si>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</si>
  <si>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</si>
  <si>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</si>
  <si>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</si>
  <si>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</si>
  <si>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</si>
  <si>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</si>
  <si>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</si>
  <si>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</si>
  <si>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BETHEL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</si>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</sst>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3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45017</v>
      </c>
      <c r="F7" s="3" t="s">
        <v>3</v>
      </c>
      <c r="G7" s="5">
        <v>45046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04/01/2023 - 04/30/2023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04/01/2022 - 04/30/2022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101747796.27999999</v>
      </c>
      <c r="D6" s="32">
        <f t="shared" si="0"/>
        <v>39748052.450000003</v>
      </c>
      <c r="E6" s="33">
        <f t="shared" si="0"/>
        <v>15579955.550000001</v>
      </c>
      <c r="F6" s="31">
        <f t="shared" si="0"/>
        <v>92718608.109999999</v>
      </c>
      <c r="G6" s="32">
        <f t="shared" si="0"/>
        <v>40085059.090000004</v>
      </c>
      <c r="H6" s="33">
        <f t="shared" si="0"/>
        <v>14617879.299999999</v>
      </c>
      <c r="I6" s="17">
        <f t="shared" ref="I6:I69" si="1">IFERROR((C6-F6)/F6,"")</f>
        <v>9.7382697541014529E-2</v>
      </c>
      <c r="J6" s="17">
        <f t="shared" ref="J6:J69" si="2">IFERROR((D6-G6)/G6,"")</f>
        <v>-8.4072880931357653E-3</v>
      </c>
      <c r="K6" s="17">
        <f t="shared" ref="K6:K69" si="3">IFERROR((E6-H6)/H6,"")</f>
        <v>6.5815035837654093E-2</v>
      </c>
    </row>
    <row r="7" spans="2:11" x14ac:dyDescent="0.3">
      <c r="B7" s="18" t="str">
        <f>'County Data'!A2</f>
        <v>Addison</v>
      </c>
      <c r="C7" s="34">
        <f>IF('County Data'!C2&gt;9,'County Data'!B2,"*")</f>
        <v>4002638.91</v>
      </c>
      <c r="D7" s="34">
        <f>IF('County Data'!E2&gt;9,'County Data'!D2,"*")</f>
        <v>718250.16</v>
      </c>
      <c r="E7" s="35">
        <f>IF('County Data'!G2&gt;9,'County Data'!F2,"*")</f>
        <v>478128.76</v>
      </c>
      <c r="F7" s="34">
        <f>IF('County Data'!I2&gt;9,'County Data'!H2,"*")</f>
        <v>3617399.49</v>
      </c>
      <c r="G7" s="34">
        <f>IF('County Data'!K2&gt;9,'County Data'!J2,"*")</f>
        <v>718770.1</v>
      </c>
      <c r="H7" s="35">
        <f>IF('County Data'!M2&gt;9,'County Data'!L2,"*")</f>
        <v>435096.24</v>
      </c>
      <c r="I7" s="19">
        <f t="shared" si="1"/>
        <v>0.10649623329271822</v>
      </c>
      <c r="J7" s="19">
        <f t="shared" si="2"/>
        <v>-7.2337455328198006E-4</v>
      </c>
      <c r="K7" s="19">
        <f t="shared" si="3"/>
        <v>9.8903451797239209E-2</v>
      </c>
    </row>
    <row r="8" spans="2:11" x14ac:dyDescent="0.3">
      <c r="B8" s="18" t="str">
        <f>'County Data'!A3</f>
        <v>Bennington</v>
      </c>
      <c r="C8" s="34">
        <f>IF('County Data'!C3&gt;9,'County Data'!B3,"*")</f>
        <v>5890984.6799999997</v>
      </c>
      <c r="D8" s="34">
        <f>IF('County Data'!E3&gt;9,'County Data'!D3,"*")</f>
        <v>1533184.06</v>
      </c>
      <c r="E8" s="35">
        <f>IF('County Data'!G3&gt;9,'County Data'!F3,"*")</f>
        <v>865847.77</v>
      </c>
      <c r="F8" s="34">
        <f>IF('County Data'!I3&gt;9,'County Data'!H3,"*")</f>
        <v>5510781.5700000003</v>
      </c>
      <c r="G8" s="34">
        <f>IF('County Data'!K3&gt;9,'County Data'!J3,"*")</f>
        <v>1891794.53</v>
      </c>
      <c r="H8" s="35">
        <f>IF('County Data'!M3&gt;9,'County Data'!L3,"*")</f>
        <v>835287.39</v>
      </c>
      <c r="I8" s="19">
        <f t="shared" si="1"/>
        <v>6.8992593005278449E-2</v>
      </c>
      <c r="J8" s="19">
        <f t="shared" si="2"/>
        <v>-0.18956100375234722</v>
      </c>
      <c r="K8" s="19">
        <f t="shared" si="3"/>
        <v>3.6586665099780813E-2</v>
      </c>
    </row>
    <row r="9" spans="2:11" x14ac:dyDescent="0.3">
      <c r="B9" s="9" t="str">
        <f>'County Data'!A4</f>
        <v>Caledonia</v>
      </c>
      <c r="C9" s="36">
        <f>IF('County Data'!C4&gt;9,'County Data'!B4,"*")</f>
        <v>3351688.9</v>
      </c>
      <c r="D9" s="36">
        <f>IF('County Data'!E4&gt;9,'County Data'!D4,"*")</f>
        <v>461093.72</v>
      </c>
      <c r="E9" s="37">
        <f>IF('County Data'!G4&gt;9,'County Data'!F4,"*")</f>
        <v>352721.38</v>
      </c>
      <c r="F9" s="36">
        <f>IF('County Data'!I4&gt;9,'County Data'!H4,"*")</f>
        <v>3182852.6</v>
      </c>
      <c r="G9" s="36">
        <f>IF('County Data'!K4&gt;9,'County Data'!J4,"*")</f>
        <v>364662.58</v>
      </c>
      <c r="H9" s="37">
        <f>IF('County Data'!M4&gt;9,'County Data'!L4,"*")</f>
        <v>315272.43</v>
      </c>
      <c r="I9" s="8">
        <f t="shared" si="1"/>
        <v>5.3045591869381514E-2</v>
      </c>
      <c r="J9" s="8">
        <f t="shared" si="2"/>
        <v>0.26443936199870016</v>
      </c>
      <c r="K9" s="8">
        <f t="shared" si="3"/>
        <v>0.11878282538057645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33278267.329999998</v>
      </c>
      <c r="D10" s="34">
        <f>IF('County Data'!E5&gt;9,'County Data'!D5,"*")</f>
        <v>9540581.3499999996</v>
      </c>
      <c r="E10" s="35">
        <f>IF('County Data'!G5&gt;9,'County Data'!F5,"*")</f>
        <v>5841736.8499999996</v>
      </c>
      <c r="F10" s="34">
        <f>IF('County Data'!I5&gt;9,'County Data'!H5,"*")</f>
        <v>30731024.989999998</v>
      </c>
      <c r="G10" s="34">
        <f>IF('County Data'!K5&gt;9,'County Data'!J5,"*")</f>
        <v>9176468.8399999999</v>
      </c>
      <c r="H10" s="35">
        <f>IF('County Data'!M5&gt;9,'County Data'!L5,"*")</f>
        <v>5539660.04</v>
      </c>
      <c r="I10" s="19">
        <f t="shared" si="1"/>
        <v>8.2888297439765932E-2</v>
      </c>
      <c r="J10" s="19">
        <f t="shared" si="2"/>
        <v>3.9678934931140657E-2</v>
      </c>
      <c r="K10" s="19">
        <f t="shared" si="3"/>
        <v>5.4529846203342038E-2</v>
      </c>
    </row>
    <row r="11" spans="2:11" x14ac:dyDescent="0.3">
      <c r="B11" s="9" t="str">
        <f>'County Data'!A6</f>
        <v>Essex</v>
      </c>
      <c r="C11" s="36">
        <f>IF('County Data'!C6&gt;9,'County Data'!B6,"*")</f>
        <v>236298.11</v>
      </c>
      <c r="D11" s="36" t="str">
        <f>IF('County Data'!E6&gt;9,'County Data'!D6,"*")</f>
        <v>*</v>
      </c>
      <c r="E11" s="37" t="str">
        <f>IF('County Data'!G6&gt;9,'County Data'!F6,"*")</f>
        <v>*</v>
      </c>
      <c r="F11" s="36">
        <f>IF('County Data'!I6&gt;9,'County Data'!H6,"*")</f>
        <v>225191.67</v>
      </c>
      <c r="G11" s="36" t="str">
        <f>IF('County Data'!K6&gt;9,'County Data'!J6,"*")</f>
        <v>*</v>
      </c>
      <c r="H11" s="37">
        <f>IF('County Data'!M6&gt;9,'County Data'!L6,"*")</f>
        <v>62109.27</v>
      </c>
      <c r="I11" s="8">
        <f t="shared" si="1"/>
        <v>4.9319941541354405E-2</v>
      </c>
      <c r="J11" s="8" t="str">
        <f t="shared" si="2"/>
        <v/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4">
        <f>IF('County Data'!C7&gt;9,'County Data'!B7,"*")</f>
        <v>4751156.33</v>
      </c>
      <c r="D12" s="34">
        <f>IF('County Data'!E7&gt;9,'County Data'!D7,"*")</f>
        <v>432300.31</v>
      </c>
      <c r="E12" s="35">
        <f>IF('County Data'!G7&gt;9,'County Data'!F7,"*")</f>
        <v>361130.93</v>
      </c>
      <c r="F12" s="34">
        <f>IF('County Data'!I7&gt;9,'County Data'!H7,"*")</f>
        <v>4713055.38</v>
      </c>
      <c r="G12" s="34">
        <f>IF('County Data'!K7&gt;9,'County Data'!J7,"*")</f>
        <v>416752.79</v>
      </c>
      <c r="H12" s="35">
        <f>IF('County Data'!M7&gt;9,'County Data'!L7,"*")</f>
        <v>431769.89</v>
      </c>
      <c r="I12" s="19">
        <f t="shared" si="1"/>
        <v>8.0841294930848427E-3</v>
      </c>
      <c r="J12" s="19">
        <f t="shared" si="2"/>
        <v>3.7306336929382088E-2</v>
      </c>
      <c r="K12" s="19">
        <f t="shared" si="3"/>
        <v>-0.16360325635490705</v>
      </c>
    </row>
    <row r="13" spans="2:11" x14ac:dyDescent="0.3">
      <c r="B13" s="9" t="str">
        <f>'County Data'!A8</f>
        <v>Grand Isle</v>
      </c>
      <c r="C13" s="36">
        <f>IF('County Data'!C8&gt;9,'County Data'!B8,"*")</f>
        <v>309112.28000000003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328001.87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-5.7589885082057514E-2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5242445.8</v>
      </c>
      <c r="D14" s="34">
        <f>IF('County Data'!E9&gt;9,'County Data'!D9,"*")</f>
        <v>2550768.92</v>
      </c>
      <c r="E14" s="35">
        <f>IF('County Data'!G9&gt;9,'County Data'!F9,"*")</f>
        <v>1140983.96</v>
      </c>
      <c r="F14" s="34">
        <f>IF('County Data'!I9&gt;9,'County Data'!H9,"*")</f>
        <v>5120627.91</v>
      </c>
      <c r="G14" s="34">
        <f>IF('County Data'!K9&gt;9,'County Data'!J9,"*")</f>
        <v>2547455.56</v>
      </c>
      <c r="H14" s="35">
        <f>IF('County Data'!M9&gt;9,'County Data'!L9,"*")</f>
        <v>1132054.56</v>
      </c>
      <c r="I14" s="19">
        <f t="shared" si="1"/>
        <v>2.3789639110879991E-2</v>
      </c>
      <c r="J14" s="19">
        <f t="shared" si="2"/>
        <v>1.3006546814892698E-3</v>
      </c>
      <c r="K14" s="19">
        <f t="shared" si="3"/>
        <v>7.8877823697825183E-3</v>
      </c>
    </row>
    <row r="15" spans="2:11" x14ac:dyDescent="0.3">
      <c r="B15" s="21" t="str">
        <f>'County Data'!A10</f>
        <v>Orange</v>
      </c>
      <c r="C15" s="38">
        <f>IF('County Data'!C10&gt;9,'County Data'!B10,"*")</f>
        <v>1823406.04</v>
      </c>
      <c r="D15" s="38" t="str">
        <f>IF('County Data'!E10&gt;9,'County Data'!D10,"*")</f>
        <v>*</v>
      </c>
      <c r="E15" s="39">
        <f>IF('County Data'!G10&gt;9,'County Data'!F10,"*")</f>
        <v>213377.57</v>
      </c>
      <c r="F15" s="38">
        <f>IF('County Data'!I10&gt;9,'County Data'!H10,"*")</f>
        <v>1594895.24</v>
      </c>
      <c r="G15" s="38">
        <f>IF('County Data'!K10&gt;9,'County Data'!J10,"*")</f>
        <v>86389.68</v>
      </c>
      <c r="H15" s="39">
        <f>IF('County Data'!M10&gt;9,'County Data'!L10,"*")</f>
        <v>171839.86</v>
      </c>
      <c r="I15" s="20">
        <f t="shared" si="1"/>
        <v>0.14327636967554061</v>
      </c>
      <c r="J15" s="20" t="str">
        <f t="shared" si="2"/>
        <v/>
      </c>
      <c r="K15" s="20">
        <f t="shared" si="3"/>
        <v>0.24172336965358343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3074798.89</v>
      </c>
      <c r="D16" s="34">
        <f>IF('County Data'!E11&gt;9,'County Data'!D11,"*")</f>
        <v>161196.81</v>
      </c>
      <c r="E16" s="35">
        <f>IF('County Data'!G11&gt;9,'County Data'!F11,"*")</f>
        <v>410310.05</v>
      </c>
      <c r="F16" s="34">
        <f>IF('County Data'!I11&gt;9,'County Data'!H11,"*")</f>
        <v>2848769.44</v>
      </c>
      <c r="G16" s="34">
        <f>IF('County Data'!K11&gt;9,'County Data'!J11,"*")</f>
        <v>431459.26</v>
      </c>
      <c r="H16" s="35">
        <f>IF('County Data'!M11&gt;9,'County Data'!L11,"*")</f>
        <v>414843.91</v>
      </c>
      <c r="I16" s="19">
        <f t="shared" si="1"/>
        <v>7.9342837235715433E-2</v>
      </c>
      <c r="J16" s="19">
        <f t="shared" si="2"/>
        <v>-0.62639158561575436</v>
      </c>
      <c r="K16" s="19">
        <f t="shared" si="3"/>
        <v>-1.0929074504191194E-2</v>
      </c>
    </row>
    <row r="17" spans="2:11" x14ac:dyDescent="0.3">
      <c r="B17" s="9" t="str">
        <f>'County Data'!A12</f>
        <v>Other</v>
      </c>
      <c r="C17" s="36">
        <f>IF('County Data'!C12&gt;9,'County Data'!B12,"*")</f>
        <v>6998756.8499999996</v>
      </c>
      <c r="D17" s="36">
        <f>IF('County Data'!E12&gt;9,'County Data'!D12,"*")</f>
        <v>16828998.260000002</v>
      </c>
      <c r="E17" s="37">
        <f>IF('County Data'!G12&gt;9,'County Data'!F12,"*")</f>
        <v>745324.11</v>
      </c>
      <c r="F17" s="36">
        <f>IF('County Data'!I12&gt;9,'County Data'!H12,"*")</f>
        <v>4801735.21</v>
      </c>
      <c r="G17" s="36">
        <f>IF('County Data'!K12&gt;9,'County Data'!J12,"*")</f>
        <v>16946745.440000001</v>
      </c>
      <c r="H17" s="37">
        <f>IF('County Data'!M12&gt;9,'County Data'!L12,"*")</f>
        <v>557937.64</v>
      </c>
      <c r="I17" s="8">
        <f t="shared" si="1"/>
        <v>0.45754743731485348</v>
      </c>
      <c r="J17" s="8">
        <f t="shared" si="2"/>
        <v>-6.9480703782849587E-3</v>
      </c>
      <c r="K17" s="8">
        <f t="shared" si="3"/>
        <v>0.3358555805627309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10169271.880000001</v>
      </c>
      <c r="D18" s="34">
        <f>IF('County Data'!E13&gt;9,'County Data'!D13,"*")</f>
        <v>2283360.5299999998</v>
      </c>
      <c r="E18" s="35">
        <f>IF('County Data'!G13&gt;9,'County Data'!F13,"*")</f>
        <v>1587941.48</v>
      </c>
      <c r="F18" s="34">
        <f>IF('County Data'!I13&gt;9,'County Data'!H13,"*")</f>
        <v>8955820.0999999996</v>
      </c>
      <c r="G18" s="34">
        <f>IF('County Data'!K13&gt;9,'County Data'!J13,"*")</f>
        <v>2156556.65</v>
      </c>
      <c r="H18" s="35">
        <f>IF('County Data'!M13&gt;9,'County Data'!L13,"*")</f>
        <v>1499860.83</v>
      </c>
      <c r="I18" s="19">
        <f t="shared" si="1"/>
        <v>0.13549309459666359</v>
      </c>
      <c r="J18" s="19">
        <f t="shared" si="2"/>
        <v>5.879923441844196E-2</v>
      </c>
      <c r="K18" s="19">
        <f t="shared" si="3"/>
        <v>5.872588192065787E-2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9344644.0800000001</v>
      </c>
      <c r="D19" s="36">
        <f>IF('County Data'!E14&gt;9,'County Data'!D14,"*")</f>
        <v>1605013.54</v>
      </c>
      <c r="E19" s="37">
        <f>IF('County Data'!G14&gt;9,'County Data'!F14,"*")</f>
        <v>1455318.3</v>
      </c>
      <c r="F19" s="36">
        <f>IF('County Data'!I14&gt;9,'County Data'!H14,"*")</f>
        <v>8738662.1899999995</v>
      </c>
      <c r="G19" s="36">
        <f>IF('County Data'!K14&gt;9,'County Data'!J14,"*")</f>
        <v>1407027.36</v>
      </c>
      <c r="H19" s="37">
        <f>IF('County Data'!M14&gt;9,'County Data'!L14,"*")</f>
        <v>1372841.1</v>
      </c>
      <c r="I19" s="8">
        <f t="shared" si="1"/>
        <v>6.9344926811960972E-2</v>
      </c>
      <c r="J19" s="8">
        <f t="shared" si="2"/>
        <v>0.14071238813721429</v>
      </c>
      <c r="K19" s="8">
        <f t="shared" si="3"/>
        <v>6.0077746798227374E-2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6074546.1600000001</v>
      </c>
      <c r="D20" s="34">
        <f>IF('County Data'!E15&gt;9,'County Data'!D15,"*")</f>
        <v>1019200.62</v>
      </c>
      <c r="E20" s="35">
        <f>IF('County Data'!G15&gt;9,'County Data'!F15,"*")</f>
        <v>887285.3</v>
      </c>
      <c r="F20" s="34">
        <f>IF('County Data'!I15&gt;9,'County Data'!H15,"*")</f>
        <v>5698527.6399999997</v>
      </c>
      <c r="G20" s="34">
        <f>IF('County Data'!K15&gt;9,'County Data'!J15,"*")</f>
        <v>1044267.38</v>
      </c>
      <c r="H20" s="35">
        <f>IF('County Data'!M15&gt;9,'County Data'!L15,"*")</f>
        <v>773564.04</v>
      </c>
      <c r="I20" s="19">
        <f t="shared" si="1"/>
        <v>6.5985205961026194E-2</v>
      </c>
      <c r="J20" s="19">
        <f t="shared" si="2"/>
        <v>-2.400415878163312E-2</v>
      </c>
      <c r="K20" s="19">
        <f t="shared" si="3"/>
        <v>0.14700949646004746</v>
      </c>
    </row>
    <row r="21" spans="2:11" x14ac:dyDescent="0.3">
      <c r="B21" s="9" t="str">
        <f>'County Data'!A16</f>
        <v>Windsor</v>
      </c>
      <c r="C21" s="36">
        <f>IF('County Data'!C16&gt;9,'County Data'!B16,"*")</f>
        <v>7199780.04</v>
      </c>
      <c r="D21" s="36">
        <f>IF('County Data'!E16&gt;9,'County Data'!D16,"*")</f>
        <v>2614104.17</v>
      </c>
      <c r="E21" s="37">
        <f>IF('County Data'!G16&gt;9,'County Data'!F16,"*")</f>
        <v>1239849.0900000001</v>
      </c>
      <c r="F21" s="36">
        <f>IF('County Data'!I16&gt;9,'County Data'!H16,"*")</f>
        <v>6651262.8099999996</v>
      </c>
      <c r="G21" s="36">
        <f>IF('County Data'!K16&gt;9,'County Data'!J16,"*")</f>
        <v>2896708.92</v>
      </c>
      <c r="H21" s="37">
        <f>IF('County Data'!M16&gt;9,'County Data'!L16,"*")</f>
        <v>1075742.1000000001</v>
      </c>
      <c r="I21" s="8">
        <f t="shared" si="1"/>
        <v>8.246813359642309E-2</v>
      </c>
      <c r="J21" s="8">
        <f t="shared" si="2"/>
        <v>-9.7560630979794824E-2</v>
      </c>
      <c r="K21" s="8">
        <f t="shared" si="3"/>
        <v>0.15255235432358738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04/01/2023 - 04/30/2023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04/01/2022 - 04/30/2022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1719126.12</v>
      </c>
      <c r="D6" s="32" t="str">
        <f>IF('Town Data'!E2&gt;9,'Town Data'!D2,"*")</f>
        <v>*</v>
      </c>
      <c r="E6" s="33">
        <f>IF('Town Data'!G2&gt;9,'Town Data'!F2,"*")</f>
        <v>251430.11</v>
      </c>
      <c r="F6" s="32">
        <f>IF('Town Data'!I2&gt;9,'Town Data'!H2,"*")</f>
        <v>1643478.93</v>
      </c>
      <c r="G6" s="32" t="str">
        <f>IF('Town Data'!K2&gt;9,'Town Data'!J2,"*")</f>
        <v>*</v>
      </c>
      <c r="H6" s="33">
        <f>IF('Town Data'!M2&gt;9,'Town Data'!L2,"*")</f>
        <v>285215.37</v>
      </c>
      <c r="I6" s="17">
        <f t="shared" ref="I6:I69" si="0">IFERROR((C6-F6)/F6,"")</f>
        <v>4.6028694751809311E-2</v>
      </c>
      <c r="J6" s="17" t="str">
        <f t="shared" ref="J6:J69" si="1">IFERROR((D6-G6)/G6,"")</f>
        <v/>
      </c>
      <c r="K6" s="17">
        <f t="shared" ref="K6:K69" si="2">IFERROR((E6-H6)/H6,"")</f>
        <v>-0.11845525716233318</v>
      </c>
    </row>
    <row r="7" spans="2:11" x14ac:dyDescent="0.3">
      <c r="B7" t="str">
        <f>'Town Data'!A3</f>
        <v>BARTON</v>
      </c>
      <c r="C7" s="40">
        <f>IF('Town Data'!C3&gt;9,'Town Data'!B3,"*")</f>
        <v>196774.97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212416.98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-7.3638227979702986E-2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3127901.91</v>
      </c>
      <c r="D8" s="34">
        <f>IF('Town Data'!E4&gt;9,'Town Data'!D4,"*")</f>
        <v>404835.55</v>
      </c>
      <c r="E8" s="35">
        <f>IF('Town Data'!G4&gt;9,'Town Data'!F4,"*")</f>
        <v>353114.8</v>
      </c>
      <c r="F8" s="34">
        <f>IF('Town Data'!I4&gt;9,'Town Data'!H4,"*")</f>
        <v>3089208.56</v>
      </c>
      <c r="G8" s="34">
        <f>IF('Town Data'!K4&gt;9,'Town Data'!J4,"*")</f>
        <v>439466.09</v>
      </c>
      <c r="H8" s="35">
        <f>IF('Town Data'!M4&gt;9,'Town Data'!L4,"*")</f>
        <v>335480.82</v>
      </c>
      <c r="I8" s="19">
        <f t="shared" si="0"/>
        <v>1.2525327846430703E-2</v>
      </c>
      <c r="J8" s="19">
        <f t="shared" si="1"/>
        <v>-7.880139284466757E-2</v>
      </c>
      <c r="K8" s="19">
        <f t="shared" si="2"/>
        <v>5.2563303022807623E-2</v>
      </c>
    </row>
    <row r="9" spans="2:11" x14ac:dyDescent="0.3">
      <c r="B9" t="str">
        <f>'Town Data'!A5</f>
        <v>BERLIN</v>
      </c>
      <c r="C9" s="40">
        <f>IF('Town Data'!C5&gt;9,'Town Data'!B5,"*")</f>
        <v>1686828.18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1763294.78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-4.336574965644717E-2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BETHEL</v>
      </c>
      <c r="C10" s="41">
        <f>IF('Town Data'!C6&gt;9,'Town Data'!B6,"*")</f>
        <v>182204.07</v>
      </c>
      <c r="D10" s="34" t="str">
        <f>IF('Town Data'!E6&gt;9,'Town Data'!D6,"*")</f>
        <v>*</v>
      </c>
      <c r="E10" s="35" t="str">
        <f>IF('Town Data'!G6&gt;9,'Town Data'!F6,"*")</f>
        <v>*</v>
      </c>
      <c r="F10" s="34" t="str">
        <f>IF('Town Data'!I6&gt;9,'Town Data'!H6,"*")</f>
        <v>*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BRANDON</v>
      </c>
      <c r="C11" s="40">
        <f>IF('Town Data'!C7&gt;9,'Town Data'!B7,"*")</f>
        <v>363287.03</v>
      </c>
      <c r="D11" s="36" t="str">
        <f>IF('Town Data'!E7&gt;9,'Town Data'!D7,"*")</f>
        <v>*</v>
      </c>
      <c r="E11" s="37">
        <f>IF('Town Data'!G7&gt;9,'Town Data'!F7,"*")</f>
        <v>76546.94</v>
      </c>
      <c r="F11" s="36">
        <f>IF('Town Data'!I7&gt;9,'Town Data'!H7,"*")</f>
        <v>328684.90000000002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0.10527447412400144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BRATTLEBORO</v>
      </c>
      <c r="C12" s="41">
        <f>IF('Town Data'!C8&gt;9,'Town Data'!B8,"*")</f>
        <v>3563838.47</v>
      </c>
      <c r="D12" s="34">
        <f>IF('Town Data'!E8&gt;9,'Town Data'!D8,"*")</f>
        <v>560786.43000000005</v>
      </c>
      <c r="E12" s="35">
        <f>IF('Town Data'!G8&gt;9,'Town Data'!F8,"*")</f>
        <v>414458.96</v>
      </c>
      <c r="F12" s="34">
        <f>IF('Town Data'!I8&gt;9,'Town Data'!H8,"*")</f>
        <v>3498074.01</v>
      </c>
      <c r="G12" s="34">
        <f>IF('Town Data'!K8&gt;9,'Town Data'!J8,"*")</f>
        <v>698096.66</v>
      </c>
      <c r="H12" s="35">
        <f>IF('Town Data'!M8&gt;9,'Town Data'!L8,"*")</f>
        <v>372771.94</v>
      </c>
      <c r="I12" s="19">
        <f t="shared" si="0"/>
        <v>1.8800191137179637E-2</v>
      </c>
      <c r="J12" s="19">
        <f t="shared" si="1"/>
        <v>-0.19669228900192701</v>
      </c>
      <c r="K12" s="19">
        <f t="shared" si="2"/>
        <v>0.11182982281338026</v>
      </c>
    </row>
    <row r="13" spans="2:11" x14ac:dyDescent="0.3">
      <c r="B13" t="str">
        <f>'Town Data'!A9</f>
        <v>BRISTOL</v>
      </c>
      <c r="C13" s="40">
        <f>IF('Town Data'!C9&gt;9,'Town Data'!B9,"*")</f>
        <v>399867.11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335098.31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0.19328298014991477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BURKE</v>
      </c>
      <c r="C14" s="41">
        <f>IF('Town Data'!C10&gt;9,'Town Data'!B10,"*")</f>
        <v>165040.19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178143.26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-7.3553554594206969E-2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BURLINGTON</v>
      </c>
      <c r="C15" s="40">
        <f>IF('Town Data'!C11&gt;9,'Town Data'!B11,"*")</f>
        <v>11203714.75</v>
      </c>
      <c r="D15" s="36">
        <f>IF('Town Data'!E11&gt;9,'Town Data'!D11,"*")</f>
        <v>4776048.91</v>
      </c>
      <c r="E15" s="37">
        <f>IF('Town Data'!G11&gt;9,'Town Data'!F11,"*")</f>
        <v>3470714.17</v>
      </c>
      <c r="F15" s="36">
        <f>IF('Town Data'!I11&gt;9,'Town Data'!H11,"*")</f>
        <v>10137354.859999999</v>
      </c>
      <c r="G15" s="36">
        <f>IF('Town Data'!K11&gt;9,'Town Data'!J11,"*")</f>
        <v>4358085.59</v>
      </c>
      <c r="H15" s="37">
        <f>IF('Town Data'!M11&gt;9,'Town Data'!L11,"*")</f>
        <v>3231661.07</v>
      </c>
      <c r="I15" s="8">
        <f t="shared" si="0"/>
        <v>0.10519113760214177</v>
      </c>
      <c r="J15" s="8">
        <f t="shared" si="1"/>
        <v>9.5905257335710176E-2</v>
      </c>
      <c r="K15" s="8">
        <f t="shared" si="2"/>
        <v>7.3972206497508755E-2</v>
      </c>
    </row>
    <row r="16" spans="2:11" x14ac:dyDescent="0.3">
      <c r="B16" s="25" t="str">
        <f>'Town Data'!A12</f>
        <v>CAMBRIDGE</v>
      </c>
      <c r="C16" s="42">
        <f>IF('Town Data'!C12&gt;9,'Town Data'!B12,"*")</f>
        <v>507730.97</v>
      </c>
      <c r="D16" s="43" t="str">
        <f>IF('Town Data'!E12&gt;9,'Town Data'!D12,"*")</f>
        <v>*</v>
      </c>
      <c r="E16" s="44">
        <f>IF('Town Data'!G12&gt;9,'Town Data'!F12,"*")</f>
        <v>96491.04</v>
      </c>
      <c r="F16" s="43">
        <f>IF('Town Data'!I12&gt;9,'Town Data'!H12,"*")</f>
        <v>498805.39</v>
      </c>
      <c r="G16" s="43" t="str">
        <f>IF('Town Data'!K12&gt;9,'Town Data'!J12,"*")</f>
        <v>*</v>
      </c>
      <c r="H16" s="44">
        <f>IF('Town Data'!M12&gt;9,'Town Data'!L12,"*")</f>
        <v>104082.59</v>
      </c>
      <c r="I16" s="23">
        <f t="shared" si="0"/>
        <v>1.7893912493607892E-2</v>
      </c>
      <c r="J16" s="23" t="str">
        <f t="shared" si="1"/>
        <v/>
      </c>
      <c r="K16" s="23">
        <f t="shared" si="2"/>
        <v>-7.2937750684336389E-2</v>
      </c>
    </row>
    <row r="17" spans="2:11" x14ac:dyDescent="0.3">
      <c r="B17" s="24" t="str">
        <f>'Town Data'!A13</f>
        <v>CASTLETON</v>
      </c>
      <c r="C17" s="41">
        <f>IF('Town Data'!C13&gt;9,'Town Data'!B13,"*")</f>
        <v>550834.17000000004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519284.38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6.0756285409547729E-2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CHESTER</v>
      </c>
      <c r="C18" s="40">
        <f>IF('Town Data'!C14&gt;9,'Town Data'!B14,"*")</f>
        <v>235536.46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235060.86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2.0233057940824595E-3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COLCHESTER</v>
      </c>
      <c r="C19" s="41">
        <f>IF('Town Data'!C15&gt;9,'Town Data'!B15,"*")</f>
        <v>2592082.1</v>
      </c>
      <c r="D19" s="34" t="str">
        <f>IF('Town Data'!E15&gt;9,'Town Data'!D15,"*")</f>
        <v>*</v>
      </c>
      <c r="E19" s="35">
        <f>IF('Town Data'!G15&gt;9,'Town Data'!F15,"*")</f>
        <v>255494.47</v>
      </c>
      <c r="F19" s="34">
        <f>IF('Town Data'!I15&gt;9,'Town Data'!H15,"*")</f>
        <v>2569903.48</v>
      </c>
      <c r="G19" s="34" t="str">
        <f>IF('Town Data'!K15&gt;9,'Town Data'!J15,"*")</f>
        <v>*</v>
      </c>
      <c r="H19" s="35">
        <f>IF('Town Data'!M15&gt;9,'Town Data'!L15,"*")</f>
        <v>276307.03000000003</v>
      </c>
      <c r="I19" s="19">
        <f t="shared" si="0"/>
        <v>8.6301373466368906E-3</v>
      </c>
      <c r="J19" s="19" t="str">
        <f t="shared" si="1"/>
        <v/>
      </c>
      <c r="K19" s="19">
        <f t="shared" si="2"/>
        <v>-7.5324033557886763E-2</v>
      </c>
    </row>
    <row r="20" spans="2:11" x14ac:dyDescent="0.3">
      <c r="B20" t="str">
        <f>'Town Data'!A16</f>
        <v>DERBY</v>
      </c>
      <c r="C20" s="40">
        <f>IF('Town Data'!C16&gt;9,'Town Data'!B16,"*")</f>
        <v>1002728.3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915093.78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9.5765616503261569E-2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41">
        <f>IF('Town Data'!C17&gt;9,'Town Data'!B17,"*")</f>
        <v>353765.77</v>
      </c>
      <c r="D21" s="34" t="str">
        <f>IF('Town Data'!E17&gt;9,'Town Data'!D17,"*")</f>
        <v>*</v>
      </c>
      <c r="E21" s="35">
        <f>IF('Town Data'!G17&gt;9,'Town Data'!F17,"*")</f>
        <v>129708.29</v>
      </c>
      <c r="F21" s="34">
        <f>IF('Town Data'!I17&gt;9,'Town Data'!H17,"*")</f>
        <v>295988.24</v>
      </c>
      <c r="G21" s="34">
        <f>IF('Town Data'!K17&gt;9,'Town Data'!J17,"*")</f>
        <v>50046.69</v>
      </c>
      <c r="H21" s="35">
        <f>IF('Town Data'!M17&gt;9,'Town Data'!L17,"*")</f>
        <v>109895.4</v>
      </c>
      <c r="I21" s="19">
        <f t="shared" si="0"/>
        <v>0.19520211343531765</v>
      </c>
      <c r="J21" s="19" t="str">
        <f t="shared" si="1"/>
        <v/>
      </c>
      <c r="K21" s="19">
        <f t="shared" si="2"/>
        <v>0.18028861990583775</v>
      </c>
    </row>
    <row r="22" spans="2:11" x14ac:dyDescent="0.3">
      <c r="B22" t="str">
        <f>'Town Data'!A18</f>
        <v>ENOSBURG</v>
      </c>
      <c r="C22" s="40">
        <f>IF('Town Data'!C18&gt;9,'Town Data'!B18,"*")</f>
        <v>445217.71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405244.34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9.8640168546215823E-2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41">
        <f>IF('Town Data'!C19&gt;9,'Town Data'!B19,"*")</f>
        <v>3386538.56</v>
      </c>
      <c r="D23" s="34" t="str">
        <f>IF('Town Data'!E19&gt;9,'Town Data'!D19,"*")</f>
        <v>*</v>
      </c>
      <c r="E23" s="35">
        <f>IF('Town Data'!G19&gt;9,'Town Data'!F19,"*")</f>
        <v>325888.51</v>
      </c>
      <c r="F23" s="34">
        <f>IF('Town Data'!I19&gt;9,'Town Data'!H19,"*")</f>
        <v>3287940.86</v>
      </c>
      <c r="G23" s="34" t="str">
        <f>IF('Town Data'!K19&gt;9,'Town Data'!J19,"*")</f>
        <v>*</v>
      </c>
      <c r="H23" s="35">
        <f>IF('Town Data'!M19&gt;9,'Town Data'!L19,"*")</f>
        <v>295719.61</v>
      </c>
      <c r="I23" s="19">
        <f t="shared" si="0"/>
        <v>2.9987674413340937E-2</v>
      </c>
      <c r="J23" s="19" t="str">
        <f t="shared" si="1"/>
        <v/>
      </c>
      <c r="K23" s="19">
        <f t="shared" si="2"/>
        <v>0.10201859795500212</v>
      </c>
    </row>
    <row r="24" spans="2:11" x14ac:dyDescent="0.3">
      <c r="B24" t="str">
        <f>'Town Data'!A20</f>
        <v>FAIR HAVEN</v>
      </c>
      <c r="C24" s="40">
        <f>IF('Town Data'!C20&gt;9,'Town Data'!B20,"*")</f>
        <v>550354.84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523527.47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5.1243481072731481E-2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41">
        <f>IF('Town Data'!C21&gt;9,'Town Data'!B21,"*")</f>
        <v>327103.90999999997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272171.53999999998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0.20182995621070446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40">
        <f>IF('Town Data'!C22&gt;9,'Town Data'!B22,"*")</f>
        <v>1964260.16</v>
      </c>
      <c r="D26" s="36">
        <f>IF('Town Data'!E22&gt;9,'Town Data'!D22,"*")</f>
        <v>1000069.45</v>
      </c>
      <c r="E26" s="37">
        <f>IF('Town Data'!G22&gt;9,'Town Data'!F22,"*")</f>
        <v>273975.42</v>
      </c>
      <c r="F26" s="36">
        <f>IF('Town Data'!I22&gt;9,'Town Data'!H22,"*")</f>
        <v>1804673.37</v>
      </c>
      <c r="G26" s="36">
        <f>IF('Town Data'!K22&gt;9,'Town Data'!J22,"*")</f>
        <v>1050375.6599999999</v>
      </c>
      <c r="H26" s="37">
        <f>IF('Town Data'!M22&gt;9,'Town Data'!L22,"*")</f>
        <v>218783.55</v>
      </c>
      <c r="I26" s="8">
        <f t="shared" si="0"/>
        <v>8.8429736179904836E-2</v>
      </c>
      <c r="J26" s="8">
        <f t="shared" si="1"/>
        <v>-4.789354124980387E-2</v>
      </c>
      <c r="K26" s="8">
        <f t="shared" si="2"/>
        <v>0.25226700087826531</v>
      </c>
    </row>
    <row r="27" spans="2:11" x14ac:dyDescent="0.3">
      <c r="B27" s="24" t="str">
        <f>'Town Data'!A23</f>
        <v>HINESBURG</v>
      </c>
      <c r="C27" s="41">
        <f>IF('Town Data'!C23&gt;9,'Town Data'!B23,"*")</f>
        <v>433618.58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412836.48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5.0339785863884982E-2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40">
        <f>IF('Town Data'!C24&gt;9,'Town Data'!B24,"*")</f>
        <v>436857.59999999998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406784.76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7.3928138310786193E-2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KILLINGTON</v>
      </c>
      <c r="C29" s="41">
        <f>IF('Town Data'!C25&gt;9,'Town Data'!B25,"*")</f>
        <v>1729923.76</v>
      </c>
      <c r="D29" s="34">
        <f>IF('Town Data'!E25&gt;9,'Town Data'!D25,"*")</f>
        <v>992323.31</v>
      </c>
      <c r="E29" s="35">
        <f>IF('Town Data'!G25&gt;9,'Town Data'!F25,"*")</f>
        <v>672783.8</v>
      </c>
      <c r="F29" s="34">
        <f>IF('Town Data'!I25&gt;9,'Town Data'!H25,"*")</f>
        <v>1323218.25</v>
      </c>
      <c r="G29" s="34">
        <f>IF('Town Data'!K25&gt;9,'Town Data'!J25,"*")</f>
        <v>1001353.67</v>
      </c>
      <c r="H29" s="35">
        <f>IF('Town Data'!M25&gt;9,'Town Data'!L25,"*")</f>
        <v>670901.04</v>
      </c>
      <c r="I29" s="19">
        <f t="shared" si="0"/>
        <v>0.30736086809564483</v>
      </c>
      <c r="J29" s="19">
        <f t="shared" si="1"/>
        <v>-9.0181523976438673E-3</v>
      </c>
      <c r="K29" s="19">
        <f t="shared" si="2"/>
        <v>2.8063155186046651E-3</v>
      </c>
    </row>
    <row r="30" spans="2:11" x14ac:dyDescent="0.3">
      <c r="B30" t="str">
        <f>'Town Data'!A26</f>
        <v>LONDONDERRY</v>
      </c>
      <c r="C30" s="40">
        <f>IF('Town Data'!C26&gt;9,'Town Data'!B26,"*")</f>
        <v>213816.66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208856.13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2.3750942814079714E-2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LUDLOW</v>
      </c>
      <c r="C31" s="41">
        <f>IF('Town Data'!C27&gt;9,'Town Data'!B27,"*")</f>
        <v>896056.77</v>
      </c>
      <c r="D31" s="34" t="str">
        <f>IF('Town Data'!E27&gt;9,'Town Data'!D27,"*")</f>
        <v>*</v>
      </c>
      <c r="E31" s="35">
        <f>IF('Town Data'!G27&gt;9,'Town Data'!F27,"*")</f>
        <v>287308.61</v>
      </c>
      <c r="F31" s="34">
        <f>IF('Town Data'!I27&gt;9,'Town Data'!H27,"*")</f>
        <v>741962.82</v>
      </c>
      <c r="G31" s="34" t="str">
        <f>IF('Town Data'!K27&gt;9,'Town Data'!J27,"*")</f>
        <v>*</v>
      </c>
      <c r="H31" s="35">
        <f>IF('Town Data'!M27&gt;9,'Town Data'!L27,"*")</f>
        <v>250696.66</v>
      </c>
      <c r="I31" s="19">
        <f t="shared" si="0"/>
        <v>0.20768419366350471</v>
      </c>
      <c r="J31" s="19" t="str">
        <f t="shared" si="1"/>
        <v/>
      </c>
      <c r="K31" s="19">
        <f t="shared" si="2"/>
        <v>0.14604083676264368</v>
      </c>
    </row>
    <row r="32" spans="2:11" x14ac:dyDescent="0.3">
      <c r="B32" t="str">
        <f>'Town Data'!A28</f>
        <v>LYNDON</v>
      </c>
      <c r="C32" s="40">
        <f>IF('Town Data'!C28&gt;9,'Town Data'!B28,"*")</f>
        <v>1260582.06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1076592.3799999999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0.17090003925162484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MANCHESTER</v>
      </c>
      <c r="C33" s="41">
        <f>IF('Town Data'!C29&gt;9,'Town Data'!B29,"*")</f>
        <v>2033734.51</v>
      </c>
      <c r="D33" s="34">
        <f>IF('Town Data'!E29&gt;9,'Town Data'!D29,"*")</f>
        <v>988891.61</v>
      </c>
      <c r="E33" s="35">
        <f>IF('Town Data'!G29&gt;9,'Town Data'!F29,"*")</f>
        <v>376655.47</v>
      </c>
      <c r="F33" s="34">
        <f>IF('Town Data'!I29&gt;9,'Town Data'!H29,"*")</f>
        <v>1738979.05</v>
      </c>
      <c r="G33" s="34">
        <f>IF('Town Data'!K29&gt;9,'Town Data'!J29,"*")</f>
        <v>1284188.21</v>
      </c>
      <c r="H33" s="35">
        <f>IF('Town Data'!M29&gt;9,'Town Data'!L29,"*")</f>
        <v>371845.34</v>
      </c>
      <c r="I33" s="19">
        <f t="shared" si="0"/>
        <v>0.1694991437648429</v>
      </c>
      <c r="J33" s="19">
        <f t="shared" si="1"/>
        <v>-0.22994806968364861</v>
      </c>
      <c r="K33" s="19">
        <f t="shared" si="2"/>
        <v>1.2935835097462687E-2</v>
      </c>
    </row>
    <row r="34" spans="2:11" x14ac:dyDescent="0.3">
      <c r="B34" t="str">
        <f>'Town Data'!A30</f>
        <v>MIDDLEBURY</v>
      </c>
      <c r="C34" s="40">
        <f>IF('Town Data'!C30&gt;9,'Town Data'!B30,"*")</f>
        <v>2518397.06</v>
      </c>
      <c r="D34" s="36">
        <f>IF('Town Data'!E30&gt;9,'Town Data'!D30,"*")</f>
        <v>619155.01</v>
      </c>
      <c r="E34" s="37">
        <f>IF('Town Data'!G30&gt;9,'Town Data'!F30,"*")</f>
        <v>290573.25</v>
      </c>
      <c r="F34" s="36">
        <f>IF('Town Data'!I30&gt;9,'Town Data'!H30,"*")</f>
        <v>2317331.84</v>
      </c>
      <c r="G34" s="36" t="str">
        <f>IF('Town Data'!K30&gt;9,'Town Data'!J30,"*")</f>
        <v>*</v>
      </c>
      <c r="H34" s="37">
        <f>IF('Town Data'!M30&gt;9,'Town Data'!L30,"*")</f>
        <v>274411.86</v>
      </c>
      <c r="I34" s="8">
        <f t="shared" si="0"/>
        <v>8.6765829791558988E-2</v>
      </c>
      <c r="J34" s="8" t="str">
        <f t="shared" si="1"/>
        <v/>
      </c>
      <c r="K34" s="8">
        <f t="shared" si="2"/>
        <v>5.8894648358128597E-2</v>
      </c>
    </row>
    <row r="35" spans="2:11" x14ac:dyDescent="0.3">
      <c r="B35" s="24" t="str">
        <f>'Town Data'!A31</f>
        <v>MILTON</v>
      </c>
      <c r="C35" s="41">
        <f>IF('Town Data'!C31&gt;9,'Town Data'!B31,"*")</f>
        <v>1091647.57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1022632.21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6.7487958354059768E-2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MONTGOMERY</v>
      </c>
      <c r="C36" s="40">
        <f>IF('Town Data'!C32&gt;9,'Town Data'!B32,"*")</f>
        <v>138719.76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 t="str">
        <f>IF('Town Data'!I32&gt;9,'Town Data'!H32,"*")</f>
        <v>*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 t="str">
        <f t="shared" si="0"/>
        <v/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MONTPELIER</v>
      </c>
      <c r="C37" s="41">
        <f>IF('Town Data'!C33&gt;9,'Town Data'!B33,"*")</f>
        <v>2401339.66</v>
      </c>
      <c r="D37" s="34" t="str">
        <f>IF('Town Data'!E33&gt;9,'Town Data'!D33,"*")</f>
        <v>*</v>
      </c>
      <c r="E37" s="35">
        <f>IF('Town Data'!G33&gt;9,'Town Data'!F33,"*")</f>
        <v>369360.17</v>
      </c>
      <c r="F37" s="34">
        <f>IF('Town Data'!I33&gt;9,'Town Data'!H33,"*")</f>
        <v>2102836.14</v>
      </c>
      <c r="G37" s="34" t="str">
        <f>IF('Town Data'!K33&gt;9,'Town Data'!J33,"*")</f>
        <v>*</v>
      </c>
      <c r="H37" s="35">
        <f>IF('Town Data'!M33&gt;9,'Town Data'!L33,"*")</f>
        <v>334345.40000000002</v>
      </c>
      <c r="I37" s="19">
        <f t="shared" si="0"/>
        <v>0.14195281996627659</v>
      </c>
      <c r="J37" s="19" t="str">
        <f t="shared" si="1"/>
        <v/>
      </c>
      <c r="K37" s="19">
        <f t="shared" si="2"/>
        <v>0.10472633988683547</v>
      </c>
    </row>
    <row r="38" spans="2:11" x14ac:dyDescent="0.3">
      <c r="B38" t="str">
        <f>'Town Data'!A34</f>
        <v>MORRISTOWN</v>
      </c>
      <c r="C38" s="40">
        <f>IF('Town Data'!C34&gt;9,'Town Data'!B34,"*")</f>
        <v>1489745.9199999999</v>
      </c>
      <c r="D38" s="36" t="str">
        <f>IF('Town Data'!E34&gt;9,'Town Data'!D34,"*")</f>
        <v>*</v>
      </c>
      <c r="E38" s="37">
        <f>IF('Town Data'!G34&gt;9,'Town Data'!F34,"*")</f>
        <v>108424.11</v>
      </c>
      <c r="F38" s="36">
        <f>IF('Town Data'!I34&gt;9,'Town Data'!H34,"*")</f>
        <v>1546030.97</v>
      </c>
      <c r="G38" s="36" t="str">
        <f>IF('Town Data'!K34&gt;9,'Town Data'!J34,"*")</f>
        <v>*</v>
      </c>
      <c r="H38" s="37">
        <f>IF('Town Data'!M34&gt;9,'Town Data'!L34,"*")</f>
        <v>117681.98</v>
      </c>
      <c r="I38" s="8">
        <f t="shared" si="0"/>
        <v>-3.6406159444529143E-2</v>
      </c>
      <c r="J38" s="8" t="str">
        <f t="shared" si="1"/>
        <v/>
      </c>
      <c r="K38" s="8">
        <f t="shared" si="2"/>
        <v>-7.8668543816139025E-2</v>
      </c>
    </row>
    <row r="39" spans="2:11" x14ac:dyDescent="0.3">
      <c r="B39" s="24" t="str">
        <f>'Town Data'!A35</f>
        <v>NEWPORT</v>
      </c>
      <c r="C39" s="41">
        <f>IF('Town Data'!C35&gt;9,'Town Data'!B35,"*")</f>
        <v>1252636.8700000001</v>
      </c>
      <c r="D39" s="34" t="str">
        <f>IF('Town Data'!E35&gt;9,'Town Data'!D35,"*")</f>
        <v>*</v>
      </c>
      <c r="E39" s="35">
        <f>IF('Town Data'!G35&gt;9,'Town Data'!F35,"*")</f>
        <v>171844.99</v>
      </c>
      <c r="F39" s="34">
        <f>IF('Town Data'!I35&gt;9,'Town Data'!H35,"*")</f>
        <v>1180019.6200000001</v>
      </c>
      <c r="G39" s="34" t="str">
        <f>IF('Town Data'!K35&gt;9,'Town Data'!J35,"*")</f>
        <v>*</v>
      </c>
      <c r="H39" s="35">
        <f>IF('Town Data'!M35&gt;9,'Town Data'!L35,"*")</f>
        <v>168216.07</v>
      </c>
      <c r="I39" s="19">
        <f t="shared" si="0"/>
        <v>6.1539019156308598E-2</v>
      </c>
      <c r="J39" s="19" t="str">
        <f t="shared" si="1"/>
        <v/>
      </c>
      <c r="K39" s="19">
        <f t="shared" si="2"/>
        <v>2.1572968623033362E-2</v>
      </c>
    </row>
    <row r="40" spans="2:11" x14ac:dyDescent="0.3">
      <c r="B40" t="str">
        <f>'Town Data'!A36</f>
        <v>NORTHFIELD</v>
      </c>
      <c r="C40" s="40">
        <f>IF('Town Data'!C36&gt;9,'Town Data'!B36,"*")</f>
        <v>325489.65000000002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301427.99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7.9825566298604295E-2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RANDOLPH</v>
      </c>
      <c r="C41" s="41">
        <f>IF('Town Data'!C37&gt;9,'Town Data'!B37,"*")</f>
        <v>795011.15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696445.25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0.14152713368351644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RICHMOND</v>
      </c>
      <c r="C42" s="40">
        <f>IF('Town Data'!C38&gt;9,'Town Data'!B38,"*")</f>
        <v>352412.22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291652.06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0.20833098178699638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ROCKINGHAM</v>
      </c>
      <c r="C43" s="41">
        <f>IF('Town Data'!C39&gt;9,'Town Data'!B39,"*")</f>
        <v>534666.15</v>
      </c>
      <c r="D43" s="34" t="str">
        <f>IF('Town Data'!E39&gt;9,'Town Data'!D39,"*")</f>
        <v>*</v>
      </c>
      <c r="E43" s="35">
        <f>IF('Town Data'!G39&gt;9,'Town Data'!F39,"*")</f>
        <v>68918.38</v>
      </c>
      <c r="F43" s="34">
        <f>IF('Town Data'!I39&gt;9,'Town Data'!H39,"*")</f>
        <v>522016.2</v>
      </c>
      <c r="G43" s="34" t="str">
        <f>IF('Town Data'!K39&gt;9,'Town Data'!J39,"*")</f>
        <v>*</v>
      </c>
      <c r="H43" s="35">
        <f>IF('Town Data'!M39&gt;9,'Town Data'!L39,"*")</f>
        <v>60872.6</v>
      </c>
      <c r="I43" s="19">
        <f t="shared" si="0"/>
        <v>2.4232868635111347E-2</v>
      </c>
      <c r="J43" s="19" t="str">
        <f t="shared" si="1"/>
        <v/>
      </c>
      <c r="K43" s="19">
        <f t="shared" si="2"/>
        <v>0.13217408160650287</v>
      </c>
    </row>
    <row r="44" spans="2:11" x14ac:dyDescent="0.3">
      <c r="B44" t="str">
        <f>'Town Data'!A40</f>
        <v>ROYALTON</v>
      </c>
      <c r="C44" s="40">
        <f>IF('Town Data'!C40&gt;9,'Town Data'!B40,"*")</f>
        <v>315326.83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263141.59000000003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0.19831619927507463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RUTLAND</v>
      </c>
      <c r="C45" s="41">
        <f>IF('Town Data'!C41&gt;9,'Town Data'!B41,"*")</f>
        <v>4263787</v>
      </c>
      <c r="D45" s="34">
        <f>IF('Town Data'!E41&gt;9,'Town Data'!D41,"*")</f>
        <v>338628.34</v>
      </c>
      <c r="E45" s="35">
        <f>IF('Town Data'!G41&gt;9,'Town Data'!F41,"*")</f>
        <v>465058.35</v>
      </c>
      <c r="F45" s="34">
        <f>IF('Town Data'!I41&gt;9,'Town Data'!H41,"*")</f>
        <v>3861611.37</v>
      </c>
      <c r="G45" s="34" t="str">
        <f>IF('Town Data'!K41&gt;9,'Town Data'!J41,"*")</f>
        <v>*</v>
      </c>
      <c r="H45" s="35">
        <f>IF('Town Data'!M41&gt;9,'Town Data'!L41,"*")</f>
        <v>398749.7</v>
      </c>
      <c r="I45" s="19">
        <f t="shared" si="0"/>
        <v>0.10414710116207263</v>
      </c>
      <c r="J45" s="19" t="str">
        <f t="shared" si="1"/>
        <v/>
      </c>
      <c r="K45" s="19">
        <f t="shared" si="2"/>
        <v>0.16629141037598263</v>
      </c>
    </row>
    <row r="46" spans="2:11" x14ac:dyDescent="0.3">
      <c r="B46" t="str">
        <f>'Town Data'!A42</f>
        <v>RUTLAND TOWN</v>
      </c>
      <c r="C46" s="40">
        <f>IF('Town Data'!C42&gt;9,'Town Data'!B42,"*")</f>
        <v>1445618.27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1239466.51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0.16632297713312158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SHELBURNE</v>
      </c>
      <c r="C47" s="41">
        <f>IF('Town Data'!C43&gt;9,'Town Data'!B43,"*")</f>
        <v>916835.01</v>
      </c>
      <c r="D47" s="34" t="str">
        <f>IF('Town Data'!E43&gt;9,'Town Data'!D43,"*")</f>
        <v>*</v>
      </c>
      <c r="E47" s="35">
        <f>IF('Town Data'!G43&gt;9,'Town Data'!F43,"*")</f>
        <v>113535.79</v>
      </c>
      <c r="F47" s="34">
        <f>IF('Town Data'!I43&gt;9,'Town Data'!H43,"*")</f>
        <v>768911.94</v>
      </c>
      <c r="G47" s="34" t="str">
        <f>IF('Town Data'!K43&gt;9,'Town Data'!J43,"*")</f>
        <v>*</v>
      </c>
      <c r="H47" s="35">
        <f>IF('Town Data'!M43&gt;9,'Town Data'!L43,"*")</f>
        <v>108379.51</v>
      </c>
      <c r="I47" s="19">
        <f t="shared" si="0"/>
        <v>0.19237972816497045</v>
      </c>
      <c r="J47" s="19" t="str">
        <f t="shared" si="1"/>
        <v/>
      </c>
      <c r="K47" s="19">
        <f t="shared" si="2"/>
        <v>4.7576151617588963E-2</v>
      </c>
    </row>
    <row r="48" spans="2:11" x14ac:dyDescent="0.3">
      <c r="B48" t="str">
        <f>'Town Data'!A44</f>
        <v>SOUTH BURLINGTON</v>
      </c>
      <c r="C48" s="40">
        <f>IF('Town Data'!C44&gt;9,'Town Data'!B44,"*")</f>
        <v>7619571.1399999997</v>
      </c>
      <c r="D48" s="36">
        <f>IF('Town Data'!E44&gt;9,'Town Data'!D44,"*")</f>
        <v>2643593.81</v>
      </c>
      <c r="E48" s="37">
        <f>IF('Town Data'!G44&gt;9,'Town Data'!F44,"*")</f>
        <v>739651.35</v>
      </c>
      <c r="F48" s="36">
        <f>IF('Town Data'!I44&gt;9,'Town Data'!H44,"*")</f>
        <v>7152872.7800000003</v>
      </c>
      <c r="G48" s="36">
        <f>IF('Town Data'!K44&gt;9,'Town Data'!J44,"*")</f>
        <v>2659805.75</v>
      </c>
      <c r="H48" s="37">
        <f>IF('Town Data'!M44&gt;9,'Town Data'!L44,"*")</f>
        <v>735117.8</v>
      </c>
      <c r="I48" s="8">
        <f t="shared" si="0"/>
        <v>6.5246282766963926E-2</v>
      </c>
      <c r="J48" s="8">
        <f t="shared" si="1"/>
        <v>-6.0951593927488666E-3</v>
      </c>
      <c r="K48" s="8">
        <f t="shared" si="2"/>
        <v>6.1671068228791766E-3</v>
      </c>
    </row>
    <row r="49" spans="2:11" x14ac:dyDescent="0.3">
      <c r="B49" s="24" t="str">
        <f>'Town Data'!A45</f>
        <v>SOUTH HERO</v>
      </c>
      <c r="C49" s="41" t="str">
        <f>IF('Town Data'!C45&gt;9,'Town Data'!B45,"*")</f>
        <v>*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215908.28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SPRINGFIELD</v>
      </c>
      <c r="C50" s="40">
        <f>IF('Town Data'!C46&gt;9,'Town Data'!B46,"*")</f>
        <v>1243291.46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1228376.33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1.2142150280606504E-2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ST ALBANS</v>
      </c>
      <c r="C51" s="41">
        <f>IF('Town Data'!C47&gt;9,'Town Data'!B47,"*")</f>
        <v>1991020.49</v>
      </c>
      <c r="D51" s="34" t="str">
        <f>IF('Town Data'!E47&gt;9,'Town Data'!D47,"*")</f>
        <v>*</v>
      </c>
      <c r="E51" s="35">
        <f>IF('Town Data'!G47&gt;9,'Town Data'!F47,"*")</f>
        <v>143236.17000000001</v>
      </c>
      <c r="F51" s="34">
        <f>IF('Town Data'!I47&gt;9,'Town Data'!H47,"*")</f>
        <v>1995542.26</v>
      </c>
      <c r="G51" s="34" t="str">
        <f>IF('Town Data'!K47&gt;9,'Town Data'!J47,"*")</f>
        <v>*</v>
      </c>
      <c r="H51" s="35">
        <f>IF('Town Data'!M47&gt;9,'Town Data'!L47,"*")</f>
        <v>221502.59</v>
      </c>
      <c r="I51" s="19">
        <f t="shared" si="0"/>
        <v>-2.2659354756035177E-3</v>
      </c>
      <c r="J51" s="19" t="str">
        <f t="shared" si="1"/>
        <v/>
      </c>
      <c r="K51" s="19">
        <f t="shared" si="2"/>
        <v>-0.35334313698092645</v>
      </c>
    </row>
    <row r="52" spans="2:11" x14ac:dyDescent="0.3">
      <c r="B52" t="str">
        <f>'Town Data'!A48</f>
        <v>ST ALBANS TOWN</v>
      </c>
      <c r="C52" s="40">
        <f>IF('Town Data'!C48&gt;9,'Town Data'!B48,"*")</f>
        <v>943527.93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996365.29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-5.303010906772955E-2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ST JOHNSBURY</v>
      </c>
      <c r="C53" s="41">
        <f>IF('Town Data'!C49&gt;9,'Town Data'!B49,"*")</f>
        <v>1198532.53</v>
      </c>
      <c r="D53" s="34" t="str">
        <f>IF('Town Data'!E49&gt;9,'Town Data'!D49,"*")</f>
        <v>*</v>
      </c>
      <c r="E53" s="35">
        <f>IF('Town Data'!G49&gt;9,'Town Data'!F49,"*")</f>
        <v>91677.08</v>
      </c>
      <c r="F53" s="34">
        <f>IF('Town Data'!I49&gt;9,'Town Data'!H49,"*")</f>
        <v>1294636.47</v>
      </c>
      <c r="G53" s="34" t="str">
        <f>IF('Town Data'!K49&gt;9,'Town Data'!J49,"*")</f>
        <v>*</v>
      </c>
      <c r="H53" s="35">
        <f>IF('Town Data'!M49&gt;9,'Town Data'!L49,"*")</f>
        <v>92172.12</v>
      </c>
      <c r="I53" s="19">
        <f t="shared" si="0"/>
        <v>-7.4232375054288369E-2</v>
      </c>
      <c r="J53" s="19" t="str">
        <f t="shared" si="1"/>
        <v/>
      </c>
      <c r="K53" s="19">
        <f t="shared" si="2"/>
        <v>-5.3708214588098178E-3</v>
      </c>
    </row>
    <row r="54" spans="2:11" x14ac:dyDescent="0.3">
      <c r="B54" t="str">
        <f>'Town Data'!A50</f>
        <v>STOWE</v>
      </c>
      <c r="C54" s="40">
        <f>IF('Town Data'!C50&gt;9,'Town Data'!B50,"*")</f>
        <v>2911788.11</v>
      </c>
      <c r="D54" s="36">
        <f>IF('Town Data'!E50&gt;9,'Town Data'!D50,"*")</f>
        <v>2373424.86</v>
      </c>
      <c r="E54" s="37">
        <f>IF('Town Data'!G50&gt;9,'Town Data'!F50,"*")</f>
        <v>882407.25</v>
      </c>
      <c r="F54" s="36">
        <f>IF('Town Data'!I50&gt;9,'Town Data'!H50,"*")</f>
        <v>2753776.38</v>
      </c>
      <c r="G54" s="36">
        <f>IF('Town Data'!K50&gt;9,'Town Data'!J50,"*")</f>
        <v>2416254.4700000002</v>
      </c>
      <c r="H54" s="37">
        <f>IF('Town Data'!M50&gt;9,'Town Data'!L50,"*")</f>
        <v>865192.78</v>
      </c>
      <c r="I54" s="8">
        <f t="shared" si="0"/>
        <v>5.7380015003251642E-2</v>
      </c>
      <c r="J54" s="8">
        <f t="shared" si="1"/>
        <v>-1.7725620596575797E-2</v>
      </c>
      <c r="K54" s="8">
        <f t="shared" si="2"/>
        <v>1.9896687071290598E-2</v>
      </c>
    </row>
    <row r="55" spans="2:11" x14ac:dyDescent="0.3">
      <c r="B55" s="24" t="str">
        <f>'Town Data'!A51</f>
        <v>SWANTON</v>
      </c>
      <c r="C55" s="41">
        <f>IF('Town Data'!C51&gt;9,'Town Data'!B51,"*")</f>
        <v>662706.6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609566.21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8.7177387998590039E-2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VERGENNES</v>
      </c>
      <c r="C56" s="40">
        <f>IF('Town Data'!C52&gt;9,'Town Data'!B52,"*")</f>
        <v>429580.94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464770.33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-7.5713503484613601E-2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WAITSFIELD</v>
      </c>
      <c r="C57" s="41">
        <f>IF('Town Data'!C53&gt;9,'Town Data'!B53,"*")</f>
        <v>542887.56999999995</v>
      </c>
      <c r="D57" s="34">
        <f>IF('Town Data'!E53&gt;9,'Town Data'!D53,"*")</f>
        <v>115056.47</v>
      </c>
      <c r="E57" s="35">
        <f>IF('Town Data'!G53&gt;9,'Town Data'!F53,"*")</f>
        <v>131429.63</v>
      </c>
      <c r="F57" s="34">
        <f>IF('Town Data'!I53&gt;9,'Town Data'!H53,"*")</f>
        <v>568853.38</v>
      </c>
      <c r="G57" s="34">
        <f>IF('Town Data'!K53&gt;9,'Town Data'!J53,"*")</f>
        <v>75108.92</v>
      </c>
      <c r="H57" s="35">
        <f>IF('Town Data'!M53&gt;9,'Town Data'!L53,"*")</f>
        <v>161434.67000000001</v>
      </c>
      <c r="I57" s="19">
        <f t="shared" si="0"/>
        <v>-4.5645874513394039E-2</v>
      </c>
      <c r="J57" s="19">
        <f t="shared" si="1"/>
        <v>0.53186159513410658</v>
      </c>
      <c r="K57" s="19">
        <f t="shared" si="2"/>
        <v>-0.18586490745761122</v>
      </c>
    </row>
    <row r="58" spans="2:11" x14ac:dyDescent="0.3">
      <c r="B58" t="str">
        <f>'Town Data'!A54</f>
        <v>WARREN</v>
      </c>
      <c r="C58" s="40">
        <f>IF('Town Data'!C54&gt;9,'Town Data'!B54,"*")</f>
        <v>346267.38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241004.66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0.43676632642704916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WATERBURY</v>
      </c>
      <c r="C59" s="41">
        <f>IF('Town Data'!C55&gt;9,'Town Data'!B55,"*")</f>
        <v>1255762.81</v>
      </c>
      <c r="D59" s="34" t="str">
        <f>IF('Town Data'!E55&gt;9,'Town Data'!D55,"*")</f>
        <v>*</v>
      </c>
      <c r="E59" s="35">
        <f>IF('Town Data'!G55&gt;9,'Town Data'!F55,"*")</f>
        <v>274496.95</v>
      </c>
      <c r="F59" s="34">
        <f>IF('Town Data'!I55&gt;9,'Town Data'!H55,"*")</f>
        <v>1202044.99</v>
      </c>
      <c r="G59" s="34" t="str">
        <f>IF('Town Data'!K55&gt;9,'Town Data'!J55,"*")</f>
        <v>*</v>
      </c>
      <c r="H59" s="35">
        <f>IF('Town Data'!M55&gt;9,'Town Data'!L55,"*")</f>
        <v>288547.19</v>
      </c>
      <c r="I59" s="19">
        <f t="shared" si="0"/>
        <v>4.4688693390752425E-2</v>
      </c>
      <c r="J59" s="19" t="str">
        <f t="shared" si="1"/>
        <v/>
      </c>
      <c r="K59" s="19">
        <f t="shared" si="2"/>
        <v>-4.8693040469394246E-2</v>
      </c>
    </row>
    <row r="60" spans="2:11" x14ac:dyDescent="0.3">
      <c r="B60" t="str">
        <f>'Town Data'!A56</f>
        <v>WEST RUTLAND</v>
      </c>
      <c r="C60" s="40">
        <f>IF('Town Data'!C56&gt;9,'Town Data'!B56,"*")</f>
        <v>229263.72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 t="str">
        <f>IF('Town Data'!I56&gt;9,'Town Data'!H56,"*")</f>
        <v>*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WILLISTON</v>
      </c>
      <c r="C61" s="41">
        <f>IF('Town Data'!C57&gt;9,'Town Data'!B57,"*")</f>
        <v>3726305.46</v>
      </c>
      <c r="D61" s="34" t="str">
        <f>IF('Town Data'!E57&gt;9,'Town Data'!D57,"*")</f>
        <v>*</v>
      </c>
      <c r="E61" s="35">
        <f>IF('Town Data'!G57&gt;9,'Town Data'!F57,"*")</f>
        <v>248670.27</v>
      </c>
      <c r="F61" s="34">
        <f>IF('Town Data'!I57&gt;9,'Town Data'!H57,"*")</f>
        <v>3417562.21</v>
      </c>
      <c r="G61" s="34" t="str">
        <f>IF('Town Data'!K57&gt;9,'Town Data'!J57,"*")</f>
        <v>*</v>
      </c>
      <c r="H61" s="35">
        <f>IF('Town Data'!M57&gt;9,'Town Data'!L57,"*")</f>
        <v>304716.52</v>
      </c>
      <c r="I61" s="19">
        <f t="shared" si="0"/>
        <v>9.0340198957197623E-2</v>
      </c>
      <c r="J61" s="19" t="str">
        <f t="shared" si="1"/>
        <v/>
      </c>
      <c r="K61" s="19">
        <f t="shared" si="2"/>
        <v>-0.18392914831135518</v>
      </c>
    </row>
    <row r="62" spans="2:11" x14ac:dyDescent="0.3">
      <c r="B62" t="str">
        <f>'Town Data'!A58</f>
        <v>WILMINGTON</v>
      </c>
      <c r="C62" s="40">
        <f>IF('Town Data'!C58&gt;9,'Town Data'!B58,"*")</f>
        <v>444148.73</v>
      </c>
      <c r="D62" s="36">
        <f>IF('Town Data'!E58&gt;9,'Town Data'!D58,"*")</f>
        <v>56342.67</v>
      </c>
      <c r="E62" s="37">
        <f>IF('Town Data'!G58&gt;9,'Town Data'!F58,"*")</f>
        <v>71636.95</v>
      </c>
      <c r="F62" s="36">
        <f>IF('Town Data'!I58&gt;9,'Town Data'!H58,"*")</f>
        <v>412098.65</v>
      </c>
      <c r="G62" s="36">
        <f>IF('Town Data'!K58&gt;9,'Town Data'!J58,"*")</f>
        <v>70931.679999999993</v>
      </c>
      <c r="H62" s="37">
        <f>IF('Town Data'!M58&gt;9,'Town Data'!L58,"*")</f>
        <v>48912.36</v>
      </c>
      <c r="I62" s="8">
        <f t="shared" si="0"/>
        <v>7.7772834247333639E-2</v>
      </c>
      <c r="J62" s="8">
        <f t="shared" si="1"/>
        <v>-0.20567692743214311</v>
      </c>
      <c r="K62" s="8">
        <f t="shared" si="2"/>
        <v>0.46459810976203142</v>
      </c>
    </row>
    <row r="63" spans="2:11" x14ac:dyDescent="0.3">
      <c r="B63" s="24" t="str">
        <f>'Town Data'!A59</f>
        <v>WINDSOR</v>
      </c>
      <c r="C63" s="41">
        <f>IF('Town Data'!C59&gt;9,'Town Data'!B59,"*")</f>
        <v>390275.96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422497.42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-7.6264276359367986E-2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WINOOSKI</v>
      </c>
      <c r="C64" s="40">
        <f>IF('Town Data'!C60&gt;9,'Town Data'!B60,"*")</f>
        <v>1361751.64</v>
      </c>
      <c r="D64" s="36" t="str">
        <f>IF('Town Data'!E60&gt;9,'Town Data'!D60,"*")</f>
        <v>*</v>
      </c>
      <c r="E64" s="37">
        <f>IF('Town Data'!G60&gt;9,'Town Data'!F60,"*")</f>
        <v>420248.39</v>
      </c>
      <c r="F64" s="36">
        <f>IF('Town Data'!I60&gt;9,'Town Data'!H60,"*")</f>
        <v>1087963.6100000001</v>
      </c>
      <c r="G64" s="36" t="str">
        <f>IF('Town Data'!K60&gt;9,'Town Data'!J60,"*")</f>
        <v>*</v>
      </c>
      <c r="H64" s="37">
        <f>IF('Town Data'!M60&gt;9,'Town Data'!L60,"*")</f>
        <v>365216.35</v>
      </c>
      <c r="I64" s="8">
        <f t="shared" si="0"/>
        <v>0.25165182684740695</v>
      </c>
      <c r="J64" s="8" t="str">
        <f t="shared" si="1"/>
        <v/>
      </c>
      <c r="K64" s="8">
        <f t="shared" si="2"/>
        <v>0.1506833962937312</v>
      </c>
    </row>
    <row r="65" spans="2:11" x14ac:dyDescent="0.3">
      <c r="B65" s="24" t="str">
        <f>'Town Data'!A61</f>
        <v>WOODSTOCK</v>
      </c>
      <c r="C65" s="41">
        <f>IF('Town Data'!C61&gt;9,'Town Data'!B61,"*")</f>
        <v>918832.2</v>
      </c>
      <c r="D65" s="34">
        <f>IF('Town Data'!E61&gt;9,'Town Data'!D61,"*")</f>
        <v>979457.65</v>
      </c>
      <c r="E65" s="35">
        <f>IF('Town Data'!G61&gt;9,'Town Data'!F61,"*")</f>
        <v>222429.01</v>
      </c>
      <c r="F65" s="34">
        <f>IF('Town Data'!I61&gt;9,'Town Data'!H61,"*")</f>
        <v>878173.88</v>
      </c>
      <c r="G65" s="34">
        <f>IF('Town Data'!K61&gt;9,'Town Data'!J61,"*")</f>
        <v>1110598.9099999999</v>
      </c>
      <c r="H65" s="35">
        <f>IF('Town Data'!M61&gt;9,'Town Data'!L61,"*")</f>
        <v>192596.45</v>
      </c>
      <c r="I65" s="19">
        <f t="shared" si="0"/>
        <v>4.6298712505546111E-2</v>
      </c>
      <c r="J65" s="19">
        <f t="shared" si="1"/>
        <v>-0.11808156735900263</v>
      </c>
      <c r="K65" s="19">
        <f t="shared" si="2"/>
        <v>0.15489672836648857</v>
      </c>
    </row>
    <row r="66" spans="2:11" x14ac:dyDescent="0.3">
      <c r="B66">
        <f>'Town Data'!A62</f>
        <v>0</v>
      </c>
      <c r="C66" s="40" t="str">
        <f>IF('Town Data'!C62&gt;9,'Town Data'!B62,"*")</f>
        <v>*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1719126.12</v>
      </c>
      <c r="C2" s="30">
        <v>38</v>
      </c>
      <c r="D2" s="30">
        <v>0</v>
      </c>
      <c r="E2" s="30">
        <v>0</v>
      </c>
      <c r="F2" s="30">
        <v>251430.11</v>
      </c>
      <c r="G2" s="30">
        <v>16</v>
      </c>
      <c r="H2" s="30">
        <v>1643478.93</v>
      </c>
      <c r="I2" s="30">
        <v>37</v>
      </c>
      <c r="J2" s="30">
        <v>0</v>
      </c>
      <c r="K2" s="30">
        <v>0</v>
      </c>
      <c r="L2" s="30">
        <v>285215.37</v>
      </c>
      <c r="M2" s="30">
        <v>17</v>
      </c>
    </row>
    <row r="3" spans="1:13" x14ac:dyDescent="0.3">
      <c r="A3" s="29" t="s">
        <v>48</v>
      </c>
      <c r="B3" s="30">
        <v>196774.97</v>
      </c>
      <c r="C3" s="30">
        <v>15</v>
      </c>
      <c r="D3" s="30">
        <v>0</v>
      </c>
      <c r="E3" s="30">
        <v>0</v>
      </c>
      <c r="F3" s="30">
        <v>0</v>
      </c>
      <c r="G3" s="30">
        <v>0</v>
      </c>
      <c r="H3" s="30">
        <v>212416.98</v>
      </c>
      <c r="I3" s="30">
        <v>16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3127901.91</v>
      </c>
      <c r="C4" s="30">
        <v>64</v>
      </c>
      <c r="D4" s="30">
        <v>404835.55</v>
      </c>
      <c r="E4" s="30">
        <v>12</v>
      </c>
      <c r="F4" s="30">
        <v>353114.8</v>
      </c>
      <c r="G4" s="30">
        <v>23</v>
      </c>
      <c r="H4" s="30">
        <v>3089208.56</v>
      </c>
      <c r="I4" s="30">
        <v>70</v>
      </c>
      <c r="J4" s="30">
        <v>439466.09</v>
      </c>
      <c r="K4" s="30">
        <v>13</v>
      </c>
      <c r="L4" s="30">
        <v>335480.82</v>
      </c>
      <c r="M4" s="30">
        <v>25</v>
      </c>
    </row>
    <row r="5" spans="1:13" x14ac:dyDescent="0.3">
      <c r="A5" s="29" t="s">
        <v>50</v>
      </c>
      <c r="B5" s="30">
        <v>1686828.18</v>
      </c>
      <c r="C5" s="30">
        <v>14</v>
      </c>
      <c r="D5" s="30">
        <v>0</v>
      </c>
      <c r="E5" s="30">
        <v>0</v>
      </c>
      <c r="F5" s="30">
        <v>0</v>
      </c>
      <c r="G5" s="30">
        <v>0</v>
      </c>
      <c r="H5" s="30">
        <v>1763294.78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51</v>
      </c>
      <c r="B6" s="30">
        <v>182204.07</v>
      </c>
      <c r="C6" s="30">
        <v>10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363287.03</v>
      </c>
      <c r="C7" s="30">
        <v>18</v>
      </c>
      <c r="D7" s="30">
        <v>0</v>
      </c>
      <c r="E7" s="30">
        <v>0</v>
      </c>
      <c r="F7" s="30">
        <v>76546.94</v>
      </c>
      <c r="G7" s="30">
        <v>10</v>
      </c>
      <c r="H7" s="30">
        <v>328684.90000000002</v>
      </c>
      <c r="I7" s="30">
        <v>14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3563838.47</v>
      </c>
      <c r="C8" s="30">
        <v>71</v>
      </c>
      <c r="D8" s="30">
        <v>560786.43000000005</v>
      </c>
      <c r="E8" s="30">
        <v>18</v>
      </c>
      <c r="F8" s="30">
        <v>414458.96</v>
      </c>
      <c r="G8" s="30">
        <v>32</v>
      </c>
      <c r="H8" s="30">
        <v>3498074.01</v>
      </c>
      <c r="I8" s="30">
        <v>74</v>
      </c>
      <c r="J8" s="30">
        <v>698096.66</v>
      </c>
      <c r="K8" s="30">
        <v>18</v>
      </c>
      <c r="L8" s="30">
        <v>372771.94</v>
      </c>
      <c r="M8" s="30">
        <v>31</v>
      </c>
    </row>
    <row r="9" spans="1:13" x14ac:dyDescent="0.3">
      <c r="A9" s="29" t="s">
        <v>54</v>
      </c>
      <c r="B9" s="30">
        <v>399867.11</v>
      </c>
      <c r="C9" s="30">
        <v>14</v>
      </c>
      <c r="D9" s="30">
        <v>0</v>
      </c>
      <c r="E9" s="30">
        <v>0</v>
      </c>
      <c r="F9" s="30">
        <v>0</v>
      </c>
      <c r="G9" s="30">
        <v>0</v>
      </c>
      <c r="H9" s="30">
        <v>335098.31</v>
      </c>
      <c r="I9" s="30">
        <v>13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165040.19</v>
      </c>
      <c r="C10" s="30">
        <v>12</v>
      </c>
      <c r="D10" s="30">
        <v>0</v>
      </c>
      <c r="E10" s="30">
        <v>0</v>
      </c>
      <c r="F10" s="30">
        <v>0</v>
      </c>
      <c r="G10" s="30">
        <v>0</v>
      </c>
      <c r="H10" s="30">
        <v>178143.26</v>
      </c>
      <c r="I10" s="30">
        <v>11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11203714.75</v>
      </c>
      <c r="C11" s="30">
        <v>182</v>
      </c>
      <c r="D11" s="30">
        <v>4776048.91</v>
      </c>
      <c r="E11" s="30">
        <v>14</v>
      </c>
      <c r="F11" s="30">
        <v>3470714.17</v>
      </c>
      <c r="G11" s="30">
        <v>99</v>
      </c>
      <c r="H11" s="30">
        <v>10137354.859999999</v>
      </c>
      <c r="I11" s="30">
        <v>182</v>
      </c>
      <c r="J11" s="30">
        <v>4358085.59</v>
      </c>
      <c r="K11" s="30">
        <v>13</v>
      </c>
      <c r="L11" s="30">
        <v>3231661.07</v>
      </c>
      <c r="M11" s="30">
        <v>93</v>
      </c>
    </row>
    <row r="12" spans="1:13" x14ac:dyDescent="0.3">
      <c r="A12" s="29" t="s">
        <v>57</v>
      </c>
      <c r="B12" s="30">
        <v>507730.97</v>
      </c>
      <c r="C12" s="30">
        <v>17</v>
      </c>
      <c r="D12" s="30">
        <v>0</v>
      </c>
      <c r="E12" s="30">
        <v>0</v>
      </c>
      <c r="F12" s="30">
        <v>96491.04</v>
      </c>
      <c r="G12" s="30">
        <v>10</v>
      </c>
      <c r="H12" s="30">
        <v>498805.39</v>
      </c>
      <c r="I12" s="30">
        <v>18</v>
      </c>
      <c r="J12" s="30">
        <v>0</v>
      </c>
      <c r="K12" s="30">
        <v>0</v>
      </c>
      <c r="L12" s="30">
        <v>104082.59</v>
      </c>
      <c r="M12" s="30">
        <v>10</v>
      </c>
    </row>
    <row r="13" spans="1:13" x14ac:dyDescent="0.3">
      <c r="A13" s="29" t="s">
        <v>58</v>
      </c>
      <c r="B13" s="30">
        <v>550834.17000000004</v>
      </c>
      <c r="C13" s="30">
        <v>15</v>
      </c>
      <c r="D13" s="30">
        <v>0</v>
      </c>
      <c r="E13" s="30">
        <v>0</v>
      </c>
      <c r="F13" s="30">
        <v>0</v>
      </c>
      <c r="G13" s="30">
        <v>0</v>
      </c>
      <c r="H13" s="30">
        <v>519284.38</v>
      </c>
      <c r="I13" s="30">
        <v>17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235536.46</v>
      </c>
      <c r="C14" s="30">
        <v>10</v>
      </c>
      <c r="D14" s="30">
        <v>0</v>
      </c>
      <c r="E14" s="30">
        <v>0</v>
      </c>
      <c r="F14" s="30">
        <v>0</v>
      </c>
      <c r="G14" s="30">
        <v>0</v>
      </c>
      <c r="H14" s="30">
        <v>235060.86</v>
      </c>
      <c r="I14" s="30">
        <v>13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2592082.1</v>
      </c>
      <c r="C15" s="30">
        <v>45</v>
      </c>
      <c r="D15" s="30">
        <v>0</v>
      </c>
      <c r="E15" s="30">
        <v>0</v>
      </c>
      <c r="F15" s="30">
        <v>255494.47</v>
      </c>
      <c r="G15" s="30">
        <v>12</v>
      </c>
      <c r="H15" s="30">
        <v>2569903.48</v>
      </c>
      <c r="I15" s="30">
        <v>48</v>
      </c>
      <c r="J15" s="30">
        <v>0</v>
      </c>
      <c r="K15" s="30">
        <v>0</v>
      </c>
      <c r="L15" s="30">
        <v>276307.03000000003</v>
      </c>
      <c r="M15" s="30">
        <v>13</v>
      </c>
    </row>
    <row r="16" spans="1:13" x14ac:dyDescent="0.3">
      <c r="A16" s="29" t="s">
        <v>61</v>
      </c>
      <c r="B16" s="30">
        <v>1002728.3</v>
      </c>
      <c r="C16" s="30">
        <v>20</v>
      </c>
      <c r="D16" s="30">
        <v>0</v>
      </c>
      <c r="E16" s="30">
        <v>0</v>
      </c>
      <c r="F16" s="30">
        <v>0</v>
      </c>
      <c r="G16" s="30">
        <v>0</v>
      </c>
      <c r="H16" s="30">
        <v>915093.78</v>
      </c>
      <c r="I16" s="30">
        <v>20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353765.77</v>
      </c>
      <c r="C17" s="30">
        <v>18</v>
      </c>
      <c r="D17" s="30">
        <v>0</v>
      </c>
      <c r="E17" s="30">
        <v>0</v>
      </c>
      <c r="F17" s="30">
        <v>129708.29</v>
      </c>
      <c r="G17" s="30">
        <v>11</v>
      </c>
      <c r="H17" s="30">
        <v>295988.24</v>
      </c>
      <c r="I17" s="30">
        <v>21</v>
      </c>
      <c r="J17" s="30">
        <v>50046.69</v>
      </c>
      <c r="K17" s="30">
        <v>10</v>
      </c>
      <c r="L17" s="30">
        <v>109895.4</v>
      </c>
      <c r="M17" s="30">
        <v>13</v>
      </c>
    </row>
    <row r="18" spans="1:13" x14ac:dyDescent="0.3">
      <c r="A18" s="29" t="s">
        <v>63</v>
      </c>
      <c r="B18" s="30">
        <v>445217.71</v>
      </c>
      <c r="C18" s="30">
        <v>15</v>
      </c>
      <c r="D18" s="30">
        <v>0</v>
      </c>
      <c r="E18" s="30">
        <v>0</v>
      </c>
      <c r="F18" s="30">
        <v>0</v>
      </c>
      <c r="G18" s="30">
        <v>0</v>
      </c>
      <c r="H18" s="30">
        <v>405244.34</v>
      </c>
      <c r="I18" s="30">
        <v>15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3386538.56</v>
      </c>
      <c r="C19" s="30">
        <v>57</v>
      </c>
      <c r="D19" s="30">
        <v>0</v>
      </c>
      <c r="E19" s="30">
        <v>0</v>
      </c>
      <c r="F19" s="30">
        <v>325888.51</v>
      </c>
      <c r="G19" s="30">
        <v>19</v>
      </c>
      <c r="H19" s="30">
        <v>3287940.86</v>
      </c>
      <c r="I19" s="30">
        <v>58</v>
      </c>
      <c r="J19" s="30">
        <v>0</v>
      </c>
      <c r="K19" s="30">
        <v>0</v>
      </c>
      <c r="L19" s="30">
        <v>295719.61</v>
      </c>
      <c r="M19" s="30">
        <v>21</v>
      </c>
    </row>
    <row r="20" spans="1:13" x14ac:dyDescent="0.3">
      <c r="A20" s="29" t="s">
        <v>65</v>
      </c>
      <c r="B20" s="30">
        <v>550354.84</v>
      </c>
      <c r="C20" s="30">
        <v>16</v>
      </c>
      <c r="D20" s="30">
        <v>0</v>
      </c>
      <c r="E20" s="30">
        <v>0</v>
      </c>
      <c r="F20" s="30">
        <v>0</v>
      </c>
      <c r="G20" s="30">
        <v>0</v>
      </c>
      <c r="H20" s="30">
        <v>523527.47</v>
      </c>
      <c r="I20" s="30">
        <v>16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327103.90999999997</v>
      </c>
      <c r="C21" s="30">
        <v>12</v>
      </c>
      <c r="D21" s="30">
        <v>0</v>
      </c>
      <c r="E21" s="30">
        <v>0</v>
      </c>
      <c r="F21" s="30">
        <v>0</v>
      </c>
      <c r="G21" s="30">
        <v>0</v>
      </c>
      <c r="H21" s="30">
        <v>272171.53999999998</v>
      </c>
      <c r="I21" s="30">
        <v>13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1964260.16</v>
      </c>
      <c r="C22" s="30">
        <v>39</v>
      </c>
      <c r="D22" s="30">
        <v>1000069.45</v>
      </c>
      <c r="E22" s="30">
        <v>10</v>
      </c>
      <c r="F22" s="30">
        <v>273975.42</v>
      </c>
      <c r="G22" s="30">
        <v>20</v>
      </c>
      <c r="H22" s="30">
        <v>1804673.37</v>
      </c>
      <c r="I22" s="30">
        <v>43</v>
      </c>
      <c r="J22" s="30">
        <v>1050375.6599999999</v>
      </c>
      <c r="K22" s="30">
        <v>13</v>
      </c>
      <c r="L22" s="30">
        <v>218783.55</v>
      </c>
      <c r="M22" s="30">
        <v>18</v>
      </c>
    </row>
    <row r="23" spans="1:13" x14ac:dyDescent="0.3">
      <c r="A23" s="29" t="s">
        <v>68</v>
      </c>
      <c r="B23" s="30">
        <v>433618.58</v>
      </c>
      <c r="C23" s="30">
        <v>12</v>
      </c>
      <c r="D23" s="30">
        <v>0</v>
      </c>
      <c r="E23" s="30">
        <v>0</v>
      </c>
      <c r="F23" s="30">
        <v>0</v>
      </c>
      <c r="G23" s="30">
        <v>0</v>
      </c>
      <c r="H23" s="30">
        <v>412836.48</v>
      </c>
      <c r="I23" s="30">
        <v>11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436857.59999999998</v>
      </c>
      <c r="C24" s="30">
        <v>12</v>
      </c>
      <c r="D24" s="30">
        <v>0</v>
      </c>
      <c r="E24" s="30">
        <v>0</v>
      </c>
      <c r="F24" s="30">
        <v>0</v>
      </c>
      <c r="G24" s="30">
        <v>0</v>
      </c>
      <c r="H24" s="30">
        <v>406784.76</v>
      </c>
      <c r="I24" s="30">
        <v>14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1729923.76</v>
      </c>
      <c r="C25" s="30">
        <v>30</v>
      </c>
      <c r="D25" s="30">
        <v>992323.31</v>
      </c>
      <c r="E25" s="30">
        <v>21</v>
      </c>
      <c r="F25" s="30">
        <v>672783.8</v>
      </c>
      <c r="G25" s="30">
        <v>22</v>
      </c>
      <c r="H25" s="30">
        <v>1323218.25</v>
      </c>
      <c r="I25" s="30">
        <v>29</v>
      </c>
      <c r="J25" s="30">
        <v>1001353.67</v>
      </c>
      <c r="K25" s="30">
        <v>23</v>
      </c>
      <c r="L25" s="30">
        <v>670901.04</v>
      </c>
      <c r="M25" s="30">
        <v>24</v>
      </c>
    </row>
    <row r="26" spans="1:13" x14ac:dyDescent="0.3">
      <c r="A26" s="29" t="s">
        <v>71</v>
      </c>
      <c r="B26" s="30">
        <v>213816.66</v>
      </c>
      <c r="C26" s="30">
        <v>12</v>
      </c>
      <c r="D26" s="30">
        <v>0</v>
      </c>
      <c r="E26" s="30">
        <v>0</v>
      </c>
      <c r="F26" s="30">
        <v>0</v>
      </c>
      <c r="G26" s="30">
        <v>0</v>
      </c>
      <c r="H26" s="30">
        <v>208856.13</v>
      </c>
      <c r="I26" s="30">
        <v>14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896056.77</v>
      </c>
      <c r="C27" s="30">
        <v>34</v>
      </c>
      <c r="D27" s="30">
        <v>0</v>
      </c>
      <c r="E27" s="30">
        <v>0</v>
      </c>
      <c r="F27" s="30">
        <v>287308.61</v>
      </c>
      <c r="G27" s="30">
        <v>20</v>
      </c>
      <c r="H27" s="30">
        <v>741962.82</v>
      </c>
      <c r="I27" s="30">
        <v>36</v>
      </c>
      <c r="J27" s="30">
        <v>0</v>
      </c>
      <c r="K27" s="30">
        <v>0</v>
      </c>
      <c r="L27" s="30">
        <v>250696.66</v>
      </c>
      <c r="M27" s="30">
        <v>20</v>
      </c>
    </row>
    <row r="28" spans="1:13" x14ac:dyDescent="0.3">
      <c r="A28" s="29" t="s">
        <v>73</v>
      </c>
      <c r="B28" s="30">
        <v>1260582.06</v>
      </c>
      <c r="C28" s="30">
        <v>23</v>
      </c>
      <c r="D28" s="30">
        <v>0</v>
      </c>
      <c r="E28" s="30">
        <v>0</v>
      </c>
      <c r="F28" s="30">
        <v>0</v>
      </c>
      <c r="G28" s="30">
        <v>0</v>
      </c>
      <c r="H28" s="30">
        <v>1076592.3799999999</v>
      </c>
      <c r="I28" s="30">
        <v>23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2033734.51</v>
      </c>
      <c r="C29" s="30">
        <v>59</v>
      </c>
      <c r="D29" s="30">
        <v>988891.61</v>
      </c>
      <c r="E29" s="30">
        <v>21</v>
      </c>
      <c r="F29" s="30">
        <v>376655.47</v>
      </c>
      <c r="G29" s="30">
        <v>38</v>
      </c>
      <c r="H29" s="30">
        <v>1738979.05</v>
      </c>
      <c r="I29" s="30">
        <v>51</v>
      </c>
      <c r="J29" s="30">
        <v>1284188.21</v>
      </c>
      <c r="K29" s="30">
        <v>22</v>
      </c>
      <c r="L29" s="30">
        <v>371845.34</v>
      </c>
      <c r="M29" s="30">
        <v>31</v>
      </c>
    </row>
    <row r="30" spans="1:13" x14ac:dyDescent="0.3">
      <c r="A30" s="29" t="s">
        <v>75</v>
      </c>
      <c r="B30" s="30">
        <v>2518397.06</v>
      </c>
      <c r="C30" s="30">
        <v>49</v>
      </c>
      <c r="D30" s="30">
        <v>619155.01</v>
      </c>
      <c r="E30" s="30">
        <v>11</v>
      </c>
      <c r="F30" s="30">
        <v>290573.25</v>
      </c>
      <c r="G30" s="30">
        <v>22</v>
      </c>
      <c r="H30" s="30">
        <v>2317331.84</v>
      </c>
      <c r="I30" s="30">
        <v>48</v>
      </c>
      <c r="J30" s="30">
        <v>0</v>
      </c>
      <c r="K30" s="30">
        <v>0</v>
      </c>
      <c r="L30" s="30">
        <v>274411.86</v>
      </c>
      <c r="M30" s="30">
        <v>22</v>
      </c>
    </row>
    <row r="31" spans="1:13" x14ac:dyDescent="0.3">
      <c r="A31" s="29" t="s">
        <v>76</v>
      </c>
      <c r="B31" s="30">
        <v>1091647.57</v>
      </c>
      <c r="C31" s="30">
        <v>24</v>
      </c>
      <c r="D31" s="30">
        <v>0</v>
      </c>
      <c r="E31" s="30">
        <v>0</v>
      </c>
      <c r="F31" s="30">
        <v>0</v>
      </c>
      <c r="G31" s="30">
        <v>0</v>
      </c>
      <c r="H31" s="30">
        <v>1022632.21</v>
      </c>
      <c r="I31" s="30">
        <v>24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138719.76</v>
      </c>
      <c r="C32" s="30">
        <v>10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2401339.66</v>
      </c>
      <c r="C33" s="30">
        <v>52</v>
      </c>
      <c r="D33" s="30">
        <v>0</v>
      </c>
      <c r="E33" s="30">
        <v>0</v>
      </c>
      <c r="F33" s="30">
        <v>369360.17</v>
      </c>
      <c r="G33" s="30">
        <v>23</v>
      </c>
      <c r="H33" s="30">
        <v>2102836.14</v>
      </c>
      <c r="I33" s="30">
        <v>50</v>
      </c>
      <c r="J33" s="30">
        <v>0</v>
      </c>
      <c r="K33" s="30">
        <v>0</v>
      </c>
      <c r="L33" s="30">
        <v>334345.40000000002</v>
      </c>
      <c r="M33" s="30">
        <v>22</v>
      </c>
    </row>
    <row r="34" spans="1:13" x14ac:dyDescent="0.3">
      <c r="A34" s="29" t="s">
        <v>79</v>
      </c>
      <c r="B34" s="30">
        <v>1489745.9199999999</v>
      </c>
      <c r="C34" s="30">
        <v>31</v>
      </c>
      <c r="D34" s="30">
        <v>0</v>
      </c>
      <c r="E34" s="30">
        <v>0</v>
      </c>
      <c r="F34" s="30">
        <v>108424.11</v>
      </c>
      <c r="G34" s="30">
        <v>10</v>
      </c>
      <c r="H34" s="30">
        <v>1546030.97</v>
      </c>
      <c r="I34" s="30">
        <v>33</v>
      </c>
      <c r="J34" s="30">
        <v>0</v>
      </c>
      <c r="K34" s="30">
        <v>0</v>
      </c>
      <c r="L34" s="30">
        <v>117681.98</v>
      </c>
      <c r="M34" s="30">
        <v>11</v>
      </c>
    </row>
    <row r="35" spans="1:13" x14ac:dyDescent="0.3">
      <c r="A35" s="29" t="s">
        <v>80</v>
      </c>
      <c r="B35" s="30">
        <v>1252636.8700000001</v>
      </c>
      <c r="C35" s="30">
        <v>25</v>
      </c>
      <c r="D35" s="30">
        <v>0</v>
      </c>
      <c r="E35" s="30">
        <v>0</v>
      </c>
      <c r="F35" s="30">
        <v>171844.99</v>
      </c>
      <c r="G35" s="30">
        <v>12</v>
      </c>
      <c r="H35" s="30">
        <v>1180019.6200000001</v>
      </c>
      <c r="I35" s="30">
        <v>26</v>
      </c>
      <c r="J35" s="30">
        <v>0</v>
      </c>
      <c r="K35" s="30">
        <v>0</v>
      </c>
      <c r="L35" s="30">
        <v>168216.07</v>
      </c>
      <c r="M35" s="30">
        <v>11</v>
      </c>
    </row>
    <row r="36" spans="1:13" x14ac:dyDescent="0.3">
      <c r="A36" s="29" t="s">
        <v>81</v>
      </c>
      <c r="B36" s="30">
        <v>325489.65000000002</v>
      </c>
      <c r="C36" s="30">
        <v>14</v>
      </c>
      <c r="D36" s="30">
        <v>0</v>
      </c>
      <c r="E36" s="30">
        <v>0</v>
      </c>
      <c r="F36" s="30">
        <v>0</v>
      </c>
      <c r="G36" s="30">
        <v>0</v>
      </c>
      <c r="H36" s="30">
        <v>301427.99</v>
      </c>
      <c r="I36" s="30">
        <v>17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795011.15</v>
      </c>
      <c r="C37" s="30">
        <v>20</v>
      </c>
      <c r="D37" s="30">
        <v>0</v>
      </c>
      <c r="E37" s="30">
        <v>0</v>
      </c>
      <c r="F37" s="30">
        <v>0</v>
      </c>
      <c r="G37" s="30">
        <v>0</v>
      </c>
      <c r="H37" s="30">
        <v>696445.25</v>
      </c>
      <c r="I37" s="30">
        <v>19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352412.22</v>
      </c>
      <c r="C38" s="30">
        <v>10</v>
      </c>
      <c r="D38" s="30">
        <v>0</v>
      </c>
      <c r="E38" s="30">
        <v>0</v>
      </c>
      <c r="F38" s="30">
        <v>0</v>
      </c>
      <c r="G38" s="30">
        <v>0</v>
      </c>
      <c r="H38" s="30">
        <v>291652.06</v>
      </c>
      <c r="I38" s="30">
        <v>10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534666.15</v>
      </c>
      <c r="C39" s="30">
        <v>29</v>
      </c>
      <c r="D39" s="30">
        <v>0</v>
      </c>
      <c r="E39" s="30">
        <v>0</v>
      </c>
      <c r="F39" s="30">
        <v>68918.38</v>
      </c>
      <c r="G39" s="30">
        <v>10</v>
      </c>
      <c r="H39" s="30">
        <v>522016.2</v>
      </c>
      <c r="I39" s="30">
        <v>29</v>
      </c>
      <c r="J39" s="30">
        <v>0</v>
      </c>
      <c r="K39" s="30">
        <v>0</v>
      </c>
      <c r="L39" s="30">
        <v>60872.6</v>
      </c>
      <c r="M39" s="30">
        <v>10</v>
      </c>
    </row>
    <row r="40" spans="1:13" x14ac:dyDescent="0.3">
      <c r="A40" s="29" t="s">
        <v>85</v>
      </c>
      <c r="B40" s="30">
        <v>315326.83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263141.59000000003</v>
      </c>
      <c r="I40" s="30">
        <v>11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4263787</v>
      </c>
      <c r="C41" s="30">
        <v>74</v>
      </c>
      <c r="D41" s="30">
        <v>338628.34</v>
      </c>
      <c r="E41" s="30">
        <v>10</v>
      </c>
      <c r="F41" s="30">
        <v>465058.35</v>
      </c>
      <c r="G41" s="30">
        <v>22</v>
      </c>
      <c r="H41" s="30">
        <v>3861611.37</v>
      </c>
      <c r="I41" s="30">
        <v>73</v>
      </c>
      <c r="J41" s="30">
        <v>0</v>
      </c>
      <c r="K41" s="30">
        <v>0</v>
      </c>
      <c r="L41" s="30">
        <v>398749.7</v>
      </c>
      <c r="M41" s="30">
        <v>25</v>
      </c>
    </row>
    <row r="42" spans="1:13" x14ac:dyDescent="0.3">
      <c r="A42" s="29" t="s">
        <v>87</v>
      </c>
      <c r="B42" s="30">
        <v>1445618.27</v>
      </c>
      <c r="C42" s="30">
        <v>14</v>
      </c>
      <c r="D42" s="30">
        <v>0</v>
      </c>
      <c r="E42" s="30">
        <v>0</v>
      </c>
      <c r="F42" s="30">
        <v>0</v>
      </c>
      <c r="G42" s="30">
        <v>0</v>
      </c>
      <c r="H42" s="30">
        <v>1239466.51</v>
      </c>
      <c r="I42" s="30">
        <v>13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916835.01</v>
      </c>
      <c r="C43" s="30">
        <v>27</v>
      </c>
      <c r="D43" s="30">
        <v>0</v>
      </c>
      <c r="E43" s="30">
        <v>0</v>
      </c>
      <c r="F43" s="30">
        <v>113535.79</v>
      </c>
      <c r="G43" s="30">
        <v>12</v>
      </c>
      <c r="H43" s="30">
        <v>768911.94</v>
      </c>
      <c r="I43" s="30">
        <v>25</v>
      </c>
      <c r="J43" s="30">
        <v>0</v>
      </c>
      <c r="K43" s="30">
        <v>0</v>
      </c>
      <c r="L43" s="30">
        <v>108379.51</v>
      </c>
      <c r="M43" s="30">
        <v>11</v>
      </c>
    </row>
    <row r="44" spans="1:13" x14ac:dyDescent="0.3">
      <c r="A44" s="29" t="s">
        <v>89</v>
      </c>
      <c r="B44" s="30">
        <v>7619571.1399999997</v>
      </c>
      <c r="C44" s="30">
        <v>85</v>
      </c>
      <c r="D44" s="30">
        <v>2643593.81</v>
      </c>
      <c r="E44" s="30">
        <v>10</v>
      </c>
      <c r="F44" s="30">
        <v>739651.35</v>
      </c>
      <c r="G44" s="30">
        <v>28</v>
      </c>
      <c r="H44" s="30">
        <v>7152872.7800000003</v>
      </c>
      <c r="I44" s="30">
        <v>85</v>
      </c>
      <c r="J44" s="30">
        <v>2659805.75</v>
      </c>
      <c r="K44" s="30">
        <v>13</v>
      </c>
      <c r="L44" s="30">
        <v>735117.8</v>
      </c>
      <c r="M44" s="30">
        <v>28</v>
      </c>
    </row>
    <row r="45" spans="1:13" x14ac:dyDescent="0.3">
      <c r="A45" s="29" t="s">
        <v>90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215908.28</v>
      </c>
      <c r="I45" s="30">
        <v>11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1243291.46</v>
      </c>
      <c r="C46" s="30">
        <v>28</v>
      </c>
      <c r="D46" s="30">
        <v>0</v>
      </c>
      <c r="E46" s="30">
        <v>0</v>
      </c>
      <c r="F46" s="30">
        <v>0</v>
      </c>
      <c r="G46" s="30">
        <v>0</v>
      </c>
      <c r="H46" s="30">
        <v>1228376.33</v>
      </c>
      <c r="I46" s="30">
        <v>30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1991020.49</v>
      </c>
      <c r="C47" s="30">
        <v>32</v>
      </c>
      <c r="D47" s="30">
        <v>0</v>
      </c>
      <c r="E47" s="30">
        <v>0</v>
      </c>
      <c r="F47" s="30">
        <v>143236.17000000001</v>
      </c>
      <c r="G47" s="30">
        <v>11</v>
      </c>
      <c r="H47" s="30">
        <v>1995542.26</v>
      </c>
      <c r="I47" s="30">
        <v>33</v>
      </c>
      <c r="J47" s="30">
        <v>0</v>
      </c>
      <c r="K47" s="30">
        <v>0</v>
      </c>
      <c r="L47" s="30">
        <v>221502.59</v>
      </c>
      <c r="M47" s="30">
        <v>10</v>
      </c>
    </row>
    <row r="48" spans="1:13" x14ac:dyDescent="0.3">
      <c r="A48" s="29" t="s">
        <v>93</v>
      </c>
      <c r="B48" s="30">
        <v>943527.93</v>
      </c>
      <c r="C48" s="30">
        <v>15</v>
      </c>
      <c r="D48" s="30">
        <v>0</v>
      </c>
      <c r="E48" s="30">
        <v>0</v>
      </c>
      <c r="F48" s="30">
        <v>0</v>
      </c>
      <c r="G48" s="30">
        <v>0</v>
      </c>
      <c r="H48" s="30">
        <v>996365.29</v>
      </c>
      <c r="I48" s="30">
        <v>17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3">
      <c r="A49" s="29" t="s">
        <v>94</v>
      </c>
      <c r="B49" s="30">
        <v>1198532.53</v>
      </c>
      <c r="C49" s="30">
        <v>41</v>
      </c>
      <c r="D49" s="30">
        <v>0</v>
      </c>
      <c r="E49" s="30">
        <v>0</v>
      </c>
      <c r="F49" s="30">
        <v>91677.08</v>
      </c>
      <c r="G49" s="30">
        <v>12</v>
      </c>
      <c r="H49" s="30">
        <v>1294636.47</v>
      </c>
      <c r="I49" s="30">
        <v>45</v>
      </c>
      <c r="J49" s="30">
        <v>0</v>
      </c>
      <c r="K49" s="30">
        <v>0</v>
      </c>
      <c r="L49" s="30">
        <v>92172.12</v>
      </c>
      <c r="M49" s="30">
        <v>16</v>
      </c>
    </row>
    <row r="50" spans="1:13" x14ac:dyDescent="0.3">
      <c r="A50" s="29" t="s">
        <v>95</v>
      </c>
      <c r="B50" s="30">
        <v>2911788.11</v>
      </c>
      <c r="C50" s="30">
        <v>61</v>
      </c>
      <c r="D50" s="30">
        <v>2373424.86</v>
      </c>
      <c r="E50" s="30">
        <v>55</v>
      </c>
      <c r="F50" s="30">
        <v>882407.25</v>
      </c>
      <c r="G50" s="30">
        <v>42</v>
      </c>
      <c r="H50" s="30">
        <v>2753776.38</v>
      </c>
      <c r="I50" s="30">
        <v>62</v>
      </c>
      <c r="J50" s="30">
        <v>2416254.4700000002</v>
      </c>
      <c r="K50" s="30">
        <v>53</v>
      </c>
      <c r="L50" s="30">
        <v>865192.78</v>
      </c>
      <c r="M50" s="30">
        <v>44</v>
      </c>
    </row>
    <row r="51" spans="1:13" x14ac:dyDescent="0.3">
      <c r="A51" s="29" t="s">
        <v>96</v>
      </c>
      <c r="B51" s="30">
        <v>662706.6</v>
      </c>
      <c r="C51" s="30">
        <v>15</v>
      </c>
      <c r="D51" s="30">
        <v>0</v>
      </c>
      <c r="E51" s="30">
        <v>0</v>
      </c>
      <c r="F51" s="30">
        <v>0</v>
      </c>
      <c r="G51" s="30">
        <v>0</v>
      </c>
      <c r="H51" s="30">
        <v>609566.21</v>
      </c>
      <c r="I51" s="30">
        <v>15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429580.94</v>
      </c>
      <c r="C52" s="30">
        <v>19</v>
      </c>
      <c r="D52" s="30">
        <v>0</v>
      </c>
      <c r="E52" s="30">
        <v>0</v>
      </c>
      <c r="F52" s="30">
        <v>0</v>
      </c>
      <c r="G52" s="30">
        <v>0</v>
      </c>
      <c r="H52" s="30">
        <v>464770.33</v>
      </c>
      <c r="I52" s="30">
        <v>20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542887.56999999995</v>
      </c>
      <c r="C53" s="30">
        <v>23</v>
      </c>
      <c r="D53" s="30">
        <v>115056.47</v>
      </c>
      <c r="E53" s="30">
        <v>13</v>
      </c>
      <c r="F53" s="30">
        <v>131429.63</v>
      </c>
      <c r="G53" s="30">
        <v>12</v>
      </c>
      <c r="H53" s="30">
        <v>568853.38</v>
      </c>
      <c r="I53" s="30">
        <v>29</v>
      </c>
      <c r="J53" s="30">
        <v>75108.92</v>
      </c>
      <c r="K53" s="30">
        <v>13</v>
      </c>
      <c r="L53" s="30">
        <v>161434.67000000001</v>
      </c>
      <c r="M53" s="30">
        <v>19</v>
      </c>
    </row>
    <row r="54" spans="1:13" x14ac:dyDescent="0.3">
      <c r="A54" s="29" t="s">
        <v>99</v>
      </c>
      <c r="B54" s="30">
        <v>346267.38</v>
      </c>
      <c r="C54" s="30">
        <v>14</v>
      </c>
      <c r="D54" s="30">
        <v>0</v>
      </c>
      <c r="E54" s="30">
        <v>0</v>
      </c>
      <c r="F54" s="30">
        <v>0</v>
      </c>
      <c r="G54" s="30">
        <v>0</v>
      </c>
      <c r="H54" s="30">
        <v>241004.66</v>
      </c>
      <c r="I54" s="30">
        <v>12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1255762.81</v>
      </c>
      <c r="C55" s="30">
        <v>38</v>
      </c>
      <c r="D55" s="30">
        <v>0</v>
      </c>
      <c r="E55" s="30">
        <v>0</v>
      </c>
      <c r="F55" s="30">
        <v>274496.95</v>
      </c>
      <c r="G55" s="30">
        <v>17</v>
      </c>
      <c r="H55" s="30">
        <v>1202044.99</v>
      </c>
      <c r="I55" s="30">
        <v>40</v>
      </c>
      <c r="J55" s="30">
        <v>0</v>
      </c>
      <c r="K55" s="30">
        <v>0</v>
      </c>
      <c r="L55" s="30">
        <v>288547.19</v>
      </c>
      <c r="M55" s="30">
        <v>16</v>
      </c>
    </row>
    <row r="56" spans="1:13" x14ac:dyDescent="0.3">
      <c r="A56" s="29" t="s">
        <v>101</v>
      </c>
      <c r="B56" s="30">
        <v>229263.72</v>
      </c>
      <c r="C56" s="30">
        <v>10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3">
      <c r="A57" s="29" t="s">
        <v>102</v>
      </c>
      <c r="B57" s="30">
        <v>3726305.46</v>
      </c>
      <c r="C57" s="30">
        <v>43</v>
      </c>
      <c r="D57" s="30">
        <v>0</v>
      </c>
      <c r="E57" s="30">
        <v>0</v>
      </c>
      <c r="F57" s="30">
        <v>248670.27</v>
      </c>
      <c r="G57" s="30">
        <v>15</v>
      </c>
      <c r="H57" s="30">
        <v>3417562.21</v>
      </c>
      <c r="I57" s="30">
        <v>47</v>
      </c>
      <c r="J57" s="30">
        <v>0</v>
      </c>
      <c r="K57" s="30">
        <v>0</v>
      </c>
      <c r="L57" s="30">
        <v>304716.52</v>
      </c>
      <c r="M57" s="30">
        <v>19</v>
      </c>
    </row>
    <row r="58" spans="1:13" x14ac:dyDescent="0.3">
      <c r="A58" s="29" t="s">
        <v>103</v>
      </c>
      <c r="B58" s="30">
        <v>444148.73</v>
      </c>
      <c r="C58" s="30">
        <v>21</v>
      </c>
      <c r="D58" s="30">
        <v>56342.67</v>
      </c>
      <c r="E58" s="30">
        <v>10</v>
      </c>
      <c r="F58" s="30">
        <v>71636.95</v>
      </c>
      <c r="G58" s="30">
        <v>15</v>
      </c>
      <c r="H58" s="30">
        <v>412098.65</v>
      </c>
      <c r="I58" s="30">
        <v>19</v>
      </c>
      <c r="J58" s="30">
        <v>70931.679999999993</v>
      </c>
      <c r="K58" s="30">
        <v>10</v>
      </c>
      <c r="L58" s="30">
        <v>48912.36</v>
      </c>
      <c r="M58" s="30">
        <v>12</v>
      </c>
    </row>
    <row r="59" spans="1:13" x14ac:dyDescent="0.3">
      <c r="A59" s="29" t="s">
        <v>104</v>
      </c>
      <c r="B59" s="30">
        <v>390275.96</v>
      </c>
      <c r="C59" s="30">
        <v>11</v>
      </c>
      <c r="D59" s="30">
        <v>0</v>
      </c>
      <c r="E59" s="30">
        <v>0</v>
      </c>
      <c r="F59" s="30">
        <v>0</v>
      </c>
      <c r="G59" s="30">
        <v>0</v>
      </c>
      <c r="H59" s="30">
        <v>422497.42</v>
      </c>
      <c r="I59" s="30">
        <v>13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1361751.64</v>
      </c>
      <c r="C60" s="30">
        <v>35</v>
      </c>
      <c r="D60" s="30">
        <v>0</v>
      </c>
      <c r="E60" s="30">
        <v>0</v>
      </c>
      <c r="F60" s="30">
        <v>420248.39</v>
      </c>
      <c r="G60" s="30">
        <v>17</v>
      </c>
      <c r="H60" s="30">
        <v>1087963.6100000001</v>
      </c>
      <c r="I60" s="30">
        <v>30</v>
      </c>
      <c r="J60" s="30">
        <v>0</v>
      </c>
      <c r="K60" s="30">
        <v>0</v>
      </c>
      <c r="L60" s="30">
        <v>365216.35</v>
      </c>
      <c r="M60" s="30">
        <v>16</v>
      </c>
    </row>
    <row r="61" spans="1:13" x14ac:dyDescent="0.3">
      <c r="A61" s="29" t="s">
        <v>106</v>
      </c>
      <c r="B61" s="30">
        <v>918832.2</v>
      </c>
      <c r="C61" s="30">
        <v>22</v>
      </c>
      <c r="D61" s="30">
        <v>979457.65</v>
      </c>
      <c r="E61" s="30">
        <v>10</v>
      </c>
      <c r="F61" s="30">
        <v>222429.01</v>
      </c>
      <c r="G61" s="30">
        <v>11</v>
      </c>
      <c r="H61" s="30">
        <v>878173.88</v>
      </c>
      <c r="I61" s="30">
        <v>22</v>
      </c>
      <c r="J61" s="30">
        <v>1110598.9099999999</v>
      </c>
      <c r="K61" s="30">
        <v>11</v>
      </c>
      <c r="L61" s="30">
        <v>192596.45</v>
      </c>
      <c r="M61" s="30">
        <v>10</v>
      </c>
    </row>
    <row r="62" spans="1:13" x14ac:dyDescent="0.3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3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107</v>
      </c>
      <c r="B2">
        <v>4002638.91</v>
      </c>
      <c r="C2" s="2">
        <v>117</v>
      </c>
      <c r="D2">
        <v>718250.16</v>
      </c>
      <c r="E2" s="2">
        <v>26</v>
      </c>
      <c r="F2">
        <v>478128.76</v>
      </c>
      <c r="G2" s="2">
        <v>48</v>
      </c>
      <c r="H2">
        <v>3617399.49</v>
      </c>
      <c r="I2" s="2">
        <v>115</v>
      </c>
      <c r="J2">
        <v>718770.1</v>
      </c>
      <c r="K2" s="2">
        <v>19</v>
      </c>
      <c r="L2">
        <v>435096.24</v>
      </c>
      <c r="M2" s="28">
        <v>45</v>
      </c>
    </row>
    <row r="3" spans="1:13" x14ac:dyDescent="0.3">
      <c r="A3" t="s">
        <v>108</v>
      </c>
      <c r="B3">
        <v>5890984.6799999997</v>
      </c>
      <c r="C3" s="2">
        <v>157</v>
      </c>
      <c r="D3">
        <v>1533184.06</v>
      </c>
      <c r="E3" s="2">
        <v>55</v>
      </c>
      <c r="F3">
        <v>865847.77</v>
      </c>
      <c r="G3" s="2">
        <v>76</v>
      </c>
      <c r="H3">
        <v>5510781.5700000003</v>
      </c>
      <c r="I3" s="2">
        <v>161</v>
      </c>
      <c r="J3">
        <v>1891794.53</v>
      </c>
      <c r="K3" s="2">
        <v>58</v>
      </c>
      <c r="L3">
        <v>835287.39</v>
      </c>
      <c r="M3" s="28">
        <v>75</v>
      </c>
    </row>
    <row r="4" spans="1:13" x14ac:dyDescent="0.3">
      <c r="A4" t="s">
        <v>109</v>
      </c>
      <c r="B4">
        <v>3351688.9</v>
      </c>
      <c r="C4" s="2">
        <v>105</v>
      </c>
      <c r="D4">
        <v>461093.72</v>
      </c>
      <c r="E4" s="2">
        <v>19</v>
      </c>
      <c r="F4">
        <v>352721.38</v>
      </c>
      <c r="G4" s="2">
        <v>36</v>
      </c>
      <c r="H4">
        <v>3182852.6</v>
      </c>
      <c r="I4" s="2">
        <v>111</v>
      </c>
      <c r="J4">
        <v>364662.58</v>
      </c>
      <c r="K4" s="2">
        <v>20</v>
      </c>
      <c r="L4">
        <v>315272.43</v>
      </c>
      <c r="M4" s="28">
        <v>37</v>
      </c>
    </row>
    <row r="5" spans="1:13" x14ac:dyDescent="0.3">
      <c r="A5" t="s">
        <v>110</v>
      </c>
      <c r="B5">
        <v>33278267.329999998</v>
      </c>
      <c r="C5" s="2">
        <v>543</v>
      </c>
      <c r="D5">
        <v>9540581.3499999996</v>
      </c>
      <c r="E5" s="2">
        <v>52</v>
      </c>
      <c r="F5">
        <v>5841736.8499999996</v>
      </c>
      <c r="G5" s="2">
        <v>227</v>
      </c>
      <c r="H5">
        <v>30731024.989999998</v>
      </c>
      <c r="I5" s="2">
        <v>546</v>
      </c>
      <c r="J5">
        <v>9176468.8399999999</v>
      </c>
      <c r="K5" s="2">
        <v>53</v>
      </c>
      <c r="L5">
        <v>5539660.04</v>
      </c>
      <c r="M5" s="28">
        <v>224</v>
      </c>
    </row>
    <row r="6" spans="1:13" x14ac:dyDescent="0.3">
      <c r="A6" t="s">
        <v>111</v>
      </c>
      <c r="B6">
        <v>236298.11</v>
      </c>
      <c r="C6" s="2">
        <v>14</v>
      </c>
      <c r="D6">
        <v>0</v>
      </c>
      <c r="E6" s="2">
        <v>0</v>
      </c>
      <c r="F6">
        <v>0</v>
      </c>
      <c r="G6" s="2">
        <v>0</v>
      </c>
      <c r="H6">
        <v>225191.67</v>
      </c>
      <c r="I6" s="2">
        <v>15</v>
      </c>
      <c r="J6">
        <v>0</v>
      </c>
      <c r="K6" s="2">
        <v>0</v>
      </c>
      <c r="L6">
        <v>62109.27</v>
      </c>
      <c r="M6" s="28">
        <v>10</v>
      </c>
    </row>
    <row r="7" spans="1:13" x14ac:dyDescent="0.3">
      <c r="A7" t="s">
        <v>112</v>
      </c>
      <c r="B7">
        <v>4751156.33</v>
      </c>
      <c r="C7" s="2">
        <v>110</v>
      </c>
      <c r="D7">
        <v>432300.31</v>
      </c>
      <c r="E7" s="2">
        <v>12</v>
      </c>
      <c r="F7">
        <v>361130.93</v>
      </c>
      <c r="G7" s="2">
        <v>39</v>
      </c>
      <c r="H7">
        <v>4713055.38</v>
      </c>
      <c r="I7" s="2">
        <v>118</v>
      </c>
      <c r="J7">
        <v>416752.79</v>
      </c>
      <c r="K7" s="2">
        <v>14</v>
      </c>
      <c r="L7">
        <v>431769.89</v>
      </c>
      <c r="M7" s="28">
        <v>38</v>
      </c>
    </row>
    <row r="8" spans="1:13" x14ac:dyDescent="0.3">
      <c r="A8" t="s">
        <v>113</v>
      </c>
      <c r="B8">
        <v>309112.28000000003</v>
      </c>
      <c r="C8" s="2">
        <v>19</v>
      </c>
      <c r="D8">
        <v>0</v>
      </c>
      <c r="E8" s="2">
        <v>0</v>
      </c>
      <c r="F8">
        <v>0</v>
      </c>
      <c r="G8" s="2">
        <v>0</v>
      </c>
      <c r="H8">
        <v>328001.87</v>
      </c>
      <c r="I8" s="2">
        <v>21</v>
      </c>
      <c r="J8">
        <v>0</v>
      </c>
      <c r="K8" s="2">
        <v>0</v>
      </c>
      <c r="L8">
        <v>0</v>
      </c>
      <c r="M8" s="28">
        <v>0</v>
      </c>
    </row>
    <row r="9" spans="1:13" x14ac:dyDescent="0.3">
      <c r="A9" t="s">
        <v>114</v>
      </c>
      <c r="B9">
        <v>5242445.8</v>
      </c>
      <c r="C9" s="2">
        <v>125</v>
      </c>
      <c r="D9">
        <v>2550768.92</v>
      </c>
      <c r="E9" s="2">
        <v>63</v>
      </c>
      <c r="F9">
        <v>1140983.96</v>
      </c>
      <c r="G9" s="2">
        <v>68</v>
      </c>
      <c r="H9">
        <v>5120627.91</v>
      </c>
      <c r="I9" s="2">
        <v>131</v>
      </c>
      <c r="J9">
        <v>2547455.56</v>
      </c>
      <c r="K9" s="2">
        <v>59</v>
      </c>
      <c r="L9">
        <v>1132054.56</v>
      </c>
      <c r="M9" s="28">
        <v>71</v>
      </c>
    </row>
    <row r="10" spans="1:13" x14ac:dyDescent="0.3">
      <c r="A10" t="s">
        <v>115</v>
      </c>
      <c r="B10">
        <v>1823406.04</v>
      </c>
      <c r="C10" s="2">
        <v>56</v>
      </c>
      <c r="D10">
        <v>0</v>
      </c>
      <c r="E10" s="2">
        <v>0</v>
      </c>
      <c r="F10">
        <v>213377.57</v>
      </c>
      <c r="G10" s="2">
        <v>21</v>
      </c>
      <c r="H10">
        <v>1594895.24</v>
      </c>
      <c r="I10" s="2">
        <v>55</v>
      </c>
      <c r="J10">
        <v>86389.68</v>
      </c>
      <c r="K10" s="2">
        <v>11</v>
      </c>
      <c r="L10">
        <v>171839.86</v>
      </c>
      <c r="M10" s="28">
        <v>20</v>
      </c>
    </row>
    <row r="11" spans="1:13" x14ac:dyDescent="0.3">
      <c r="A11" t="s">
        <v>116</v>
      </c>
      <c r="B11">
        <v>3074798.89</v>
      </c>
      <c r="C11" s="2">
        <v>95</v>
      </c>
      <c r="D11">
        <v>161196.81</v>
      </c>
      <c r="E11" s="2">
        <v>16</v>
      </c>
      <c r="F11">
        <v>410310.05</v>
      </c>
      <c r="G11" s="2">
        <v>35</v>
      </c>
      <c r="H11">
        <v>2848769.44</v>
      </c>
      <c r="I11" s="2">
        <v>101</v>
      </c>
      <c r="J11">
        <v>431459.26</v>
      </c>
      <c r="K11" s="2">
        <v>15</v>
      </c>
      <c r="L11">
        <v>414843.91</v>
      </c>
      <c r="M11" s="28">
        <v>33</v>
      </c>
    </row>
    <row r="12" spans="1:13" x14ac:dyDescent="0.3">
      <c r="A12" t="s">
        <v>117</v>
      </c>
      <c r="B12">
        <v>6998756.8499999996</v>
      </c>
      <c r="C12" s="2">
        <v>68</v>
      </c>
      <c r="D12">
        <v>16828998.260000002</v>
      </c>
      <c r="E12" s="2">
        <v>27</v>
      </c>
      <c r="F12">
        <v>745324.11</v>
      </c>
      <c r="G12" s="2">
        <v>25</v>
      </c>
      <c r="H12">
        <v>4801735.21</v>
      </c>
      <c r="I12" s="2">
        <v>62</v>
      </c>
      <c r="J12">
        <v>16946745.440000001</v>
      </c>
      <c r="K12" s="2">
        <v>22</v>
      </c>
      <c r="L12">
        <v>557937.64</v>
      </c>
      <c r="M12" s="28">
        <v>21</v>
      </c>
    </row>
    <row r="13" spans="1:13" x14ac:dyDescent="0.3">
      <c r="A13" t="s">
        <v>118</v>
      </c>
      <c r="B13">
        <v>10169271.880000001</v>
      </c>
      <c r="C13" s="2">
        <v>226</v>
      </c>
      <c r="D13">
        <v>2283360.5299999998</v>
      </c>
      <c r="E13" s="2">
        <v>53</v>
      </c>
      <c r="F13">
        <v>1587941.48</v>
      </c>
      <c r="G13" s="2">
        <v>87</v>
      </c>
      <c r="H13">
        <v>8955820.0999999996</v>
      </c>
      <c r="I13" s="2">
        <v>224</v>
      </c>
      <c r="J13">
        <v>2156556.65</v>
      </c>
      <c r="K13" s="2">
        <v>52</v>
      </c>
      <c r="L13">
        <v>1499860.83</v>
      </c>
      <c r="M13" s="28">
        <v>91</v>
      </c>
    </row>
    <row r="14" spans="1:13" x14ac:dyDescent="0.3">
      <c r="A14" t="s">
        <v>119</v>
      </c>
      <c r="B14">
        <v>9344644.0800000001</v>
      </c>
      <c r="C14" s="2">
        <v>227</v>
      </c>
      <c r="D14">
        <v>1605013.54</v>
      </c>
      <c r="E14" s="2">
        <v>41</v>
      </c>
      <c r="F14">
        <v>1455318.3</v>
      </c>
      <c r="G14" s="2">
        <v>92</v>
      </c>
      <c r="H14">
        <v>8738662.1899999995</v>
      </c>
      <c r="I14" s="2">
        <v>233</v>
      </c>
      <c r="J14">
        <v>1407027.36</v>
      </c>
      <c r="K14" s="2">
        <v>44</v>
      </c>
      <c r="L14">
        <v>1372841.1</v>
      </c>
      <c r="M14" s="28">
        <v>99</v>
      </c>
    </row>
    <row r="15" spans="1:13" x14ac:dyDescent="0.3">
      <c r="A15" t="s">
        <v>120</v>
      </c>
      <c r="B15">
        <v>6074546.1600000001</v>
      </c>
      <c r="C15" s="2">
        <v>188</v>
      </c>
      <c r="D15">
        <v>1019200.62</v>
      </c>
      <c r="E15" s="2">
        <v>59</v>
      </c>
      <c r="F15">
        <v>887285.3</v>
      </c>
      <c r="G15" s="2">
        <v>87</v>
      </c>
      <c r="H15">
        <v>5698527.6399999997</v>
      </c>
      <c r="I15" s="2">
        <v>193</v>
      </c>
      <c r="J15">
        <v>1044267.38</v>
      </c>
      <c r="K15" s="2">
        <v>61</v>
      </c>
      <c r="L15">
        <v>773564.04</v>
      </c>
      <c r="M15" s="28">
        <v>86</v>
      </c>
    </row>
    <row r="16" spans="1:13" x14ac:dyDescent="0.3">
      <c r="A16" t="s">
        <v>121</v>
      </c>
      <c r="B16">
        <v>7199780.04</v>
      </c>
      <c r="C16" s="2">
        <v>204</v>
      </c>
      <c r="D16">
        <v>2614104.17</v>
      </c>
      <c r="E16" s="2">
        <v>57</v>
      </c>
      <c r="F16">
        <v>1239849.0900000001</v>
      </c>
      <c r="G16" s="2">
        <v>92</v>
      </c>
      <c r="H16">
        <v>6651262.8099999996</v>
      </c>
      <c r="I16" s="2">
        <v>221</v>
      </c>
      <c r="J16">
        <v>2896708.92</v>
      </c>
      <c r="K16" s="2">
        <v>62</v>
      </c>
      <c r="L16">
        <v>1075742.1000000001</v>
      </c>
      <c r="M16" s="28">
        <v>91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2023-07-21T13:30:24Z</dcterms:modified>
</cp:coreProperties>
</file>