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5226BFA-5620-4180-8CAA-DD3B680F520D}" xr6:coauthVersionLast="47" xr6:coauthVersionMax="47" xr10:uidLastSave="{00000000-0000-0000-0000-000000000000}"/>
  <bookViews>
    <workbookView xWindow="228" yWindow="300" windowWidth="20520" windowHeight="1261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J349" i="3" s="1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B313" i="3"/>
  <c r="I312" i="3"/>
  <c r="H312" i="3"/>
  <c r="G312" i="3"/>
  <c r="F312" i="3"/>
  <c r="E312" i="3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B309" i="3"/>
  <c r="I308" i="3"/>
  <c r="H308" i="3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I305" i="3" s="1"/>
  <c r="B305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E301" i="3"/>
  <c r="D301" i="3"/>
  <c r="C301" i="3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I292" i="3"/>
  <c r="H292" i="3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E289" i="3"/>
  <c r="D289" i="3"/>
  <c r="C289" i="3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J285" i="3" s="1"/>
  <c r="F285" i="3"/>
  <c r="E285" i="3"/>
  <c r="D285" i="3"/>
  <c r="C285" i="3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B281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B277" i="3"/>
  <c r="I276" i="3"/>
  <c r="H276" i="3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F273" i="3"/>
  <c r="E273" i="3"/>
  <c r="D273" i="3"/>
  <c r="C273" i="3"/>
  <c r="I273" i="3" s="1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B269" i="3"/>
  <c r="I268" i="3"/>
  <c r="H268" i="3"/>
  <c r="G268" i="3"/>
  <c r="J268" i="3" s="1"/>
  <c r="F268" i="3"/>
  <c r="E268" i="3"/>
  <c r="D268" i="3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F265" i="3"/>
  <c r="E265" i="3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F257" i="3"/>
  <c r="E257" i="3"/>
  <c r="D257" i="3"/>
  <c r="J257" i="3" s="1"/>
  <c r="C257" i="3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F253" i="3"/>
  <c r="E253" i="3"/>
  <c r="D253" i="3"/>
  <c r="C253" i="3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F249" i="3"/>
  <c r="E249" i="3"/>
  <c r="D249" i="3"/>
  <c r="C249" i="3"/>
  <c r="B249" i="3"/>
  <c r="I248" i="3"/>
  <c r="H248" i="3"/>
  <c r="G248" i="3"/>
  <c r="J248" i="3" s="1"/>
  <c r="F248" i="3"/>
  <c r="E248" i="3"/>
  <c r="D248" i="3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F245" i="3"/>
  <c r="E245" i="3"/>
  <c r="D245" i="3"/>
  <c r="C245" i="3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G240" i="3"/>
  <c r="J240" i="3" s="1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B237" i="3"/>
  <c r="I236" i="3"/>
  <c r="H236" i="3"/>
  <c r="G236" i="3"/>
  <c r="J236" i="3" s="1"/>
  <c r="F236" i="3"/>
  <c r="E236" i="3"/>
  <c r="D236" i="3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I228" i="3"/>
  <c r="H228" i="3"/>
  <c r="G228" i="3"/>
  <c r="J228" i="3" s="1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F225" i="3"/>
  <c r="E225" i="3"/>
  <c r="D225" i="3"/>
  <c r="J225" i="3" s="1"/>
  <c r="C225" i="3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C221" i="3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C217" i="3"/>
  <c r="B217" i="3"/>
  <c r="I216" i="3"/>
  <c r="H216" i="3"/>
  <c r="G216" i="3"/>
  <c r="J216" i="3" s="1"/>
  <c r="F216" i="3"/>
  <c r="E216" i="3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C213" i="3"/>
  <c r="B213" i="3"/>
  <c r="I212" i="3"/>
  <c r="H212" i="3"/>
  <c r="G212" i="3"/>
  <c r="J212" i="3" s="1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F209" i="3"/>
  <c r="E209" i="3"/>
  <c r="D209" i="3"/>
  <c r="C209" i="3"/>
  <c r="I209" i="3" s="1"/>
  <c r="B209" i="3"/>
  <c r="I208" i="3"/>
  <c r="H208" i="3"/>
  <c r="G208" i="3"/>
  <c r="J208" i="3" s="1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B205" i="3"/>
  <c r="I204" i="3"/>
  <c r="H204" i="3"/>
  <c r="G204" i="3"/>
  <c r="F204" i="3"/>
  <c r="E204" i="3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J170" i="3" s="1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J150" i="3" s="1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J131" i="3" s="1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J127" i="3" s="1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J122" i="3" s="1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B111" i="3"/>
  <c r="I110" i="3"/>
  <c r="H110" i="3"/>
  <c r="G110" i="3"/>
  <c r="F110" i="3"/>
  <c r="E110" i="3"/>
  <c r="D110" i="3"/>
  <c r="J110" i="3" s="1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B103" i="3"/>
  <c r="I102" i="3"/>
  <c r="H102" i="3"/>
  <c r="G102" i="3"/>
  <c r="F102" i="3"/>
  <c r="E102" i="3"/>
  <c r="D102" i="3"/>
  <c r="J102" i="3" s="1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I98" i="3"/>
  <c r="H98" i="3"/>
  <c r="G98" i="3"/>
  <c r="F98" i="3"/>
  <c r="E98" i="3"/>
  <c r="K98" i="3" s="1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B95" i="3"/>
  <c r="I94" i="3"/>
  <c r="H94" i="3"/>
  <c r="G94" i="3"/>
  <c r="F94" i="3"/>
  <c r="E94" i="3"/>
  <c r="D94" i="3"/>
  <c r="J94" i="3" s="1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B87" i="3"/>
  <c r="I86" i="3"/>
  <c r="H86" i="3"/>
  <c r="G86" i="3"/>
  <c r="F86" i="3"/>
  <c r="E86" i="3"/>
  <c r="D86" i="3"/>
  <c r="J86" i="3" s="1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B79" i="3"/>
  <c r="I78" i="3"/>
  <c r="H78" i="3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I75" i="3" s="1"/>
  <c r="B75" i="3"/>
  <c r="I74" i="3"/>
  <c r="H74" i="3"/>
  <c r="G74" i="3"/>
  <c r="F74" i="3"/>
  <c r="E74" i="3"/>
  <c r="K74" i="3" s="1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B71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B63" i="3"/>
  <c r="I62" i="3"/>
  <c r="H62" i="3"/>
  <c r="G62" i="3"/>
  <c r="F62" i="3"/>
  <c r="E62" i="3"/>
  <c r="D62" i="3"/>
  <c r="J62" i="3" s="1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C59" i="3"/>
  <c r="B59" i="3"/>
  <c r="I58" i="3"/>
  <c r="H58" i="3"/>
  <c r="G58" i="3"/>
  <c r="F58" i="3"/>
  <c r="E58" i="3"/>
  <c r="K58" i="3" s="1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C55" i="3"/>
  <c r="B55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I191" i="2" s="1"/>
  <c r="E191" i="2"/>
  <c r="K191" i="2" s="1"/>
  <c r="D191" i="2"/>
  <c r="J191" i="2" s="1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I183" i="2" s="1"/>
  <c r="E183" i="2"/>
  <c r="K183" i="2" s="1"/>
  <c r="D183" i="2"/>
  <c r="J183" i="2" s="1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F179" i="2"/>
  <c r="I179" i="2" s="1"/>
  <c r="E179" i="2"/>
  <c r="K179" i="2" s="1"/>
  <c r="D179" i="2"/>
  <c r="J179" i="2" s="1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I171" i="2" s="1"/>
  <c r="E171" i="2"/>
  <c r="K171" i="2" s="1"/>
  <c r="D171" i="2"/>
  <c r="J171" i="2" s="1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I167" i="2" s="1"/>
  <c r="E167" i="2"/>
  <c r="K167" i="2" s="1"/>
  <c r="D167" i="2"/>
  <c r="J167" i="2" s="1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F159" i="2"/>
  <c r="E159" i="2"/>
  <c r="K159" i="2" s="1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F151" i="2"/>
  <c r="I151" i="2" s="1"/>
  <c r="E151" i="2"/>
  <c r="K151" i="2" s="1"/>
  <c r="D151" i="2"/>
  <c r="J151" i="2" s="1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I147" i="2" s="1"/>
  <c r="E147" i="2"/>
  <c r="K147" i="2" s="1"/>
  <c r="D147" i="2"/>
  <c r="J147" i="2" s="1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I143" i="2" s="1"/>
  <c r="E143" i="2"/>
  <c r="K143" i="2" s="1"/>
  <c r="D143" i="2"/>
  <c r="J143" i="2" s="1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I139" i="2" s="1"/>
  <c r="E139" i="2"/>
  <c r="K139" i="2" s="1"/>
  <c r="D139" i="2"/>
  <c r="J139" i="2" s="1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B136" i="2"/>
  <c r="H135" i="2"/>
  <c r="G135" i="2"/>
  <c r="F135" i="2"/>
  <c r="I135" i="2" s="1"/>
  <c r="E135" i="2"/>
  <c r="K135" i="2" s="1"/>
  <c r="D135" i="2"/>
  <c r="J135" i="2" s="1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I131" i="2" s="1"/>
  <c r="E131" i="2"/>
  <c r="K131" i="2" s="1"/>
  <c r="D131" i="2"/>
  <c r="J131" i="2" s="1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B124" i="2"/>
  <c r="H123" i="2"/>
  <c r="G123" i="2"/>
  <c r="F123" i="2"/>
  <c r="I123" i="2" s="1"/>
  <c r="E123" i="2"/>
  <c r="K123" i="2" s="1"/>
  <c r="D123" i="2"/>
  <c r="J123" i="2" s="1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I119" i="2" s="1"/>
  <c r="E119" i="2"/>
  <c r="K119" i="2" s="1"/>
  <c r="D119" i="2"/>
  <c r="J119" i="2" s="1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B112" i="2"/>
  <c r="H111" i="2"/>
  <c r="G111" i="2"/>
  <c r="F111" i="2"/>
  <c r="I111" i="2" s="1"/>
  <c r="E111" i="2"/>
  <c r="K111" i="2" s="1"/>
  <c r="D111" i="2"/>
  <c r="J111" i="2" s="1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I107" i="2" s="1"/>
  <c r="E107" i="2"/>
  <c r="K107" i="2" s="1"/>
  <c r="D107" i="2"/>
  <c r="J107" i="2" s="1"/>
  <c r="C107" i="2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B72" i="2"/>
  <c r="H71" i="2"/>
  <c r="G71" i="2"/>
  <c r="J71" i="2" s="1"/>
  <c r="F71" i="2"/>
  <c r="I71" i="2" s="1"/>
  <c r="E71" i="2"/>
  <c r="K71" i="2" s="1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K68" i="2" s="1"/>
  <c r="G68" i="2"/>
  <c r="F68" i="2"/>
  <c r="E68" i="2"/>
  <c r="D68" i="2"/>
  <c r="J68" i="2" s="1"/>
  <c r="C68" i="2"/>
  <c r="B68" i="2"/>
  <c r="I67" i="2"/>
  <c r="H67" i="2"/>
  <c r="G67" i="2"/>
  <c r="F67" i="2"/>
  <c r="E67" i="2"/>
  <c r="D67" i="2"/>
  <c r="J67" i="2" s="1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I63" i="2"/>
  <c r="H63" i="2"/>
  <c r="K63" i="2" s="1"/>
  <c r="G63" i="2"/>
  <c r="F63" i="2"/>
  <c r="E63" i="2"/>
  <c r="D63" i="2"/>
  <c r="J63" i="2" s="1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I59" i="2"/>
  <c r="H59" i="2"/>
  <c r="K59" i="2" s="1"/>
  <c r="G59" i="2"/>
  <c r="F59" i="2"/>
  <c r="E59" i="2"/>
  <c r="D59" i="2"/>
  <c r="J59" i="2" s="1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I55" i="2"/>
  <c r="H55" i="2"/>
  <c r="K55" i="2" s="1"/>
  <c r="G55" i="2"/>
  <c r="F55" i="2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I51" i="2"/>
  <c r="H51" i="2"/>
  <c r="K51" i="2" s="1"/>
  <c r="G51" i="2"/>
  <c r="F51" i="2"/>
  <c r="E51" i="2"/>
  <c r="D51" i="2"/>
  <c r="J51" i="2" s="1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F47" i="2"/>
  <c r="E47" i="2"/>
  <c r="D47" i="2"/>
  <c r="J47" i="2" s="1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F43" i="2"/>
  <c r="E43" i="2"/>
  <c r="D43" i="2"/>
  <c r="J43" i="2" s="1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K39" i="2" s="1"/>
  <c r="G39" i="2"/>
  <c r="F39" i="2"/>
  <c r="E39" i="2"/>
  <c r="D39" i="2"/>
  <c r="J39" i="2" s="1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F35" i="2"/>
  <c r="E35" i="2"/>
  <c r="D35" i="2"/>
  <c r="J35" i="2" s="1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I27" i="2"/>
  <c r="H27" i="2"/>
  <c r="K27" i="2" s="1"/>
  <c r="G27" i="2"/>
  <c r="F27" i="2"/>
  <c r="E27" i="2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I23" i="2"/>
  <c r="H23" i="2"/>
  <c r="K23" i="2" s="1"/>
  <c r="G23" i="2"/>
  <c r="F23" i="2"/>
  <c r="E23" i="2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I19" i="2"/>
  <c r="H19" i="2"/>
  <c r="K19" i="2" s="1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I11" i="2"/>
  <c r="H11" i="2"/>
  <c r="K11" i="2" s="1"/>
  <c r="G11" i="2"/>
  <c r="F11" i="2"/>
  <c r="E11" i="2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J7" i="2" s="1"/>
  <c r="C7" i="2"/>
  <c r="B7" i="2"/>
  <c r="F4" i="2"/>
  <c r="C4" i="2"/>
  <c r="I2" i="2"/>
  <c r="G2" i="2"/>
  <c r="D6" i="2" l="1"/>
  <c r="J6" i="2" s="1"/>
  <c r="C6" i="2"/>
  <c r="I6" i="2" s="1"/>
  <c r="E6" i="2"/>
  <c r="K6" i="2" s="1"/>
  <c r="I68" i="2"/>
  <c r="K6" i="3"/>
  <c r="K7" i="3"/>
  <c r="K10" i="3"/>
  <c r="K11" i="3"/>
  <c r="K14" i="3"/>
  <c r="K15" i="3"/>
  <c r="K18" i="3"/>
  <c r="K19" i="3"/>
  <c r="K22" i="3"/>
  <c r="K23" i="3"/>
  <c r="K26" i="3"/>
  <c r="K27" i="3"/>
  <c r="K30" i="3"/>
  <c r="K31" i="3"/>
  <c r="K34" i="3"/>
  <c r="K35" i="3"/>
  <c r="K38" i="3"/>
  <c r="K39" i="3"/>
  <c r="K42" i="3"/>
  <c r="K43" i="3"/>
  <c r="K46" i="3"/>
  <c r="K47" i="3"/>
  <c r="K7" i="2"/>
  <c r="I8" i="2"/>
  <c r="K67" i="2"/>
  <c r="I72" i="2"/>
  <c r="I76" i="2"/>
  <c r="I80" i="2"/>
  <c r="I84" i="2"/>
  <c r="I88" i="2"/>
  <c r="I92" i="2"/>
  <c r="I96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K70" i="3"/>
  <c r="J74" i="3"/>
  <c r="I79" i="3"/>
  <c r="K102" i="3"/>
  <c r="J106" i="3"/>
  <c r="I111" i="3"/>
  <c r="J50" i="3"/>
  <c r="J51" i="3"/>
  <c r="K78" i="3"/>
  <c r="J82" i="3"/>
  <c r="I87" i="3"/>
  <c r="K110" i="3"/>
  <c r="J114" i="3"/>
  <c r="K50" i="3"/>
  <c r="J54" i="3"/>
  <c r="J55" i="3"/>
  <c r="K82" i="3"/>
  <c r="K54" i="3"/>
  <c r="J58" i="3"/>
  <c r="J59" i="3"/>
  <c r="I63" i="3"/>
  <c r="K86" i="3"/>
  <c r="J90" i="3"/>
  <c r="I95" i="3"/>
  <c r="K62" i="3"/>
  <c r="J66" i="3"/>
  <c r="I71" i="3"/>
  <c r="K94" i="3"/>
  <c r="J98" i="3"/>
  <c r="I103" i="3"/>
  <c r="J182" i="3"/>
  <c r="K204" i="3"/>
  <c r="J209" i="3"/>
  <c r="I213" i="3"/>
  <c r="K236" i="3"/>
  <c r="I245" i="3"/>
  <c r="K268" i="3"/>
  <c r="J273" i="3"/>
  <c r="I277" i="3"/>
  <c r="I309" i="3"/>
  <c r="K332" i="3"/>
  <c r="J337" i="3"/>
  <c r="I341" i="3"/>
  <c r="I185" i="3"/>
  <c r="K208" i="3"/>
  <c r="J213" i="3"/>
  <c r="I217" i="3"/>
  <c r="K240" i="3"/>
  <c r="J245" i="3"/>
  <c r="I249" i="3"/>
  <c r="K272" i="3"/>
  <c r="I281" i="3"/>
  <c r="K304" i="3"/>
  <c r="I313" i="3"/>
  <c r="J185" i="3"/>
  <c r="I189" i="3"/>
  <c r="K212" i="3"/>
  <c r="J217" i="3"/>
  <c r="I221" i="3"/>
  <c r="K244" i="3"/>
  <c r="J249" i="3"/>
  <c r="I253" i="3"/>
  <c r="K276" i="3"/>
  <c r="I285" i="3"/>
  <c r="K308" i="3"/>
  <c r="I317" i="3"/>
  <c r="K340" i="3"/>
  <c r="I349" i="3"/>
  <c r="K184" i="3"/>
  <c r="J189" i="3"/>
  <c r="I193" i="3"/>
  <c r="K216" i="3"/>
  <c r="J221" i="3"/>
  <c r="I225" i="3"/>
  <c r="K248" i="3"/>
  <c r="J253" i="3"/>
  <c r="I257" i="3"/>
  <c r="K280" i="3"/>
  <c r="I289" i="3"/>
  <c r="K312" i="3"/>
  <c r="I321" i="3"/>
  <c r="K196" i="3"/>
  <c r="I205" i="3"/>
  <c r="K228" i="3"/>
  <c r="J233" i="3"/>
  <c r="I237" i="3"/>
  <c r="J265" i="3"/>
  <c r="I269" i="3"/>
  <c r="K292" i="3"/>
  <c r="I301" i="3"/>
  <c r="K324" i="3"/>
  <c r="J329" i="3"/>
  <c r="I333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<sst xmlns="http://schemas.openxmlformats.org/spreadsheetml/2006/main" count="162" uniqueCount="126">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</sst>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45047</v>
      </c>
      <c r="F7" s="3" t="s">
        <v>3</v>
      </c>
      <c r="G7" s="5">
        <v>45077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05/01/2023 - 05/31/2023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05/01/2022 - 05/31/2022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110913319.69</v>
      </c>
      <c r="D6" s="32">
        <f t="shared" si="0"/>
        <v>47046943.88000001</v>
      </c>
      <c r="E6" s="33">
        <f t="shared" si="0"/>
        <v>17324090.25</v>
      </c>
      <c r="F6" s="31">
        <f t="shared" si="0"/>
        <v>103549639.34</v>
      </c>
      <c r="G6" s="32">
        <f t="shared" si="0"/>
        <v>49322516.68999999</v>
      </c>
      <c r="H6" s="33">
        <f t="shared" si="0"/>
        <v>16503169.93</v>
      </c>
      <c r="I6" s="17">
        <f t="shared" ref="I6:I69" si="1">IFERROR((C6-F6)/F6,"")</f>
        <v>7.1112563954199029E-2</v>
      </c>
      <c r="J6" s="17">
        <f t="shared" ref="J6:J69" si="2">IFERROR((D6-G6)/G6,"")</f>
        <v>-4.6136591616002157E-2</v>
      </c>
      <c r="K6" s="17">
        <f t="shared" ref="K6:K69" si="3">IFERROR((E6-H6)/H6,"")</f>
        <v>4.9743190155710909E-2</v>
      </c>
    </row>
    <row r="7" spans="2:11" x14ac:dyDescent="0.3">
      <c r="B7" s="18" t="str">
        <f>'County Data'!A2</f>
        <v>Addison</v>
      </c>
      <c r="C7" s="34">
        <f>IF('County Data'!C2&gt;9,'County Data'!B2,"*")</f>
        <v>5000182.95</v>
      </c>
      <c r="D7" s="34">
        <f>IF('County Data'!E2&gt;9,'County Data'!D2,"*")</f>
        <v>1221001.01</v>
      </c>
      <c r="E7" s="35">
        <f>IF('County Data'!G2&gt;9,'County Data'!F2,"*")</f>
        <v>703350.22</v>
      </c>
      <c r="F7" s="34">
        <f>IF('County Data'!I2&gt;9,'County Data'!H2,"*")</f>
        <v>4708888.93</v>
      </c>
      <c r="G7" s="34">
        <f>IF('County Data'!K2&gt;9,'County Data'!J2,"*")</f>
        <v>1275581.03</v>
      </c>
      <c r="H7" s="35">
        <f>IF('County Data'!M2&gt;9,'County Data'!L2,"*")</f>
        <v>607320.02</v>
      </c>
      <c r="I7" s="19">
        <f t="shared" si="1"/>
        <v>6.1860456751100412E-2</v>
      </c>
      <c r="J7" s="19">
        <f t="shared" si="2"/>
        <v>-4.278835974849831E-2</v>
      </c>
      <c r="K7" s="19">
        <f t="shared" si="3"/>
        <v>0.15812124882693634</v>
      </c>
    </row>
    <row r="8" spans="2:11" x14ac:dyDescent="0.3">
      <c r="B8" s="18" t="str">
        <f>'County Data'!A3</f>
        <v>Bennington</v>
      </c>
      <c r="C8" s="34">
        <f>IF('County Data'!C3&gt;9,'County Data'!B3,"*")</f>
        <v>7145796.2599999998</v>
      </c>
      <c r="D8" s="34">
        <f>IF('County Data'!E3&gt;9,'County Data'!D3,"*")</f>
        <v>2591836.7799999998</v>
      </c>
      <c r="E8" s="35">
        <f>IF('County Data'!G3&gt;9,'County Data'!F3,"*")</f>
        <v>1259055.78</v>
      </c>
      <c r="F8" s="34">
        <f>IF('County Data'!I3&gt;9,'County Data'!H3,"*")</f>
        <v>6657246.2300000004</v>
      </c>
      <c r="G8" s="34">
        <f>IF('County Data'!K3&gt;9,'County Data'!J3,"*")</f>
        <v>2701948.78</v>
      </c>
      <c r="H8" s="35">
        <f>IF('County Data'!M3&gt;9,'County Data'!L3,"*")</f>
        <v>1131916.18</v>
      </c>
      <c r="I8" s="19">
        <f t="shared" si="1"/>
        <v>7.3386204013066725E-2</v>
      </c>
      <c r="J8" s="19">
        <f t="shared" si="2"/>
        <v>-4.075280805286028E-2</v>
      </c>
      <c r="K8" s="19">
        <f t="shared" si="3"/>
        <v>0.112322451296703</v>
      </c>
    </row>
    <row r="9" spans="2:11" x14ac:dyDescent="0.3">
      <c r="B9" s="9" t="str">
        <f>'County Data'!A4</f>
        <v>Caledonia</v>
      </c>
      <c r="C9" s="36">
        <f>IF('County Data'!C4&gt;9,'County Data'!B4,"*")</f>
        <v>3984410.29</v>
      </c>
      <c r="D9" s="36">
        <f>IF('County Data'!E4&gt;9,'County Data'!D4,"*")</f>
        <v>675634.31</v>
      </c>
      <c r="E9" s="37">
        <f>IF('County Data'!G4&gt;9,'County Data'!F4,"*")</f>
        <v>408138.55</v>
      </c>
      <c r="F9" s="36">
        <f>IF('County Data'!I4&gt;9,'County Data'!H4,"*")</f>
        <v>3656553.17</v>
      </c>
      <c r="G9" s="36">
        <f>IF('County Data'!K4&gt;9,'County Data'!J4,"*")</f>
        <v>676451.87</v>
      </c>
      <c r="H9" s="37">
        <f>IF('County Data'!M4&gt;9,'County Data'!L4,"*")</f>
        <v>372276.42</v>
      </c>
      <c r="I9" s="8">
        <f t="shared" si="1"/>
        <v>8.9662888725340242E-2</v>
      </c>
      <c r="J9" s="8">
        <f t="shared" si="2"/>
        <v>-1.2086003990201689E-3</v>
      </c>
      <c r="K9" s="8">
        <f t="shared" si="3"/>
        <v>9.6331994382024E-2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35990225.710000001</v>
      </c>
      <c r="D10" s="34">
        <f>IF('County Data'!E5&gt;9,'County Data'!D5,"*")</f>
        <v>12808589.220000001</v>
      </c>
      <c r="E10" s="35">
        <f>IF('County Data'!G5&gt;9,'County Data'!F5,"*")</f>
        <v>6636728.46</v>
      </c>
      <c r="F10" s="34">
        <f>IF('County Data'!I5&gt;9,'County Data'!H5,"*")</f>
        <v>33773457.18</v>
      </c>
      <c r="G10" s="34">
        <f>IF('County Data'!K5&gt;9,'County Data'!J5,"*")</f>
        <v>12752374.029999999</v>
      </c>
      <c r="H10" s="35">
        <f>IF('County Data'!M5&gt;9,'County Data'!L5,"*")</f>
        <v>6457181.3099999996</v>
      </c>
      <c r="I10" s="19">
        <f t="shared" si="1"/>
        <v>6.5636411403945036E-2</v>
      </c>
      <c r="J10" s="19">
        <f t="shared" si="2"/>
        <v>4.4082137073265682E-3</v>
      </c>
      <c r="K10" s="19">
        <f t="shared" si="3"/>
        <v>2.7805808971469066E-2</v>
      </c>
    </row>
    <row r="11" spans="2:11" x14ac:dyDescent="0.3">
      <c r="B11" s="9" t="str">
        <f>'County Data'!A6</f>
        <v>Essex</v>
      </c>
      <c r="C11" s="36">
        <f>IF('County Data'!C6&gt;9,'County Data'!B6,"*")</f>
        <v>257475.59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297043.39</v>
      </c>
      <c r="G11" s="36" t="str">
        <f>IF('County Data'!K6&gt;9,'County Data'!J6,"*")</f>
        <v>*</v>
      </c>
      <c r="H11" s="37">
        <f>IF('County Data'!M6&gt;9,'County Data'!L6,"*")</f>
        <v>70877.48</v>
      </c>
      <c r="I11" s="8">
        <f t="shared" si="1"/>
        <v>-0.13320545527035635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5279937.75</v>
      </c>
      <c r="D12" s="34">
        <f>IF('County Data'!E7&gt;9,'County Data'!D7,"*")</f>
        <v>507612.44</v>
      </c>
      <c r="E12" s="35">
        <f>IF('County Data'!G7&gt;9,'County Data'!F7,"*")</f>
        <v>378745.87</v>
      </c>
      <c r="F12" s="34">
        <f>IF('County Data'!I7&gt;9,'County Data'!H7,"*")</f>
        <v>4964525.49</v>
      </c>
      <c r="G12" s="34">
        <f>IF('County Data'!K7&gt;9,'County Data'!J7,"*")</f>
        <v>549452.57999999996</v>
      </c>
      <c r="H12" s="35">
        <f>IF('County Data'!M7&gt;9,'County Data'!L7,"*")</f>
        <v>428399.35</v>
      </c>
      <c r="I12" s="19">
        <f t="shared" si="1"/>
        <v>6.3533213926553894E-2</v>
      </c>
      <c r="J12" s="19">
        <f t="shared" si="2"/>
        <v>-7.6148773384592999E-2</v>
      </c>
      <c r="K12" s="19">
        <f t="shared" si="3"/>
        <v>-0.11590465765179145</v>
      </c>
    </row>
    <row r="13" spans="2:11" x14ac:dyDescent="0.3">
      <c r="B13" s="9" t="str">
        <f>'County Data'!A8</f>
        <v>Grand Isle</v>
      </c>
      <c r="C13" s="36">
        <f>IF('County Data'!C8&gt;9,'County Data'!B8,"*")</f>
        <v>687948.81</v>
      </c>
      <c r="D13" s="36">
        <f>IF('County Data'!E8&gt;9,'County Data'!D8,"*")</f>
        <v>156249.29999999999</v>
      </c>
      <c r="E13" s="37">
        <f>IF('County Data'!G8&gt;9,'County Data'!F8,"*")</f>
        <v>127265.67</v>
      </c>
      <c r="F13" s="36">
        <f>IF('County Data'!I8&gt;9,'County Data'!H8,"*")</f>
        <v>637031.71</v>
      </c>
      <c r="G13" s="36">
        <f>IF('County Data'!K8&gt;9,'County Data'!J8,"*")</f>
        <v>192427.09</v>
      </c>
      <c r="H13" s="37">
        <f>IF('County Data'!M8&gt;9,'County Data'!L8,"*")</f>
        <v>103362.61</v>
      </c>
      <c r="I13" s="8">
        <f t="shared" si="1"/>
        <v>7.9928674194256505E-2</v>
      </c>
      <c r="J13" s="8">
        <f t="shared" si="2"/>
        <v>-0.1880077799856559</v>
      </c>
      <c r="K13" s="8">
        <f t="shared" si="3"/>
        <v>0.23125441588597653</v>
      </c>
    </row>
    <row r="14" spans="2:11" x14ac:dyDescent="0.3">
      <c r="B14" s="18" t="str">
        <f>'County Data'!A9</f>
        <v>Lamoille</v>
      </c>
      <c r="C14" s="34">
        <f>IF('County Data'!C9&gt;9,'County Data'!B9,"*")</f>
        <v>5917920.4100000001</v>
      </c>
      <c r="D14" s="34">
        <f>IF('County Data'!E9&gt;9,'County Data'!D9,"*")</f>
        <v>3025684.65</v>
      </c>
      <c r="E14" s="35">
        <f>IF('County Data'!G9&gt;9,'County Data'!F9,"*")</f>
        <v>1287585.48</v>
      </c>
      <c r="F14" s="34">
        <f>IF('County Data'!I9&gt;9,'County Data'!H9,"*")</f>
        <v>5630050.1399999997</v>
      </c>
      <c r="G14" s="34">
        <f>IF('County Data'!K9&gt;9,'County Data'!J9,"*")</f>
        <v>3308344.25</v>
      </c>
      <c r="H14" s="35">
        <f>IF('County Data'!M9&gt;9,'County Data'!L9,"*")</f>
        <v>1246906.81</v>
      </c>
      <c r="I14" s="19">
        <f t="shared" si="1"/>
        <v>5.1131031312627084E-2</v>
      </c>
      <c r="J14" s="19">
        <f t="shared" si="2"/>
        <v>-8.5438388100029225E-2</v>
      </c>
      <c r="K14" s="19">
        <f t="shared" si="3"/>
        <v>3.2623664955362564E-2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2227609.94</v>
      </c>
      <c r="D15" s="38">
        <f>IF('County Data'!E10&gt;9,'County Data'!D10,"*")</f>
        <v>223509.6</v>
      </c>
      <c r="E15" s="39">
        <f>IF('County Data'!G10&gt;9,'County Data'!F10,"*")</f>
        <v>264027.95</v>
      </c>
      <c r="F15" s="38">
        <f>IF('County Data'!I10&gt;9,'County Data'!H10,"*")</f>
        <v>2018120.47</v>
      </c>
      <c r="G15" s="38">
        <f>IF('County Data'!K10&gt;9,'County Data'!J10,"*")</f>
        <v>330082.07</v>
      </c>
      <c r="H15" s="39">
        <f>IF('County Data'!M10&gt;9,'County Data'!L10,"*")</f>
        <v>216747.06</v>
      </c>
      <c r="I15" s="20">
        <f t="shared" si="1"/>
        <v>0.10380424415396766</v>
      </c>
      <c r="J15" s="20">
        <f t="shared" si="2"/>
        <v>-0.32286658284710829</v>
      </c>
      <c r="K15" s="20">
        <f t="shared" si="3"/>
        <v>0.21813855283665676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3663723.3</v>
      </c>
      <c r="D16" s="34">
        <f>IF('County Data'!E11&gt;9,'County Data'!D11,"*")</f>
        <v>244028.42</v>
      </c>
      <c r="E16" s="35">
        <f>IF('County Data'!G11&gt;9,'County Data'!F11,"*")</f>
        <v>515964.02</v>
      </c>
      <c r="F16" s="34">
        <f>IF('County Data'!I11&gt;9,'County Data'!H11,"*")</f>
        <v>3371926.11</v>
      </c>
      <c r="G16" s="34">
        <f>IF('County Data'!K11&gt;9,'County Data'!J11,"*")</f>
        <v>338350.48</v>
      </c>
      <c r="H16" s="35">
        <f>IF('County Data'!M11&gt;9,'County Data'!L11,"*")</f>
        <v>440293.01</v>
      </c>
      <c r="I16" s="19">
        <f t="shared" si="1"/>
        <v>8.6537243249378309E-2</v>
      </c>
      <c r="J16" s="19">
        <f t="shared" si="2"/>
        <v>-0.27877028576995067</v>
      </c>
      <c r="K16" s="19">
        <f t="shared" si="3"/>
        <v>0.17186511773148525</v>
      </c>
    </row>
    <row r="17" spans="2:11" x14ac:dyDescent="0.3">
      <c r="B17" s="9" t="str">
        <f>'County Data'!A12</f>
        <v>Other</v>
      </c>
      <c r="C17" s="36">
        <f>IF('County Data'!C12&gt;9,'County Data'!B12,"*")</f>
        <v>5553311.8799999999</v>
      </c>
      <c r="D17" s="36">
        <f>IF('County Data'!E12&gt;9,'County Data'!D12,"*")</f>
        <v>16028908.16</v>
      </c>
      <c r="E17" s="37">
        <f>IF('County Data'!G12&gt;9,'County Data'!F12,"*")</f>
        <v>497629.68</v>
      </c>
      <c r="F17" s="36">
        <f>IF('County Data'!I12&gt;9,'County Data'!H12,"*")</f>
        <v>4626548.57</v>
      </c>
      <c r="G17" s="36">
        <f>IF('County Data'!K12&gt;9,'County Data'!J12,"*")</f>
        <v>17099295.510000002</v>
      </c>
      <c r="H17" s="37">
        <f>IF('County Data'!M12&gt;9,'County Data'!L12,"*")</f>
        <v>447191.27</v>
      </c>
      <c r="I17" s="8">
        <f t="shared" si="1"/>
        <v>0.20031418582945937</v>
      </c>
      <c r="J17" s="8">
        <f t="shared" si="2"/>
        <v>-6.2598330403379365E-2</v>
      </c>
      <c r="K17" s="8">
        <f t="shared" si="3"/>
        <v>0.11278934403169358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10165928.52</v>
      </c>
      <c r="D18" s="34">
        <f>IF('County Data'!E13&gt;9,'County Data'!D13,"*")</f>
        <v>2152776.35</v>
      </c>
      <c r="E18" s="35">
        <f>IF('County Data'!G13&gt;9,'County Data'!F13,"*")</f>
        <v>1438243.4</v>
      </c>
      <c r="F18" s="34">
        <f>IF('County Data'!I13&gt;9,'County Data'!H13,"*")</f>
        <v>9376912.6799999997</v>
      </c>
      <c r="G18" s="34">
        <f>IF('County Data'!K13&gt;9,'County Data'!J13,"*")</f>
        <v>2341047.73</v>
      </c>
      <c r="H18" s="35">
        <f>IF('County Data'!M13&gt;9,'County Data'!L13,"*")</f>
        <v>1393545.35</v>
      </c>
      <c r="I18" s="19">
        <f t="shared" si="1"/>
        <v>8.4144522501834781E-2</v>
      </c>
      <c r="J18" s="19">
        <f t="shared" si="2"/>
        <v>-8.0421845991153665E-2</v>
      </c>
      <c r="K18" s="19">
        <f t="shared" si="3"/>
        <v>3.2075059487658444E-2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10058329.1</v>
      </c>
      <c r="D19" s="36">
        <f>IF('County Data'!E14&gt;9,'County Data'!D14,"*")</f>
        <v>1883855.63</v>
      </c>
      <c r="E19" s="37">
        <f>IF('County Data'!G14&gt;9,'County Data'!F14,"*")</f>
        <v>1425433.26</v>
      </c>
      <c r="F19" s="36">
        <f>IF('County Data'!I14&gt;9,'County Data'!H14,"*")</f>
        <v>9370363.5600000005</v>
      </c>
      <c r="G19" s="36">
        <f>IF('County Data'!K14&gt;9,'County Data'!J14,"*")</f>
        <v>1742402.86</v>
      </c>
      <c r="H19" s="37">
        <f>IF('County Data'!M14&gt;9,'County Data'!L14,"*")</f>
        <v>1364661.67</v>
      </c>
      <c r="I19" s="8">
        <f t="shared" si="1"/>
        <v>7.3419300712810234E-2</v>
      </c>
      <c r="J19" s="8">
        <f t="shared" si="2"/>
        <v>8.1182585983588074E-2</v>
      </c>
      <c r="K19" s="8">
        <f t="shared" si="3"/>
        <v>4.4532349179265865E-2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6581531.3700000001</v>
      </c>
      <c r="D20" s="34">
        <f>IF('County Data'!E15&gt;9,'County Data'!D15,"*")</f>
        <v>1247490.6299999999</v>
      </c>
      <c r="E20" s="35">
        <f>IF('County Data'!G15&gt;9,'County Data'!F15,"*")</f>
        <v>938034.55</v>
      </c>
      <c r="F20" s="34">
        <f>IF('County Data'!I15&gt;9,'County Data'!H15,"*")</f>
        <v>6374950.0899999999</v>
      </c>
      <c r="G20" s="34">
        <f>IF('County Data'!K15&gt;9,'County Data'!J15,"*")</f>
        <v>1400597.65</v>
      </c>
      <c r="H20" s="35">
        <f>IF('County Data'!M15&gt;9,'County Data'!L15,"*")</f>
        <v>818861.13</v>
      </c>
      <c r="I20" s="19">
        <f t="shared" si="1"/>
        <v>3.2405160367302621E-2</v>
      </c>
      <c r="J20" s="19">
        <f t="shared" si="2"/>
        <v>-0.10931549114051421</v>
      </c>
      <c r="K20" s="19">
        <f t="shared" si="3"/>
        <v>0.14553556840584195</v>
      </c>
    </row>
    <row r="21" spans="2:11" x14ac:dyDescent="0.3">
      <c r="B21" s="9" t="str">
        <f>'County Data'!A16</f>
        <v>Windsor</v>
      </c>
      <c r="C21" s="36">
        <f>IF('County Data'!C16&gt;9,'County Data'!B16,"*")</f>
        <v>8398987.8100000005</v>
      </c>
      <c r="D21" s="36">
        <f>IF('County Data'!E16&gt;9,'County Data'!D16,"*")</f>
        <v>4279767.38</v>
      </c>
      <c r="E21" s="37">
        <f>IF('County Data'!G16&gt;9,'County Data'!F16,"*")</f>
        <v>1443887.36</v>
      </c>
      <c r="F21" s="36">
        <f>IF('County Data'!I16&gt;9,'County Data'!H16,"*")</f>
        <v>8086021.6200000001</v>
      </c>
      <c r="G21" s="36">
        <f>IF('County Data'!K16&gt;9,'County Data'!J16,"*")</f>
        <v>4614160.76</v>
      </c>
      <c r="H21" s="37">
        <f>IF('County Data'!M16&gt;9,'County Data'!L16,"*")</f>
        <v>1403630.26</v>
      </c>
      <c r="I21" s="8">
        <f t="shared" si="1"/>
        <v>3.8704594757192894E-2</v>
      </c>
      <c r="J21" s="8">
        <f t="shared" si="2"/>
        <v>-7.2471116069219896E-2</v>
      </c>
      <c r="K21" s="8">
        <f t="shared" si="3"/>
        <v>2.8680701141339096E-2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G58" sqref="G5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05/01/2023 - 05/31/2023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05/01/2022 - 05/31/2022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1585152.48</v>
      </c>
      <c r="D6" s="32" t="str">
        <f>IF('Town Data'!E2&gt;9,'Town Data'!D2,"*")</f>
        <v>*</v>
      </c>
      <c r="E6" s="33">
        <f>IF('Town Data'!G2&gt;9,'Town Data'!F2,"*")</f>
        <v>263027.28000000003</v>
      </c>
      <c r="F6" s="32">
        <f>IF('Town Data'!I2&gt;9,'Town Data'!H2,"*")</f>
        <v>1600925.27</v>
      </c>
      <c r="G6" s="32" t="str">
        <f>IF('Town Data'!K2&gt;9,'Town Data'!J2,"*")</f>
        <v>*</v>
      </c>
      <c r="H6" s="33">
        <f>IF('Town Data'!M2&gt;9,'Town Data'!L2,"*")</f>
        <v>265317.44</v>
      </c>
      <c r="I6" s="17">
        <f t="shared" ref="I6:I69" si="0">IFERROR((C6-F6)/F6,"")</f>
        <v>-9.8522962286678364E-3</v>
      </c>
      <c r="J6" s="17" t="str">
        <f t="shared" ref="J6:J69" si="1">IFERROR((D6-G6)/G6,"")</f>
        <v/>
      </c>
      <c r="K6" s="17">
        <f t="shared" ref="K6:K69" si="2">IFERROR((E6-H6)/H6,"")</f>
        <v>-8.631773320291249E-3</v>
      </c>
    </row>
    <row r="7" spans="2:11" x14ac:dyDescent="0.3">
      <c r="B7" t="str">
        <f>'Town Data'!A3</f>
        <v>BARRE TOWN</v>
      </c>
      <c r="C7" s="40">
        <f>IF('Town Data'!C3&gt;9,'Town Data'!B3,"*")</f>
        <v>494861.3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490321.83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9.2581437787503194E-3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309864.37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289548.07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7.0165551440215052E-2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3194607.93</v>
      </c>
      <c r="D9" s="36">
        <f>IF('Town Data'!E5&gt;9,'Town Data'!D5,"*")</f>
        <v>547207.32999999996</v>
      </c>
      <c r="E9" s="37">
        <f>IF('Town Data'!G5&gt;9,'Town Data'!F5,"*")</f>
        <v>388625.89</v>
      </c>
      <c r="F9" s="36">
        <f>IF('Town Data'!I5&gt;9,'Town Data'!H5,"*")</f>
        <v>3104226.19</v>
      </c>
      <c r="G9" s="36">
        <f>IF('Town Data'!K5&gt;9,'Town Data'!J5,"*")</f>
        <v>643465.63</v>
      </c>
      <c r="H9" s="37">
        <f>IF('Town Data'!M5&gt;9,'Town Data'!L5,"*")</f>
        <v>359895.38</v>
      </c>
      <c r="I9" s="8">
        <f t="shared" si="0"/>
        <v>2.9115706932425638E-2</v>
      </c>
      <c r="J9" s="8">
        <f t="shared" si="1"/>
        <v>-0.14959353773098968</v>
      </c>
      <c r="K9" s="8">
        <f t="shared" si="2"/>
        <v>7.9830171757136775E-2</v>
      </c>
    </row>
    <row r="10" spans="2:11" x14ac:dyDescent="0.3">
      <c r="B10" s="24" t="str">
        <f>'Town Data'!A6</f>
        <v>BERLIN</v>
      </c>
      <c r="C10" s="41">
        <f>IF('Town Data'!C6&gt;9,'Town Data'!B6,"*")</f>
        <v>1727899.74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1784786.34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-3.1873058822267819E-2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BRADFORD</v>
      </c>
      <c r="C11" s="40">
        <f>IF('Town Data'!C7&gt;9,'Town Data'!B7,"*")</f>
        <v>579802.16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487024.42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0.19049915402599329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399206.15</v>
      </c>
      <c r="D12" s="34" t="str">
        <f>IF('Town Data'!E8&gt;9,'Town Data'!D8,"*")</f>
        <v>*</v>
      </c>
      <c r="E12" s="35">
        <f>IF('Town Data'!G8&gt;9,'Town Data'!F8,"*")</f>
        <v>82700.08</v>
      </c>
      <c r="F12" s="34">
        <f>IF('Town Data'!I8&gt;9,'Town Data'!H8,"*")</f>
        <v>391336.29</v>
      </c>
      <c r="G12" s="34" t="str">
        <f>IF('Town Data'!K8&gt;9,'Town Data'!J8,"*")</f>
        <v>*</v>
      </c>
      <c r="H12" s="35">
        <f>IF('Town Data'!M8&gt;9,'Town Data'!L8,"*")</f>
        <v>77947.179999999993</v>
      </c>
      <c r="I12" s="19">
        <f t="shared" si="0"/>
        <v>2.0110222846953563E-2</v>
      </c>
      <c r="J12" s="19" t="str">
        <f t="shared" si="1"/>
        <v/>
      </c>
      <c r="K12" s="19">
        <f t="shared" si="2"/>
        <v>6.0975907018060299E-2</v>
      </c>
    </row>
    <row r="13" spans="2:11" x14ac:dyDescent="0.3">
      <c r="B13" t="str">
        <f>'Town Data'!A9</f>
        <v>BRATTLEBORO</v>
      </c>
      <c r="C13" s="40">
        <f>IF('Town Data'!C9&gt;9,'Town Data'!B9,"*")</f>
        <v>3789396.08</v>
      </c>
      <c r="D13" s="36">
        <f>IF('Town Data'!E9&gt;9,'Town Data'!D9,"*")</f>
        <v>692069.79</v>
      </c>
      <c r="E13" s="37">
        <f>IF('Town Data'!G9&gt;9,'Town Data'!F9,"*")</f>
        <v>483411.53</v>
      </c>
      <c r="F13" s="36">
        <f>IF('Town Data'!I9&gt;9,'Town Data'!H9,"*")</f>
        <v>3747262.27</v>
      </c>
      <c r="G13" s="36">
        <f>IF('Town Data'!K9&gt;9,'Town Data'!J9,"*")</f>
        <v>868089.3</v>
      </c>
      <c r="H13" s="37">
        <f>IF('Town Data'!M9&gt;9,'Town Data'!L9,"*")</f>
        <v>418272.36</v>
      </c>
      <c r="I13" s="8">
        <f t="shared" si="0"/>
        <v>1.1243891397011839E-2</v>
      </c>
      <c r="J13" s="8">
        <f t="shared" si="1"/>
        <v>-0.20276659325256055</v>
      </c>
      <c r="K13" s="8">
        <f t="shared" si="2"/>
        <v>0.15573386202234363</v>
      </c>
    </row>
    <row r="14" spans="2:11" x14ac:dyDescent="0.3">
      <c r="B14" s="24" t="str">
        <f>'Town Data'!A10</f>
        <v>BRISTOL</v>
      </c>
      <c r="C14" s="41">
        <f>IF('Town Data'!C10&gt;9,'Town Data'!B10,"*")</f>
        <v>509579.65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440188.82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0.15763878328395531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204927.25</v>
      </c>
      <c r="D15" s="36">
        <f>IF('Town Data'!E11&gt;9,'Town Data'!D11,"*")</f>
        <v>169711.48</v>
      </c>
      <c r="E15" s="37" t="str">
        <f>IF('Town Data'!G11&gt;9,'Town Data'!F11,"*")</f>
        <v>*</v>
      </c>
      <c r="F15" s="36">
        <f>IF('Town Data'!I11&gt;9,'Town Data'!H11,"*")</f>
        <v>245840.28</v>
      </c>
      <c r="G15" s="36">
        <f>IF('Town Data'!K11&gt;9,'Town Data'!J11,"*")</f>
        <v>249784.66</v>
      </c>
      <c r="H15" s="37" t="str">
        <f>IF('Town Data'!M11&gt;9,'Town Data'!L11,"*")</f>
        <v>*</v>
      </c>
      <c r="I15" s="8">
        <f t="shared" si="0"/>
        <v>-0.1664211820780549</v>
      </c>
      <c r="J15" s="8">
        <f t="shared" si="1"/>
        <v>-0.32056884518048462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11855171.119999999</v>
      </c>
      <c r="D16" s="43">
        <f>IF('Town Data'!E12&gt;9,'Town Data'!D12,"*")</f>
        <v>6161683.46</v>
      </c>
      <c r="E16" s="44">
        <f>IF('Town Data'!G12&gt;9,'Town Data'!F12,"*")</f>
        <v>4028514.16</v>
      </c>
      <c r="F16" s="43">
        <f>IF('Town Data'!I12&gt;9,'Town Data'!H12,"*")</f>
        <v>11336818.85</v>
      </c>
      <c r="G16" s="43">
        <f>IF('Town Data'!K12&gt;9,'Town Data'!J12,"*")</f>
        <v>6012446.5999999996</v>
      </c>
      <c r="H16" s="44">
        <f>IF('Town Data'!M12&gt;9,'Town Data'!L12,"*")</f>
        <v>3867971.56</v>
      </c>
      <c r="I16" s="23">
        <f t="shared" si="0"/>
        <v>4.5722903122863215E-2</v>
      </c>
      <c r="J16" s="23">
        <f t="shared" si="1"/>
        <v>2.4821319826774071E-2</v>
      </c>
      <c r="K16" s="23">
        <f t="shared" si="2"/>
        <v>4.1505630925580045E-2</v>
      </c>
    </row>
    <row r="17" spans="2:11" x14ac:dyDescent="0.3">
      <c r="B17" s="24" t="str">
        <f>'Town Data'!A13</f>
        <v>CAMBRIDGE</v>
      </c>
      <c r="C17" s="41">
        <f>IF('Town Data'!C13&gt;9,'Town Data'!B13,"*")</f>
        <v>568204.56000000006</v>
      </c>
      <c r="D17" s="34" t="str">
        <f>IF('Town Data'!E13&gt;9,'Town Data'!D13,"*")</f>
        <v>*</v>
      </c>
      <c r="E17" s="35">
        <f>IF('Town Data'!G13&gt;9,'Town Data'!F13,"*")</f>
        <v>101120.4</v>
      </c>
      <c r="F17" s="34">
        <f>IF('Town Data'!I13&gt;9,'Town Data'!H13,"*")</f>
        <v>486146.6</v>
      </c>
      <c r="G17" s="34" t="str">
        <f>IF('Town Data'!K13&gt;9,'Town Data'!J13,"*")</f>
        <v>*</v>
      </c>
      <c r="H17" s="35">
        <f>IF('Town Data'!M13&gt;9,'Town Data'!L13,"*")</f>
        <v>68062.38</v>
      </c>
      <c r="I17" s="19">
        <f t="shared" si="0"/>
        <v>0.16879262345967264</v>
      </c>
      <c r="J17" s="19" t="str">
        <f t="shared" si="1"/>
        <v/>
      </c>
      <c r="K17" s="19">
        <f t="shared" si="2"/>
        <v>0.48570179297285793</v>
      </c>
    </row>
    <row r="18" spans="2:11" x14ac:dyDescent="0.3">
      <c r="B18" t="str">
        <f>'Town Data'!A14</f>
        <v>CASTLETON</v>
      </c>
      <c r="C18" s="40">
        <f>IF('Town Data'!C14&gt;9,'Town Data'!B14,"*")</f>
        <v>658786.44999999995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681034.6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-3.2668163996366739E-2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292039.65000000002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279444.96999999997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4.5070340682818705E-2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2701019.43</v>
      </c>
      <c r="D20" s="36" t="str">
        <f>IF('Town Data'!E16&gt;9,'Town Data'!D16,"*")</f>
        <v>*</v>
      </c>
      <c r="E20" s="37">
        <f>IF('Town Data'!G16&gt;9,'Town Data'!F16,"*")</f>
        <v>184785.93</v>
      </c>
      <c r="F20" s="36">
        <f>IF('Town Data'!I16&gt;9,'Town Data'!H16,"*")</f>
        <v>2810451.87</v>
      </c>
      <c r="G20" s="36" t="str">
        <f>IF('Town Data'!K16&gt;9,'Town Data'!J16,"*")</f>
        <v>*</v>
      </c>
      <c r="H20" s="37">
        <f>IF('Town Data'!M16&gt;9,'Town Data'!L16,"*")</f>
        <v>273402.23999999999</v>
      </c>
      <c r="I20" s="8">
        <f t="shared" si="0"/>
        <v>-3.8937667343863794E-2</v>
      </c>
      <c r="J20" s="8" t="str">
        <f t="shared" si="1"/>
        <v/>
      </c>
      <c r="K20" s="8">
        <f t="shared" si="2"/>
        <v>-0.32412430124932406</v>
      </c>
    </row>
    <row r="21" spans="2:11" x14ac:dyDescent="0.3">
      <c r="B21" s="24" t="str">
        <f>'Town Data'!A17</f>
        <v>DERBY</v>
      </c>
      <c r="C21" s="41">
        <f>IF('Town Data'!C17&gt;9,'Town Data'!B17,"*")</f>
        <v>1077457.76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940088.51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0.14612374105072298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DORSET</v>
      </c>
      <c r="C22" s="40" t="str">
        <f>IF('Town Data'!C18&gt;9,'Town Data'!B18,"*")</f>
        <v>*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508102.42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307206.51</v>
      </c>
      <c r="D23" s="34">
        <f>IF('Town Data'!E19&gt;9,'Town Data'!D19,"*")</f>
        <v>87935.95</v>
      </c>
      <c r="E23" s="35">
        <f>IF('Town Data'!G19&gt;9,'Town Data'!F19,"*")</f>
        <v>129309.57</v>
      </c>
      <c r="F23" s="34">
        <f>IF('Town Data'!I19&gt;9,'Town Data'!H19,"*")</f>
        <v>308385.62</v>
      </c>
      <c r="G23" s="34">
        <f>IF('Town Data'!K19&gt;9,'Town Data'!J19,"*")</f>
        <v>76588.27</v>
      </c>
      <c r="H23" s="35">
        <f>IF('Town Data'!M19&gt;9,'Town Data'!L19,"*")</f>
        <v>117801.9</v>
      </c>
      <c r="I23" s="19">
        <f t="shared" si="0"/>
        <v>-3.8234921589404398E-3</v>
      </c>
      <c r="J23" s="19">
        <f t="shared" si="1"/>
        <v>0.1481647254860306</v>
      </c>
      <c r="K23" s="19">
        <f t="shared" si="2"/>
        <v>9.7686624748836937E-2</v>
      </c>
    </row>
    <row r="24" spans="2:11" x14ac:dyDescent="0.3">
      <c r="B24" t="str">
        <f>'Town Data'!A20</f>
        <v>ENOSBURG</v>
      </c>
      <c r="C24" s="40">
        <f>IF('Town Data'!C20&gt;9,'Town Data'!B20,"*")</f>
        <v>490400.78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457237.46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7.2529752920943977E-2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3625528.75</v>
      </c>
      <c r="D25" s="34" t="str">
        <f>IF('Town Data'!E21&gt;9,'Town Data'!D21,"*")</f>
        <v>*</v>
      </c>
      <c r="E25" s="35">
        <f>IF('Town Data'!G21&gt;9,'Town Data'!F21,"*")</f>
        <v>373451.19</v>
      </c>
      <c r="F25" s="34">
        <f>IF('Town Data'!I21&gt;9,'Town Data'!H21,"*")</f>
        <v>3495094.45</v>
      </c>
      <c r="G25" s="34" t="str">
        <f>IF('Town Data'!K21&gt;9,'Town Data'!J21,"*")</f>
        <v>*</v>
      </c>
      <c r="H25" s="35">
        <f>IF('Town Data'!M21&gt;9,'Town Data'!L21,"*")</f>
        <v>323021.65000000002</v>
      </c>
      <c r="I25" s="19">
        <f t="shared" si="0"/>
        <v>3.7319248983385789E-2</v>
      </c>
      <c r="J25" s="19" t="str">
        <f t="shared" si="1"/>
        <v/>
      </c>
      <c r="K25" s="19">
        <f t="shared" si="2"/>
        <v>0.15611814254555376</v>
      </c>
    </row>
    <row r="26" spans="2:11" x14ac:dyDescent="0.3">
      <c r="B26" t="str">
        <f>'Town Data'!A22</f>
        <v>FAIR HAVEN</v>
      </c>
      <c r="C26" s="40">
        <f>IF('Town Data'!C22&gt;9,'Town Data'!B22,"*")</f>
        <v>594362.06999999995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572367.24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3.8427828259353133E-2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HARDWICK</v>
      </c>
      <c r="C27" s="41">
        <f>IF('Town Data'!C23&gt;9,'Town Data'!B23,"*")</f>
        <v>373180.89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334870.71999999997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0.11440286567902994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HARTFORD</v>
      </c>
      <c r="C28" s="40">
        <f>IF('Town Data'!C24&gt;9,'Town Data'!B24,"*")</f>
        <v>2227903.61</v>
      </c>
      <c r="D28" s="36">
        <f>IF('Town Data'!E24&gt;9,'Town Data'!D24,"*")</f>
        <v>1236637.25</v>
      </c>
      <c r="E28" s="37">
        <f>IF('Town Data'!G24&gt;9,'Town Data'!F24,"*")</f>
        <v>329823.17</v>
      </c>
      <c r="F28" s="36">
        <f>IF('Town Data'!I24&gt;9,'Town Data'!H24,"*")</f>
        <v>2035504.45</v>
      </c>
      <c r="G28" s="36">
        <f>IF('Town Data'!K24&gt;9,'Town Data'!J24,"*")</f>
        <v>1398695.55</v>
      </c>
      <c r="H28" s="37">
        <f>IF('Town Data'!M24&gt;9,'Town Data'!L24,"*")</f>
        <v>283237.09999999998</v>
      </c>
      <c r="I28" s="8">
        <f t="shared" si="0"/>
        <v>9.4521611092522995E-2</v>
      </c>
      <c r="J28" s="8">
        <f t="shared" si="1"/>
        <v>-0.11586388474604073</v>
      </c>
      <c r="K28" s="8">
        <f t="shared" si="2"/>
        <v>0.16447728775644155</v>
      </c>
    </row>
    <row r="29" spans="2:11" x14ac:dyDescent="0.3">
      <c r="B29" s="24" t="str">
        <f>'Town Data'!A25</f>
        <v>HINESBURG</v>
      </c>
      <c r="C29" s="41">
        <f>IF('Town Data'!C25&gt;9,'Town Data'!B25,"*")</f>
        <v>542164.28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475497.93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0.14020323916026309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JERICHO</v>
      </c>
      <c r="C30" s="40">
        <f>IF('Town Data'!C26&gt;9,'Town Data'!B26,"*")</f>
        <v>585499.81999999995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628353.81000000006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-6.8200414031069703E-2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JOHNSON</v>
      </c>
      <c r="C31" s="41">
        <f>IF('Town Data'!C27&gt;9,'Town Data'!B27,"*")</f>
        <v>229090.33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KILLINGTON</v>
      </c>
      <c r="C32" s="40">
        <f>IF('Town Data'!C28&gt;9,'Town Data'!B28,"*")</f>
        <v>741311.64</v>
      </c>
      <c r="D32" s="36">
        <f>IF('Town Data'!E28&gt;9,'Town Data'!D28,"*")</f>
        <v>475220.32</v>
      </c>
      <c r="E32" s="37">
        <f>IF('Town Data'!G28&gt;9,'Town Data'!F28,"*")</f>
        <v>382369.18</v>
      </c>
      <c r="F32" s="36">
        <f>IF('Town Data'!I28&gt;9,'Town Data'!H28,"*")</f>
        <v>809057.52</v>
      </c>
      <c r="G32" s="36">
        <f>IF('Town Data'!K28&gt;9,'Town Data'!J28,"*")</f>
        <v>545272.81999999995</v>
      </c>
      <c r="H32" s="37">
        <f>IF('Town Data'!M28&gt;9,'Town Data'!L28,"*")</f>
        <v>353400.11</v>
      </c>
      <c r="I32" s="8">
        <f t="shared" si="0"/>
        <v>-8.3734318420277468E-2</v>
      </c>
      <c r="J32" s="8">
        <f t="shared" si="1"/>
        <v>-0.12847238562156821</v>
      </c>
      <c r="K32" s="8">
        <f t="shared" si="2"/>
        <v>8.1972441944061669E-2</v>
      </c>
    </row>
    <row r="33" spans="2:11" x14ac:dyDescent="0.3">
      <c r="B33" s="24" t="str">
        <f>'Town Data'!A29</f>
        <v>LONDONDERRY</v>
      </c>
      <c r="C33" s="41">
        <f>IF('Town Data'!C29&gt;9,'Town Data'!B29,"*")</f>
        <v>243056.91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278433.43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-0.12705557662382708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LUDLOW</v>
      </c>
      <c r="C34" s="40">
        <f>IF('Town Data'!C30&gt;9,'Town Data'!B30,"*")</f>
        <v>578653.76</v>
      </c>
      <c r="D34" s="36" t="str">
        <f>IF('Town Data'!E30&gt;9,'Town Data'!D30,"*")</f>
        <v>*</v>
      </c>
      <c r="E34" s="37">
        <f>IF('Town Data'!G30&gt;9,'Town Data'!F30,"*")</f>
        <v>104279.74</v>
      </c>
      <c r="F34" s="36">
        <f>IF('Town Data'!I30&gt;9,'Town Data'!H30,"*")</f>
        <v>736773.36</v>
      </c>
      <c r="G34" s="36" t="str">
        <f>IF('Town Data'!K30&gt;9,'Town Data'!J30,"*")</f>
        <v>*</v>
      </c>
      <c r="H34" s="37">
        <f>IF('Town Data'!M30&gt;9,'Town Data'!L30,"*")</f>
        <v>235881.46</v>
      </c>
      <c r="I34" s="8">
        <f t="shared" si="0"/>
        <v>-0.21461090829885596</v>
      </c>
      <c r="J34" s="8" t="str">
        <f t="shared" si="1"/>
        <v/>
      </c>
      <c r="K34" s="8">
        <f t="shared" si="2"/>
        <v>-0.55791464068435037</v>
      </c>
    </row>
    <row r="35" spans="2:11" x14ac:dyDescent="0.3">
      <c r="B35" s="24" t="str">
        <f>'Town Data'!A31</f>
        <v>LYNDON</v>
      </c>
      <c r="C35" s="41">
        <f>IF('Town Data'!C31&gt;9,'Town Data'!B31,"*")</f>
        <v>1459056.04</v>
      </c>
      <c r="D35" s="34" t="str">
        <f>IF('Town Data'!E31&gt;9,'Town Data'!D31,"*")</f>
        <v>*</v>
      </c>
      <c r="E35" s="35">
        <f>IF('Town Data'!G31&gt;9,'Town Data'!F31,"*")</f>
        <v>111038.76</v>
      </c>
      <c r="F35" s="34">
        <f>IF('Town Data'!I31&gt;9,'Town Data'!H31,"*")</f>
        <v>1238613.1399999999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0.17797558646923459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MANCHESTER</v>
      </c>
      <c r="C36" s="40">
        <f>IF('Town Data'!C32&gt;9,'Town Data'!B32,"*")</f>
        <v>2920203.09</v>
      </c>
      <c r="D36" s="36">
        <f>IF('Town Data'!E32&gt;9,'Town Data'!D32,"*")</f>
        <v>1749466.22</v>
      </c>
      <c r="E36" s="37">
        <f>IF('Town Data'!G32&gt;9,'Town Data'!F32,"*")</f>
        <v>643391.48</v>
      </c>
      <c r="F36" s="36">
        <f>IF('Town Data'!I32&gt;9,'Town Data'!H32,"*")</f>
        <v>2585678.88</v>
      </c>
      <c r="G36" s="36">
        <f>IF('Town Data'!K32&gt;9,'Town Data'!J32,"*")</f>
        <v>1799958.15</v>
      </c>
      <c r="H36" s="37">
        <f>IF('Town Data'!M32&gt;9,'Town Data'!L32,"*")</f>
        <v>589164.28</v>
      </c>
      <c r="I36" s="8">
        <f t="shared" si="0"/>
        <v>0.12937577538630782</v>
      </c>
      <c r="J36" s="8">
        <f t="shared" si="1"/>
        <v>-2.8051724424815065E-2</v>
      </c>
      <c r="K36" s="8">
        <f t="shared" si="2"/>
        <v>9.2040882043969041E-2</v>
      </c>
    </row>
    <row r="37" spans="2:11" x14ac:dyDescent="0.3">
      <c r="B37" s="24" t="str">
        <f>'Town Data'!A33</f>
        <v>MIDDLEBURY</v>
      </c>
      <c r="C37" s="41">
        <f>IF('Town Data'!C33&gt;9,'Town Data'!B33,"*")</f>
        <v>2844835.73</v>
      </c>
      <c r="D37" s="34">
        <f>IF('Town Data'!E33&gt;9,'Town Data'!D33,"*")</f>
        <v>702980.18</v>
      </c>
      <c r="E37" s="35">
        <f>IF('Town Data'!G33&gt;9,'Town Data'!F33,"*")</f>
        <v>354718.78</v>
      </c>
      <c r="F37" s="34">
        <f>IF('Town Data'!I33&gt;9,'Town Data'!H33,"*")</f>
        <v>2699038.91</v>
      </c>
      <c r="G37" s="34" t="str">
        <f>IF('Town Data'!K33&gt;9,'Town Data'!J33,"*")</f>
        <v>*</v>
      </c>
      <c r="H37" s="35">
        <f>IF('Town Data'!M33&gt;9,'Town Data'!L33,"*")</f>
        <v>332686.69</v>
      </c>
      <c r="I37" s="19">
        <f t="shared" si="0"/>
        <v>5.4018050447446057E-2</v>
      </c>
      <c r="J37" s="19" t="str">
        <f t="shared" si="1"/>
        <v/>
      </c>
      <c r="K37" s="19">
        <f t="shared" si="2"/>
        <v>6.6224741362511455E-2</v>
      </c>
    </row>
    <row r="38" spans="2:11" x14ac:dyDescent="0.3">
      <c r="B38" t="str">
        <f>'Town Data'!A34</f>
        <v>MILTON</v>
      </c>
      <c r="C38" s="40">
        <f>IF('Town Data'!C34&gt;9,'Town Data'!B34,"*")</f>
        <v>1190470.8999999999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1111270.03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7.1270589381412439E-2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MONTGOMERY</v>
      </c>
      <c r="C39" s="41">
        <f>IF('Town Data'!C35&gt;9,'Town Data'!B35,"*")</f>
        <v>121239.33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124280.61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-2.4471073967210162E-2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MONTPELIER</v>
      </c>
      <c r="C40" s="40">
        <f>IF('Town Data'!C36&gt;9,'Town Data'!B36,"*")</f>
        <v>2635684.86</v>
      </c>
      <c r="D40" s="36" t="str">
        <f>IF('Town Data'!E36&gt;9,'Town Data'!D36,"*")</f>
        <v>*</v>
      </c>
      <c r="E40" s="37">
        <f>IF('Town Data'!G36&gt;9,'Town Data'!F36,"*")</f>
        <v>374025.63</v>
      </c>
      <c r="F40" s="36">
        <f>IF('Town Data'!I36&gt;9,'Town Data'!H36,"*")</f>
        <v>2253774.2400000002</v>
      </c>
      <c r="G40" s="36" t="str">
        <f>IF('Town Data'!K36&gt;9,'Town Data'!J36,"*")</f>
        <v>*</v>
      </c>
      <c r="H40" s="37">
        <f>IF('Town Data'!M36&gt;9,'Town Data'!L36,"*")</f>
        <v>353317.67</v>
      </c>
      <c r="I40" s="8">
        <f t="shared" si="0"/>
        <v>0.1694538047431049</v>
      </c>
      <c r="J40" s="8" t="str">
        <f t="shared" si="1"/>
        <v/>
      </c>
      <c r="K40" s="8">
        <f t="shared" si="2"/>
        <v>5.8610032156048188E-2</v>
      </c>
    </row>
    <row r="41" spans="2:11" x14ac:dyDescent="0.3">
      <c r="B41" s="24" t="str">
        <f>'Town Data'!A37</f>
        <v>MORRISTOWN</v>
      </c>
      <c r="C41" s="41">
        <f>IF('Town Data'!C37&gt;9,'Town Data'!B37,"*")</f>
        <v>1622599.78</v>
      </c>
      <c r="D41" s="34" t="str">
        <f>IF('Town Data'!E37&gt;9,'Town Data'!D37,"*")</f>
        <v>*</v>
      </c>
      <c r="E41" s="35">
        <f>IF('Town Data'!G37&gt;9,'Town Data'!F37,"*")</f>
        <v>127292.74</v>
      </c>
      <c r="F41" s="34">
        <f>IF('Town Data'!I37&gt;9,'Town Data'!H37,"*")</f>
        <v>1541718.75</v>
      </c>
      <c r="G41" s="34" t="str">
        <f>IF('Town Data'!K37&gt;9,'Town Data'!J37,"*")</f>
        <v>*</v>
      </c>
      <c r="H41" s="35">
        <f>IF('Town Data'!M37&gt;9,'Town Data'!L37,"*")</f>
        <v>134320.29999999999</v>
      </c>
      <c r="I41" s="19">
        <f t="shared" si="0"/>
        <v>5.2461598459511524E-2</v>
      </c>
      <c r="J41" s="19" t="str">
        <f t="shared" si="1"/>
        <v/>
      </c>
      <c r="K41" s="19">
        <f t="shared" si="2"/>
        <v>-5.2319418583788031E-2</v>
      </c>
    </row>
    <row r="42" spans="2:11" x14ac:dyDescent="0.3">
      <c r="B42" t="str">
        <f>'Town Data'!A38</f>
        <v>NEWPORT</v>
      </c>
      <c r="C42" s="40">
        <f>IF('Town Data'!C38&gt;9,'Town Data'!B38,"*")</f>
        <v>1388771.16</v>
      </c>
      <c r="D42" s="36" t="str">
        <f>IF('Town Data'!E38&gt;9,'Town Data'!D38,"*")</f>
        <v>*</v>
      </c>
      <c r="E42" s="37">
        <f>IF('Town Data'!G38&gt;9,'Town Data'!F38,"*")</f>
        <v>206778.38</v>
      </c>
      <c r="F42" s="36">
        <f>IF('Town Data'!I38&gt;9,'Town Data'!H38,"*")</f>
        <v>1317714.8</v>
      </c>
      <c r="G42" s="36" t="str">
        <f>IF('Town Data'!K38&gt;9,'Town Data'!J38,"*")</f>
        <v>*</v>
      </c>
      <c r="H42" s="37">
        <f>IF('Town Data'!M38&gt;9,'Town Data'!L38,"*")</f>
        <v>197417.85</v>
      </c>
      <c r="I42" s="8">
        <f t="shared" si="0"/>
        <v>5.3923929517980571E-2</v>
      </c>
      <c r="J42" s="8" t="str">
        <f t="shared" si="1"/>
        <v/>
      </c>
      <c r="K42" s="8">
        <f t="shared" si="2"/>
        <v>4.7414810768124559E-2</v>
      </c>
    </row>
    <row r="43" spans="2:11" x14ac:dyDescent="0.3">
      <c r="B43" s="24" t="str">
        <f>'Town Data'!A39</f>
        <v>NORTHFIELD</v>
      </c>
      <c r="C43" s="41">
        <f>IF('Town Data'!C39&gt;9,'Town Data'!B39,"*")</f>
        <v>343173.21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252104.03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0.36123651018192776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POULTNEY</v>
      </c>
      <c r="C44" s="40" t="str">
        <f>IF('Town Data'!C40&gt;9,'Town Data'!B40,"*")</f>
        <v>*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189133.82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RANDOLPH</v>
      </c>
      <c r="C45" s="41">
        <f>IF('Town Data'!C41&gt;9,'Town Data'!B41,"*")</f>
        <v>831473.11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735784.64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0.13004956178481786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RICHMOND</v>
      </c>
      <c r="C46" s="40">
        <f>IF('Town Data'!C42&gt;9,'Town Data'!B42,"*")</f>
        <v>448068.64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377663.39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0.18642328556125071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ROCKINGHAM</v>
      </c>
      <c r="C47" s="41">
        <f>IF('Town Data'!C43&gt;9,'Town Data'!B43,"*")</f>
        <v>565381.24</v>
      </c>
      <c r="D47" s="34" t="str">
        <f>IF('Town Data'!E43&gt;9,'Town Data'!D43,"*")</f>
        <v>*</v>
      </c>
      <c r="E47" s="35">
        <f>IF('Town Data'!G43&gt;9,'Town Data'!F43,"*")</f>
        <v>76621.63</v>
      </c>
      <c r="F47" s="34">
        <f>IF('Town Data'!I43&gt;9,'Town Data'!H43,"*")</f>
        <v>569441.9</v>
      </c>
      <c r="G47" s="34" t="str">
        <f>IF('Town Data'!K43&gt;9,'Town Data'!J43,"*")</f>
        <v>*</v>
      </c>
      <c r="H47" s="35">
        <f>IF('Town Data'!M43&gt;9,'Town Data'!L43,"*")</f>
        <v>69616.41</v>
      </c>
      <c r="I47" s="19">
        <f t="shared" si="0"/>
        <v>-7.1309469851095122E-3</v>
      </c>
      <c r="J47" s="19" t="str">
        <f t="shared" si="1"/>
        <v/>
      </c>
      <c r="K47" s="19">
        <f t="shared" si="2"/>
        <v>0.10062598746473714</v>
      </c>
    </row>
    <row r="48" spans="2:11" x14ac:dyDescent="0.3">
      <c r="B48" t="str">
        <f>'Town Data'!A44</f>
        <v>ROYALTON</v>
      </c>
      <c r="C48" s="40">
        <f>IF('Town Data'!C44&gt;9,'Town Data'!B44,"*")</f>
        <v>334355.36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292326.89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0.1437721654685957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RUTLAND</v>
      </c>
      <c r="C49" s="41">
        <f>IF('Town Data'!C45&gt;9,'Town Data'!B45,"*")</f>
        <v>4448943.78</v>
      </c>
      <c r="D49" s="34" t="str">
        <f>IF('Town Data'!E45&gt;9,'Town Data'!D45,"*")</f>
        <v>*</v>
      </c>
      <c r="E49" s="35">
        <f>IF('Town Data'!G45&gt;9,'Town Data'!F45,"*")</f>
        <v>438888.64</v>
      </c>
      <c r="F49" s="34">
        <f>IF('Town Data'!I45&gt;9,'Town Data'!H45,"*")</f>
        <v>3954388.27</v>
      </c>
      <c r="G49" s="34" t="str">
        <f>IF('Town Data'!K45&gt;9,'Town Data'!J45,"*")</f>
        <v>*</v>
      </c>
      <c r="H49" s="35">
        <f>IF('Town Data'!M45&gt;9,'Town Data'!L45,"*")</f>
        <v>374141.54</v>
      </c>
      <c r="I49" s="19">
        <f t="shared" si="0"/>
        <v>0.1250649850830152</v>
      </c>
      <c r="J49" s="19" t="str">
        <f t="shared" si="1"/>
        <v/>
      </c>
      <c r="K49" s="19">
        <f t="shared" si="2"/>
        <v>0.17305509567315097</v>
      </c>
    </row>
    <row r="50" spans="2:11" x14ac:dyDescent="0.3">
      <c r="B50" t="str">
        <f>'Town Data'!A46</f>
        <v>RUTLAND TOWN</v>
      </c>
      <c r="C50" s="40">
        <f>IF('Town Data'!C46&gt;9,'Town Data'!B46,"*")</f>
        <v>1537111.5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1211204.77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0.26907649150027702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SHELBURNE</v>
      </c>
      <c r="C51" s="41">
        <f>IF('Town Data'!C47&gt;9,'Town Data'!B47,"*")</f>
        <v>1196602.6299999999</v>
      </c>
      <c r="D51" s="34" t="str">
        <f>IF('Town Data'!E47&gt;9,'Town Data'!D47,"*")</f>
        <v>*</v>
      </c>
      <c r="E51" s="35">
        <f>IF('Town Data'!G47&gt;9,'Town Data'!F47,"*")</f>
        <v>198094.54</v>
      </c>
      <c r="F51" s="34">
        <f>IF('Town Data'!I47&gt;9,'Town Data'!H47,"*")</f>
        <v>958813.52</v>
      </c>
      <c r="G51" s="34" t="str">
        <f>IF('Town Data'!K47&gt;9,'Town Data'!J47,"*")</f>
        <v>*</v>
      </c>
      <c r="H51" s="35">
        <f>IF('Town Data'!M47&gt;9,'Town Data'!L47,"*")</f>
        <v>162502.42000000001</v>
      </c>
      <c r="I51" s="19">
        <f t="shared" si="0"/>
        <v>0.24800350124391224</v>
      </c>
      <c r="J51" s="19" t="str">
        <f t="shared" si="1"/>
        <v/>
      </c>
      <c r="K51" s="19">
        <f t="shared" si="2"/>
        <v>0.21902516897902194</v>
      </c>
    </row>
    <row r="52" spans="2:11" x14ac:dyDescent="0.3">
      <c r="B52" t="str">
        <f>'Town Data'!A48</f>
        <v>SOUTH BURLINGTON</v>
      </c>
      <c r="C52" s="40">
        <f>IF('Town Data'!C48&gt;9,'Town Data'!B48,"*")</f>
        <v>8116263.7999999998</v>
      </c>
      <c r="D52" s="36">
        <f>IF('Town Data'!E48&gt;9,'Town Data'!D48,"*")</f>
        <v>3535831.34</v>
      </c>
      <c r="E52" s="37">
        <f>IF('Town Data'!G48&gt;9,'Town Data'!F48,"*")</f>
        <v>777919.13</v>
      </c>
      <c r="F52" s="36">
        <f>IF('Town Data'!I48&gt;9,'Town Data'!H48,"*")</f>
        <v>7578071.2400000002</v>
      </c>
      <c r="G52" s="36">
        <f>IF('Town Data'!K48&gt;9,'Town Data'!J48,"*")</f>
        <v>3563631.1</v>
      </c>
      <c r="H52" s="37">
        <f>IF('Town Data'!M48&gt;9,'Town Data'!L48,"*")</f>
        <v>778828.32</v>
      </c>
      <c r="I52" s="8">
        <f t="shared" si="0"/>
        <v>7.1019728233644788E-2</v>
      </c>
      <c r="J52" s="8">
        <f t="shared" si="1"/>
        <v>-7.8009645835676539E-3</v>
      </c>
      <c r="K52" s="8">
        <f t="shared" si="2"/>
        <v>-1.1673817921771825E-3</v>
      </c>
    </row>
    <row r="53" spans="2:11" x14ac:dyDescent="0.3">
      <c r="B53" s="24" t="str">
        <f>'Town Data'!A49</f>
        <v>SOUTH HERO</v>
      </c>
      <c r="C53" s="41">
        <f>IF('Town Data'!C49&gt;9,'Town Data'!B49,"*")</f>
        <v>401416.38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397175.91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1.0676553872565006E-2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SPRINGFIELD</v>
      </c>
      <c r="C54" s="40">
        <f>IF('Town Data'!C50&gt;9,'Town Data'!B50,"*")</f>
        <v>1318794.07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1288374.06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2.3611163049960821E-2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ALBANS</v>
      </c>
      <c r="C55" s="41">
        <f>IF('Town Data'!C51&gt;9,'Town Data'!B51,"*")</f>
        <v>2118257.9700000002</v>
      </c>
      <c r="D55" s="34" t="str">
        <f>IF('Town Data'!E51&gt;9,'Town Data'!D51,"*")</f>
        <v>*</v>
      </c>
      <c r="E55" s="35">
        <f>IF('Town Data'!G51&gt;9,'Town Data'!F51,"*")</f>
        <v>127569.13</v>
      </c>
      <c r="F55" s="34">
        <f>IF('Town Data'!I51&gt;9,'Town Data'!H51,"*")</f>
        <v>2012849.13</v>
      </c>
      <c r="G55" s="34" t="str">
        <f>IF('Town Data'!K51&gt;9,'Town Data'!J51,"*")</f>
        <v>*</v>
      </c>
      <c r="H55" s="35">
        <f>IF('Town Data'!M51&gt;9,'Town Data'!L51,"*")</f>
        <v>203820.33</v>
      </c>
      <c r="I55" s="19">
        <f t="shared" si="0"/>
        <v>5.2367978518092072E-2</v>
      </c>
      <c r="J55" s="19" t="str">
        <f t="shared" si="1"/>
        <v/>
      </c>
      <c r="K55" s="19">
        <f t="shared" si="2"/>
        <v>-0.37410988393552297</v>
      </c>
    </row>
    <row r="56" spans="2:11" x14ac:dyDescent="0.3">
      <c r="B56" t="str">
        <f>'Town Data'!A52</f>
        <v>ST ALBANS TOWN</v>
      </c>
      <c r="C56" s="40">
        <f>IF('Town Data'!C52&gt;9,'Town Data'!B52,"*")</f>
        <v>1110837.31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1101083.21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8.8586402112153656E-3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JOHNSBURY</v>
      </c>
      <c r="C57" s="41">
        <f>IF('Town Data'!C53&gt;9,'Town Data'!B53,"*")</f>
        <v>1445577.15</v>
      </c>
      <c r="D57" s="34" t="str">
        <f>IF('Town Data'!E53&gt;9,'Town Data'!D53,"*")</f>
        <v>*</v>
      </c>
      <c r="E57" s="35">
        <f>IF('Town Data'!G53&gt;9,'Town Data'!F53,"*")</f>
        <v>95606.99</v>
      </c>
      <c r="F57" s="34">
        <f>IF('Town Data'!I53&gt;9,'Town Data'!H53,"*")</f>
        <v>1358452.39</v>
      </c>
      <c r="G57" s="34" t="str">
        <f>IF('Town Data'!K53&gt;9,'Town Data'!J53,"*")</f>
        <v>*</v>
      </c>
      <c r="H57" s="35">
        <f>IF('Town Data'!M53&gt;9,'Town Data'!L53,"*")</f>
        <v>79423.600000000006</v>
      </c>
      <c r="I57" s="19">
        <f t="shared" si="0"/>
        <v>6.4135306206793169E-2</v>
      </c>
      <c r="J57" s="19" t="str">
        <f t="shared" si="1"/>
        <v/>
      </c>
      <c r="K57" s="19">
        <f t="shared" si="2"/>
        <v>0.20376046918044508</v>
      </c>
    </row>
    <row r="58" spans="2:11" x14ac:dyDescent="0.3">
      <c r="B58" t="str">
        <f>'Town Data'!A54</f>
        <v>STOWE</v>
      </c>
      <c r="C58" s="40">
        <f>IF('Town Data'!C54&gt;9,'Town Data'!B54,"*")</f>
        <v>3343304.71</v>
      </c>
      <c r="D58" s="36">
        <f>IF('Town Data'!E54&gt;9,'Town Data'!D54,"*")</f>
        <v>2813965.84</v>
      </c>
      <c r="E58" s="37">
        <f>IF('Town Data'!G54&gt;9,'Town Data'!F54,"*")</f>
        <v>1016304.01</v>
      </c>
      <c r="F58" s="36">
        <f>IF('Town Data'!I54&gt;9,'Town Data'!H54,"*")</f>
        <v>3220266.34</v>
      </c>
      <c r="G58" s="36">
        <f>IF('Town Data'!K54&gt;9,'Town Data'!J54,"*")</f>
        <v>3074215.8</v>
      </c>
      <c r="H58" s="37">
        <f>IF('Town Data'!M54&gt;9,'Town Data'!L54,"*")</f>
        <v>976687.8</v>
      </c>
      <c r="I58" s="8">
        <f t="shared" si="0"/>
        <v>3.8207513605846691E-2</v>
      </c>
      <c r="J58" s="8">
        <f t="shared" si="1"/>
        <v>-8.4655722607371933E-2</v>
      </c>
      <c r="K58" s="8">
        <f t="shared" si="2"/>
        <v>4.0561794669698913E-2</v>
      </c>
    </row>
    <row r="59" spans="2:11" x14ac:dyDescent="0.3">
      <c r="B59" s="24" t="str">
        <f>'Town Data'!A55</f>
        <v>SWANTON</v>
      </c>
      <c r="C59" s="41">
        <f>IF('Town Data'!C55&gt;9,'Town Data'!B55,"*")</f>
        <v>759439.04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680282.67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0.11635805745279383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VERGENNES</v>
      </c>
      <c r="C60" s="40">
        <f>IF('Town Data'!C56&gt;9,'Town Data'!B56,"*")</f>
        <v>628682.94999999995</v>
      </c>
      <c r="D60" s="36" t="str">
        <f>IF('Town Data'!E56&gt;9,'Town Data'!D56,"*")</f>
        <v>*</v>
      </c>
      <c r="E60" s="37">
        <f>IF('Town Data'!G56&gt;9,'Town Data'!F56,"*")</f>
        <v>66535.81</v>
      </c>
      <c r="F60" s="36">
        <f>IF('Town Data'!I56&gt;9,'Town Data'!H56,"*")</f>
        <v>535533.81000000006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0.17393699195201118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WAITSFIELD</v>
      </c>
      <c r="C61" s="41">
        <f>IF('Town Data'!C57&gt;9,'Town Data'!B57,"*")</f>
        <v>795220.72</v>
      </c>
      <c r="D61" s="34">
        <f>IF('Town Data'!E57&gt;9,'Town Data'!D57,"*")</f>
        <v>198576.23</v>
      </c>
      <c r="E61" s="35">
        <f>IF('Town Data'!G57&gt;9,'Town Data'!F57,"*")</f>
        <v>189846.42</v>
      </c>
      <c r="F61" s="34">
        <f>IF('Town Data'!I57&gt;9,'Town Data'!H57,"*")</f>
        <v>752571.31</v>
      </c>
      <c r="G61" s="34">
        <f>IF('Town Data'!K57&gt;9,'Town Data'!J57,"*")</f>
        <v>221755.82</v>
      </c>
      <c r="H61" s="35">
        <f>IF('Town Data'!M57&gt;9,'Town Data'!L57,"*")</f>
        <v>196688.95</v>
      </c>
      <c r="I61" s="19">
        <f t="shared" si="0"/>
        <v>5.6671586377641622E-2</v>
      </c>
      <c r="J61" s="19">
        <f t="shared" si="1"/>
        <v>-0.10452753844295945</v>
      </c>
      <c r="K61" s="19">
        <f t="shared" si="2"/>
        <v>-3.4788583700304458E-2</v>
      </c>
    </row>
    <row r="62" spans="2:11" x14ac:dyDescent="0.3">
      <c r="B62" t="str">
        <f>'Town Data'!A58</f>
        <v>WARREN</v>
      </c>
      <c r="C62" s="40">
        <f>IF('Town Data'!C58&gt;9,'Town Data'!B58,"*")</f>
        <v>219872.35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 t="str">
        <f>IF('Town Data'!I58&gt;9,'Town Data'!H58,"*")</f>
        <v>*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WATERBURY</v>
      </c>
      <c r="C63" s="41">
        <f>IF('Town Data'!C59&gt;9,'Town Data'!B59,"*")</f>
        <v>1499824.72</v>
      </c>
      <c r="D63" s="34" t="str">
        <f>IF('Town Data'!E59&gt;9,'Town Data'!D59,"*")</f>
        <v>*</v>
      </c>
      <c r="E63" s="35">
        <f>IF('Town Data'!G59&gt;9,'Town Data'!F59,"*")</f>
        <v>331108.88</v>
      </c>
      <c r="F63" s="34">
        <f>IF('Town Data'!I59&gt;9,'Town Data'!H59,"*")</f>
        <v>1382482.95</v>
      </c>
      <c r="G63" s="34">
        <f>IF('Town Data'!K59&gt;9,'Town Data'!J59,"*")</f>
        <v>648486.40000000002</v>
      </c>
      <c r="H63" s="35">
        <f>IF('Town Data'!M59&gt;9,'Town Data'!L59,"*")</f>
        <v>334688.71000000002</v>
      </c>
      <c r="I63" s="19">
        <f t="shared" si="0"/>
        <v>8.4877553101106978E-2</v>
      </c>
      <c r="J63" s="19" t="str">
        <f t="shared" si="1"/>
        <v/>
      </c>
      <c r="K63" s="19">
        <f t="shared" si="2"/>
        <v>-1.0695998678891845E-2</v>
      </c>
    </row>
    <row r="64" spans="2:11" x14ac:dyDescent="0.3">
      <c r="B64" t="str">
        <f>'Town Data'!A60</f>
        <v>WEST RUTLAND</v>
      </c>
      <c r="C64" s="40" t="str">
        <f>IF('Town Data'!C60&gt;9,'Town Data'!B60,"*")</f>
        <v>*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170735.68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WILLISTON</v>
      </c>
      <c r="C65" s="41">
        <f>IF('Town Data'!C61&gt;9,'Town Data'!B61,"*")</f>
        <v>3897310.32</v>
      </c>
      <c r="D65" s="34" t="str">
        <f>IF('Town Data'!E61&gt;9,'Town Data'!D61,"*")</f>
        <v>*</v>
      </c>
      <c r="E65" s="35">
        <f>IF('Town Data'!G61&gt;9,'Town Data'!F61,"*")</f>
        <v>260024.18</v>
      </c>
      <c r="F65" s="34">
        <f>IF('Town Data'!I61&gt;9,'Town Data'!H61,"*")</f>
        <v>3518398.47</v>
      </c>
      <c r="G65" s="34" t="str">
        <f>IF('Town Data'!K61&gt;9,'Town Data'!J61,"*")</f>
        <v>*</v>
      </c>
      <c r="H65" s="35">
        <f>IF('Town Data'!M61&gt;9,'Town Data'!L61,"*")</f>
        <v>294045.56</v>
      </c>
      <c r="I65" s="19">
        <f t="shared" si="0"/>
        <v>0.10769441074705777</v>
      </c>
      <c r="J65" s="19" t="str">
        <f t="shared" si="1"/>
        <v/>
      </c>
      <c r="K65" s="19">
        <f t="shared" si="2"/>
        <v>-0.11570104986451761</v>
      </c>
    </row>
    <row r="66" spans="2:11" x14ac:dyDescent="0.3">
      <c r="B66" t="str">
        <f>'Town Data'!A62</f>
        <v>WILMINGTON</v>
      </c>
      <c r="C66" s="40">
        <f>IF('Town Data'!C62&gt;9,'Town Data'!B62,"*")</f>
        <v>637598.77</v>
      </c>
      <c r="D66" s="36">
        <f>IF('Town Data'!E62&gt;9,'Town Data'!D62,"*")</f>
        <v>100524.23</v>
      </c>
      <c r="E66" s="37">
        <f>IF('Town Data'!G62&gt;9,'Town Data'!F62,"*")</f>
        <v>86827.14</v>
      </c>
      <c r="F66" s="36">
        <f>IF('Town Data'!I62&gt;9,'Town Data'!H62,"*")</f>
        <v>543083.38</v>
      </c>
      <c r="G66" s="36">
        <f>IF('Town Data'!K62&gt;9,'Town Data'!J62,"*")</f>
        <v>93195.839999999997</v>
      </c>
      <c r="H66" s="37">
        <f>IF('Town Data'!M62&gt;9,'Town Data'!L62,"*")</f>
        <v>63025.83</v>
      </c>
      <c r="I66" s="8">
        <f t="shared" si="0"/>
        <v>0.1740347679209038</v>
      </c>
      <c r="J66" s="8">
        <f t="shared" si="1"/>
        <v>7.8634303848755471E-2</v>
      </c>
      <c r="K66" s="8">
        <f t="shared" si="2"/>
        <v>0.37764373749619795</v>
      </c>
    </row>
    <row r="67" spans="2:11" x14ac:dyDescent="0.3">
      <c r="B67" s="24" t="str">
        <f>'Town Data'!A63</f>
        <v>WINDSOR</v>
      </c>
      <c r="C67" s="41">
        <f>IF('Town Data'!C63&gt;9,'Town Data'!B63,"*")</f>
        <v>457176.75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456479.48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1.5274947298836274E-3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WINOOSKI</v>
      </c>
      <c r="C68" s="40">
        <f>IF('Town Data'!C64&gt;9,'Town Data'!B64,"*")</f>
        <v>1506918.03</v>
      </c>
      <c r="D68" s="36" t="str">
        <f>IF('Town Data'!E64&gt;9,'Town Data'!D64,"*")</f>
        <v>*</v>
      </c>
      <c r="E68" s="37">
        <f>IF('Town Data'!G64&gt;9,'Town Data'!F64,"*")</f>
        <v>502427.23</v>
      </c>
      <c r="F68" s="36">
        <f>IF('Town Data'!I64&gt;9,'Town Data'!H64,"*")</f>
        <v>1175964.27</v>
      </c>
      <c r="G68" s="36" t="str">
        <f>IF('Town Data'!K64&gt;9,'Town Data'!J64,"*")</f>
        <v>*</v>
      </c>
      <c r="H68" s="37">
        <f>IF('Town Data'!M64&gt;9,'Town Data'!L64,"*")</f>
        <v>474390.69</v>
      </c>
      <c r="I68" s="8">
        <f t="shared" si="0"/>
        <v>0.28143181595134692</v>
      </c>
      <c r="J68" s="8" t="str">
        <f t="shared" si="1"/>
        <v/>
      </c>
      <c r="K68" s="8">
        <f t="shared" si="2"/>
        <v>5.9100105864219168E-2</v>
      </c>
    </row>
    <row r="69" spans="2:11" x14ac:dyDescent="0.3">
      <c r="B69" s="24" t="str">
        <f>'Town Data'!A65</f>
        <v>WOODSTOCK</v>
      </c>
      <c r="C69" s="41">
        <f>IF('Town Data'!C65&gt;9,'Town Data'!B65,"*")</f>
        <v>1455995.24</v>
      </c>
      <c r="D69" s="34">
        <f>IF('Town Data'!E65&gt;9,'Town Data'!D65,"*")</f>
        <v>1497097</v>
      </c>
      <c r="E69" s="35">
        <f>IF('Town Data'!G65&gt;9,'Town Data'!F65,"*")</f>
        <v>388523.19</v>
      </c>
      <c r="F69" s="34">
        <f>IF('Town Data'!I65&gt;9,'Town Data'!H65,"*")</f>
        <v>1296216.75</v>
      </c>
      <c r="G69" s="34">
        <f>IF('Town Data'!K65&gt;9,'Town Data'!J65,"*")</f>
        <v>1468887.77</v>
      </c>
      <c r="H69" s="35" t="str">
        <f>IF('Town Data'!M65&gt;9,'Town Data'!L65,"*")</f>
        <v>*</v>
      </c>
      <c r="I69" s="19">
        <f t="shared" si="0"/>
        <v>0.12326525637012482</v>
      </c>
      <c r="J69" s="19">
        <f t="shared" si="1"/>
        <v>1.9204482858482769E-2</v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D16" sqref="D16"/>
    </sheetView>
  </sheetViews>
  <sheetFormatPr defaultColWidth="9.109375" defaultRowHeight="14.4" x14ac:dyDescent="0.3"/>
  <cols>
    <col min="1" max="1" width="19.2187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1585152.48</v>
      </c>
      <c r="C2" s="30">
        <v>38</v>
      </c>
      <c r="D2" s="30">
        <v>0</v>
      </c>
      <c r="E2" s="30">
        <v>0</v>
      </c>
      <c r="F2" s="30">
        <v>263027.28000000003</v>
      </c>
      <c r="G2" s="30">
        <v>18</v>
      </c>
      <c r="H2" s="30">
        <v>1600925.27</v>
      </c>
      <c r="I2" s="30">
        <v>40</v>
      </c>
      <c r="J2" s="30">
        <v>0</v>
      </c>
      <c r="K2" s="30">
        <v>0</v>
      </c>
      <c r="L2" s="30">
        <v>265317.44</v>
      </c>
      <c r="M2" s="30">
        <v>18</v>
      </c>
    </row>
    <row r="3" spans="1:13" x14ac:dyDescent="0.3">
      <c r="A3" s="29" t="s">
        <v>48</v>
      </c>
      <c r="B3" s="30">
        <v>494861.3</v>
      </c>
      <c r="C3" s="30">
        <v>10</v>
      </c>
      <c r="D3" s="30">
        <v>0</v>
      </c>
      <c r="E3" s="30">
        <v>0</v>
      </c>
      <c r="F3" s="30">
        <v>0</v>
      </c>
      <c r="G3" s="30">
        <v>0</v>
      </c>
      <c r="H3" s="30">
        <v>490321.83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309864.37</v>
      </c>
      <c r="C4" s="30">
        <v>18</v>
      </c>
      <c r="D4" s="30">
        <v>0</v>
      </c>
      <c r="E4" s="30">
        <v>0</v>
      </c>
      <c r="F4" s="30">
        <v>0</v>
      </c>
      <c r="G4" s="30">
        <v>0</v>
      </c>
      <c r="H4" s="30">
        <v>289548.07</v>
      </c>
      <c r="I4" s="30">
        <v>19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3194607.93</v>
      </c>
      <c r="C5" s="30">
        <v>64</v>
      </c>
      <c r="D5" s="30">
        <v>547207.32999999996</v>
      </c>
      <c r="E5" s="30">
        <v>13</v>
      </c>
      <c r="F5" s="30">
        <v>388625.89</v>
      </c>
      <c r="G5" s="30">
        <v>22</v>
      </c>
      <c r="H5" s="30">
        <v>3104226.19</v>
      </c>
      <c r="I5" s="30">
        <v>74</v>
      </c>
      <c r="J5" s="30">
        <v>643465.63</v>
      </c>
      <c r="K5" s="30">
        <v>13</v>
      </c>
      <c r="L5" s="30">
        <v>359895.38</v>
      </c>
      <c r="M5" s="30">
        <v>24</v>
      </c>
    </row>
    <row r="6" spans="1:13" x14ac:dyDescent="0.3">
      <c r="A6" s="29" t="s">
        <v>51</v>
      </c>
      <c r="B6" s="30">
        <v>1727899.74</v>
      </c>
      <c r="C6" s="30">
        <v>12</v>
      </c>
      <c r="D6" s="30">
        <v>0</v>
      </c>
      <c r="E6" s="30">
        <v>0</v>
      </c>
      <c r="F6" s="30">
        <v>0</v>
      </c>
      <c r="G6" s="30">
        <v>0</v>
      </c>
      <c r="H6" s="30">
        <v>1784786.34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579802.16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487024.42</v>
      </c>
      <c r="I7" s="30">
        <v>10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399206.15</v>
      </c>
      <c r="C8" s="30">
        <v>18</v>
      </c>
      <c r="D8" s="30">
        <v>0</v>
      </c>
      <c r="E8" s="30">
        <v>0</v>
      </c>
      <c r="F8" s="30">
        <v>82700.08</v>
      </c>
      <c r="G8" s="30">
        <v>10</v>
      </c>
      <c r="H8" s="30">
        <v>391336.29</v>
      </c>
      <c r="I8" s="30">
        <v>18</v>
      </c>
      <c r="J8" s="30">
        <v>0</v>
      </c>
      <c r="K8" s="30">
        <v>0</v>
      </c>
      <c r="L8" s="30">
        <v>77947.179999999993</v>
      </c>
      <c r="M8" s="30">
        <v>11</v>
      </c>
    </row>
    <row r="9" spans="1:13" x14ac:dyDescent="0.3">
      <c r="A9" s="29" t="s">
        <v>54</v>
      </c>
      <c r="B9" s="30">
        <v>3789396.08</v>
      </c>
      <c r="C9" s="30">
        <v>69</v>
      </c>
      <c r="D9" s="30">
        <v>692069.79</v>
      </c>
      <c r="E9" s="30">
        <v>16</v>
      </c>
      <c r="F9" s="30">
        <v>483411.53</v>
      </c>
      <c r="G9" s="30">
        <v>33</v>
      </c>
      <c r="H9" s="30">
        <v>3747262.27</v>
      </c>
      <c r="I9" s="30">
        <v>74</v>
      </c>
      <c r="J9" s="30">
        <v>868089.3</v>
      </c>
      <c r="K9" s="30">
        <v>16</v>
      </c>
      <c r="L9" s="30">
        <v>418272.36</v>
      </c>
      <c r="M9" s="30">
        <v>31</v>
      </c>
    </row>
    <row r="10" spans="1:13" x14ac:dyDescent="0.3">
      <c r="A10" s="29" t="s">
        <v>55</v>
      </c>
      <c r="B10" s="30">
        <v>509579.65</v>
      </c>
      <c r="C10" s="30">
        <v>16</v>
      </c>
      <c r="D10" s="30">
        <v>0</v>
      </c>
      <c r="E10" s="30">
        <v>0</v>
      </c>
      <c r="F10" s="30">
        <v>0</v>
      </c>
      <c r="G10" s="30">
        <v>0</v>
      </c>
      <c r="H10" s="30">
        <v>440188.82</v>
      </c>
      <c r="I10" s="30">
        <v>15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204927.25</v>
      </c>
      <c r="C11" s="30">
        <v>15</v>
      </c>
      <c r="D11" s="30">
        <v>169711.48</v>
      </c>
      <c r="E11" s="30">
        <v>10</v>
      </c>
      <c r="F11" s="30">
        <v>0</v>
      </c>
      <c r="G11" s="30">
        <v>0</v>
      </c>
      <c r="H11" s="30">
        <v>245840.28</v>
      </c>
      <c r="I11" s="30">
        <v>14</v>
      </c>
      <c r="J11" s="30">
        <v>249784.66</v>
      </c>
      <c r="K11" s="30">
        <v>11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11855171.119999999</v>
      </c>
      <c r="C12" s="30">
        <v>195</v>
      </c>
      <c r="D12" s="30">
        <v>6161683.46</v>
      </c>
      <c r="E12" s="30">
        <v>15</v>
      </c>
      <c r="F12" s="30">
        <v>4028514.16</v>
      </c>
      <c r="G12" s="30">
        <v>104</v>
      </c>
      <c r="H12" s="30">
        <v>11336818.85</v>
      </c>
      <c r="I12" s="30">
        <v>194</v>
      </c>
      <c r="J12" s="30">
        <v>6012446.5999999996</v>
      </c>
      <c r="K12" s="30">
        <v>16</v>
      </c>
      <c r="L12" s="30">
        <v>3867971.56</v>
      </c>
      <c r="M12" s="30">
        <v>105</v>
      </c>
    </row>
    <row r="13" spans="1:13" x14ac:dyDescent="0.3">
      <c r="A13" s="29" t="s">
        <v>58</v>
      </c>
      <c r="B13" s="30">
        <v>568204.56000000006</v>
      </c>
      <c r="C13" s="30">
        <v>16</v>
      </c>
      <c r="D13" s="30">
        <v>0</v>
      </c>
      <c r="E13" s="30">
        <v>0</v>
      </c>
      <c r="F13" s="30">
        <v>101120.4</v>
      </c>
      <c r="G13" s="30">
        <v>12</v>
      </c>
      <c r="H13" s="30">
        <v>486146.6</v>
      </c>
      <c r="I13" s="30">
        <v>17</v>
      </c>
      <c r="J13" s="30">
        <v>0</v>
      </c>
      <c r="K13" s="30">
        <v>0</v>
      </c>
      <c r="L13" s="30">
        <v>68062.38</v>
      </c>
      <c r="M13" s="30">
        <v>10</v>
      </c>
    </row>
    <row r="14" spans="1:13" x14ac:dyDescent="0.3">
      <c r="A14" s="29" t="s">
        <v>59</v>
      </c>
      <c r="B14" s="30">
        <v>658786.44999999995</v>
      </c>
      <c r="C14" s="30">
        <v>17</v>
      </c>
      <c r="D14" s="30">
        <v>0</v>
      </c>
      <c r="E14" s="30">
        <v>0</v>
      </c>
      <c r="F14" s="30">
        <v>0</v>
      </c>
      <c r="G14" s="30">
        <v>0</v>
      </c>
      <c r="H14" s="30">
        <v>681034.6</v>
      </c>
      <c r="I14" s="30">
        <v>19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292039.65000000002</v>
      </c>
      <c r="C15" s="30">
        <v>12</v>
      </c>
      <c r="D15" s="30">
        <v>0</v>
      </c>
      <c r="E15" s="30">
        <v>0</v>
      </c>
      <c r="F15" s="30">
        <v>0</v>
      </c>
      <c r="G15" s="30">
        <v>0</v>
      </c>
      <c r="H15" s="30">
        <v>279444.96999999997</v>
      </c>
      <c r="I15" s="30">
        <v>14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2701019.43</v>
      </c>
      <c r="C16" s="30">
        <v>45</v>
      </c>
      <c r="D16" s="30">
        <v>0</v>
      </c>
      <c r="E16" s="30">
        <v>0</v>
      </c>
      <c r="F16" s="30">
        <v>184785.93</v>
      </c>
      <c r="G16" s="30">
        <v>11</v>
      </c>
      <c r="H16" s="30">
        <v>2810451.87</v>
      </c>
      <c r="I16" s="30">
        <v>50</v>
      </c>
      <c r="J16" s="30">
        <v>0</v>
      </c>
      <c r="K16" s="30">
        <v>0</v>
      </c>
      <c r="L16" s="30">
        <v>273402.23999999999</v>
      </c>
      <c r="M16" s="30">
        <v>13</v>
      </c>
    </row>
    <row r="17" spans="1:13" x14ac:dyDescent="0.3">
      <c r="A17" s="29" t="s">
        <v>62</v>
      </c>
      <c r="B17" s="30">
        <v>1077457.76</v>
      </c>
      <c r="C17" s="30">
        <v>22</v>
      </c>
      <c r="D17" s="30">
        <v>0</v>
      </c>
      <c r="E17" s="30">
        <v>0</v>
      </c>
      <c r="F17" s="30">
        <v>0</v>
      </c>
      <c r="G17" s="30">
        <v>0</v>
      </c>
      <c r="H17" s="30">
        <v>940088.51</v>
      </c>
      <c r="I17" s="30">
        <v>22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508102.42</v>
      </c>
      <c r="I18" s="30">
        <v>10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307206.51</v>
      </c>
      <c r="C19" s="30">
        <v>16</v>
      </c>
      <c r="D19" s="30">
        <v>87935.95</v>
      </c>
      <c r="E19" s="30">
        <v>11</v>
      </c>
      <c r="F19" s="30">
        <v>129309.57</v>
      </c>
      <c r="G19" s="30">
        <v>10</v>
      </c>
      <c r="H19" s="30">
        <v>308385.62</v>
      </c>
      <c r="I19" s="30">
        <v>16</v>
      </c>
      <c r="J19" s="30">
        <v>76588.27</v>
      </c>
      <c r="K19" s="30">
        <v>11</v>
      </c>
      <c r="L19" s="30">
        <v>117801.9</v>
      </c>
      <c r="M19" s="30">
        <v>12</v>
      </c>
    </row>
    <row r="20" spans="1:13" x14ac:dyDescent="0.3">
      <c r="A20" s="29" t="s">
        <v>65</v>
      </c>
      <c r="B20" s="30">
        <v>490400.78</v>
      </c>
      <c r="C20" s="30">
        <v>18</v>
      </c>
      <c r="D20" s="30">
        <v>0</v>
      </c>
      <c r="E20" s="30">
        <v>0</v>
      </c>
      <c r="F20" s="30">
        <v>0</v>
      </c>
      <c r="G20" s="30">
        <v>0</v>
      </c>
      <c r="H20" s="30">
        <v>457237.46</v>
      </c>
      <c r="I20" s="30">
        <v>17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3625528.75</v>
      </c>
      <c r="C21" s="30">
        <v>57</v>
      </c>
      <c r="D21" s="30">
        <v>0</v>
      </c>
      <c r="E21" s="30">
        <v>0</v>
      </c>
      <c r="F21" s="30">
        <v>373451.19</v>
      </c>
      <c r="G21" s="30">
        <v>17</v>
      </c>
      <c r="H21" s="30">
        <v>3495094.45</v>
      </c>
      <c r="I21" s="30">
        <v>63</v>
      </c>
      <c r="J21" s="30">
        <v>0</v>
      </c>
      <c r="K21" s="30">
        <v>0</v>
      </c>
      <c r="L21" s="30">
        <v>323021.65000000002</v>
      </c>
      <c r="M21" s="30">
        <v>21</v>
      </c>
    </row>
    <row r="22" spans="1:13" x14ac:dyDescent="0.3">
      <c r="A22" s="29" t="s">
        <v>67</v>
      </c>
      <c r="B22" s="30">
        <v>594362.06999999995</v>
      </c>
      <c r="C22" s="30">
        <v>16</v>
      </c>
      <c r="D22" s="30">
        <v>0</v>
      </c>
      <c r="E22" s="30">
        <v>0</v>
      </c>
      <c r="F22" s="30">
        <v>0</v>
      </c>
      <c r="G22" s="30">
        <v>0</v>
      </c>
      <c r="H22" s="30">
        <v>572367.24</v>
      </c>
      <c r="I22" s="30">
        <v>16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373180.89</v>
      </c>
      <c r="C23" s="30">
        <v>12</v>
      </c>
      <c r="D23" s="30">
        <v>0</v>
      </c>
      <c r="E23" s="30">
        <v>0</v>
      </c>
      <c r="F23" s="30">
        <v>0</v>
      </c>
      <c r="G23" s="30">
        <v>0</v>
      </c>
      <c r="H23" s="30">
        <v>334870.71999999997</v>
      </c>
      <c r="I23" s="30">
        <v>13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2227903.61</v>
      </c>
      <c r="C24" s="30">
        <v>39</v>
      </c>
      <c r="D24" s="30">
        <v>1236637.25</v>
      </c>
      <c r="E24" s="30">
        <v>11</v>
      </c>
      <c r="F24" s="30">
        <v>329823.17</v>
      </c>
      <c r="G24" s="30">
        <v>21</v>
      </c>
      <c r="H24" s="30">
        <v>2035504.45</v>
      </c>
      <c r="I24" s="30">
        <v>43</v>
      </c>
      <c r="J24" s="30">
        <v>1398695.55</v>
      </c>
      <c r="K24" s="30">
        <v>15</v>
      </c>
      <c r="L24" s="30">
        <v>283237.09999999998</v>
      </c>
      <c r="M24" s="30">
        <v>17</v>
      </c>
    </row>
    <row r="25" spans="1:13" x14ac:dyDescent="0.3">
      <c r="A25" s="29" t="s">
        <v>70</v>
      </c>
      <c r="B25" s="30">
        <v>542164.28</v>
      </c>
      <c r="C25" s="30">
        <v>13</v>
      </c>
      <c r="D25" s="30">
        <v>0</v>
      </c>
      <c r="E25" s="30">
        <v>0</v>
      </c>
      <c r="F25" s="30">
        <v>0</v>
      </c>
      <c r="G25" s="30">
        <v>0</v>
      </c>
      <c r="H25" s="30">
        <v>475497.93</v>
      </c>
      <c r="I25" s="30">
        <v>11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585499.81999999995</v>
      </c>
      <c r="C26" s="30">
        <v>12</v>
      </c>
      <c r="D26" s="30">
        <v>0</v>
      </c>
      <c r="E26" s="30">
        <v>0</v>
      </c>
      <c r="F26" s="30">
        <v>0</v>
      </c>
      <c r="G26" s="30">
        <v>0</v>
      </c>
      <c r="H26" s="30">
        <v>628353.81000000006</v>
      </c>
      <c r="I26" s="30">
        <v>14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229090.33</v>
      </c>
      <c r="C27" s="30">
        <v>11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741311.64</v>
      </c>
      <c r="C28" s="30">
        <v>27</v>
      </c>
      <c r="D28" s="30">
        <v>475220.32</v>
      </c>
      <c r="E28" s="30">
        <v>17</v>
      </c>
      <c r="F28" s="30">
        <v>382369.18</v>
      </c>
      <c r="G28" s="30">
        <v>21</v>
      </c>
      <c r="H28" s="30">
        <v>809057.52</v>
      </c>
      <c r="I28" s="30">
        <v>26</v>
      </c>
      <c r="J28" s="30">
        <v>545272.81999999995</v>
      </c>
      <c r="K28" s="30">
        <v>22</v>
      </c>
      <c r="L28" s="30">
        <v>353400.11</v>
      </c>
      <c r="M28" s="30">
        <v>21</v>
      </c>
    </row>
    <row r="29" spans="1:13" x14ac:dyDescent="0.3">
      <c r="A29" s="29" t="s">
        <v>74</v>
      </c>
      <c r="B29" s="30">
        <v>243056.91</v>
      </c>
      <c r="C29" s="30">
        <v>12</v>
      </c>
      <c r="D29" s="30">
        <v>0</v>
      </c>
      <c r="E29" s="30">
        <v>0</v>
      </c>
      <c r="F29" s="30">
        <v>0</v>
      </c>
      <c r="G29" s="30">
        <v>0</v>
      </c>
      <c r="H29" s="30">
        <v>278433.43</v>
      </c>
      <c r="I29" s="30">
        <v>17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578653.76</v>
      </c>
      <c r="C30" s="30">
        <v>24</v>
      </c>
      <c r="D30" s="30">
        <v>0</v>
      </c>
      <c r="E30" s="30">
        <v>0</v>
      </c>
      <c r="F30" s="30">
        <v>104279.74</v>
      </c>
      <c r="G30" s="30">
        <v>11</v>
      </c>
      <c r="H30" s="30">
        <v>736773.36</v>
      </c>
      <c r="I30" s="30">
        <v>33</v>
      </c>
      <c r="J30" s="30">
        <v>0</v>
      </c>
      <c r="K30" s="30">
        <v>0</v>
      </c>
      <c r="L30" s="30">
        <v>235881.46</v>
      </c>
      <c r="M30" s="30">
        <v>19</v>
      </c>
    </row>
    <row r="31" spans="1:13" x14ac:dyDescent="0.3">
      <c r="A31" s="29" t="s">
        <v>76</v>
      </c>
      <c r="B31" s="30">
        <v>1459056.04</v>
      </c>
      <c r="C31" s="30">
        <v>26</v>
      </c>
      <c r="D31" s="30">
        <v>0</v>
      </c>
      <c r="E31" s="30">
        <v>0</v>
      </c>
      <c r="F31" s="30">
        <v>111038.76</v>
      </c>
      <c r="G31" s="30">
        <v>10</v>
      </c>
      <c r="H31" s="30">
        <v>1238613.1399999999</v>
      </c>
      <c r="I31" s="30">
        <v>26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2920203.09</v>
      </c>
      <c r="C32" s="30">
        <v>60</v>
      </c>
      <c r="D32" s="30">
        <v>1749466.22</v>
      </c>
      <c r="E32" s="30">
        <v>21</v>
      </c>
      <c r="F32" s="30">
        <v>643391.48</v>
      </c>
      <c r="G32" s="30">
        <v>39</v>
      </c>
      <c r="H32" s="30">
        <v>2585678.88</v>
      </c>
      <c r="I32" s="30">
        <v>54</v>
      </c>
      <c r="J32" s="30">
        <v>1799958.15</v>
      </c>
      <c r="K32" s="30">
        <v>22</v>
      </c>
      <c r="L32" s="30">
        <v>589164.28</v>
      </c>
      <c r="M32" s="30">
        <v>36</v>
      </c>
    </row>
    <row r="33" spans="1:13" x14ac:dyDescent="0.3">
      <c r="A33" s="29" t="s">
        <v>78</v>
      </c>
      <c r="B33" s="30">
        <v>2844835.73</v>
      </c>
      <c r="C33" s="30">
        <v>51</v>
      </c>
      <c r="D33" s="30">
        <v>702980.18</v>
      </c>
      <c r="E33" s="30">
        <v>10</v>
      </c>
      <c r="F33" s="30">
        <v>354718.78</v>
      </c>
      <c r="G33" s="30">
        <v>23</v>
      </c>
      <c r="H33" s="30">
        <v>2699038.91</v>
      </c>
      <c r="I33" s="30">
        <v>51</v>
      </c>
      <c r="J33" s="30">
        <v>0</v>
      </c>
      <c r="K33" s="30">
        <v>0</v>
      </c>
      <c r="L33" s="30">
        <v>332686.69</v>
      </c>
      <c r="M33" s="30">
        <v>23</v>
      </c>
    </row>
    <row r="34" spans="1:13" x14ac:dyDescent="0.3">
      <c r="A34" s="29" t="s">
        <v>79</v>
      </c>
      <c r="B34" s="30">
        <v>1190470.8999999999</v>
      </c>
      <c r="C34" s="30">
        <v>24</v>
      </c>
      <c r="D34" s="30">
        <v>0</v>
      </c>
      <c r="E34" s="30">
        <v>0</v>
      </c>
      <c r="F34" s="30">
        <v>0</v>
      </c>
      <c r="G34" s="30">
        <v>0</v>
      </c>
      <c r="H34" s="30">
        <v>1111270.03</v>
      </c>
      <c r="I34" s="30">
        <v>28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121239.33</v>
      </c>
      <c r="C35" s="30">
        <v>11</v>
      </c>
      <c r="D35" s="30">
        <v>0</v>
      </c>
      <c r="E35" s="30">
        <v>0</v>
      </c>
      <c r="F35" s="30">
        <v>0</v>
      </c>
      <c r="G35" s="30">
        <v>0</v>
      </c>
      <c r="H35" s="30">
        <v>124280.61</v>
      </c>
      <c r="I35" s="30">
        <v>10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2635684.86</v>
      </c>
      <c r="C36" s="30">
        <v>53</v>
      </c>
      <c r="D36" s="30">
        <v>0</v>
      </c>
      <c r="E36" s="30">
        <v>0</v>
      </c>
      <c r="F36" s="30">
        <v>374025.63</v>
      </c>
      <c r="G36" s="30">
        <v>23</v>
      </c>
      <c r="H36" s="30">
        <v>2253774.2400000002</v>
      </c>
      <c r="I36" s="30">
        <v>54</v>
      </c>
      <c r="J36" s="30">
        <v>0</v>
      </c>
      <c r="K36" s="30">
        <v>0</v>
      </c>
      <c r="L36" s="30">
        <v>353317.67</v>
      </c>
      <c r="M36" s="30">
        <v>23</v>
      </c>
    </row>
    <row r="37" spans="1:13" x14ac:dyDescent="0.3">
      <c r="A37" s="29" t="s">
        <v>82</v>
      </c>
      <c r="B37" s="30">
        <v>1622599.78</v>
      </c>
      <c r="C37" s="30">
        <v>32</v>
      </c>
      <c r="D37" s="30">
        <v>0</v>
      </c>
      <c r="E37" s="30">
        <v>0</v>
      </c>
      <c r="F37" s="30">
        <v>127292.74</v>
      </c>
      <c r="G37" s="30">
        <v>10</v>
      </c>
      <c r="H37" s="30">
        <v>1541718.75</v>
      </c>
      <c r="I37" s="30">
        <v>34</v>
      </c>
      <c r="J37" s="30">
        <v>0</v>
      </c>
      <c r="K37" s="30">
        <v>0</v>
      </c>
      <c r="L37" s="30">
        <v>134320.29999999999</v>
      </c>
      <c r="M37" s="30">
        <v>11</v>
      </c>
    </row>
    <row r="38" spans="1:13" x14ac:dyDescent="0.3">
      <c r="A38" s="29" t="s">
        <v>83</v>
      </c>
      <c r="B38" s="30">
        <v>1388771.16</v>
      </c>
      <c r="C38" s="30">
        <v>28</v>
      </c>
      <c r="D38" s="30">
        <v>0</v>
      </c>
      <c r="E38" s="30">
        <v>0</v>
      </c>
      <c r="F38" s="30">
        <v>206778.38</v>
      </c>
      <c r="G38" s="30">
        <v>14</v>
      </c>
      <c r="H38" s="30">
        <v>1317714.8</v>
      </c>
      <c r="I38" s="30">
        <v>28</v>
      </c>
      <c r="J38" s="30">
        <v>0</v>
      </c>
      <c r="K38" s="30">
        <v>0</v>
      </c>
      <c r="L38" s="30">
        <v>197417.85</v>
      </c>
      <c r="M38" s="30">
        <v>12</v>
      </c>
    </row>
    <row r="39" spans="1:13" x14ac:dyDescent="0.3">
      <c r="A39" s="29" t="s">
        <v>84</v>
      </c>
      <c r="B39" s="30">
        <v>343173.21</v>
      </c>
      <c r="C39" s="30">
        <v>16</v>
      </c>
      <c r="D39" s="30">
        <v>0</v>
      </c>
      <c r="E39" s="30">
        <v>0</v>
      </c>
      <c r="F39" s="30">
        <v>0</v>
      </c>
      <c r="G39" s="30">
        <v>0</v>
      </c>
      <c r="H39" s="30">
        <v>252104.03</v>
      </c>
      <c r="I39" s="30">
        <v>16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189133.82</v>
      </c>
      <c r="I40" s="30">
        <v>11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831473.11</v>
      </c>
      <c r="C41" s="30">
        <v>20</v>
      </c>
      <c r="D41" s="30">
        <v>0</v>
      </c>
      <c r="E41" s="30">
        <v>0</v>
      </c>
      <c r="F41" s="30">
        <v>0</v>
      </c>
      <c r="G41" s="30">
        <v>0</v>
      </c>
      <c r="H41" s="30">
        <v>735784.64</v>
      </c>
      <c r="I41" s="30">
        <v>19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448068.64</v>
      </c>
      <c r="C42" s="30">
        <v>11</v>
      </c>
      <c r="D42" s="30">
        <v>0</v>
      </c>
      <c r="E42" s="30">
        <v>0</v>
      </c>
      <c r="F42" s="30">
        <v>0</v>
      </c>
      <c r="G42" s="30">
        <v>0</v>
      </c>
      <c r="H42" s="30">
        <v>377663.39</v>
      </c>
      <c r="I42" s="30">
        <v>10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565381.24</v>
      </c>
      <c r="C43" s="30">
        <v>27</v>
      </c>
      <c r="D43" s="30">
        <v>0</v>
      </c>
      <c r="E43" s="30">
        <v>0</v>
      </c>
      <c r="F43" s="30">
        <v>76621.63</v>
      </c>
      <c r="G43" s="30">
        <v>10</v>
      </c>
      <c r="H43" s="30">
        <v>569441.9</v>
      </c>
      <c r="I43" s="30">
        <v>29</v>
      </c>
      <c r="J43" s="30">
        <v>0</v>
      </c>
      <c r="K43" s="30">
        <v>0</v>
      </c>
      <c r="L43" s="30">
        <v>69616.41</v>
      </c>
      <c r="M43" s="30">
        <v>10</v>
      </c>
    </row>
    <row r="44" spans="1:13" x14ac:dyDescent="0.3">
      <c r="A44" s="29" t="s">
        <v>89</v>
      </c>
      <c r="B44" s="30">
        <v>334355.36</v>
      </c>
      <c r="C44" s="30">
        <v>10</v>
      </c>
      <c r="D44" s="30">
        <v>0</v>
      </c>
      <c r="E44" s="30">
        <v>0</v>
      </c>
      <c r="F44" s="30">
        <v>0</v>
      </c>
      <c r="G44" s="30">
        <v>0</v>
      </c>
      <c r="H44" s="30">
        <v>292326.89</v>
      </c>
      <c r="I44" s="30">
        <v>10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4448943.78</v>
      </c>
      <c r="C45" s="30">
        <v>78</v>
      </c>
      <c r="D45" s="30">
        <v>0</v>
      </c>
      <c r="E45" s="30">
        <v>0</v>
      </c>
      <c r="F45" s="30">
        <v>438888.64</v>
      </c>
      <c r="G45" s="30">
        <v>22</v>
      </c>
      <c r="H45" s="30">
        <v>3954388.27</v>
      </c>
      <c r="I45" s="30">
        <v>77</v>
      </c>
      <c r="J45" s="30">
        <v>0</v>
      </c>
      <c r="K45" s="30">
        <v>0</v>
      </c>
      <c r="L45" s="30">
        <v>374141.54</v>
      </c>
      <c r="M45" s="30">
        <v>27</v>
      </c>
    </row>
    <row r="46" spans="1:13" x14ac:dyDescent="0.3">
      <c r="A46" s="29" t="s">
        <v>91</v>
      </c>
      <c r="B46" s="30">
        <v>1537111.5</v>
      </c>
      <c r="C46" s="30">
        <v>12</v>
      </c>
      <c r="D46" s="30">
        <v>0</v>
      </c>
      <c r="E46" s="30">
        <v>0</v>
      </c>
      <c r="F46" s="30">
        <v>0</v>
      </c>
      <c r="G46" s="30">
        <v>0</v>
      </c>
      <c r="H46" s="30">
        <v>1211204.77</v>
      </c>
      <c r="I46" s="30">
        <v>12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1196602.6299999999</v>
      </c>
      <c r="C47" s="30">
        <v>28</v>
      </c>
      <c r="D47" s="30">
        <v>0</v>
      </c>
      <c r="E47" s="30">
        <v>0</v>
      </c>
      <c r="F47" s="30">
        <v>198094.54</v>
      </c>
      <c r="G47" s="30">
        <v>12</v>
      </c>
      <c r="H47" s="30">
        <v>958813.52</v>
      </c>
      <c r="I47" s="30">
        <v>26</v>
      </c>
      <c r="J47" s="30">
        <v>0</v>
      </c>
      <c r="K47" s="30">
        <v>0</v>
      </c>
      <c r="L47" s="30">
        <v>162502.42000000001</v>
      </c>
      <c r="M47" s="30">
        <v>14</v>
      </c>
    </row>
    <row r="48" spans="1:13" x14ac:dyDescent="0.3">
      <c r="A48" s="29" t="s">
        <v>93</v>
      </c>
      <c r="B48" s="30">
        <v>8116263.7999999998</v>
      </c>
      <c r="C48" s="30">
        <v>86</v>
      </c>
      <c r="D48" s="30">
        <v>3535831.34</v>
      </c>
      <c r="E48" s="30">
        <v>12</v>
      </c>
      <c r="F48" s="30">
        <v>777919.13</v>
      </c>
      <c r="G48" s="30">
        <v>29</v>
      </c>
      <c r="H48" s="30">
        <v>7578071.2400000002</v>
      </c>
      <c r="I48" s="30">
        <v>84</v>
      </c>
      <c r="J48" s="30">
        <v>3563631.1</v>
      </c>
      <c r="K48" s="30">
        <v>13</v>
      </c>
      <c r="L48" s="30">
        <v>778828.32</v>
      </c>
      <c r="M48" s="30">
        <v>30</v>
      </c>
    </row>
    <row r="49" spans="1:13" x14ac:dyDescent="0.3">
      <c r="A49" s="29" t="s">
        <v>94</v>
      </c>
      <c r="B49" s="30">
        <v>401416.38</v>
      </c>
      <c r="C49" s="30">
        <v>15</v>
      </c>
      <c r="D49" s="30">
        <v>0</v>
      </c>
      <c r="E49" s="30">
        <v>0</v>
      </c>
      <c r="F49" s="30">
        <v>0</v>
      </c>
      <c r="G49" s="30">
        <v>0</v>
      </c>
      <c r="H49" s="30">
        <v>397175.91</v>
      </c>
      <c r="I49" s="30">
        <v>15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1318794.07</v>
      </c>
      <c r="C50" s="30">
        <v>27</v>
      </c>
      <c r="D50" s="30">
        <v>0</v>
      </c>
      <c r="E50" s="30">
        <v>0</v>
      </c>
      <c r="F50" s="30">
        <v>0</v>
      </c>
      <c r="G50" s="30">
        <v>0</v>
      </c>
      <c r="H50" s="30">
        <v>1288374.06</v>
      </c>
      <c r="I50" s="30">
        <v>31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2118257.9700000002</v>
      </c>
      <c r="C51" s="30">
        <v>35</v>
      </c>
      <c r="D51" s="30">
        <v>0</v>
      </c>
      <c r="E51" s="30">
        <v>0</v>
      </c>
      <c r="F51" s="30">
        <v>127569.13</v>
      </c>
      <c r="G51" s="30">
        <v>11</v>
      </c>
      <c r="H51" s="30">
        <v>2012849.13</v>
      </c>
      <c r="I51" s="30">
        <v>38</v>
      </c>
      <c r="J51" s="30">
        <v>0</v>
      </c>
      <c r="K51" s="30">
        <v>0</v>
      </c>
      <c r="L51" s="30">
        <v>203820.33</v>
      </c>
      <c r="M51" s="30">
        <v>11</v>
      </c>
    </row>
    <row r="52" spans="1:13" x14ac:dyDescent="0.3">
      <c r="A52" s="29" t="s">
        <v>97</v>
      </c>
      <c r="B52" s="30">
        <v>1110837.31</v>
      </c>
      <c r="C52" s="30">
        <v>17</v>
      </c>
      <c r="D52" s="30">
        <v>0</v>
      </c>
      <c r="E52" s="30">
        <v>0</v>
      </c>
      <c r="F52" s="30">
        <v>0</v>
      </c>
      <c r="G52" s="30">
        <v>0</v>
      </c>
      <c r="H52" s="30">
        <v>1101083.21</v>
      </c>
      <c r="I52" s="30">
        <v>18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1445577.15</v>
      </c>
      <c r="C53" s="30">
        <v>46</v>
      </c>
      <c r="D53" s="30">
        <v>0</v>
      </c>
      <c r="E53" s="30">
        <v>0</v>
      </c>
      <c r="F53" s="30">
        <v>95606.99</v>
      </c>
      <c r="G53" s="30">
        <v>15</v>
      </c>
      <c r="H53" s="30">
        <v>1358452.39</v>
      </c>
      <c r="I53" s="30">
        <v>48</v>
      </c>
      <c r="J53" s="30">
        <v>0</v>
      </c>
      <c r="K53" s="30">
        <v>0</v>
      </c>
      <c r="L53" s="30">
        <v>79423.600000000006</v>
      </c>
      <c r="M53" s="30">
        <v>16</v>
      </c>
    </row>
    <row r="54" spans="1:13" x14ac:dyDescent="0.3">
      <c r="A54" s="29" t="s">
        <v>99</v>
      </c>
      <c r="B54" s="30">
        <v>3343304.71</v>
      </c>
      <c r="C54" s="30">
        <v>61</v>
      </c>
      <c r="D54" s="30">
        <v>2813965.84</v>
      </c>
      <c r="E54" s="30">
        <v>47</v>
      </c>
      <c r="F54" s="30">
        <v>1016304.01</v>
      </c>
      <c r="G54" s="30">
        <v>41</v>
      </c>
      <c r="H54" s="30">
        <v>3220266.34</v>
      </c>
      <c r="I54" s="30">
        <v>64</v>
      </c>
      <c r="J54" s="30">
        <v>3074215.8</v>
      </c>
      <c r="K54" s="30">
        <v>52</v>
      </c>
      <c r="L54" s="30">
        <v>976687.8</v>
      </c>
      <c r="M54" s="30">
        <v>43</v>
      </c>
    </row>
    <row r="55" spans="1:13" x14ac:dyDescent="0.3">
      <c r="A55" s="29" t="s">
        <v>100</v>
      </c>
      <c r="B55" s="30">
        <v>759439.04</v>
      </c>
      <c r="C55" s="30">
        <v>16</v>
      </c>
      <c r="D55" s="30">
        <v>0</v>
      </c>
      <c r="E55" s="30">
        <v>0</v>
      </c>
      <c r="F55" s="30">
        <v>0</v>
      </c>
      <c r="G55" s="30">
        <v>0</v>
      </c>
      <c r="H55" s="30">
        <v>680282.67</v>
      </c>
      <c r="I55" s="30">
        <v>15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628682.94999999995</v>
      </c>
      <c r="C56" s="30">
        <v>21</v>
      </c>
      <c r="D56" s="30">
        <v>0</v>
      </c>
      <c r="E56" s="30">
        <v>0</v>
      </c>
      <c r="F56" s="30">
        <v>66535.81</v>
      </c>
      <c r="G56" s="30">
        <v>10</v>
      </c>
      <c r="H56" s="30">
        <v>535533.81000000006</v>
      </c>
      <c r="I56" s="30">
        <v>20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795220.72</v>
      </c>
      <c r="C57" s="30">
        <v>28</v>
      </c>
      <c r="D57" s="30">
        <v>198576.23</v>
      </c>
      <c r="E57" s="30">
        <v>15</v>
      </c>
      <c r="F57" s="30">
        <v>189846.42</v>
      </c>
      <c r="G57" s="30">
        <v>14</v>
      </c>
      <c r="H57" s="30">
        <v>752571.31</v>
      </c>
      <c r="I57" s="30">
        <v>32</v>
      </c>
      <c r="J57" s="30">
        <v>221755.82</v>
      </c>
      <c r="K57" s="30">
        <v>14</v>
      </c>
      <c r="L57" s="30">
        <v>196688.95</v>
      </c>
      <c r="M57" s="30">
        <v>17</v>
      </c>
    </row>
    <row r="58" spans="1:13" x14ac:dyDescent="0.3">
      <c r="A58" s="29" t="s">
        <v>103</v>
      </c>
      <c r="B58" s="30">
        <v>219872.35</v>
      </c>
      <c r="C58" s="30">
        <v>10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104</v>
      </c>
      <c r="B59" s="30">
        <v>1499824.72</v>
      </c>
      <c r="C59" s="30">
        <v>44</v>
      </c>
      <c r="D59" s="30">
        <v>0</v>
      </c>
      <c r="E59" s="30">
        <v>0</v>
      </c>
      <c r="F59" s="30">
        <v>331108.88</v>
      </c>
      <c r="G59" s="30">
        <v>18</v>
      </c>
      <c r="H59" s="30">
        <v>1382482.95</v>
      </c>
      <c r="I59" s="30">
        <v>40</v>
      </c>
      <c r="J59" s="30">
        <v>648486.40000000002</v>
      </c>
      <c r="K59" s="30">
        <v>10</v>
      </c>
      <c r="L59" s="30">
        <v>334688.71000000002</v>
      </c>
      <c r="M59" s="30">
        <v>17</v>
      </c>
    </row>
    <row r="60" spans="1:13" x14ac:dyDescent="0.3">
      <c r="A60" s="29" t="s">
        <v>105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170735.68</v>
      </c>
      <c r="I60" s="30">
        <v>10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3897310.32</v>
      </c>
      <c r="C61" s="30">
        <v>46</v>
      </c>
      <c r="D61" s="30">
        <v>0</v>
      </c>
      <c r="E61" s="30">
        <v>0</v>
      </c>
      <c r="F61" s="30">
        <v>260024.18</v>
      </c>
      <c r="G61" s="30">
        <v>16</v>
      </c>
      <c r="H61" s="30">
        <v>3518398.47</v>
      </c>
      <c r="I61" s="30">
        <v>50</v>
      </c>
      <c r="J61" s="30">
        <v>0</v>
      </c>
      <c r="K61" s="30">
        <v>0</v>
      </c>
      <c r="L61" s="30">
        <v>294045.56</v>
      </c>
      <c r="M61" s="30">
        <v>20</v>
      </c>
    </row>
    <row r="62" spans="1:13" x14ac:dyDescent="0.3">
      <c r="A62" s="29" t="s">
        <v>107</v>
      </c>
      <c r="B62" s="30">
        <v>637598.77</v>
      </c>
      <c r="C62" s="30">
        <v>26</v>
      </c>
      <c r="D62" s="30">
        <v>100524.23</v>
      </c>
      <c r="E62" s="30">
        <v>11</v>
      </c>
      <c r="F62" s="30">
        <v>86827.14</v>
      </c>
      <c r="G62" s="30">
        <v>16</v>
      </c>
      <c r="H62" s="30">
        <v>543083.38</v>
      </c>
      <c r="I62" s="30">
        <v>26</v>
      </c>
      <c r="J62" s="30">
        <v>93195.839999999997</v>
      </c>
      <c r="K62" s="30">
        <v>10</v>
      </c>
      <c r="L62" s="30">
        <v>63025.83</v>
      </c>
      <c r="M62" s="30">
        <v>13</v>
      </c>
    </row>
    <row r="63" spans="1:13" x14ac:dyDescent="0.3">
      <c r="A63" s="29" t="s">
        <v>108</v>
      </c>
      <c r="B63" s="30">
        <v>457176.75</v>
      </c>
      <c r="C63" s="30">
        <v>12</v>
      </c>
      <c r="D63" s="30">
        <v>0</v>
      </c>
      <c r="E63" s="30">
        <v>0</v>
      </c>
      <c r="F63" s="30">
        <v>0</v>
      </c>
      <c r="G63" s="30">
        <v>0</v>
      </c>
      <c r="H63" s="30">
        <v>456479.48</v>
      </c>
      <c r="I63" s="30">
        <v>14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1506918.03</v>
      </c>
      <c r="C64" s="30">
        <v>35</v>
      </c>
      <c r="D64" s="30">
        <v>0</v>
      </c>
      <c r="E64" s="30">
        <v>0</v>
      </c>
      <c r="F64" s="30">
        <v>502427.23</v>
      </c>
      <c r="G64" s="30">
        <v>18</v>
      </c>
      <c r="H64" s="30">
        <v>1175964.27</v>
      </c>
      <c r="I64" s="30">
        <v>31</v>
      </c>
      <c r="J64" s="30">
        <v>0</v>
      </c>
      <c r="K64" s="30">
        <v>0</v>
      </c>
      <c r="L64" s="30">
        <v>474390.69</v>
      </c>
      <c r="M64" s="30">
        <v>16</v>
      </c>
    </row>
    <row r="65" spans="1:13" x14ac:dyDescent="0.3">
      <c r="A65" s="29" t="s">
        <v>110</v>
      </c>
      <c r="B65" s="30">
        <v>1455995.24</v>
      </c>
      <c r="C65" s="30">
        <v>23</v>
      </c>
      <c r="D65" s="30">
        <v>1497097</v>
      </c>
      <c r="E65" s="30">
        <v>12</v>
      </c>
      <c r="F65" s="30">
        <v>388523.19</v>
      </c>
      <c r="G65" s="30">
        <v>11</v>
      </c>
      <c r="H65" s="30">
        <v>1296216.75</v>
      </c>
      <c r="I65" s="30">
        <v>21</v>
      </c>
      <c r="J65" s="30">
        <v>1468887.77</v>
      </c>
      <c r="K65" s="30">
        <v>15</v>
      </c>
      <c r="L65" s="30">
        <v>0</v>
      </c>
      <c r="M65" s="30">
        <v>0</v>
      </c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20" sqref="C20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111</v>
      </c>
      <c r="B2">
        <v>5000182.95</v>
      </c>
      <c r="C2" s="2">
        <v>129</v>
      </c>
      <c r="D2">
        <v>1221001.01</v>
      </c>
      <c r="E2" s="2">
        <v>30</v>
      </c>
      <c r="F2">
        <v>703350.22</v>
      </c>
      <c r="G2" s="2">
        <v>55</v>
      </c>
      <c r="H2">
        <v>4708888.93</v>
      </c>
      <c r="I2" s="2">
        <v>127</v>
      </c>
      <c r="J2">
        <v>1275581.03</v>
      </c>
      <c r="K2" s="2">
        <v>27</v>
      </c>
      <c r="L2">
        <v>607320.02</v>
      </c>
      <c r="M2" s="28">
        <v>51</v>
      </c>
    </row>
    <row r="3" spans="1:13" x14ac:dyDescent="0.3">
      <c r="A3" t="s">
        <v>112</v>
      </c>
      <c r="B3">
        <v>7145796.2599999998</v>
      </c>
      <c r="C3" s="2">
        <v>162</v>
      </c>
      <c r="D3">
        <v>2591836.7799999998</v>
      </c>
      <c r="E3" s="2">
        <v>55</v>
      </c>
      <c r="F3">
        <v>1259055.78</v>
      </c>
      <c r="G3" s="2">
        <v>81</v>
      </c>
      <c r="H3">
        <v>6657246.2300000004</v>
      </c>
      <c r="I3" s="2">
        <v>168</v>
      </c>
      <c r="J3">
        <v>2701948.78</v>
      </c>
      <c r="K3" s="2">
        <v>60</v>
      </c>
      <c r="L3">
        <v>1131916.18</v>
      </c>
      <c r="M3" s="28">
        <v>79</v>
      </c>
    </row>
    <row r="4" spans="1:13" x14ac:dyDescent="0.3">
      <c r="A4" t="s">
        <v>113</v>
      </c>
      <c r="B4">
        <v>3984410.29</v>
      </c>
      <c r="C4" s="2">
        <v>118</v>
      </c>
      <c r="D4">
        <v>675634.31</v>
      </c>
      <c r="E4" s="2">
        <v>28</v>
      </c>
      <c r="F4">
        <v>408138.55</v>
      </c>
      <c r="G4" s="2">
        <v>42</v>
      </c>
      <c r="H4">
        <v>3656553.17</v>
      </c>
      <c r="I4" s="2">
        <v>122</v>
      </c>
      <c r="J4">
        <v>676451.87</v>
      </c>
      <c r="K4" s="2">
        <v>27</v>
      </c>
      <c r="L4">
        <v>372276.42</v>
      </c>
      <c r="M4" s="28">
        <v>41</v>
      </c>
    </row>
    <row r="5" spans="1:13" x14ac:dyDescent="0.3">
      <c r="A5" t="s">
        <v>114</v>
      </c>
      <c r="B5">
        <v>35990225.710000001</v>
      </c>
      <c r="C5" s="2">
        <v>565</v>
      </c>
      <c r="D5">
        <v>12808589.220000001</v>
      </c>
      <c r="E5" s="2">
        <v>59</v>
      </c>
      <c r="F5">
        <v>6636728.46</v>
      </c>
      <c r="G5" s="2">
        <v>231</v>
      </c>
      <c r="H5">
        <v>33773457.18</v>
      </c>
      <c r="I5" s="2">
        <v>575</v>
      </c>
      <c r="J5">
        <v>12752374.029999999</v>
      </c>
      <c r="K5" s="2">
        <v>59</v>
      </c>
      <c r="L5">
        <v>6457181.3099999996</v>
      </c>
      <c r="M5" s="28">
        <v>244</v>
      </c>
    </row>
    <row r="6" spans="1:13" x14ac:dyDescent="0.3">
      <c r="A6" t="s">
        <v>115</v>
      </c>
      <c r="B6">
        <v>257475.59</v>
      </c>
      <c r="C6" s="2">
        <v>14</v>
      </c>
      <c r="D6">
        <v>0</v>
      </c>
      <c r="E6" s="2">
        <v>0</v>
      </c>
      <c r="F6">
        <v>0</v>
      </c>
      <c r="G6" s="2">
        <v>0</v>
      </c>
      <c r="H6">
        <v>297043.39</v>
      </c>
      <c r="I6" s="2">
        <v>18</v>
      </c>
      <c r="J6">
        <v>0</v>
      </c>
      <c r="K6" s="2">
        <v>0</v>
      </c>
      <c r="L6">
        <v>70877.48</v>
      </c>
      <c r="M6" s="28">
        <v>11</v>
      </c>
    </row>
    <row r="7" spans="1:13" x14ac:dyDescent="0.3">
      <c r="A7" t="s">
        <v>116</v>
      </c>
      <c r="B7">
        <v>5279937.75</v>
      </c>
      <c r="C7" s="2">
        <v>124</v>
      </c>
      <c r="D7">
        <v>507612.44</v>
      </c>
      <c r="E7" s="2">
        <v>15</v>
      </c>
      <c r="F7">
        <v>378745.87</v>
      </c>
      <c r="G7" s="2">
        <v>41</v>
      </c>
      <c r="H7">
        <v>4964525.49</v>
      </c>
      <c r="I7" s="2">
        <v>126</v>
      </c>
      <c r="J7">
        <v>549452.57999999996</v>
      </c>
      <c r="K7" s="2">
        <v>21</v>
      </c>
      <c r="L7">
        <v>428399.35</v>
      </c>
      <c r="M7" s="28">
        <v>39</v>
      </c>
    </row>
    <row r="8" spans="1:13" x14ac:dyDescent="0.3">
      <c r="A8" t="s">
        <v>117</v>
      </c>
      <c r="B8">
        <v>687948.81</v>
      </c>
      <c r="C8" s="2">
        <v>29</v>
      </c>
      <c r="D8">
        <v>156249.29999999999</v>
      </c>
      <c r="E8" s="2">
        <v>18</v>
      </c>
      <c r="F8">
        <v>127265.67</v>
      </c>
      <c r="G8" s="2">
        <v>12</v>
      </c>
      <c r="H8">
        <v>637031.71</v>
      </c>
      <c r="I8" s="2">
        <v>26</v>
      </c>
      <c r="J8">
        <v>192427.09</v>
      </c>
      <c r="K8" s="2">
        <v>18</v>
      </c>
      <c r="L8">
        <v>103362.61</v>
      </c>
      <c r="M8" s="28">
        <v>10</v>
      </c>
    </row>
    <row r="9" spans="1:13" x14ac:dyDescent="0.3">
      <c r="A9" t="s">
        <v>118</v>
      </c>
      <c r="B9">
        <v>5917920.4100000001</v>
      </c>
      <c r="C9" s="2">
        <v>129</v>
      </c>
      <c r="D9">
        <v>3025684.65</v>
      </c>
      <c r="E9" s="2">
        <v>60</v>
      </c>
      <c r="F9">
        <v>1287585.48</v>
      </c>
      <c r="G9" s="2">
        <v>68</v>
      </c>
      <c r="H9">
        <v>5630050.1399999997</v>
      </c>
      <c r="I9" s="2">
        <v>134</v>
      </c>
      <c r="J9">
        <v>3308344.25</v>
      </c>
      <c r="K9" s="2">
        <v>63</v>
      </c>
      <c r="L9">
        <v>1246906.81</v>
      </c>
      <c r="M9" s="28">
        <v>71</v>
      </c>
    </row>
    <row r="10" spans="1:13" x14ac:dyDescent="0.3">
      <c r="A10" t="s">
        <v>119</v>
      </c>
      <c r="B10">
        <v>2227609.94</v>
      </c>
      <c r="C10" s="2">
        <v>65</v>
      </c>
      <c r="D10">
        <v>223509.6</v>
      </c>
      <c r="E10" s="2">
        <v>13</v>
      </c>
      <c r="F10">
        <v>264027.95</v>
      </c>
      <c r="G10" s="2">
        <v>22</v>
      </c>
      <c r="H10">
        <v>2018120.47</v>
      </c>
      <c r="I10" s="2">
        <v>63</v>
      </c>
      <c r="J10">
        <v>330082.07</v>
      </c>
      <c r="K10" s="2">
        <v>14</v>
      </c>
      <c r="L10">
        <v>216747.06</v>
      </c>
      <c r="M10" s="28">
        <v>21</v>
      </c>
    </row>
    <row r="11" spans="1:13" x14ac:dyDescent="0.3">
      <c r="A11" t="s">
        <v>120</v>
      </c>
      <c r="B11">
        <v>3663723.3</v>
      </c>
      <c r="C11" s="2">
        <v>107</v>
      </c>
      <c r="D11">
        <v>244028.42</v>
      </c>
      <c r="E11" s="2">
        <v>19</v>
      </c>
      <c r="F11">
        <v>515964.02</v>
      </c>
      <c r="G11" s="2">
        <v>39</v>
      </c>
      <c r="H11">
        <v>3371926.11</v>
      </c>
      <c r="I11" s="2">
        <v>110</v>
      </c>
      <c r="J11">
        <v>338350.48</v>
      </c>
      <c r="K11" s="2">
        <v>23</v>
      </c>
      <c r="L11">
        <v>440293.01</v>
      </c>
      <c r="M11" s="28">
        <v>37</v>
      </c>
    </row>
    <row r="12" spans="1:13" x14ac:dyDescent="0.3">
      <c r="A12" t="s">
        <v>121</v>
      </c>
      <c r="B12">
        <v>5553311.8799999999</v>
      </c>
      <c r="C12" s="2">
        <v>70</v>
      </c>
      <c r="D12">
        <v>16028908.16</v>
      </c>
      <c r="E12" s="2">
        <v>29</v>
      </c>
      <c r="F12">
        <v>497629.68</v>
      </c>
      <c r="G12" s="2">
        <v>26</v>
      </c>
      <c r="H12">
        <v>4626548.57</v>
      </c>
      <c r="I12" s="2">
        <v>63</v>
      </c>
      <c r="J12">
        <v>17099295.510000002</v>
      </c>
      <c r="K12" s="2">
        <v>26</v>
      </c>
      <c r="L12">
        <v>447191.27</v>
      </c>
      <c r="M12" s="28">
        <v>21</v>
      </c>
    </row>
    <row r="13" spans="1:13" x14ac:dyDescent="0.3">
      <c r="A13" t="s">
        <v>122</v>
      </c>
      <c r="B13">
        <v>10165928.52</v>
      </c>
      <c r="C13" s="2">
        <v>237</v>
      </c>
      <c r="D13">
        <v>2152776.35</v>
      </c>
      <c r="E13" s="2">
        <v>51</v>
      </c>
      <c r="F13">
        <v>1438243.4</v>
      </c>
      <c r="G13" s="2">
        <v>86</v>
      </c>
      <c r="H13">
        <v>9376912.6799999997</v>
      </c>
      <c r="I13" s="2">
        <v>243</v>
      </c>
      <c r="J13">
        <v>2341047.73</v>
      </c>
      <c r="K13" s="2">
        <v>60</v>
      </c>
      <c r="L13">
        <v>1393545.35</v>
      </c>
      <c r="M13" s="28">
        <v>97</v>
      </c>
    </row>
    <row r="14" spans="1:13" x14ac:dyDescent="0.3">
      <c r="A14" t="s">
        <v>123</v>
      </c>
      <c r="B14">
        <v>10058329.1</v>
      </c>
      <c r="C14" s="2">
        <v>236</v>
      </c>
      <c r="D14">
        <v>1883855.63</v>
      </c>
      <c r="E14" s="2">
        <v>49</v>
      </c>
      <c r="F14">
        <v>1425433.26</v>
      </c>
      <c r="G14" s="2">
        <v>95</v>
      </c>
      <c r="H14">
        <v>9370363.5600000005</v>
      </c>
      <c r="I14" s="2">
        <v>241</v>
      </c>
      <c r="J14">
        <v>1742402.86</v>
      </c>
      <c r="K14" s="2">
        <v>50</v>
      </c>
      <c r="L14">
        <v>1364661.67</v>
      </c>
      <c r="M14" s="28">
        <v>95</v>
      </c>
    </row>
    <row r="15" spans="1:13" x14ac:dyDescent="0.3">
      <c r="A15" t="s">
        <v>124</v>
      </c>
      <c r="B15">
        <v>6581531.3700000001</v>
      </c>
      <c r="C15" s="2">
        <v>189</v>
      </c>
      <c r="D15">
        <v>1247490.6299999999</v>
      </c>
      <c r="E15" s="2">
        <v>67</v>
      </c>
      <c r="F15">
        <v>938034.55</v>
      </c>
      <c r="G15" s="2">
        <v>85</v>
      </c>
      <c r="H15">
        <v>6374950.0899999999</v>
      </c>
      <c r="I15" s="2">
        <v>204</v>
      </c>
      <c r="J15">
        <v>1400597.65</v>
      </c>
      <c r="K15" s="2">
        <v>68</v>
      </c>
      <c r="L15">
        <v>818861.13</v>
      </c>
      <c r="M15" s="28">
        <v>87</v>
      </c>
    </row>
    <row r="16" spans="1:13" x14ac:dyDescent="0.3">
      <c r="A16" t="s">
        <v>125</v>
      </c>
      <c r="B16">
        <v>8398987.8100000005</v>
      </c>
      <c r="C16" s="2">
        <v>201</v>
      </c>
      <c r="D16">
        <v>4279767.38</v>
      </c>
      <c r="E16" s="2">
        <v>67</v>
      </c>
      <c r="F16">
        <v>1443887.36</v>
      </c>
      <c r="G16" s="2">
        <v>89</v>
      </c>
      <c r="H16">
        <v>8086021.6200000001</v>
      </c>
      <c r="I16" s="2">
        <v>224</v>
      </c>
      <c r="J16">
        <v>4614160.76</v>
      </c>
      <c r="K16" s="2">
        <v>78</v>
      </c>
      <c r="L16">
        <v>1403630.26</v>
      </c>
      <c r="M16" s="28">
        <v>90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2023-08-30T13:01:32Z</dcterms:modified>
</cp:coreProperties>
</file>