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E0AB36F1-D967-4861-8B2B-D9BE4ED659D8}" xr6:coauthVersionLast="40" xr6:coauthVersionMax="40" xr10:uidLastSave="{00000000-0000-0000-0000-000000000000}"/>
  <bookViews>
    <workbookView xWindow="0" yWindow="0" windowWidth="25200" windowHeight="1057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I346" i="3"/>
  <c r="H346" i="3"/>
  <c r="G346" i="3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K343" i="3"/>
  <c r="H343" i="3"/>
  <c r="G343" i="3"/>
  <c r="F343" i="3"/>
  <c r="E343" i="3"/>
  <c r="D343" i="3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I338" i="3" s="1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K335" i="3"/>
  <c r="H335" i="3"/>
  <c r="G335" i="3"/>
  <c r="F335" i="3"/>
  <c r="E335" i="3"/>
  <c r="D335" i="3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K333" i="3" s="1"/>
  <c r="G333" i="3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I328" i="3" s="1"/>
  <c r="E328" i="3"/>
  <c r="K328" i="3" s="1"/>
  <c r="D328" i="3"/>
  <c r="C328" i="3"/>
  <c r="B328" i="3"/>
  <c r="K327" i="3"/>
  <c r="H327" i="3"/>
  <c r="G327" i="3"/>
  <c r="F327" i="3"/>
  <c r="E327" i="3"/>
  <c r="D327" i="3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J322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I320" i="3" s="1"/>
  <c r="E320" i="3"/>
  <c r="K320" i="3" s="1"/>
  <c r="D320" i="3"/>
  <c r="C320" i="3"/>
  <c r="B320" i="3"/>
  <c r="K319" i="3"/>
  <c r="H319" i="3"/>
  <c r="G319" i="3"/>
  <c r="F319" i="3"/>
  <c r="E319" i="3"/>
  <c r="D319" i="3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K311" i="3"/>
  <c r="H311" i="3"/>
  <c r="G311" i="3"/>
  <c r="F311" i="3"/>
  <c r="E311" i="3"/>
  <c r="D311" i="3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I304" i="3" s="1"/>
  <c r="E304" i="3"/>
  <c r="K304" i="3" s="1"/>
  <c r="D304" i="3"/>
  <c r="C304" i="3"/>
  <c r="B304" i="3"/>
  <c r="K303" i="3"/>
  <c r="H303" i="3"/>
  <c r="G303" i="3"/>
  <c r="F303" i="3"/>
  <c r="E303" i="3"/>
  <c r="D303" i="3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K295" i="3"/>
  <c r="H295" i="3"/>
  <c r="G295" i="3"/>
  <c r="F295" i="3"/>
  <c r="E295" i="3"/>
  <c r="D295" i="3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H293" i="3"/>
  <c r="K293" i="3" s="1"/>
  <c r="G293" i="3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K287" i="3"/>
  <c r="H287" i="3"/>
  <c r="G287" i="3"/>
  <c r="F287" i="3"/>
  <c r="E287" i="3"/>
  <c r="D287" i="3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H285" i="3"/>
  <c r="K285" i="3" s="1"/>
  <c r="G285" i="3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K279" i="3"/>
  <c r="H279" i="3"/>
  <c r="G279" i="3"/>
  <c r="F279" i="3"/>
  <c r="E279" i="3"/>
  <c r="D279" i="3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K271" i="3"/>
  <c r="H271" i="3"/>
  <c r="G271" i="3"/>
  <c r="F271" i="3"/>
  <c r="E271" i="3"/>
  <c r="D271" i="3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K265" i="3"/>
  <c r="H265" i="3"/>
  <c r="G265" i="3"/>
  <c r="F265" i="3"/>
  <c r="E265" i="3"/>
  <c r="D265" i="3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I263" i="3"/>
  <c r="H263" i="3"/>
  <c r="G263" i="3"/>
  <c r="F263" i="3"/>
  <c r="E263" i="3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K257" i="3"/>
  <c r="H257" i="3"/>
  <c r="G257" i="3"/>
  <c r="F257" i="3"/>
  <c r="E257" i="3"/>
  <c r="D257" i="3"/>
  <c r="C257" i="3"/>
  <c r="I257" i="3" s="1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I249" i="3"/>
  <c r="H249" i="3"/>
  <c r="G249" i="3"/>
  <c r="F249" i="3"/>
  <c r="E249" i="3"/>
  <c r="D249" i="3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K247" i="3" s="1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K243" i="3"/>
  <c r="H243" i="3"/>
  <c r="G243" i="3"/>
  <c r="F243" i="3"/>
  <c r="E243" i="3"/>
  <c r="D243" i="3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I241" i="3"/>
  <c r="H241" i="3"/>
  <c r="G241" i="3"/>
  <c r="F241" i="3"/>
  <c r="E241" i="3"/>
  <c r="K241" i="3" s="1"/>
  <c r="D241" i="3"/>
  <c r="C241" i="3"/>
  <c r="B241" i="3"/>
  <c r="K240" i="3"/>
  <c r="I240" i="3"/>
  <c r="H240" i="3"/>
  <c r="G240" i="3"/>
  <c r="J240" i="3" s="1"/>
  <c r="F240" i="3"/>
  <c r="E240" i="3"/>
  <c r="D240" i="3"/>
  <c r="C240" i="3"/>
  <c r="B240" i="3"/>
  <c r="K239" i="3"/>
  <c r="I239" i="3"/>
  <c r="H239" i="3"/>
  <c r="G239" i="3"/>
  <c r="F239" i="3"/>
  <c r="E239" i="3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H237" i="3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I234" i="3" s="1"/>
  <c r="E234" i="3"/>
  <c r="K234" i="3" s="1"/>
  <c r="D234" i="3"/>
  <c r="C234" i="3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I231" i="3"/>
  <c r="H231" i="3"/>
  <c r="G231" i="3"/>
  <c r="F231" i="3"/>
  <c r="E231" i="3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H229" i="3"/>
  <c r="G229" i="3"/>
  <c r="F229" i="3"/>
  <c r="E229" i="3"/>
  <c r="K229" i="3" s="1"/>
  <c r="D229" i="3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K225" i="3"/>
  <c r="H225" i="3"/>
  <c r="G225" i="3"/>
  <c r="F225" i="3"/>
  <c r="E225" i="3"/>
  <c r="D225" i="3"/>
  <c r="C225" i="3"/>
  <c r="I225" i="3" s="1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H219" i="3"/>
  <c r="K219" i="3" s="1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I217" i="3"/>
  <c r="H217" i="3"/>
  <c r="G217" i="3"/>
  <c r="F217" i="3"/>
  <c r="E217" i="3"/>
  <c r="D217" i="3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K215" i="3" s="1"/>
  <c r="G215" i="3"/>
  <c r="F215" i="3"/>
  <c r="E215" i="3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K211" i="3"/>
  <c r="H211" i="3"/>
  <c r="G211" i="3"/>
  <c r="F211" i="3"/>
  <c r="E211" i="3"/>
  <c r="D211" i="3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I209" i="3"/>
  <c r="H209" i="3"/>
  <c r="G209" i="3"/>
  <c r="F209" i="3"/>
  <c r="E209" i="3"/>
  <c r="K209" i="3" s="1"/>
  <c r="D209" i="3"/>
  <c r="C209" i="3"/>
  <c r="B209" i="3"/>
  <c r="K208" i="3"/>
  <c r="I208" i="3"/>
  <c r="H208" i="3"/>
  <c r="G208" i="3"/>
  <c r="J208" i="3" s="1"/>
  <c r="F208" i="3"/>
  <c r="E208" i="3"/>
  <c r="D208" i="3"/>
  <c r="C208" i="3"/>
  <c r="B208" i="3"/>
  <c r="K207" i="3"/>
  <c r="I207" i="3"/>
  <c r="H207" i="3"/>
  <c r="G207" i="3"/>
  <c r="F207" i="3"/>
  <c r="E207" i="3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I202" i="3" s="1"/>
  <c r="E202" i="3"/>
  <c r="K202" i="3" s="1"/>
  <c r="D202" i="3"/>
  <c r="C202" i="3"/>
  <c r="B202" i="3"/>
  <c r="K201" i="3"/>
  <c r="H201" i="3"/>
  <c r="G201" i="3"/>
  <c r="F201" i="3"/>
  <c r="E201" i="3"/>
  <c r="D201" i="3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I199" i="3"/>
  <c r="H199" i="3"/>
  <c r="G199" i="3"/>
  <c r="F199" i="3"/>
  <c r="E199" i="3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H197" i="3"/>
  <c r="G197" i="3"/>
  <c r="F197" i="3"/>
  <c r="E197" i="3"/>
  <c r="K197" i="3" s="1"/>
  <c r="D197" i="3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I194" i="3" s="1"/>
  <c r="E194" i="3"/>
  <c r="K194" i="3" s="1"/>
  <c r="D194" i="3"/>
  <c r="C194" i="3"/>
  <c r="B194" i="3"/>
  <c r="K193" i="3"/>
  <c r="H193" i="3"/>
  <c r="G193" i="3"/>
  <c r="F193" i="3"/>
  <c r="E193" i="3"/>
  <c r="D193" i="3"/>
  <c r="C193" i="3"/>
  <c r="I193" i="3" s="1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I185" i="3"/>
  <c r="H185" i="3"/>
  <c r="G185" i="3"/>
  <c r="F185" i="3"/>
  <c r="E185" i="3"/>
  <c r="D185" i="3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I183" i="3"/>
  <c r="H183" i="3"/>
  <c r="K183" i="3" s="1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K179" i="3"/>
  <c r="H179" i="3"/>
  <c r="G179" i="3"/>
  <c r="F179" i="3"/>
  <c r="E179" i="3"/>
  <c r="D179" i="3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K173" i="3"/>
  <c r="H173" i="3"/>
  <c r="G173" i="3"/>
  <c r="F173" i="3"/>
  <c r="E173" i="3"/>
  <c r="D173" i="3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K165" i="3"/>
  <c r="H165" i="3"/>
  <c r="G165" i="3"/>
  <c r="F165" i="3"/>
  <c r="E165" i="3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I163" i="3" s="1"/>
  <c r="E163" i="3"/>
  <c r="D163" i="3"/>
  <c r="J163" i="3" s="1"/>
  <c r="C163" i="3"/>
  <c r="B163" i="3"/>
  <c r="H162" i="3"/>
  <c r="K162" i="3" s="1"/>
  <c r="G162" i="3"/>
  <c r="F162" i="3"/>
  <c r="E162" i="3"/>
  <c r="D162" i="3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K154" i="3"/>
  <c r="H154" i="3"/>
  <c r="G154" i="3"/>
  <c r="F154" i="3"/>
  <c r="E154" i="3"/>
  <c r="D154" i="3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J152" i="3"/>
  <c r="H152" i="3"/>
  <c r="K152" i="3" s="1"/>
  <c r="G152" i="3"/>
  <c r="F152" i="3"/>
  <c r="E152" i="3"/>
  <c r="D152" i="3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H149" i="3"/>
  <c r="G149" i="3"/>
  <c r="F149" i="3"/>
  <c r="I149" i="3" s="1"/>
  <c r="E149" i="3"/>
  <c r="D149" i="3"/>
  <c r="J149" i="3" s="1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H145" i="3"/>
  <c r="G145" i="3"/>
  <c r="F145" i="3"/>
  <c r="I145" i="3" s="1"/>
  <c r="E145" i="3"/>
  <c r="D145" i="3"/>
  <c r="J145" i="3" s="1"/>
  <c r="C145" i="3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H141" i="3"/>
  <c r="G141" i="3"/>
  <c r="F141" i="3"/>
  <c r="I141" i="3" s="1"/>
  <c r="E141" i="3"/>
  <c r="D141" i="3"/>
  <c r="J141" i="3" s="1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E98" i="3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F94" i="3"/>
  <c r="E94" i="3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J90" i="3" s="1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F88" i="3"/>
  <c r="E88" i="3"/>
  <c r="D88" i="3"/>
  <c r="J88" i="3" s="1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J78" i="3" s="1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E74" i="3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F70" i="3"/>
  <c r="E70" i="3"/>
  <c r="D70" i="3"/>
  <c r="J70" i="3" s="1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F66" i="3"/>
  <c r="E66" i="3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F64" i="3"/>
  <c r="E64" i="3"/>
  <c r="D64" i="3"/>
  <c r="J64" i="3" s="1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E58" i="3"/>
  <c r="D58" i="3"/>
  <c r="J58" i="3" s="1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F56" i="3"/>
  <c r="E56" i="3"/>
  <c r="D56" i="3"/>
  <c r="J56" i="3" s="1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F52" i="3"/>
  <c r="E52" i="3"/>
  <c r="D52" i="3"/>
  <c r="J52" i="3" s="1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F42" i="3"/>
  <c r="E42" i="3"/>
  <c r="D42" i="3"/>
  <c r="J42" i="3" s="1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F40" i="3"/>
  <c r="E40" i="3"/>
  <c r="D40" i="3"/>
  <c r="J40" i="3" s="1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F36" i="3"/>
  <c r="E36" i="3"/>
  <c r="D36" i="3"/>
  <c r="J36" i="3" s="1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I31" i="3"/>
  <c r="H31" i="3"/>
  <c r="G31" i="3"/>
  <c r="J31" i="3" s="1"/>
  <c r="F31" i="3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F26" i="3"/>
  <c r="E26" i="3"/>
  <c r="D26" i="3"/>
  <c r="J26" i="3" s="1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F24" i="3"/>
  <c r="E24" i="3"/>
  <c r="D24" i="3"/>
  <c r="J24" i="3" s="1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F16" i="3"/>
  <c r="E16" i="3"/>
  <c r="D16" i="3"/>
  <c r="J16" i="3" s="1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B77" i="2"/>
  <c r="I76" i="2"/>
  <c r="H76" i="2"/>
  <c r="G76" i="2"/>
  <c r="F76" i="2"/>
  <c r="E76" i="2"/>
  <c r="K76" i="2" s="1"/>
  <c r="D76" i="2"/>
  <c r="J76" i="2" s="1"/>
  <c r="C76" i="2"/>
  <c r="B76" i="2"/>
  <c r="K75" i="2"/>
  <c r="J75" i="2"/>
  <c r="H75" i="2"/>
  <c r="G75" i="2"/>
  <c r="F75" i="2"/>
  <c r="E75" i="2"/>
  <c r="D75" i="2"/>
  <c r="C75" i="2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B59" i="2"/>
  <c r="I58" i="2"/>
  <c r="H58" i="2"/>
  <c r="G58" i="2"/>
  <c r="F58" i="2"/>
  <c r="E58" i="2"/>
  <c r="K58" i="2" s="1"/>
  <c r="D58" i="2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I52" i="2" s="1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J50" i="2"/>
  <c r="H50" i="2"/>
  <c r="G50" i="2"/>
  <c r="F50" i="2"/>
  <c r="I50" i="2" s="1"/>
  <c r="E50" i="2"/>
  <c r="K50" i="2" s="1"/>
  <c r="D50" i="2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H48" i="2"/>
  <c r="G48" i="2"/>
  <c r="F48" i="2"/>
  <c r="I48" i="2" s="1"/>
  <c r="E48" i="2"/>
  <c r="K48" i="2" s="1"/>
  <c r="D48" i="2"/>
  <c r="C48" i="2"/>
  <c r="B48" i="2"/>
  <c r="H47" i="2"/>
  <c r="K47" i="2" s="1"/>
  <c r="G47" i="2"/>
  <c r="F47" i="2"/>
  <c r="E47" i="2"/>
  <c r="D47" i="2"/>
  <c r="J47" i="2" s="1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I44" i="2" s="1"/>
  <c r="E44" i="2"/>
  <c r="K44" i="2" s="1"/>
  <c r="D44" i="2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H40" i="2"/>
  <c r="G40" i="2"/>
  <c r="F40" i="2"/>
  <c r="I40" i="2" s="1"/>
  <c r="E40" i="2"/>
  <c r="K40" i="2" s="1"/>
  <c r="D40" i="2"/>
  <c r="C40" i="2"/>
  <c r="B40" i="2"/>
  <c r="H39" i="2"/>
  <c r="K39" i="2" s="1"/>
  <c r="G39" i="2"/>
  <c r="F39" i="2"/>
  <c r="E39" i="2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H36" i="2"/>
  <c r="G36" i="2"/>
  <c r="F36" i="2"/>
  <c r="I36" i="2" s="1"/>
  <c r="E36" i="2"/>
  <c r="K36" i="2" s="1"/>
  <c r="D36" i="2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H31" i="2"/>
  <c r="K31" i="2" s="1"/>
  <c r="G31" i="2"/>
  <c r="F31" i="2"/>
  <c r="E31" i="2"/>
  <c r="D31" i="2"/>
  <c r="J31" i="2" s="1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H28" i="2"/>
  <c r="G28" i="2"/>
  <c r="F28" i="2"/>
  <c r="I28" i="2" s="1"/>
  <c r="E28" i="2"/>
  <c r="K28" i="2" s="1"/>
  <c r="D28" i="2"/>
  <c r="C28" i="2"/>
  <c r="B28" i="2"/>
  <c r="H27" i="2"/>
  <c r="K27" i="2" s="1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H23" i="2"/>
  <c r="K23" i="2" s="1"/>
  <c r="G23" i="2"/>
  <c r="F23" i="2"/>
  <c r="E23" i="2"/>
  <c r="D23" i="2"/>
  <c r="J23" i="2" s="1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H9" i="2"/>
  <c r="K9" i="2" s="1"/>
  <c r="G9" i="2"/>
  <c r="F9" i="2"/>
  <c r="E9" i="2"/>
  <c r="D9" i="2"/>
  <c r="J9" i="2" s="1"/>
  <c r="C9" i="2"/>
  <c r="I9" i="2" s="1"/>
  <c r="B9" i="2"/>
  <c r="J8" i="2"/>
  <c r="H8" i="2"/>
  <c r="G8" i="2"/>
  <c r="F8" i="2"/>
  <c r="I8" i="2" s="1"/>
  <c r="E8" i="2"/>
  <c r="K8" i="2" s="1"/>
  <c r="D8" i="2"/>
  <c r="C8" i="2"/>
  <c r="B8" i="2"/>
  <c r="H7" i="2"/>
  <c r="K7" i="2" s="1"/>
  <c r="G7" i="2"/>
  <c r="G6" i="2" s="1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C6" i="2" l="1"/>
  <c r="I6" i="2" s="1"/>
  <c r="I59" i="2"/>
  <c r="K62" i="2"/>
  <c r="I67" i="2"/>
  <c r="D6" i="2"/>
  <c r="J6" i="2" s="1"/>
  <c r="H6" i="2"/>
  <c r="K6" i="2" s="1"/>
  <c r="J58" i="2"/>
  <c r="I61" i="2"/>
  <c r="K64" i="2"/>
  <c r="I69" i="2"/>
  <c r="K72" i="2"/>
  <c r="I77" i="2"/>
  <c r="K70" i="2"/>
  <c r="I75" i="2"/>
  <c r="K141" i="3"/>
  <c r="K145" i="3"/>
  <c r="K149" i="3"/>
  <c r="J154" i="3"/>
  <c r="J162" i="3"/>
  <c r="I168" i="3"/>
  <c r="J165" i="3"/>
  <c r="J173" i="3"/>
  <c r="J179" i="3"/>
  <c r="I190" i="3"/>
  <c r="J197" i="3"/>
  <c r="K205" i="3"/>
  <c r="J211" i="3"/>
  <c r="I222" i="3"/>
  <c r="J229" i="3"/>
  <c r="K237" i="3"/>
  <c r="J243" i="3"/>
  <c r="I254" i="3"/>
  <c r="J261" i="3"/>
  <c r="J293" i="3"/>
  <c r="J325" i="3"/>
  <c r="J177" i="3"/>
  <c r="J185" i="3"/>
  <c r="J193" i="3"/>
  <c r="J201" i="3"/>
  <c r="J209" i="3"/>
  <c r="J217" i="3"/>
  <c r="J225" i="3"/>
  <c r="J233" i="3"/>
  <c r="J241" i="3"/>
  <c r="J249" i="3"/>
  <c r="J257" i="3"/>
  <c r="J265" i="3"/>
  <c r="J269" i="3"/>
  <c r="J285" i="3"/>
  <c r="J301" i="3"/>
  <c r="J317" i="3"/>
  <c r="J333" i="3"/>
  <c r="J349" i="3"/>
  <c r="J271" i="3"/>
  <c r="J279" i="3"/>
  <c r="J287" i="3"/>
  <c r="J295" i="3"/>
  <c r="J303" i="3"/>
  <c r="J311" i="3"/>
  <c r="J319" i="3"/>
  <c r="J327" i="3"/>
  <c r="J335" i="3"/>
  <c r="J343" i="3"/>
  <c r="J351" i="3"/>
</calcChain>
</file>

<file path=xl/sharedStrings.xml><?xml version="1.0" encoding="utf-8"?>
<sst xmlns="http://schemas.openxmlformats.org/spreadsheetml/2006/main" count="179" uniqueCount="143">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</sst>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43282</v>
      </c>
      <c r="F7" s="3" t="s">
        <v>3</v>
      </c>
      <c r="G7" s="5">
        <v>43312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8.88671875"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"&amp; TEXT(Cover!G7, "mm/dd/yyyy")</f>
        <v>07/01/2018 - 07/31/2018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07/01/2017 - 07/31/2017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106749217.77</v>
      </c>
      <c r="D6" s="41">
        <f t="shared" si="0"/>
        <v>60373825.509999998</v>
      </c>
      <c r="E6" s="42">
        <f t="shared" si="0"/>
        <v>20753825.82</v>
      </c>
      <c r="F6" s="40">
        <f t="shared" si="0"/>
        <v>104181487.20999998</v>
      </c>
      <c r="G6" s="41">
        <f t="shared" si="0"/>
        <v>57907442.629999995</v>
      </c>
      <c r="H6" s="42">
        <f t="shared" si="0"/>
        <v>20536359.710000005</v>
      </c>
      <c r="I6" s="20">
        <f t="shared" ref="I6:I69" si="1">IFERROR((C6-F6)/F6,"")</f>
        <v>2.4646706711185736E-2</v>
      </c>
      <c r="J6" s="20">
        <f t="shared" ref="J6:J69" si="2">IFERROR((D6-G6)/G6,"")</f>
        <v>4.2591811483697756E-2</v>
      </c>
      <c r="K6" s="20">
        <f t="shared" ref="K6:K69" si="3">IFERROR((E6-H6)/H6,"")</f>
        <v>1.0589321236621232E-2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5191808.04</v>
      </c>
      <c r="D7" s="43">
        <f>IF('County Data'!E2&gt;9,'County Data'!D2,"*")</f>
        <v>2806709.12</v>
      </c>
      <c r="E7" s="44">
        <f>IF('County Data'!G2&gt;9,'County Data'!F2,"*")</f>
        <v>896047.07</v>
      </c>
      <c r="F7" s="43">
        <f>IF('County Data'!I2&gt;9,'County Data'!H2,"*")</f>
        <v>5136218.5</v>
      </c>
      <c r="G7" s="43">
        <f>IF('County Data'!K2&gt;9,'County Data'!J2,"*")</f>
        <v>2580343.83</v>
      </c>
      <c r="H7" s="44">
        <f>IF('County Data'!M2&gt;9,'County Data'!L2,"*")</f>
        <v>875155.23</v>
      </c>
      <c r="I7" s="22">
        <f t="shared" si="1"/>
        <v>1.0823048123828852E-2</v>
      </c>
      <c r="J7" s="22">
        <f t="shared" si="2"/>
        <v>8.7726793370788897E-2</v>
      </c>
      <c r="K7" s="22">
        <f t="shared" si="3"/>
        <v>2.3872153514982671E-2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7515187.5099999998</v>
      </c>
      <c r="D8" s="43">
        <f>IF('County Data'!E3&gt;9,'County Data'!D3,"*")</f>
        <v>4862348.97</v>
      </c>
      <c r="E8" s="44">
        <f>IF('County Data'!G3&gt;9,'County Data'!F3,"*")</f>
        <v>1494320.22</v>
      </c>
      <c r="F8" s="43">
        <f>IF('County Data'!I3&gt;9,'County Data'!H3,"*")</f>
        <v>7237151.71</v>
      </c>
      <c r="G8" s="43">
        <f>IF('County Data'!K3&gt;9,'County Data'!J3,"*")</f>
        <v>5110261.91</v>
      </c>
      <c r="H8" s="44">
        <f>IF('County Data'!M3&gt;9,'County Data'!L3,"*")</f>
        <v>1500045.39</v>
      </c>
      <c r="I8" s="22">
        <f t="shared" si="1"/>
        <v>3.841784878100888E-2</v>
      </c>
      <c r="J8" s="22">
        <f t="shared" si="2"/>
        <v>-4.8512765953320852E-2</v>
      </c>
      <c r="K8" s="22">
        <f t="shared" si="3"/>
        <v>-3.8166645077319468E-3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3584447.71</v>
      </c>
      <c r="D9" s="46">
        <f>IF('County Data'!E4&gt;9,'County Data'!D4,"*")</f>
        <v>1321856.1000000001</v>
      </c>
      <c r="E9" s="47">
        <f>IF('County Data'!G4&gt;9,'County Data'!F4,"*")</f>
        <v>464434.91</v>
      </c>
      <c r="F9" s="45">
        <f>IF('County Data'!I4&gt;9,'County Data'!H4,"*")</f>
        <v>3342956.37</v>
      </c>
      <c r="G9" s="46">
        <f>IF('County Data'!K4&gt;9,'County Data'!J4,"*")</f>
        <v>1084026.27</v>
      </c>
      <c r="H9" s="47">
        <f>IF('County Data'!M4&gt;9,'County Data'!L4,"*")</f>
        <v>448235.28</v>
      </c>
      <c r="I9" s="9">
        <f t="shared" si="1"/>
        <v>7.2238854855290816E-2</v>
      </c>
      <c r="J9" s="9">
        <f t="shared" si="2"/>
        <v>0.21939489529160586</v>
      </c>
      <c r="K9" s="9">
        <f t="shared" si="3"/>
        <v>3.6140907962443174E-2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33616865.549999997</v>
      </c>
      <c r="D10" s="43">
        <f>IF('County Data'!E5&gt;9,'County Data'!D5,"*")</f>
        <v>15333907.310000001</v>
      </c>
      <c r="E10" s="44">
        <f>IF('County Data'!G5&gt;9,'County Data'!F5,"*")</f>
        <v>7524900.79</v>
      </c>
      <c r="F10" s="43">
        <f>IF('County Data'!I5&gt;9,'County Data'!H5,"*")</f>
        <v>32624840.41</v>
      </c>
      <c r="G10" s="43">
        <f>IF('County Data'!K5&gt;9,'County Data'!J5,"*")</f>
        <v>14458346.73</v>
      </c>
      <c r="H10" s="44">
        <f>IF('County Data'!M5&gt;9,'County Data'!L5,"*")</f>
        <v>7352177.9900000002</v>
      </c>
      <c r="I10" s="22">
        <f t="shared" si="1"/>
        <v>3.0407049583480152E-2</v>
      </c>
      <c r="J10" s="22">
        <f t="shared" si="2"/>
        <v>6.0557447981467796E-2</v>
      </c>
      <c r="K10" s="22">
        <f t="shared" si="3"/>
        <v>2.3492739190336141E-2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228845.69</v>
      </c>
      <c r="D11" s="46">
        <f>IF('County Data'!E6&gt;9,'County Data'!D6,"*")</f>
        <v>196806.24</v>
      </c>
      <c r="E11" s="47" t="str">
        <f>IF('County Data'!G6&gt;9,'County Data'!F6,"*")</f>
        <v>*</v>
      </c>
      <c r="F11" s="45">
        <f>IF('County Data'!I6&gt;9,'County Data'!H6,"*")</f>
        <v>191381.85</v>
      </c>
      <c r="G11" s="46">
        <f>IF('County Data'!K6&gt;9,'County Data'!J6,"*")</f>
        <v>267620.40000000002</v>
      </c>
      <c r="H11" s="47" t="str">
        <f>IF('County Data'!M6&gt;9,'County Data'!L6,"*")</f>
        <v>*</v>
      </c>
      <c r="I11" s="9">
        <f t="shared" si="1"/>
        <v>0.19575440408795294</v>
      </c>
      <c r="J11" s="9">
        <f t="shared" si="2"/>
        <v>-0.2646067340157926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4465040.4000000004</v>
      </c>
      <c r="D12" s="43">
        <f>IF('County Data'!E7&gt;9,'County Data'!D7,"*")</f>
        <v>3629409.96</v>
      </c>
      <c r="E12" s="44">
        <f>IF('County Data'!G7&gt;9,'County Data'!F7,"*")</f>
        <v>464934.61</v>
      </c>
      <c r="F12" s="43">
        <f>IF('County Data'!I7&gt;9,'County Data'!H7,"*")</f>
        <v>4441825.5</v>
      </c>
      <c r="G12" s="43">
        <f>IF('County Data'!K7&gt;9,'County Data'!J7,"*")</f>
        <v>3480928.89</v>
      </c>
      <c r="H12" s="44">
        <f>IF('County Data'!M7&gt;9,'County Data'!L7,"*")</f>
        <v>539769.31000000006</v>
      </c>
      <c r="I12" s="22">
        <f t="shared" si="1"/>
        <v>5.2264322405282185E-3</v>
      </c>
      <c r="J12" s="22">
        <f t="shared" si="2"/>
        <v>4.2655588405312077E-2</v>
      </c>
      <c r="K12" s="22">
        <f t="shared" si="3"/>
        <v>-0.13864200615629677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1170102.9099999999</v>
      </c>
      <c r="D13" s="46">
        <f>IF('County Data'!E8&gt;9,'County Data'!D8,"*")</f>
        <v>1033314.64</v>
      </c>
      <c r="E13" s="47">
        <f>IF('County Data'!G8&gt;9,'County Data'!F8,"*")</f>
        <v>278028.83</v>
      </c>
      <c r="F13" s="45">
        <f>IF('County Data'!I8&gt;9,'County Data'!H8,"*")</f>
        <v>1126071.44</v>
      </c>
      <c r="G13" s="46">
        <f>IF('County Data'!K8&gt;9,'County Data'!J8,"*")</f>
        <v>994384.86</v>
      </c>
      <c r="H13" s="47">
        <f>IF('County Data'!M8&gt;9,'County Data'!L8,"*")</f>
        <v>224827.82</v>
      </c>
      <c r="I13" s="9">
        <f t="shared" si="1"/>
        <v>3.9101844195604474E-2</v>
      </c>
      <c r="J13" s="9">
        <f t="shared" si="2"/>
        <v>3.9149610544150913E-2</v>
      </c>
      <c r="K13" s="9">
        <f t="shared" si="3"/>
        <v>0.23663001313627471</v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7432289.9900000002</v>
      </c>
      <c r="D14" s="43">
        <f>IF('County Data'!E9&gt;9,'County Data'!D9,"*")</f>
        <v>7429336.5899999999</v>
      </c>
      <c r="E14" s="44">
        <f>IF('County Data'!G9&gt;9,'County Data'!F9,"*")</f>
        <v>1816834.18</v>
      </c>
      <c r="F14" s="43">
        <f>IF('County Data'!I9&gt;9,'County Data'!H9,"*")</f>
        <v>7271356.6500000004</v>
      </c>
      <c r="G14" s="43">
        <f>IF('County Data'!K9&gt;9,'County Data'!J9,"*")</f>
        <v>7381293.5199999996</v>
      </c>
      <c r="H14" s="44">
        <f>IF('County Data'!M9&gt;9,'County Data'!L9,"*")</f>
        <v>1753924.23</v>
      </c>
      <c r="I14" s="22">
        <f t="shared" si="1"/>
        <v>2.2132505355792146E-2</v>
      </c>
      <c r="J14" s="22">
        <f t="shared" si="2"/>
        <v>6.5087602694331413E-3</v>
      </c>
      <c r="K14" s="22">
        <f t="shared" si="3"/>
        <v>3.5868111588834115E-2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2133442.9500000002</v>
      </c>
      <c r="D15" s="48">
        <f>IF('County Data'!E10&gt;9,'County Data'!D10,"*")</f>
        <v>849164.99</v>
      </c>
      <c r="E15" s="49">
        <f>IF('County Data'!G10&gt;9,'County Data'!F10,"*")</f>
        <v>213140.36</v>
      </c>
      <c r="F15" s="48">
        <f>IF('County Data'!I10&gt;9,'County Data'!H10,"*")</f>
        <v>2049047.76</v>
      </c>
      <c r="G15" s="48">
        <f>IF('County Data'!K10&gt;9,'County Data'!J10,"*")</f>
        <v>875680.08</v>
      </c>
      <c r="H15" s="49">
        <f>IF('County Data'!M10&gt;9,'County Data'!L10,"*")</f>
        <v>215781.64</v>
      </c>
      <c r="I15" s="23">
        <f t="shared" si="1"/>
        <v>4.1187517268997269E-2</v>
      </c>
      <c r="J15" s="23">
        <f t="shared" si="2"/>
        <v>-3.0279425792122585E-2</v>
      </c>
      <c r="K15" s="23">
        <f t="shared" si="3"/>
        <v>-1.2240522409599018E-2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3360751.23</v>
      </c>
      <c r="D16" s="43">
        <f>IF('County Data'!E11&gt;9,'County Data'!D11,"*")</f>
        <v>1117501.98</v>
      </c>
      <c r="E16" s="44">
        <f>IF('County Data'!G11&gt;9,'County Data'!F11,"*")</f>
        <v>492532.34</v>
      </c>
      <c r="F16" s="43">
        <f>IF('County Data'!I11&gt;9,'County Data'!H11,"*")</f>
        <v>3186345.07</v>
      </c>
      <c r="G16" s="43">
        <f>IF('County Data'!K11&gt;9,'County Data'!J11,"*")</f>
        <v>1062441.42</v>
      </c>
      <c r="H16" s="44">
        <f>IF('County Data'!M11&gt;9,'County Data'!L11,"*")</f>
        <v>495892.01</v>
      </c>
      <c r="I16" s="22">
        <f t="shared" si="1"/>
        <v>5.473549040311574E-2</v>
      </c>
      <c r="J16" s="22">
        <f t="shared" si="2"/>
        <v>5.1824560830845676E-2</v>
      </c>
      <c r="K16" s="22">
        <f t="shared" si="3"/>
        <v>-6.7750032915432209E-3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1911342.71</v>
      </c>
      <c r="D17" s="46">
        <f>IF('County Data'!E12&gt;9,'County Data'!D12,"*")</f>
        <v>7031010.8099999996</v>
      </c>
      <c r="E17" s="47">
        <f>IF('County Data'!G12&gt;9,'County Data'!F12,"*")</f>
        <v>509387.82</v>
      </c>
      <c r="F17" s="45">
        <f>IF('County Data'!I12&gt;9,'County Data'!H12,"*")</f>
        <v>1758282.76</v>
      </c>
      <c r="G17" s="46">
        <f>IF('County Data'!K12&gt;9,'County Data'!J12,"*")</f>
        <v>5380142.8300000001</v>
      </c>
      <c r="H17" s="47">
        <f>IF('County Data'!M12&gt;9,'County Data'!L12,"*")</f>
        <v>345087.66</v>
      </c>
      <c r="I17" s="9">
        <f t="shared" si="1"/>
        <v>8.705081655922052E-2</v>
      </c>
      <c r="J17" s="9">
        <f t="shared" si="2"/>
        <v>0.30684463817478236</v>
      </c>
      <c r="K17" s="9">
        <f t="shared" si="3"/>
        <v>0.47611137413606747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9166578.5399999991</v>
      </c>
      <c r="D18" s="43">
        <f>IF('County Data'!E13&gt;9,'County Data'!D13,"*")</f>
        <v>3509983.11</v>
      </c>
      <c r="E18" s="44">
        <f>IF('County Data'!G13&gt;9,'County Data'!F13,"*")</f>
        <v>1502977.43</v>
      </c>
      <c r="F18" s="43">
        <f>IF('County Data'!I13&gt;9,'County Data'!H13,"*")</f>
        <v>9050433.6600000001</v>
      </c>
      <c r="G18" s="43">
        <f>IF('County Data'!K13&gt;9,'County Data'!J13,"*")</f>
        <v>3489703.4</v>
      </c>
      <c r="H18" s="44">
        <f>IF('County Data'!M13&gt;9,'County Data'!L13,"*")</f>
        <v>1611240.93</v>
      </c>
      <c r="I18" s="22">
        <f t="shared" si="1"/>
        <v>1.2833073459598063E-2</v>
      </c>
      <c r="J18" s="22">
        <f t="shared" si="2"/>
        <v>5.8112990347546339E-3</v>
      </c>
      <c r="K18" s="22">
        <f t="shared" si="3"/>
        <v>-6.7192620286774862E-2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10023684.26</v>
      </c>
      <c r="D19" s="46">
        <f>IF('County Data'!E14&gt;9,'County Data'!D14,"*")</f>
        <v>2816475.89</v>
      </c>
      <c r="E19" s="47">
        <f>IF('County Data'!G14&gt;9,'County Data'!F14,"*")</f>
        <v>1684447.43</v>
      </c>
      <c r="F19" s="45">
        <f>IF('County Data'!I14&gt;9,'County Data'!H14,"*")</f>
        <v>9966652.0199999996</v>
      </c>
      <c r="G19" s="46">
        <f>IF('County Data'!K14&gt;9,'County Data'!J14,"*")</f>
        <v>2735058.03</v>
      </c>
      <c r="H19" s="47">
        <f>IF('County Data'!M14&gt;9,'County Data'!L14,"*")</f>
        <v>1765328.8</v>
      </c>
      <c r="I19" s="9">
        <f t="shared" si="1"/>
        <v>5.7223067370621638E-3</v>
      </c>
      <c r="J19" s="9">
        <f t="shared" si="2"/>
        <v>2.9768238591998116E-2</v>
      </c>
      <c r="K19" s="9">
        <f t="shared" si="3"/>
        <v>-4.58166036831213E-2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7056544.7300000004</v>
      </c>
      <c r="D20" s="43">
        <f>IF('County Data'!E15&gt;9,'County Data'!D15,"*")</f>
        <v>2076068.04</v>
      </c>
      <c r="E20" s="44">
        <f>IF('County Data'!G15&gt;9,'County Data'!F15,"*")</f>
        <v>1216426.55</v>
      </c>
      <c r="F20" s="43">
        <f>IF('County Data'!I15&gt;9,'County Data'!H15,"*")</f>
        <v>7125695.2999999998</v>
      </c>
      <c r="G20" s="43">
        <f>IF('County Data'!K15&gt;9,'County Data'!J15,"*")</f>
        <v>2508183.35</v>
      </c>
      <c r="H20" s="44">
        <f>IF('County Data'!M15&gt;9,'County Data'!L15,"*")</f>
        <v>1328459.3899999999</v>
      </c>
      <c r="I20" s="22">
        <f t="shared" si="1"/>
        <v>-9.7043961450329445E-3</v>
      </c>
      <c r="J20" s="22">
        <f t="shared" si="2"/>
        <v>-0.17228218582983579</v>
      </c>
      <c r="K20" s="22">
        <f t="shared" si="3"/>
        <v>-8.4332905351363327E-2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9892285.5500000007</v>
      </c>
      <c r="D21" s="46">
        <f>IF('County Data'!E16&gt;9,'County Data'!D16,"*")</f>
        <v>6359931.7599999998</v>
      </c>
      <c r="E21" s="47">
        <f>IF('County Data'!G16&gt;9,'County Data'!F16,"*")</f>
        <v>2195413.2799999998</v>
      </c>
      <c r="F21" s="45">
        <f>IF('County Data'!I16&gt;9,'County Data'!H16,"*")</f>
        <v>9673228.2100000009</v>
      </c>
      <c r="G21" s="46">
        <f>IF('County Data'!K16&gt;9,'County Data'!J16,"*")</f>
        <v>6499027.1100000003</v>
      </c>
      <c r="H21" s="47">
        <f>IF('County Data'!M16&gt;9,'County Data'!L16,"*")</f>
        <v>2080434.03</v>
      </c>
      <c r="I21" s="9">
        <f t="shared" si="1"/>
        <v>2.2645732659707388E-2</v>
      </c>
      <c r="J21" s="9">
        <f t="shared" si="2"/>
        <v>-2.1402488041013964E-2</v>
      </c>
      <c r="K21" s="9">
        <f t="shared" si="3"/>
        <v>5.5266953117470284E-2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19" sqref="G19"/>
    </sheetView>
  </sheetViews>
  <sheetFormatPr defaultColWidth="8.88671875"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"&amp; TEXT(Cover!G7, "mm/dd/yyyy")</f>
        <v>07/01/2018 - 07/31/2018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07/01/2017 - 07/31/2017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ALBURGH</v>
      </c>
      <c r="C6" s="40">
        <f>IF('Town Data'!C2&gt;9,'Town Data'!B2,"*")</f>
        <v>142586.20000000001</v>
      </c>
      <c r="D6" s="41">
        <f>IF('Town Data'!E2&gt;9,'Town Data'!D2,"*")</f>
        <v>87784.54</v>
      </c>
      <c r="E6" s="42" t="str">
        <f>IF('Town Data'!G2&gt;9,'Town Data'!F2,"*")</f>
        <v>*</v>
      </c>
      <c r="F6" s="41">
        <f>IF('Town Data'!I2&gt;9,'Town Data'!H2,"*")</f>
        <v>137621.76999999999</v>
      </c>
      <c r="G6" s="41">
        <f>IF('Town Data'!K2&gt;9,'Town Data'!J2,"*")</f>
        <v>81083.27</v>
      </c>
      <c r="H6" s="42" t="str">
        <f>IF('Town Data'!M2&gt;9,'Town Data'!L2,"*")</f>
        <v>*</v>
      </c>
      <c r="I6" s="20">
        <f t="shared" ref="I6:I69" si="0">IFERROR((C6-F6)/F6,"")</f>
        <v>3.6072999206448388E-2</v>
      </c>
      <c r="J6" s="20">
        <f t="shared" ref="J6:J69" si="1">IFERROR((D6-G6)/G6,"")</f>
        <v>8.2646765479487808E-2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50">
        <f>IF('Town Data'!C3&gt;9,'Town Data'!B3,"*")</f>
        <v>199313.71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241235.35</v>
      </c>
      <c r="G7" s="46">
        <f>IF('Town Data'!K3&gt;9,'Town Data'!J3,"*")</f>
        <v>127113.57</v>
      </c>
      <c r="H7" s="47" t="str">
        <f>IF('Town Data'!M3&gt;9,'Town Data'!L3,"*")</f>
        <v>*</v>
      </c>
      <c r="I7" s="9">
        <f t="shared" si="0"/>
        <v>-0.17377900875638672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51">
        <f>IF('Town Data'!C4&gt;9,'Town Data'!B4,"*")</f>
        <v>2447122.5699999998</v>
      </c>
      <c r="D8" s="43">
        <f>IF('Town Data'!E4&gt;9,'Town Data'!D4,"*")</f>
        <v>227093.92</v>
      </c>
      <c r="E8" s="44">
        <f>IF('Town Data'!G4&gt;9,'Town Data'!F4,"*")</f>
        <v>258770.06</v>
      </c>
      <c r="F8" s="43">
        <f>IF('Town Data'!I4&gt;9,'Town Data'!H4,"*")</f>
        <v>2411710.19</v>
      </c>
      <c r="G8" s="43" t="str">
        <f>IF('Town Data'!K4&gt;9,'Town Data'!J4,"*")</f>
        <v>*</v>
      </c>
      <c r="H8" s="44">
        <f>IF('Town Data'!M4&gt;9,'Town Data'!L4,"*")</f>
        <v>273229.19</v>
      </c>
      <c r="I8" s="22">
        <f t="shared" si="0"/>
        <v>1.4683513859515553E-2</v>
      </c>
      <c r="J8" s="22" t="str">
        <f t="shared" si="1"/>
        <v/>
      </c>
      <c r="K8" s="22">
        <f t="shared" si="2"/>
        <v>-5.29194190415746E-2</v>
      </c>
      <c r="L8" s="15"/>
    </row>
    <row r="9" spans="1:12" x14ac:dyDescent="0.3">
      <c r="A9" s="15"/>
      <c r="B9" s="15" t="str">
        <f>'Town Data'!A5</f>
        <v>BARTON</v>
      </c>
      <c r="C9" s="50">
        <f>IF('Town Data'!C5&gt;9,'Town Data'!B5,"*")</f>
        <v>238788.05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220956.4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8.0702120418326848E-2</v>
      </c>
      <c r="J9" s="9" t="str">
        <f t="shared" si="1"/>
        <v/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BENNINGTON</v>
      </c>
      <c r="C10" s="51">
        <f>IF('Town Data'!C6&gt;9,'Town Data'!B6,"*")</f>
        <v>2879017.58</v>
      </c>
      <c r="D10" s="43">
        <f>IF('Town Data'!E6&gt;9,'Town Data'!D6,"*")</f>
        <v>898365.49</v>
      </c>
      <c r="E10" s="44">
        <f>IF('Town Data'!G6&gt;9,'Town Data'!F6,"*")</f>
        <v>396353.49</v>
      </c>
      <c r="F10" s="43">
        <f>IF('Town Data'!I6&gt;9,'Town Data'!H6,"*")</f>
        <v>2602913.48</v>
      </c>
      <c r="G10" s="43">
        <f>IF('Town Data'!K6&gt;9,'Town Data'!J6,"*")</f>
        <v>885665.17</v>
      </c>
      <c r="H10" s="44">
        <f>IF('Town Data'!M6&gt;9,'Town Data'!L6,"*")</f>
        <v>380573.42</v>
      </c>
      <c r="I10" s="22">
        <f t="shared" si="0"/>
        <v>0.10607502021158233</v>
      </c>
      <c r="J10" s="22">
        <f t="shared" si="1"/>
        <v>1.4339866159578059E-2</v>
      </c>
      <c r="K10" s="22">
        <f t="shared" si="2"/>
        <v>4.1463930928229323E-2</v>
      </c>
      <c r="L10" s="15"/>
    </row>
    <row r="11" spans="1:12" x14ac:dyDescent="0.3">
      <c r="A11" s="15"/>
      <c r="B11" s="15" t="str">
        <f>'Town Data'!A7</f>
        <v>BERLIN</v>
      </c>
      <c r="C11" s="50">
        <f>IF('Town Data'!C7&gt;9,'Town Data'!B7,"*")</f>
        <v>803129.75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BETHEL</v>
      </c>
      <c r="C12" s="51">
        <f>IF('Town Data'!C8&gt;9,'Town Data'!B8,"*")</f>
        <v>274505.99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309507.21999999997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-0.11308695803606773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BRADFORD</v>
      </c>
      <c r="C13" s="50">
        <f>IF('Town Data'!C9&gt;9,'Town Data'!B9,"*")</f>
        <v>510362.91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506975.9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6.6808106657534434E-3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BRANDON</v>
      </c>
      <c r="C14" s="51">
        <f>IF('Town Data'!C10&gt;9,'Town Data'!B10,"*")</f>
        <v>390522.93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455453.39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-0.14256224989345237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BRATTLEBORO</v>
      </c>
      <c r="C15" s="50">
        <f>IF('Town Data'!C11&gt;9,'Town Data'!B11,"*")</f>
        <v>3935348.59</v>
      </c>
      <c r="D15" s="46">
        <f>IF('Town Data'!E11&gt;9,'Town Data'!D11,"*")</f>
        <v>1026350.23</v>
      </c>
      <c r="E15" s="47">
        <f>IF('Town Data'!G11&gt;9,'Town Data'!F11,"*")</f>
        <v>577692.68000000005</v>
      </c>
      <c r="F15" s="45">
        <f>IF('Town Data'!I11&gt;9,'Town Data'!H11,"*")</f>
        <v>3888752.76</v>
      </c>
      <c r="G15" s="46">
        <f>IF('Town Data'!K11&gt;9,'Town Data'!J11,"*")</f>
        <v>1066691.77</v>
      </c>
      <c r="H15" s="47">
        <f>IF('Town Data'!M11&gt;9,'Town Data'!L11,"*")</f>
        <v>550717.18000000005</v>
      </c>
      <c r="I15" s="9">
        <f t="shared" si="0"/>
        <v>1.1982204289068786E-2</v>
      </c>
      <c r="J15" s="9">
        <f t="shared" si="1"/>
        <v>-3.7819303696324608E-2</v>
      </c>
      <c r="K15" s="9">
        <f t="shared" si="2"/>
        <v>4.8982492247654226E-2</v>
      </c>
      <c r="L15" s="15"/>
    </row>
    <row r="16" spans="1:12" x14ac:dyDescent="0.3">
      <c r="A16" s="15"/>
      <c r="B16" s="28" t="str">
        <f>'Town Data'!A12</f>
        <v>BRISTOL</v>
      </c>
      <c r="C16" s="52">
        <f>IF('Town Data'!C12&gt;9,'Town Data'!B12,"*")</f>
        <v>471823.22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462801.78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1.9493097023092574E-2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BURKE</v>
      </c>
      <c r="C17" s="51">
        <f>IF('Town Data'!C13&gt;9,'Town Data'!B13,"*")</f>
        <v>476139.89</v>
      </c>
      <c r="D17" s="43">
        <f>IF('Town Data'!E13&gt;9,'Town Data'!D13,"*")</f>
        <v>485593.1</v>
      </c>
      <c r="E17" s="44" t="str">
        <f>IF('Town Data'!G13&gt;9,'Town Data'!F13,"*")</f>
        <v>*</v>
      </c>
      <c r="F17" s="43">
        <f>IF('Town Data'!I13&gt;9,'Town Data'!H13,"*")</f>
        <v>367027.63</v>
      </c>
      <c r="G17" s="43">
        <f>IF('Town Data'!K13&gt;9,'Town Data'!J13,"*")</f>
        <v>305478.58</v>
      </c>
      <c r="H17" s="44" t="str">
        <f>IF('Town Data'!M13&gt;9,'Town Data'!L13,"*")</f>
        <v>*</v>
      </c>
      <c r="I17" s="22">
        <f t="shared" si="0"/>
        <v>0.2972862288324179</v>
      </c>
      <c r="J17" s="22">
        <f t="shared" si="1"/>
        <v>0.5896142374368768</v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BURLINGTON</v>
      </c>
      <c r="C18" s="50">
        <f>IF('Town Data'!C14&gt;9,'Town Data'!B14,"*")</f>
        <v>12441406.75</v>
      </c>
      <c r="D18" s="46">
        <f>IF('Town Data'!E14&gt;9,'Town Data'!D14,"*")</f>
        <v>6292482.5499999998</v>
      </c>
      <c r="E18" s="47">
        <f>IF('Town Data'!G14&gt;9,'Town Data'!F14,"*")</f>
        <v>4561314.46</v>
      </c>
      <c r="F18" s="45">
        <f>IF('Town Data'!I14&gt;9,'Town Data'!H14,"*")</f>
        <v>11976585.869999999</v>
      </c>
      <c r="G18" s="46">
        <f>IF('Town Data'!K14&gt;9,'Town Data'!J14,"*")</f>
        <v>4667521.84</v>
      </c>
      <c r="H18" s="47">
        <f>IF('Town Data'!M14&gt;9,'Town Data'!L14,"*")</f>
        <v>4425789.22</v>
      </c>
      <c r="I18" s="9">
        <f t="shared" si="0"/>
        <v>3.8810800093232317E-2</v>
      </c>
      <c r="J18" s="9">
        <f t="shared" si="1"/>
        <v>0.3481420688971002</v>
      </c>
      <c r="K18" s="9">
        <f t="shared" si="2"/>
        <v>3.0621711352082925E-2</v>
      </c>
      <c r="L18" s="15"/>
    </row>
    <row r="19" spans="1:12" x14ac:dyDescent="0.3">
      <c r="A19" s="15"/>
      <c r="B19" s="27" t="str">
        <f>'Town Data'!A15</f>
        <v>CAMBRIDGE</v>
      </c>
      <c r="C19" s="51">
        <f>IF('Town Data'!C15&gt;9,'Town Data'!B15,"*")</f>
        <v>786557.16</v>
      </c>
      <c r="D19" s="43">
        <f>IF('Town Data'!E15&gt;9,'Town Data'!D15,"*")</f>
        <v>907903.96</v>
      </c>
      <c r="E19" s="44">
        <f>IF('Town Data'!G15&gt;9,'Town Data'!F15,"*")</f>
        <v>176654.26</v>
      </c>
      <c r="F19" s="43">
        <f>IF('Town Data'!I15&gt;9,'Town Data'!H15,"*")</f>
        <v>759470.91</v>
      </c>
      <c r="G19" s="43">
        <f>IF('Town Data'!K15&gt;9,'Town Data'!J15,"*")</f>
        <v>869487.11</v>
      </c>
      <c r="H19" s="44" t="str">
        <f>IF('Town Data'!M15&gt;9,'Town Data'!L15,"*")</f>
        <v>*</v>
      </c>
      <c r="I19" s="22">
        <f t="shared" si="0"/>
        <v>3.5664631315503577E-2</v>
      </c>
      <c r="J19" s="22">
        <f t="shared" si="1"/>
        <v>4.4183346202797624E-2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CASTLETON</v>
      </c>
      <c r="C20" s="50">
        <f>IF('Town Data'!C16&gt;9,'Town Data'!B16,"*")</f>
        <v>782540.79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718255.45</v>
      </c>
      <c r="G20" s="46">
        <f>IF('Town Data'!K16&gt;9,'Town Data'!J16,"*")</f>
        <v>229872.54</v>
      </c>
      <c r="H20" s="47" t="str">
        <f>IF('Town Data'!M16&gt;9,'Town Data'!L16,"*")</f>
        <v>*</v>
      </c>
      <c r="I20" s="9">
        <f t="shared" si="0"/>
        <v>8.9502056684707496E-2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CHARLOTTE</v>
      </c>
      <c r="C21" s="51" t="str">
        <f>IF('Town Data'!C17&gt;9,'Town Data'!B17,"*")</f>
        <v>*</v>
      </c>
      <c r="D21" s="43">
        <f>IF('Town Data'!E17&gt;9,'Town Data'!D17,"*")</f>
        <v>147006.1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CHESTER</v>
      </c>
      <c r="C22" s="50">
        <f>IF('Town Data'!C18&gt;9,'Town Data'!B18,"*")</f>
        <v>326508.7</v>
      </c>
      <c r="D22" s="46">
        <f>IF('Town Data'!E18&gt;9,'Town Data'!D18,"*")</f>
        <v>93433.26</v>
      </c>
      <c r="E22" s="47" t="str">
        <f>IF('Town Data'!G18&gt;9,'Town Data'!F18,"*")</f>
        <v>*</v>
      </c>
      <c r="F22" s="45">
        <f>IF('Town Data'!I18&gt;9,'Town Data'!H18,"*")</f>
        <v>293526.48</v>
      </c>
      <c r="G22" s="46">
        <f>IF('Town Data'!K18&gt;9,'Town Data'!J18,"*")</f>
        <v>100408.59</v>
      </c>
      <c r="H22" s="47" t="str">
        <f>IF('Town Data'!M18&gt;9,'Town Data'!L18,"*")</f>
        <v>*</v>
      </c>
      <c r="I22" s="9">
        <f t="shared" si="0"/>
        <v>0.11236539885600792</v>
      </c>
      <c r="J22" s="9">
        <f t="shared" si="1"/>
        <v>-6.9469454754817306E-2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COLCHESTER</v>
      </c>
      <c r="C23" s="51">
        <f>IF('Town Data'!C19&gt;9,'Town Data'!B19,"*")</f>
        <v>2522448.9900000002</v>
      </c>
      <c r="D23" s="43">
        <f>IF('Town Data'!E19&gt;9,'Town Data'!D19,"*")</f>
        <v>1842668.3</v>
      </c>
      <c r="E23" s="44">
        <f>IF('Town Data'!G19&gt;9,'Town Data'!F19,"*")</f>
        <v>252376.49</v>
      </c>
      <c r="F23" s="43">
        <f>IF('Town Data'!I19&gt;9,'Town Data'!H19,"*")</f>
        <v>2625059.4300000002</v>
      </c>
      <c r="G23" s="43">
        <f>IF('Town Data'!K19&gt;9,'Town Data'!J19,"*")</f>
        <v>1841159.84</v>
      </c>
      <c r="H23" s="44">
        <f>IF('Town Data'!M19&gt;9,'Town Data'!L19,"*")</f>
        <v>279562.89</v>
      </c>
      <c r="I23" s="22">
        <f t="shared" si="0"/>
        <v>-3.9088806457993196E-2</v>
      </c>
      <c r="J23" s="22">
        <f t="shared" si="1"/>
        <v>8.1929877419005764E-4</v>
      </c>
      <c r="K23" s="22">
        <f t="shared" si="2"/>
        <v>-9.7246097291382352E-2</v>
      </c>
      <c r="L23" s="15"/>
    </row>
    <row r="24" spans="1:12" x14ac:dyDescent="0.3">
      <c r="A24" s="15"/>
      <c r="B24" s="15" t="str">
        <f>'Town Data'!A20</f>
        <v>DANVILLE</v>
      </c>
      <c r="C24" s="50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>
        <f>IF('Town Data'!K20&gt;9,'Town Data'!J20,"*")</f>
        <v>45384.35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DERBY</v>
      </c>
      <c r="C25" s="51">
        <f>IF('Town Data'!C21&gt;9,'Town Data'!B21,"*")</f>
        <v>928438.76</v>
      </c>
      <c r="D25" s="43">
        <f>IF('Town Data'!E21&gt;9,'Town Data'!D21,"*")</f>
        <v>116531.09</v>
      </c>
      <c r="E25" s="44" t="str">
        <f>IF('Town Data'!G21&gt;9,'Town Data'!F21,"*")</f>
        <v>*</v>
      </c>
      <c r="F25" s="43">
        <f>IF('Town Data'!I21&gt;9,'Town Data'!H21,"*")</f>
        <v>922327.48</v>
      </c>
      <c r="G25" s="43">
        <f>IF('Town Data'!K21&gt;9,'Town Data'!J21,"*")</f>
        <v>142432.57</v>
      </c>
      <c r="H25" s="44" t="str">
        <f>IF('Town Data'!M21&gt;9,'Town Data'!L21,"*")</f>
        <v>*</v>
      </c>
      <c r="I25" s="22">
        <f t="shared" si="0"/>
        <v>6.6259329061734429E-3</v>
      </c>
      <c r="J25" s="22">
        <f t="shared" si="1"/>
        <v>-0.18185082246286793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DORSET</v>
      </c>
      <c r="C26" s="50">
        <f>IF('Town Data'!C22&gt;9,'Town Data'!B22,"*")</f>
        <v>654284.6</v>
      </c>
      <c r="D26" s="46">
        <f>IF('Town Data'!E22&gt;9,'Town Data'!D22,"*")</f>
        <v>260688.57</v>
      </c>
      <c r="E26" s="47" t="str">
        <f>IF('Town Data'!G22&gt;9,'Town Data'!F22,"*")</f>
        <v>*</v>
      </c>
      <c r="F26" s="45">
        <f>IF('Town Data'!I22&gt;9,'Town Data'!H22,"*")</f>
        <v>675267.5</v>
      </c>
      <c r="G26" s="46">
        <f>IF('Town Data'!K22&gt;9,'Town Data'!J22,"*")</f>
        <v>375018.29</v>
      </c>
      <c r="H26" s="47" t="str">
        <f>IF('Town Data'!M22&gt;9,'Town Data'!L22,"*")</f>
        <v>*</v>
      </c>
      <c r="I26" s="9">
        <f t="shared" si="0"/>
        <v>-3.1073463479287872E-2</v>
      </c>
      <c r="J26" s="9">
        <f t="shared" si="1"/>
        <v>-0.30486438408110705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DOVER</v>
      </c>
      <c r="C27" s="51">
        <f>IF('Town Data'!C23&gt;9,'Town Data'!B23,"*")</f>
        <v>392409.27</v>
      </c>
      <c r="D27" s="43">
        <f>IF('Town Data'!E23&gt;9,'Town Data'!D23,"*")</f>
        <v>188784.44</v>
      </c>
      <c r="E27" s="44" t="str">
        <f>IF('Town Data'!G23&gt;9,'Town Data'!F23,"*")</f>
        <v>*</v>
      </c>
      <c r="F27" s="43">
        <f>IF('Town Data'!I23&gt;9,'Town Data'!H23,"*")</f>
        <v>390288.46</v>
      </c>
      <c r="G27" s="43">
        <f>IF('Town Data'!K23&gt;9,'Town Data'!J23,"*")</f>
        <v>232932.82</v>
      </c>
      <c r="H27" s="44">
        <f>IF('Town Data'!M23&gt;9,'Town Data'!L23,"*")</f>
        <v>132014.17000000001</v>
      </c>
      <c r="I27" s="22">
        <f t="shared" si="0"/>
        <v>5.4339551827896669E-3</v>
      </c>
      <c r="J27" s="22">
        <f t="shared" si="1"/>
        <v>-0.18953267298270807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ENOSBURG</v>
      </c>
      <c r="C28" s="50">
        <f>IF('Town Data'!C24&gt;9,'Town Data'!B24,"*")</f>
        <v>398137.36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384141.82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3.6433263111004102E-2</v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ESSEX</v>
      </c>
      <c r="C29" s="51">
        <f>IF('Town Data'!C25&gt;9,'Town Data'!B25,"*")</f>
        <v>3571370.28</v>
      </c>
      <c r="D29" s="43" t="str">
        <f>IF('Town Data'!E25&gt;9,'Town Data'!D25,"*")</f>
        <v>*</v>
      </c>
      <c r="E29" s="44">
        <f>IF('Town Data'!G25&gt;9,'Town Data'!F25,"*")</f>
        <v>375478.83</v>
      </c>
      <c r="F29" s="43">
        <f>IF('Town Data'!I25&gt;9,'Town Data'!H25,"*")</f>
        <v>3381687.5</v>
      </c>
      <c r="G29" s="43" t="str">
        <f>IF('Town Data'!K25&gt;9,'Town Data'!J25,"*")</f>
        <v>*</v>
      </c>
      <c r="H29" s="44">
        <f>IF('Town Data'!M25&gt;9,'Town Data'!L25,"*")</f>
        <v>391396.19</v>
      </c>
      <c r="I29" s="22">
        <f t="shared" si="0"/>
        <v>5.6091161587225255E-2</v>
      </c>
      <c r="J29" s="22" t="str">
        <f t="shared" si="1"/>
        <v/>
      </c>
      <c r="K29" s="22">
        <f t="shared" si="2"/>
        <v>-4.0668152646043863E-2</v>
      </c>
      <c r="L29" s="15"/>
    </row>
    <row r="30" spans="1:12" x14ac:dyDescent="0.3">
      <c r="A30" s="15"/>
      <c r="B30" s="15" t="str">
        <f>'Town Data'!A26</f>
        <v>FAIR HAVEN</v>
      </c>
      <c r="C30" s="50">
        <f>IF('Town Data'!C26&gt;9,'Town Data'!B26,"*")</f>
        <v>524547.26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510383.32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2.7751573072568286E-2</v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FAIRLEE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321066</v>
      </c>
      <c r="G31" s="43">
        <f>IF('Town Data'!K27&gt;9,'Town Data'!J27,"*")</f>
        <v>771876.08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FERRISBURGH</v>
      </c>
      <c r="C32" s="50">
        <f>IF('Town Data'!C28&gt;9,'Town Data'!B28,"*")</f>
        <v>1272904.8600000001</v>
      </c>
      <c r="D32" s="46">
        <f>IF('Town Data'!E28&gt;9,'Town Data'!D28,"*")</f>
        <v>1619102.5</v>
      </c>
      <c r="E32" s="47" t="str">
        <f>IF('Town Data'!G28&gt;9,'Town Data'!F28,"*")</f>
        <v>*</v>
      </c>
      <c r="F32" s="45">
        <f>IF('Town Data'!I28&gt;9,'Town Data'!H28,"*")</f>
        <v>1232552.02</v>
      </c>
      <c r="G32" s="46">
        <f>IF('Town Data'!K28&gt;9,'Town Data'!J28,"*")</f>
        <v>1408483.54</v>
      </c>
      <c r="H32" s="47" t="str">
        <f>IF('Town Data'!M28&gt;9,'Town Data'!L28,"*")</f>
        <v>*</v>
      </c>
      <c r="I32" s="9">
        <f t="shared" si="0"/>
        <v>3.2739259151106731E-2</v>
      </c>
      <c r="J32" s="9">
        <f t="shared" si="1"/>
        <v>0.14953597540799091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GRAND ISLE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97318.31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GREENSBORO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134741.38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HARDWICK</v>
      </c>
      <c r="C35" s="51">
        <f>IF('Town Data'!C31&gt;9,'Town Data'!B31,"*")</f>
        <v>389924.58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350378.32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0.1128673143931965</v>
      </c>
      <c r="J35" s="22" t="str">
        <f t="shared" si="1"/>
        <v/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HARTFORD</v>
      </c>
      <c r="C36" s="50">
        <f>IF('Town Data'!C32&gt;9,'Town Data'!B32,"*")</f>
        <v>2692378.54</v>
      </c>
      <c r="D36" s="46">
        <f>IF('Town Data'!E32&gt;9,'Town Data'!D32,"*")</f>
        <v>1659647.97</v>
      </c>
      <c r="E36" s="47">
        <f>IF('Town Data'!G32&gt;9,'Town Data'!F32,"*")</f>
        <v>502865.85</v>
      </c>
      <c r="F36" s="45">
        <f>IF('Town Data'!I32&gt;9,'Town Data'!H32,"*")</f>
        <v>2438750.31</v>
      </c>
      <c r="G36" s="46">
        <f>IF('Town Data'!K32&gt;9,'Town Data'!J32,"*")</f>
        <v>1655106.61</v>
      </c>
      <c r="H36" s="47">
        <f>IF('Town Data'!M32&gt;9,'Town Data'!L32,"*")</f>
        <v>438854.02</v>
      </c>
      <c r="I36" s="9">
        <f t="shared" si="0"/>
        <v>0.10399926099855625</v>
      </c>
      <c r="J36" s="9">
        <f t="shared" si="1"/>
        <v>2.7438474189888404E-3</v>
      </c>
      <c r="K36" s="9">
        <f t="shared" si="2"/>
        <v>0.14586132764603582</v>
      </c>
      <c r="L36" s="15"/>
    </row>
    <row r="37" spans="1:12" x14ac:dyDescent="0.3">
      <c r="A37" s="15"/>
      <c r="B37" s="27" t="str">
        <f>'Town Data'!A33</f>
        <v>HINESBURG</v>
      </c>
      <c r="C37" s="51">
        <f>IF('Town Data'!C33&gt;9,'Town Data'!B33,"*")</f>
        <v>438190.82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454638.58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-3.6177660065716398E-2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ISLE LA MOTTE</v>
      </c>
      <c r="C38" s="50" t="str">
        <f>IF('Town Data'!C34&gt;9,'Town Data'!B34,"*")</f>
        <v>*</v>
      </c>
      <c r="D38" s="46">
        <f>IF('Town Data'!E34&gt;9,'Town Data'!D34,"*")</f>
        <v>69033.600000000006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62820</v>
      </c>
      <c r="H38" s="47" t="str">
        <f>IF('Town Data'!M34&gt;9,'Town Data'!L34,"*")</f>
        <v>*</v>
      </c>
      <c r="I38" s="9" t="str">
        <f t="shared" si="0"/>
        <v/>
      </c>
      <c r="J38" s="9">
        <f t="shared" si="1"/>
        <v>9.8911174785100378E-2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JERICHO</v>
      </c>
      <c r="C39" s="51">
        <f>IF('Town Data'!C35&gt;9,'Town Data'!B35,"*")</f>
        <v>444999.9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397472.53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0.11957397408067419</v>
      </c>
      <c r="J39" s="22" t="str">
        <f t="shared" si="1"/>
        <v/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JOHNSON</v>
      </c>
      <c r="C40" s="50">
        <f>IF('Town Data'!C36&gt;9,'Town Data'!B36,"*")</f>
        <v>197145.42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256678.62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-0.23193673084263888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KILLINGTON</v>
      </c>
      <c r="C41" s="51">
        <f>IF('Town Data'!C37&gt;9,'Town Data'!B37,"*")</f>
        <v>1030687.53</v>
      </c>
      <c r="D41" s="43">
        <f>IF('Town Data'!E37&gt;9,'Town Data'!D37,"*")</f>
        <v>976411.41</v>
      </c>
      <c r="E41" s="44">
        <f>IF('Town Data'!G37&gt;9,'Town Data'!F37,"*")</f>
        <v>393700.94</v>
      </c>
      <c r="F41" s="43">
        <f>IF('Town Data'!I37&gt;9,'Town Data'!H37,"*")</f>
        <v>1032738.14</v>
      </c>
      <c r="G41" s="43">
        <f>IF('Town Data'!K37&gt;9,'Town Data'!J37,"*")</f>
        <v>884064.72</v>
      </c>
      <c r="H41" s="44">
        <f>IF('Town Data'!M37&gt;9,'Town Data'!L37,"*")</f>
        <v>407811.68</v>
      </c>
      <c r="I41" s="22">
        <f t="shared" si="0"/>
        <v>-1.9856049859841391E-3</v>
      </c>
      <c r="J41" s="22">
        <f t="shared" si="1"/>
        <v>0.10445693387696781</v>
      </c>
      <c r="K41" s="22">
        <f t="shared" si="2"/>
        <v>-3.460111784929748E-2</v>
      </c>
      <c r="L41" s="15"/>
    </row>
    <row r="42" spans="1:12" x14ac:dyDescent="0.3">
      <c r="A42" s="15"/>
      <c r="B42" s="15" t="str">
        <f>'Town Data'!A38</f>
        <v>LONDONDERRY</v>
      </c>
      <c r="C42" s="50">
        <f>IF('Town Data'!C38&gt;9,'Town Data'!B38,"*")</f>
        <v>209390.44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270349.03000000003</v>
      </c>
      <c r="G42" s="46">
        <f>IF('Town Data'!K38&gt;9,'Town Data'!J38,"*")</f>
        <v>60284.1</v>
      </c>
      <c r="H42" s="47" t="str">
        <f>IF('Town Data'!M38&gt;9,'Town Data'!L38,"*")</f>
        <v>*</v>
      </c>
      <c r="I42" s="9">
        <f t="shared" si="0"/>
        <v>-0.22548107533435582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LUDLOW</v>
      </c>
      <c r="C43" s="51">
        <f>IF('Town Data'!C39&gt;9,'Town Data'!B39,"*")</f>
        <v>1189020.95</v>
      </c>
      <c r="D43" s="43">
        <f>IF('Town Data'!E39&gt;9,'Town Data'!D39,"*")</f>
        <v>617444.65</v>
      </c>
      <c r="E43" s="44">
        <f>IF('Town Data'!G39&gt;9,'Town Data'!F39,"*")</f>
        <v>370400.05</v>
      </c>
      <c r="F43" s="43">
        <f>IF('Town Data'!I39&gt;9,'Town Data'!H39,"*")</f>
        <v>1116159.31</v>
      </c>
      <c r="G43" s="43">
        <f>IF('Town Data'!K39&gt;9,'Town Data'!J39,"*")</f>
        <v>541907.78</v>
      </c>
      <c r="H43" s="44">
        <f>IF('Town Data'!M39&gt;9,'Town Data'!L39,"*")</f>
        <v>332841.48</v>
      </c>
      <c r="I43" s="22">
        <f t="shared" si="0"/>
        <v>6.5278889265368303E-2</v>
      </c>
      <c r="J43" s="22">
        <f t="shared" si="1"/>
        <v>0.13939063580153802</v>
      </c>
      <c r="K43" s="22">
        <f t="shared" si="2"/>
        <v>0.11284221545944337</v>
      </c>
      <c r="L43" s="15"/>
    </row>
    <row r="44" spans="1:12" x14ac:dyDescent="0.3">
      <c r="A44" s="15"/>
      <c r="B44" s="15" t="str">
        <f>'Town Data'!A40</f>
        <v>LYNDON</v>
      </c>
      <c r="C44" s="50">
        <f>IF('Town Data'!C40&gt;9,'Town Data'!B40,"*")</f>
        <v>1198317.28</v>
      </c>
      <c r="D44" s="46" t="str">
        <f>IF('Town Data'!E40&gt;9,'Town Data'!D40,"*")</f>
        <v>*</v>
      </c>
      <c r="E44" s="47">
        <f>IF('Town Data'!G40&gt;9,'Town Data'!F40,"*")</f>
        <v>96076.24</v>
      </c>
      <c r="F44" s="45">
        <f>IF('Town Data'!I40&gt;9,'Town Data'!H40,"*")</f>
        <v>1104699.29</v>
      </c>
      <c r="G44" s="46" t="str">
        <f>IF('Town Data'!K40&gt;9,'Town Data'!J40,"*")</f>
        <v>*</v>
      </c>
      <c r="H44" s="47">
        <f>IF('Town Data'!M40&gt;9,'Town Data'!L40,"*")</f>
        <v>97548.99</v>
      </c>
      <c r="I44" s="9">
        <f t="shared" si="0"/>
        <v>8.4745225101031788E-2</v>
      </c>
      <c r="J44" s="9" t="str">
        <f t="shared" si="1"/>
        <v/>
      </c>
      <c r="K44" s="9">
        <f t="shared" si="2"/>
        <v>-1.5097542270811825E-2</v>
      </c>
      <c r="L44" s="15"/>
    </row>
    <row r="45" spans="1:12" x14ac:dyDescent="0.3">
      <c r="A45" s="15"/>
      <c r="B45" s="27" t="str">
        <f>'Town Data'!A41</f>
        <v>MANCHESTER</v>
      </c>
      <c r="C45" s="51">
        <f>IF('Town Data'!C41&gt;9,'Town Data'!B41,"*")</f>
        <v>3343454.8</v>
      </c>
      <c r="D45" s="43">
        <f>IF('Town Data'!E41&gt;9,'Town Data'!D41,"*")</f>
        <v>3302435.82</v>
      </c>
      <c r="E45" s="44">
        <f>IF('Town Data'!G41&gt;9,'Town Data'!F41,"*")</f>
        <v>809123.04</v>
      </c>
      <c r="F45" s="43">
        <f>IF('Town Data'!I41&gt;9,'Town Data'!H41,"*")</f>
        <v>3313988.85</v>
      </c>
      <c r="G45" s="43">
        <f>IF('Town Data'!K41&gt;9,'Town Data'!J41,"*")</f>
        <v>3524883.46</v>
      </c>
      <c r="H45" s="44">
        <f>IF('Town Data'!M41&gt;9,'Town Data'!L41,"*")</f>
        <v>829070.87</v>
      </c>
      <c r="I45" s="22">
        <f t="shared" si="0"/>
        <v>8.8913847733675146E-3</v>
      </c>
      <c r="J45" s="22">
        <f t="shared" si="1"/>
        <v>-6.3107799881701662E-2</v>
      </c>
      <c r="K45" s="22">
        <f t="shared" si="2"/>
        <v>-2.4060464215803358E-2</v>
      </c>
      <c r="L45" s="15"/>
    </row>
    <row r="46" spans="1:12" x14ac:dyDescent="0.3">
      <c r="A46" s="15"/>
      <c r="B46" s="15" t="str">
        <f>'Town Data'!A42</f>
        <v>MIDDLEBURY</v>
      </c>
      <c r="C46" s="50">
        <f>IF('Town Data'!C42&gt;9,'Town Data'!B42,"*")</f>
        <v>2333558.96</v>
      </c>
      <c r="D46" s="46" t="str">
        <f>IF('Town Data'!E42&gt;9,'Town Data'!D42,"*")</f>
        <v>*</v>
      </c>
      <c r="E46" s="47">
        <f>IF('Town Data'!G42&gt;9,'Town Data'!F42,"*")</f>
        <v>388326.36</v>
      </c>
      <c r="F46" s="45">
        <f>IF('Town Data'!I42&gt;9,'Town Data'!H42,"*")</f>
        <v>2264297.98</v>
      </c>
      <c r="G46" s="46" t="str">
        <f>IF('Town Data'!K42&gt;9,'Town Data'!J42,"*")</f>
        <v>*</v>
      </c>
      <c r="H46" s="47">
        <f>IF('Town Data'!M42&gt;9,'Town Data'!L42,"*")</f>
        <v>386481.17</v>
      </c>
      <c r="I46" s="9">
        <f t="shared" si="0"/>
        <v>3.0588279728094789E-2</v>
      </c>
      <c r="J46" s="9" t="str">
        <f t="shared" si="1"/>
        <v/>
      </c>
      <c r="K46" s="9">
        <f t="shared" si="2"/>
        <v>4.7743335076324738E-3</v>
      </c>
      <c r="L46" s="15"/>
    </row>
    <row r="47" spans="1:12" x14ac:dyDescent="0.3">
      <c r="A47" s="15"/>
      <c r="B47" s="27" t="str">
        <f>'Town Data'!A43</f>
        <v>MILTON</v>
      </c>
      <c r="C47" s="51">
        <f>IF('Town Data'!C43&gt;9,'Town Data'!B43,"*")</f>
        <v>973999.4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971520.58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2.5514848074552009E-3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MONTGOMERY</v>
      </c>
      <c r="C48" s="50">
        <f>IF('Town Data'!C44&gt;9,'Town Data'!B44,"*")</f>
        <v>140555.66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MONTPELIER</v>
      </c>
      <c r="C49" s="51">
        <f>IF('Town Data'!C45&gt;9,'Town Data'!B45,"*")</f>
        <v>2421797</v>
      </c>
      <c r="D49" s="43" t="str">
        <f>IF('Town Data'!E45&gt;9,'Town Data'!D45,"*")</f>
        <v>*</v>
      </c>
      <c r="E49" s="44">
        <f>IF('Town Data'!G45&gt;9,'Town Data'!F45,"*")</f>
        <v>400641.02</v>
      </c>
      <c r="F49" s="43">
        <f>IF('Town Data'!I45&gt;9,'Town Data'!H45,"*")</f>
        <v>2495107.09</v>
      </c>
      <c r="G49" s="43" t="str">
        <f>IF('Town Data'!K45&gt;9,'Town Data'!J45,"*")</f>
        <v>*</v>
      </c>
      <c r="H49" s="44">
        <f>IF('Town Data'!M45&gt;9,'Town Data'!L45,"*")</f>
        <v>437417.25</v>
      </c>
      <c r="I49" s="22">
        <f t="shared" si="0"/>
        <v>-2.9381540493318006E-2</v>
      </c>
      <c r="J49" s="22" t="str">
        <f t="shared" si="1"/>
        <v/>
      </c>
      <c r="K49" s="22">
        <f t="shared" si="2"/>
        <v>-8.4075856633454626E-2</v>
      </c>
      <c r="L49" s="15"/>
    </row>
    <row r="50" spans="1:12" x14ac:dyDescent="0.3">
      <c r="A50" s="15"/>
      <c r="B50" s="15" t="str">
        <f>'Town Data'!A46</f>
        <v>MORRISTOWN</v>
      </c>
      <c r="C50" s="50">
        <f>IF('Town Data'!C46&gt;9,'Town Data'!B46,"*")</f>
        <v>1420839.48</v>
      </c>
      <c r="D50" s="46">
        <f>IF('Town Data'!E46&gt;9,'Town Data'!D46,"*")</f>
        <v>148004.98000000001</v>
      </c>
      <c r="E50" s="47">
        <f>IF('Town Data'!G46&gt;9,'Town Data'!F46,"*")</f>
        <v>145311.49</v>
      </c>
      <c r="F50" s="45">
        <f>IF('Town Data'!I46&gt;9,'Town Data'!H46,"*")</f>
        <v>1308267.1299999999</v>
      </c>
      <c r="G50" s="46">
        <f>IF('Town Data'!K46&gt;9,'Town Data'!J46,"*")</f>
        <v>144596.10999999999</v>
      </c>
      <c r="H50" s="47">
        <f>IF('Town Data'!M46&gt;9,'Town Data'!L46,"*")</f>
        <v>133315.63</v>
      </c>
      <c r="I50" s="9">
        <f t="shared" si="0"/>
        <v>8.6046914593046531E-2</v>
      </c>
      <c r="J50" s="9">
        <f t="shared" si="1"/>
        <v>2.3575115540798608E-2</v>
      </c>
      <c r="K50" s="9">
        <f t="shared" si="2"/>
        <v>8.9980897213627425E-2</v>
      </c>
      <c r="L50" s="15"/>
    </row>
    <row r="51" spans="1:12" x14ac:dyDescent="0.3">
      <c r="A51" s="15"/>
      <c r="B51" s="27" t="str">
        <f>'Town Data'!A47</f>
        <v>MOUNT HOLLY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33332.42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NEWPORT</v>
      </c>
      <c r="C52" s="50">
        <f>IF('Town Data'!C48&gt;9,'Town Data'!B48,"*")</f>
        <v>1198026.9099999999</v>
      </c>
      <c r="D52" s="46" t="str">
        <f>IF('Town Data'!E48&gt;9,'Town Data'!D48,"*")</f>
        <v>*</v>
      </c>
      <c r="E52" s="47">
        <f>IF('Town Data'!G48&gt;9,'Town Data'!F48,"*")</f>
        <v>206002.62</v>
      </c>
      <c r="F52" s="45">
        <f>IF('Town Data'!I48&gt;9,'Town Data'!H48,"*")</f>
        <v>1189704.03</v>
      </c>
      <c r="G52" s="46" t="str">
        <f>IF('Town Data'!K48&gt;9,'Town Data'!J48,"*")</f>
        <v>*</v>
      </c>
      <c r="H52" s="47">
        <f>IF('Town Data'!M48&gt;9,'Town Data'!L48,"*")</f>
        <v>199276.77</v>
      </c>
      <c r="I52" s="9">
        <f t="shared" si="0"/>
        <v>6.995756751366042E-3</v>
      </c>
      <c r="J52" s="9" t="str">
        <f t="shared" si="1"/>
        <v/>
      </c>
      <c r="K52" s="9">
        <f t="shared" si="2"/>
        <v>3.3751299762636688E-2</v>
      </c>
      <c r="L52" s="15"/>
    </row>
    <row r="53" spans="1:12" x14ac:dyDescent="0.3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357605.94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337099.31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6.0832607459208397E-2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NORTHFIELD</v>
      </c>
      <c r="C54" s="50">
        <f>IF('Town Data'!C50&gt;9,'Town Data'!B50,"*")</f>
        <v>343248.62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353653.89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-2.9422184497956513E-2</v>
      </c>
      <c r="J54" s="9" t="str">
        <f t="shared" si="1"/>
        <v/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PLYMOUTH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47544.84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POULTNEY</v>
      </c>
      <c r="C56" s="50">
        <f>IF('Town Data'!C52&gt;9,'Town Data'!B52,"*")</f>
        <v>312019.74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314390.78000000003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-7.5416969925137019E-3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PUTNEY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180107.94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RANDOLPH</v>
      </c>
      <c r="C58" s="50">
        <f>IF('Town Data'!C54&gt;9,'Town Data'!B54,"*")</f>
        <v>664936.68000000005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600513.94999999995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0.10727932298658524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RICHMOND</v>
      </c>
      <c r="C59" s="51">
        <f>IF('Town Data'!C55&gt;9,'Town Data'!B55,"*")</f>
        <v>270020.95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ROCKINGHAM</v>
      </c>
      <c r="C60" s="50">
        <f>IF('Town Data'!C56&gt;9,'Town Data'!B56,"*")</f>
        <v>436811.12</v>
      </c>
      <c r="D60" s="46" t="str">
        <f>IF('Town Data'!E56&gt;9,'Town Data'!D56,"*")</f>
        <v>*</v>
      </c>
      <c r="E60" s="47">
        <f>IF('Town Data'!G56&gt;9,'Town Data'!F56,"*")</f>
        <v>107180.95</v>
      </c>
      <c r="F60" s="45">
        <f>IF('Town Data'!I56&gt;9,'Town Data'!H56,"*")</f>
        <v>439450.28</v>
      </c>
      <c r="G60" s="46" t="str">
        <f>IF('Town Data'!K56&gt;9,'Town Data'!J56,"*")</f>
        <v>*</v>
      </c>
      <c r="H60" s="47">
        <f>IF('Town Data'!M56&gt;9,'Town Data'!L56,"*")</f>
        <v>74481.62</v>
      </c>
      <c r="I60" s="9">
        <f t="shared" si="0"/>
        <v>-6.0055940799492325E-3</v>
      </c>
      <c r="J60" s="9" t="str">
        <f t="shared" si="1"/>
        <v/>
      </c>
      <c r="K60" s="9">
        <f t="shared" si="2"/>
        <v>0.4390254938063915</v>
      </c>
      <c r="L60" s="15"/>
    </row>
    <row r="61" spans="1:12" x14ac:dyDescent="0.3">
      <c r="A61" s="15"/>
      <c r="B61" s="27" t="str">
        <f>'Town Data'!A57</f>
        <v>ROYALTON</v>
      </c>
      <c r="C61" s="51">
        <f>IF('Town Data'!C57&gt;9,'Town Data'!B57,"*")</f>
        <v>435414.73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409059.13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6.4429805050433608E-2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RUTLAND</v>
      </c>
      <c r="C62" s="50">
        <f>IF('Town Data'!C58&gt;9,'Town Data'!B58,"*")</f>
        <v>3650005.34</v>
      </c>
      <c r="D62" s="46">
        <f>IF('Town Data'!E58&gt;9,'Town Data'!D58,"*")</f>
        <v>304749.71000000002</v>
      </c>
      <c r="E62" s="47">
        <f>IF('Town Data'!G58&gt;9,'Town Data'!F58,"*")</f>
        <v>429232.2</v>
      </c>
      <c r="F62" s="45">
        <f>IF('Town Data'!I58&gt;9,'Town Data'!H58,"*")</f>
        <v>3704902.11</v>
      </c>
      <c r="G62" s="46">
        <f>IF('Town Data'!K58&gt;9,'Town Data'!J58,"*")</f>
        <v>361196.22</v>
      </c>
      <c r="H62" s="47">
        <f>IF('Town Data'!M58&gt;9,'Town Data'!L58,"*")</f>
        <v>439898.91</v>
      </c>
      <c r="I62" s="9">
        <f t="shared" si="0"/>
        <v>-1.48173334598576E-2</v>
      </c>
      <c r="J62" s="9">
        <f t="shared" si="1"/>
        <v>-0.15627658008159653</v>
      </c>
      <c r="K62" s="9">
        <f t="shared" si="2"/>
        <v>-2.4248093726806377E-2</v>
      </c>
      <c r="L62" s="15"/>
    </row>
    <row r="63" spans="1:12" x14ac:dyDescent="0.3">
      <c r="A63" s="15"/>
      <c r="B63" s="27" t="str">
        <f>'Town Data'!A59</f>
        <v>RUTLAND TOWN</v>
      </c>
      <c r="C63" s="51">
        <f>IF('Town Data'!C59&gt;9,'Town Data'!B59,"*")</f>
        <v>1075658.93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729746.98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0.47401628164326209</v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SALISBURY</v>
      </c>
      <c r="C64" s="50" t="str">
        <f>IF('Town Data'!C60&gt;9,'Town Data'!B60,"*")</f>
        <v>*</v>
      </c>
      <c r="D64" s="46">
        <f>IF('Town Data'!E60&gt;9,'Town Data'!D60,"*")</f>
        <v>73546.41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51420.14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0.43030357365810368</v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SHELBURNE</v>
      </c>
      <c r="C65" s="51">
        <f>IF('Town Data'!C61&gt;9,'Town Data'!B61,"*")</f>
        <v>1368589.05</v>
      </c>
      <c r="D65" s="43">
        <f>IF('Town Data'!E61&gt;9,'Town Data'!D61,"*")</f>
        <v>783589.76</v>
      </c>
      <c r="E65" s="44">
        <f>IF('Town Data'!G61&gt;9,'Town Data'!F61,"*")</f>
        <v>241130.47</v>
      </c>
      <c r="F65" s="43">
        <f>IF('Town Data'!I61&gt;9,'Town Data'!H61,"*")</f>
        <v>1339299.07</v>
      </c>
      <c r="G65" s="43" t="str">
        <f>IF('Town Data'!K61&gt;9,'Town Data'!J61,"*")</f>
        <v>*</v>
      </c>
      <c r="H65" s="44">
        <f>IF('Town Data'!M61&gt;9,'Town Data'!L61,"*")</f>
        <v>211804.21</v>
      </c>
      <c r="I65" s="22">
        <f t="shared" si="0"/>
        <v>2.1869633643514724E-2</v>
      </c>
      <c r="J65" s="22" t="str">
        <f t="shared" si="1"/>
        <v/>
      </c>
      <c r="K65" s="22">
        <f t="shared" si="2"/>
        <v>0.13845928747119809</v>
      </c>
      <c r="L65" s="15"/>
    </row>
    <row r="66" spans="1:12" x14ac:dyDescent="0.3">
      <c r="A66" s="15"/>
      <c r="B66" s="15" t="str">
        <f>'Town Data'!A62</f>
        <v>SOUTH BURLINGTON</v>
      </c>
      <c r="C66" s="50">
        <f>IF('Town Data'!C62&gt;9,'Town Data'!B62,"*")</f>
        <v>6883733.25</v>
      </c>
      <c r="D66" s="46">
        <f>IF('Town Data'!E62&gt;9,'Town Data'!D62,"*")</f>
        <v>4262420.43</v>
      </c>
      <c r="E66" s="47">
        <f>IF('Town Data'!G62&gt;9,'Town Data'!F62,"*")</f>
        <v>970690.17</v>
      </c>
      <c r="F66" s="45">
        <f>IF('Town Data'!I62&gt;9,'Town Data'!H62,"*")</f>
        <v>6813555.6200000001</v>
      </c>
      <c r="G66" s="46">
        <f>IF('Town Data'!K62&gt;9,'Town Data'!J62,"*")</f>
        <v>5103230</v>
      </c>
      <c r="H66" s="47">
        <f>IF('Town Data'!M62&gt;9,'Town Data'!L62,"*")</f>
        <v>957633.02</v>
      </c>
      <c r="I66" s="9">
        <f t="shared" si="0"/>
        <v>1.0299707511597284E-2</v>
      </c>
      <c r="J66" s="9">
        <f t="shared" si="1"/>
        <v>-0.16476027339547705</v>
      </c>
      <c r="K66" s="9">
        <f t="shared" si="2"/>
        <v>1.3634815975748229E-2</v>
      </c>
      <c r="L66" s="15"/>
    </row>
    <row r="67" spans="1:12" x14ac:dyDescent="0.3">
      <c r="A67" s="15"/>
      <c r="B67" s="27" t="str">
        <f>'Town Data'!A63</f>
        <v>SOUTH HERO</v>
      </c>
      <c r="C67" s="51">
        <f>IF('Town Data'!C63&gt;9,'Town Data'!B63,"*")</f>
        <v>421810.3</v>
      </c>
      <c r="D67" s="43">
        <f>IF('Town Data'!E63&gt;9,'Town Data'!D63,"*")</f>
        <v>417664.77</v>
      </c>
      <c r="E67" s="44" t="str">
        <f>IF('Town Data'!G63&gt;9,'Town Data'!F63,"*")</f>
        <v>*</v>
      </c>
      <c r="F67" s="43">
        <f>IF('Town Data'!I63&gt;9,'Town Data'!H63,"*")</f>
        <v>410353.17</v>
      </c>
      <c r="G67" s="43">
        <f>IF('Town Data'!K63&gt;9,'Town Data'!J63,"*")</f>
        <v>416063.97</v>
      </c>
      <c r="H67" s="44" t="str">
        <f>IF('Town Data'!M63&gt;9,'Town Data'!L63,"*")</f>
        <v>*</v>
      </c>
      <c r="I67" s="22">
        <f t="shared" si="0"/>
        <v>2.7920169350708332E-2</v>
      </c>
      <c r="J67" s="22">
        <f t="shared" si="1"/>
        <v>3.8474852797276502E-3</v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SPRINGFIELD</v>
      </c>
      <c r="C68" s="50">
        <f>IF('Town Data'!C64&gt;9,'Town Data'!B64,"*")</f>
        <v>997719.07</v>
      </c>
      <c r="D68" s="46" t="str">
        <f>IF('Town Data'!E64&gt;9,'Town Data'!D64,"*")</f>
        <v>*</v>
      </c>
      <c r="E68" s="47">
        <f>IF('Town Data'!G64&gt;9,'Town Data'!F64,"*")</f>
        <v>83371.66</v>
      </c>
      <c r="F68" s="45">
        <f>IF('Town Data'!I64&gt;9,'Town Data'!H64,"*")</f>
        <v>956157.24</v>
      </c>
      <c r="G68" s="46" t="str">
        <f>IF('Town Data'!K64&gt;9,'Town Data'!J64,"*")</f>
        <v>*</v>
      </c>
      <c r="H68" s="47">
        <f>IF('Town Data'!M64&gt;9,'Town Data'!L64,"*")</f>
        <v>59119.61</v>
      </c>
      <c r="I68" s="9">
        <f t="shared" si="0"/>
        <v>4.3467568158559317E-2</v>
      </c>
      <c r="J68" s="9" t="str">
        <f t="shared" si="1"/>
        <v/>
      </c>
      <c r="K68" s="9">
        <f t="shared" si="2"/>
        <v>0.41022006065330952</v>
      </c>
      <c r="L68" s="15"/>
    </row>
    <row r="69" spans="1:12" x14ac:dyDescent="0.3">
      <c r="A69" s="15"/>
      <c r="B69" s="27" t="str">
        <f>'Town Data'!A65</f>
        <v>ST ALBANS</v>
      </c>
      <c r="C69" s="51">
        <f>IF('Town Data'!C65&gt;9,'Town Data'!B65,"*")</f>
        <v>1862930.67</v>
      </c>
      <c r="D69" s="43" t="str">
        <f>IF('Town Data'!E65&gt;9,'Town Data'!D65,"*")</f>
        <v>*</v>
      </c>
      <c r="E69" s="44">
        <f>IF('Town Data'!G65&gt;9,'Town Data'!F65,"*")</f>
        <v>205203.93</v>
      </c>
      <c r="F69" s="43">
        <f>IF('Town Data'!I65&gt;9,'Town Data'!H65,"*")</f>
        <v>1867866.62</v>
      </c>
      <c r="G69" s="43" t="str">
        <f>IF('Town Data'!K65&gt;9,'Town Data'!J65,"*")</f>
        <v>*</v>
      </c>
      <c r="H69" s="44">
        <f>IF('Town Data'!M65&gt;9,'Town Data'!L65,"*")</f>
        <v>229868.71</v>
      </c>
      <c r="I69" s="22">
        <f t="shared" si="0"/>
        <v>-2.64256020593172E-3</v>
      </c>
      <c r="J69" s="22" t="str">
        <f t="shared" si="1"/>
        <v/>
      </c>
      <c r="K69" s="22">
        <f t="shared" si="2"/>
        <v>-0.10729942322293452</v>
      </c>
      <c r="L69" s="15"/>
    </row>
    <row r="70" spans="1:12" x14ac:dyDescent="0.3">
      <c r="A70" s="15"/>
      <c r="B70" s="15" t="str">
        <f>'Town Data'!A66</f>
        <v>ST ALBANS TOWN</v>
      </c>
      <c r="C70" s="50">
        <f>IF('Town Data'!C66&gt;9,'Town Data'!B66,"*")</f>
        <v>836285.13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792877.6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5.4746823469347637E-2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ST JOHNSBURY</v>
      </c>
      <c r="C71" s="51">
        <f>IF('Town Data'!C67&gt;9,'Town Data'!B67,"*")</f>
        <v>1167431.98</v>
      </c>
      <c r="D71" s="43" t="str">
        <f>IF('Town Data'!E67&gt;9,'Town Data'!D67,"*")</f>
        <v>*</v>
      </c>
      <c r="E71" s="44">
        <f>IF('Town Data'!G67&gt;9,'Town Data'!F67,"*")</f>
        <v>96456.22</v>
      </c>
      <c r="F71" s="43">
        <f>IF('Town Data'!I67&gt;9,'Town Data'!H67,"*")</f>
        <v>1241924.97</v>
      </c>
      <c r="G71" s="43" t="str">
        <f>IF('Town Data'!K67&gt;9,'Town Data'!J67,"*")</f>
        <v>*</v>
      </c>
      <c r="H71" s="44">
        <f>IF('Town Data'!M67&gt;9,'Town Data'!L67,"*")</f>
        <v>120189.34</v>
      </c>
      <c r="I71" s="22">
        <f t="shared" si="3"/>
        <v>-5.9981876360856154E-2</v>
      </c>
      <c r="J71" s="22" t="str">
        <f t="shared" si="4"/>
        <v/>
      </c>
      <c r="K71" s="22">
        <f t="shared" si="5"/>
        <v>-0.1974644340338336</v>
      </c>
      <c r="L71" s="15"/>
    </row>
    <row r="72" spans="1:12" x14ac:dyDescent="0.3">
      <c r="A72" s="15"/>
      <c r="B72" s="15" t="str">
        <f>'Town Data'!A68</f>
        <v>STOWE</v>
      </c>
      <c r="C72" s="50">
        <f>IF('Town Data'!C68&gt;9,'Town Data'!B68,"*")</f>
        <v>4851818.55</v>
      </c>
      <c r="D72" s="46">
        <f>IF('Town Data'!E68&gt;9,'Town Data'!D68,"*")</f>
        <v>6285538.1699999999</v>
      </c>
      <c r="E72" s="47">
        <f>IF('Town Data'!G68&gt;9,'Town Data'!F68,"*")</f>
        <v>1456511.12</v>
      </c>
      <c r="F72" s="45">
        <f>IF('Town Data'!I68&gt;9,'Town Data'!H68,"*")</f>
        <v>4751381.5199999996</v>
      </c>
      <c r="G72" s="46">
        <f>IF('Town Data'!K68&gt;9,'Town Data'!J68,"*")</f>
        <v>6281175.54</v>
      </c>
      <c r="H72" s="47">
        <f>IF('Town Data'!M68&gt;9,'Town Data'!L68,"*")</f>
        <v>1414445.5</v>
      </c>
      <c r="I72" s="9">
        <f t="shared" si="3"/>
        <v>2.1138489842844756E-2</v>
      </c>
      <c r="J72" s="9">
        <f t="shared" si="4"/>
        <v>6.945562931998376E-4</v>
      </c>
      <c r="K72" s="9">
        <f t="shared" si="5"/>
        <v>2.9740007656710782E-2</v>
      </c>
      <c r="L72" s="15"/>
    </row>
    <row r="73" spans="1:12" x14ac:dyDescent="0.3">
      <c r="A73" s="15"/>
      <c r="B73" s="27" t="str">
        <f>'Town Data'!A69</f>
        <v>SWANTON</v>
      </c>
      <c r="C73" s="51">
        <f>IF('Town Data'!C69&gt;9,'Town Data'!B69,"*")</f>
        <v>562764.9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601319.91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-6.4117301554176054E-2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THETFORD</v>
      </c>
      <c r="C74" s="50">
        <f>IF('Town Data'!C70&gt;9,'Town Data'!B70,"*")</f>
        <v>95044.28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VERGENNES</v>
      </c>
      <c r="C75" s="51">
        <f>IF('Town Data'!C71&gt;9,'Town Data'!B71,"*")</f>
        <v>461478.37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477218.6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-3.2983270140769835E-2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WAITSFIELD</v>
      </c>
      <c r="C76" s="50">
        <f>IF('Town Data'!C72&gt;9,'Town Data'!B72,"*")</f>
        <v>1151493.3400000001</v>
      </c>
      <c r="D76" s="46">
        <f>IF('Town Data'!E72&gt;9,'Town Data'!D72,"*")</f>
        <v>356259.19</v>
      </c>
      <c r="E76" s="47">
        <f>IF('Town Data'!G72&gt;9,'Town Data'!F72,"*")</f>
        <v>286308.8</v>
      </c>
      <c r="F76" s="45">
        <f>IF('Town Data'!I72&gt;9,'Town Data'!H72,"*")</f>
        <v>1057898.43</v>
      </c>
      <c r="G76" s="46">
        <f>IF('Town Data'!K72&gt;9,'Town Data'!J72,"*")</f>
        <v>334129.06</v>
      </c>
      <c r="H76" s="47">
        <f>IF('Town Data'!M72&gt;9,'Town Data'!L72,"*")</f>
        <v>302519.82</v>
      </c>
      <c r="I76" s="9">
        <f t="shared" si="3"/>
        <v>8.8472491636082826E-2</v>
      </c>
      <c r="J76" s="9">
        <f t="shared" si="4"/>
        <v>6.6232281621957712E-2</v>
      </c>
      <c r="K76" s="9">
        <f t="shared" si="5"/>
        <v>-5.3586637728397495E-2</v>
      </c>
      <c r="L76" s="15"/>
    </row>
    <row r="77" spans="1:12" x14ac:dyDescent="0.3">
      <c r="A77" s="15"/>
      <c r="B77" s="27" t="str">
        <f>'Town Data'!A73</f>
        <v>WARREN</v>
      </c>
      <c r="C77" s="51">
        <f>IF('Town Data'!C73&gt;9,'Town Data'!B73,"*")</f>
        <v>394739.14</v>
      </c>
      <c r="D77" s="43">
        <f>IF('Town Data'!E73&gt;9,'Town Data'!D73,"*")</f>
        <v>453831.69</v>
      </c>
      <c r="E77" s="44" t="str">
        <f>IF('Town Data'!G73&gt;9,'Town Data'!F73,"*")</f>
        <v>*</v>
      </c>
      <c r="F77" s="43">
        <f>IF('Town Data'!I73&gt;9,'Town Data'!H73,"*")</f>
        <v>420997.38</v>
      </c>
      <c r="G77" s="43">
        <f>IF('Town Data'!K73&gt;9,'Town Data'!J73,"*")</f>
        <v>397029.75</v>
      </c>
      <c r="H77" s="44" t="str">
        <f>IF('Town Data'!M73&gt;9,'Town Data'!L73,"*")</f>
        <v>*</v>
      </c>
      <c r="I77" s="22">
        <f t="shared" si="3"/>
        <v>-6.2371504544755103E-2</v>
      </c>
      <c r="J77" s="22">
        <f t="shared" si="4"/>
        <v>0.14306721347707571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WATERBURY</v>
      </c>
      <c r="C78" s="50">
        <f>IF('Town Data'!C74&gt;9,'Town Data'!B74,"*")</f>
        <v>1874603.62</v>
      </c>
      <c r="D78" s="46">
        <f>IF('Town Data'!E74&gt;9,'Town Data'!D74,"*")</f>
        <v>898053.58</v>
      </c>
      <c r="E78" s="47">
        <f>IF('Town Data'!G74&gt;9,'Town Data'!F74,"*")</f>
        <v>461391.25</v>
      </c>
      <c r="F78" s="45">
        <f>IF('Town Data'!I74&gt;9,'Town Data'!H74,"*")</f>
        <v>1855475.53</v>
      </c>
      <c r="G78" s="46">
        <f>IF('Town Data'!K74&gt;9,'Town Data'!J74,"*")</f>
        <v>853513.33</v>
      </c>
      <c r="H78" s="47">
        <f>IF('Town Data'!M74&gt;9,'Town Data'!L74,"*")</f>
        <v>501338.95</v>
      </c>
      <c r="I78" s="9">
        <f t="shared" si="3"/>
        <v>1.0308996098698259E-2</v>
      </c>
      <c r="J78" s="9">
        <f t="shared" si="4"/>
        <v>5.2184597983958844E-2</v>
      </c>
      <c r="K78" s="9">
        <f t="shared" si="5"/>
        <v>-7.9682019519927608E-2</v>
      </c>
      <c r="L78" s="15"/>
    </row>
    <row r="79" spans="1:12" x14ac:dyDescent="0.3">
      <c r="A79" s="15"/>
      <c r="B79" s="27" t="str">
        <f>'Town Data'!A75</f>
        <v>WEATHERSFIELD</v>
      </c>
      <c r="C79" s="51">
        <f>IF('Town Data'!C75&gt;9,'Town Data'!B75,"*")</f>
        <v>247923.27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WEST RUTLAND</v>
      </c>
      <c r="C80" s="50">
        <f>IF('Town Data'!C76&gt;9,'Town Data'!B76,"*")</f>
        <v>126927.74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126004.71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7.32536109166077E-3</v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WILLISTON</v>
      </c>
      <c r="C81" s="51">
        <f>IF('Town Data'!C77&gt;9,'Town Data'!B77,"*")</f>
        <v>3269767.02</v>
      </c>
      <c r="D81" s="43" t="str">
        <f>IF('Town Data'!E77&gt;9,'Town Data'!D77,"*")</f>
        <v>*</v>
      </c>
      <c r="E81" s="44">
        <f>IF('Town Data'!G77&gt;9,'Town Data'!F77,"*")</f>
        <v>393048.01</v>
      </c>
      <c r="F81" s="43">
        <f>IF('Town Data'!I77&gt;9,'Town Data'!H77,"*")</f>
        <v>2991660.32</v>
      </c>
      <c r="G81" s="43" t="str">
        <f>IF('Town Data'!K77&gt;9,'Town Data'!J77,"*")</f>
        <v>*</v>
      </c>
      <c r="H81" s="44">
        <f>IF('Town Data'!M77&gt;9,'Town Data'!L77,"*")</f>
        <v>336119.53</v>
      </c>
      <c r="I81" s="22">
        <f t="shared" si="3"/>
        <v>9.2960654035749685E-2</v>
      </c>
      <c r="J81" s="22" t="str">
        <f t="shared" si="4"/>
        <v/>
      </c>
      <c r="K81" s="22">
        <f t="shared" si="5"/>
        <v>0.16936974772040167</v>
      </c>
      <c r="L81" s="15"/>
    </row>
    <row r="82" spans="1:12" x14ac:dyDescent="0.3">
      <c r="A82" s="15"/>
      <c r="B82" s="15" t="str">
        <f>'Town Data'!A78</f>
        <v>WILMINGTON</v>
      </c>
      <c r="C82" s="50">
        <f>IF('Town Data'!C78&gt;9,'Town Data'!B78,"*")</f>
        <v>750014.48</v>
      </c>
      <c r="D82" s="46">
        <f>IF('Town Data'!E78&gt;9,'Town Data'!D78,"*")</f>
        <v>123607.79</v>
      </c>
      <c r="E82" s="47">
        <f>IF('Town Data'!G78&gt;9,'Town Data'!F78,"*")</f>
        <v>104527.65</v>
      </c>
      <c r="F82" s="45">
        <f>IF('Town Data'!I78&gt;9,'Town Data'!H78,"*")</f>
        <v>864872.83</v>
      </c>
      <c r="G82" s="46">
        <f>IF('Town Data'!K78&gt;9,'Town Data'!J78,"*")</f>
        <v>192189</v>
      </c>
      <c r="H82" s="47">
        <f>IF('Town Data'!M78&gt;9,'Town Data'!L78,"*")</f>
        <v>165532.68</v>
      </c>
      <c r="I82" s="9">
        <f t="shared" si="3"/>
        <v>-0.13280374410651793</v>
      </c>
      <c r="J82" s="9">
        <f t="shared" si="4"/>
        <v>-0.35684253521273335</v>
      </c>
      <c r="K82" s="9">
        <f t="shared" si="5"/>
        <v>-0.36853768089781425</v>
      </c>
      <c r="L82" s="15"/>
    </row>
    <row r="83" spans="1:12" x14ac:dyDescent="0.3">
      <c r="A83" s="15"/>
      <c r="B83" s="27" t="str">
        <f>'Town Data'!A79</f>
        <v>WINDSOR</v>
      </c>
      <c r="C83" s="51">
        <f>IF('Town Data'!C79&gt;9,'Town Data'!B79,"*")</f>
        <v>422838.63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463552.36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-8.7829840840417644E-2</v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WINHALL</v>
      </c>
      <c r="C84" s="50" t="str">
        <f>IF('Town Data'!C80&gt;9,'Town Data'!B80,"*")</f>
        <v>*</v>
      </c>
      <c r="D84" s="45">
        <f>IF('Town Data'!E80&gt;9,'Town Data'!D80,"*")</f>
        <v>51607.48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>
        <f>IF('Town Data'!K80&gt;9,'Town Data'!J80,"*")</f>
        <v>40830.65</v>
      </c>
      <c r="H84" s="47" t="str">
        <f>IF('Town Data'!M80&gt;9,'Town Data'!L80,"*")</f>
        <v>*</v>
      </c>
      <c r="I84" s="9" t="str">
        <f t="shared" si="3"/>
        <v/>
      </c>
      <c r="J84" s="9">
        <f t="shared" si="4"/>
        <v>0.26393971195658167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WINOOSKI</v>
      </c>
      <c r="C85" s="51">
        <f>IF('Town Data'!C81&gt;9,'Town Data'!B81,"*")</f>
        <v>1250622.6100000001</v>
      </c>
      <c r="D85" s="43" t="str">
        <f>IF('Town Data'!E81&gt;9,'Town Data'!D81,"*")</f>
        <v>*</v>
      </c>
      <c r="E85" s="44">
        <f>IF('Town Data'!G81&gt;9,'Town Data'!F81,"*")</f>
        <v>425503.74</v>
      </c>
      <c r="F85" s="43">
        <f>IF('Town Data'!I81&gt;9,'Town Data'!H81,"*")</f>
        <v>1193321.1299999999</v>
      </c>
      <c r="G85" s="43" t="str">
        <f>IF('Town Data'!K81&gt;9,'Town Data'!J81,"*")</f>
        <v>*</v>
      </c>
      <c r="H85" s="44">
        <f>IF('Town Data'!M81&gt;9,'Town Data'!L81,"*")</f>
        <v>452662.76</v>
      </c>
      <c r="I85" s="22">
        <f t="shared" si="3"/>
        <v>4.8018491049429603E-2</v>
      </c>
      <c r="J85" s="22" t="str">
        <f t="shared" si="4"/>
        <v/>
      </c>
      <c r="K85" s="22">
        <f t="shared" si="5"/>
        <v>-5.9998352857655042E-2</v>
      </c>
      <c r="L85" s="15"/>
    </row>
    <row r="86" spans="1:12" x14ac:dyDescent="0.3">
      <c r="A86" s="15"/>
      <c r="B86" s="15" t="str">
        <f>'Town Data'!A82</f>
        <v>WOODSTOCK</v>
      </c>
      <c r="C86" s="50">
        <f>IF('Town Data'!C82&gt;9,'Town Data'!B82,"*")</f>
        <v>1618480.29</v>
      </c>
      <c r="D86" s="46">
        <f>IF('Town Data'!E82&gt;9,'Town Data'!D82,"*")</f>
        <v>1919293.11</v>
      </c>
      <c r="E86" s="47">
        <f>IF('Town Data'!G82&gt;9,'Town Data'!F82,"*")</f>
        <v>435834.94</v>
      </c>
      <c r="F86" s="45">
        <f>IF('Town Data'!I82&gt;9,'Town Data'!H82,"*")</f>
        <v>1631516.4</v>
      </c>
      <c r="G86" s="46">
        <f>IF('Town Data'!K82&gt;9,'Town Data'!J82,"*")</f>
        <v>2040825.46</v>
      </c>
      <c r="H86" s="47">
        <f>IF('Town Data'!M82&gt;9,'Town Data'!L82,"*")</f>
        <v>424036.2</v>
      </c>
      <c r="I86" s="9">
        <f t="shared" si="3"/>
        <v>-7.9901801783910167E-3</v>
      </c>
      <c r="J86" s="9">
        <f t="shared" si="4"/>
        <v>-5.9550584987311882E-2</v>
      </c>
      <c r="K86" s="9">
        <f t="shared" si="5"/>
        <v>2.7824841369675491E-2</v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142586.20000000001</v>
      </c>
      <c r="C2" s="39">
        <v>10</v>
      </c>
      <c r="D2" s="39">
        <v>87784.54</v>
      </c>
      <c r="E2" s="39">
        <v>16</v>
      </c>
      <c r="F2" s="39">
        <v>0</v>
      </c>
      <c r="G2" s="39">
        <v>0</v>
      </c>
      <c r="H2" s="39">
        <v>137621.76999999999</v>
      </c>
      <c r="I2" s="39">
        <v>10</v>
      </c>
      <c r="J2" s="39">
        <v>81083.27</v>
      </c>
      <c r="K2" s="39">
        <v>15</v>
      </c>
      <c r="L2" s="39">
        <v>0</v>
      </c>
      <c r="M2" s="39">
        <v>0</v>
      </c>
    </row>
    <row r="3" spans="1:13" x14ac:dyDescent="0.3">
      <c r="A3" s="38" t="s">
        <v>48</v>
      </c>
      <c r="B3" s="39">
        <v>199313.71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241235.35</v>
      </c>
      <c r="I3" s="39">
        <v>10</v>
      </c>
      <c r="J3" s="39">
        <v>127113.57</v>
      </c>
      <c r="K3" s="39">
        <v>10</v>
      </c>
      <c r="L3" s="39">
        <v>0</v>
      </c>
      <c r="M3" s="39">
        <v>0</v>
      </c>
    </row>
    <row r="4" spans="1:13" x14ac:dyDescent="0.3">
      <c r="A4" s="38" t="s">
        <v>49</v>
      </c>
      <c r="B4" s="39">
        <v>2447122.5699999998</v>
      </c>
      <c r="C4" s="39">
        <v>59</v>
      </c>
      <c r="D4" s="39">
        <v>227093.92</v>
      </c>
      <c r="E4" s="39">
        <v>10</v>
      </c>
      <c r="F4" s="39">
        <v>258770.06</v>
      </c>
      <c r="G4" s="39">
        <v>25</v>
      </c>
      <c r="H4" s="39">
        <v>2411710.19</v>
      </c>
      <c r="I4" s="39">
        <v>56</v>
      </c>
      <c r="J4" s="39">
        <v>0</v>
      </c>
      <c r="K4" s="39">
        <v>0</v>
      </c>
      <c r="L4" s="39">
        <v>273229.19</v>
      </c>
      <c r="M4" s="39">
        <v>26</v>
      </c>
    </row>
    <row r="5" spans="1:13" x14ac:dyDescent="0.3">
      <c r="A5" s="38" t="s">
        <v>50</v>
      </c>
      <c r="B5" s="39">
        <v>238788.05</v>
      </c>
      <c r="C5" s="39">
        <v>15</v>
      </c>
      <c r="D5" s="39">
        <v>0</v>
      </c>
      <c r="E5" s="39">
        <v>0</v>
      </c>
      <c r="F5" s="39">
        <v>0</v>
      </c>
      <c r="G5" s="39">
        <v>0</v>
      </c>
      <c r="H5" s="39">
        <v>220956.4</v>
      </c>
      <c r="I5" s="39">
        <v>17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3">
      <c r="A6" s="38" t="s">
        <v>51</v>
      </c>
      <c r="B6" s="39">
        <v>2879017.58</v>
      </c>
      <c r="C6" s="39">
        <v>73</v>
      </c>
      <c r="D6" s="39">
        <v>898365.49</v>
      </c>
      <c r="E6" s="39">
        <v>23</v>
      </c>
      <c r="F6" s="39">
        <v>396353.49</v>
      </c>
      <c r="G6" s="39">
        <v>29</v>
      </c>
      <c r="H6" s="39">
        <v>2602913.48</v>
      </c>
      <c r="I6" s="39">
        <v>70</v>
      </c>
      <c r="J6" s="39">
        <v>885665.17</v>
      </c>
      <c r="K6" s="39">
        <v>24</v>
      </c>
      <c r="L6" s="39">
        <v>380573.42</v>
      </c>
      <c r="M6" s="39">
        <v>33</v>
      </c>
    </row>
    <row r="7" spans="1:13" x14ac:dyDescent="0.3">
      <c r="A7" s="38" t="s">
        <v>52</v>
      </c>
      <c r="B7" s="39">
        <v>803129.75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274505.99</v>
      </c>
      <c r="C8" s="39">
        <v>10</v>
      </c>
      <c r="D8" s="39">
        <v>0</v>
      </c>
      <c r="E8" s="39">
        <v>0</v>
      </c>
      <c r="F8" s="39">
        <v>0</v>
      </c>
      <c r="G8" s="39">
        <v>0</v>
      </c>
      <c r="H8" s="39">
        <v>309507.21999999997</v>
      </c>
      <c r="I8" s="39">
        <v>11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510362.91</v>
      </c>
      <c r="C9" s="39">
        <v>13</v>
      </c>
      <c r="D9" s="39">
        <v>0</v>
      </c>
      <c r="E9" s="39">
        <v>0</v>
      </c>
      <c r="F9" s="39">
        <v>0</v>
      </c>
      <c r="G9" s="39">
        <v>0</v>
      </c>
      <c r="H9" s="39">
        <v>506975.9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390522.93</v>
      </c>
      <c r="C10" s="39">
        <v>21</v>
      </c>
      <c r="D10" s="39">
        <v>0</v>
      </c>
      <c r="E10" s="39">
        <v>0</v>
      </c>
      <c r="F10" s="39">
        <v>0</v>
      </c>
      <c r="G10" s="39">
        <v>0</v>
      </c>
      <c r="H10" s="39">
        <v>455453.39</v>
      </c>
      <c r="I10" s="39">
        <v>20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3935348.59</v>
      </c>
      <c r="C11" s="39">
        <v>86</v>
      </c>
      <c r="D11" s="39">
        <v>1026350.23</v>
      </c>
      <c r="E11" s="39">
        <v>17</v>
      </c>
      <c r="F11" s="39">
        <v>577692.68000000005</v>
      </c>
      <c r="G11" s="39">
        <v>35</v>
      </c>
      <c r="H11" s="39">
        <v>3888752.76</v>
      </c>
      <c r="I11" s="39">
        <v>90</v>
      </c>
      <c r="J11" s="39">
        <v>1066691.77</v>
      </c>
      <c r="K11" s="39">
        <v>19</v>
      </c>
      <c r="L11" s="39">
        <v>550717.18000000005</v>
      </c>
      <c r="M11" s="39">
        <v>39</v>
      </c>
    </row>
    <row r="12" spans="1:13" x14ac:dyDescent="0.3">
      <c r="A12" s="38" t="s">
        <v>57</v>
      </c>
      <c r="B12" s="39">
        <v>471823.22</v>
      </c>
      <c r="C12" s="39">
        <v>17</v>
      </c>
      <c r="D12" s="39">
        <v>0</v>
      </c>
      <c r="E12" s="39">
        <v>0</v>
      </c>
      <c r="F12" s="39">
        <v>0</v>
      </c>
      <c r="G12" s="39">
        <v>0</v>
      </c>
      <c r="H12" s="39">
        <v>462801.78</v>
      </c>
      <c r="I12" s="39">
        <v>18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3">
      <c r="A13" s="38" t="s">
        <v>58</v>
      </c>
      <c r="B13" s="39">
        <v>476139.89</v>
      </c>
      <c r="C13" s="39">
        <v>14</v>
      </c>
      <c r="D13" s="39">
        <v>485593.1</v>
      </c>
      <c r="E13" s="39">
        <v>19</v>
      </c>
      <c r="F13" s="39">
        <v>0</v>
      </c>
      <c r="G13" s="39">
        <v>0</v>
      </c>
      <c r="H13" s="39">
        <v>367027.63</v>
      </c>
      <c r="I13" s="39">
        <v>16</v>
      </c>
      <c r="J13" s="39">
        <v>305478.58</v>
      </c>
      <c r="K13" s="39">
        <v>15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12441406.75</v>
      </c>
      <c r="C14" s="39">
        <v>196</v>
      </c>
      <c r="D14" s="39">
        <v>6292482.5499999998</v>
      </c>
      <c r="E14" s="39">
        <v>24</v>
      </c>
      <c r="F14" s="39">
        <v>4561314.46</v>
      </c>
      <c r="G14" s="39">
        <v>113</v>
      </c>
      <c r="H14" s="39">
        <v>11976585.869999999</v>
      </c>
      <c r="I14" s="39">
        <v>201</v>
      </c>
      <c r="J14" s="39">
        <v>4667521.84</v>
      </c>
      <c r="K14" s="39">
        <v>24</v>
      </c>
      <c r="L14" s="39">
        <v>4425789.22</v>
      </c>
      <c r="M14" s="39">
        <v>107</v>
      </c>
    </row>
    <row r="15" spans="1:13" x14ac:dyDescent="0.3">
      <c r="A15" s="38" t="s">
        <v>60</v>
      </c>
      <c r="B15" s="39">
        <v>786557.16</v>
      </c>
      <c r="C15" s="39">
        <v>16</v>
      </c>
      <c r="D15" s="39">
        <v>907903.96</v>
      </c>
      <c r="E15" s="39">
        <v>13</v>
      </c>
      <c r="F15" s="39">
        <v>176654.26</v>
      </c>
      <c r="G15" s="39">
        <v>10</v>
      </c>
      <c r="H15" s="39">
        <v>759470.91</v>
      </c>
      <c r="I15" s="39">
        <v>17</v>
      </c>
      <c r="J15" s="39">
        <v>869487.11</v>
      </c>
      <c r="K15" s="39">
        <v>12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782540.79</v>
      </c>
      <c r="C16" s="39">
        <v>24</v>
      </c>
      <c r="D16" s="39">
        <v>0</v>
      </c>
      <c r="E16" s="39">
        <v>0</v>
      </c>
      <c r="F16" s="39">
        <v>0</v>
      </c>
      <c r="G16" s="39">
        <v>0</v>
      </c>
      <c r="H16" s="39">
        <v>718255.45</v>
      </c>
      <c r="I16" s="39">
        <v>22</v>
      </c>
      <c r="J16" s="39">
        <v>229872.54</v>
      </c>
      <c r="K16" s="39">
        <v>12</v>
      </c>
      <c r="L16" s="39">
        <v>0</v>
      </c>
      <c r="M16" s="39">
        <v>0</v>
      </c>
    </row>
    <row r="17" spans="1:13" x14ac:dyDescent="0.3">
      <c r="A17" s="38" t="s">
        <v>62</v>
      </c>
      <c r="B17" s="39">
        <v>0</v>
      </c>
      <c r="C17" s="39">
        <v>0</v>
      </c>
      <c r="D17" s="39">
        <v>147006.1</v>
      </c>
      <c r="E17" s="39">
        <v>10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326508.7</v>
      </c>
      <c r="C18" s="39">
        <v>18</v>
      </c>
      <c r="D18" s="39">
        <v>93433.26</v>
      </c>
      <c r="E18" s="39">
        <v>11</v>
      </c>
      <c r="F18" s="39">
        <v>0</v>
      </c>
      <c r="G18" s="39">
        <v>0</v>
      </c>
      <c r="H18" s="39">
        <v>293526.48</v>
      </c>
      <c r="I18" s="39">
        <v>19</v>
      </c>
      <c r="J18" s="39">
        <v>100408.59</v>
      </c>
      <c r="K18" s="39">
        <v>12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2522448.9900000002</v>
      </c>
      <c r="C19" s="39">
        <v>55</v>
      </c>
      <c r="D19" s="39">
        <v>1842668.3</v>
      </c>
      <c r="E19" s="39">
        <v>22</v>
      </c>
      <c r="F19" s="39">
        <v>252376.49</v>
      </c>
      <c r="G19" s="39">
        <v>18</v>
      </c>
      <c r="H19" s="39">
        <v>2625059.4300000002</v>
      </c>
      <c r="I19" s="39">
        <v>53</v>
      </c>
      <c r="J19" s="39">
        <v>1841159.84</v>
      </c>
      <c r="K19" s="39">
        <v>23</v>
      </c>
      <c r="L19" s="39">
        <v>279562.89</v>
      </c>
      <c r="M19" s="39">
        <v>18</v>
      </c>
    </row>
    <row r="20" spans="1:13" x14ac:dyDescent="0.3">
      <c r="A20" s="38" t="s">
        <v>65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45384.35</v>
      </c>
      <c r="K20" s="39">
        <v>10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928438.76</v>
      </c>
      <c r="C21" s="39">
        <v>22</v>
      </c>
      <c r="D21" s="39">
        <v>116531.09</v>
      </c>
      <c r="E21" s="39">
        <v>12</v>
      </c>
      <c r="F21" s="39">
        <v>0</v>
      </c>
      <c r="G21" s="39">
        <v>0</v>
      </c>
      <c r="H21" s="39">
        <v>922327.48</v>
      </c>
      <c r="I21" s="39">
        <v>24</v>
      </c>
      <c r="J21" s="39">
        <v>142432.57</v>
      </c>
      <c r="K21" s="39">
        <v>14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654284.6</v>
      </c>
      <c r="C22" s="39">
        <v>15</v>
      </c>
      <c r="D22" s="39">
        <v>260688.57</v>
      </c>
      <c r="E22" s="39">
        <v>10</v>
      </c>
      <c r="F22" s="39">
        <v>0</v>
      </c>
      <c r="G22" s="39">
        <v>0</v>
      </c>
      <c r="H22" s="39">
        <v>675267.5</v>
      </c>
      <c r="I22" s="39">
        <v>13</v>
      </c>
      <c r="J22" s="39">
        <v>375018.29</v>
      </c>
      <c r="K22" s="39">
        <v>14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392409.27</v>
      </c>
      <c r="C23" s="39">
        <v>17</v>
      </c>
      <c r="D23" s="39">
        <v>188784.44</v>
      </c>
      <c r="E23" s="39">
        <v>18</v>
      </c>
      <c r="F23" s="39">
        <v>0</v>
      </c>
      <c r="G23" s="39">
        <v>0</v>
      </c>
      <c r="H23" s="39">
        <v>390288.46</v>
      </c>
      <c r="I23" s="39">
        <v>18</v>
      </c>
      <c r="J23" s="39">
        <v>232932.82</v>
      </c>
      <c r="K23" s="39">
        <v>26</v>
      </c>
      <c r="L23" s="39">
        <v>132014.17000000001</v>
      </c>
      <c r="M23" s="39">
        <v>12</v>
      </c>
    </row>
    <row r="24" spans="1:13" x14ac:dyDescent="0.3">
      <c r="A24" s="38" t="s">
        <v>69</v>
      </c>
      <c r="B24" s="39">
        <v>398137.36</v>
      </c>
      <c r="C24" s="39">
        <v>19</v>
      </c>
      <c r="D24" s="39">
        <v>0</v>
      </c>
      <c r="E24" s="39">
        <v>0</v>
      </c>
      <c r="F24" s="39">
        <v>0</v>
      </c>
      <c r="G24" s="39">
        <v>0</v>
      </c>
      <c r="H24" s="39">
        <v>384141.82</v>
      </c>
      <c r="I24" s="39">
        <v>18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3571370.28</v>
      </c>
      <c r="C25" s="39">
        <v>79</v>
      </c>
      <c r="D25" s="39">
        <v>0</v>
      </c>
      <c r="E25" s="39">
        <v>0</v>
      </c>
      <c r="F25" s="39">
        <v>375478.83</v>
      </c>
      <c r="G25" s="39">
        <v>25</v>
      </c>
      <c r="H25" s="39">
        <v>3381687.5</v>
      </c>
      <c r="I25" s="39">
        <v>76</v>
      </c>
      <c r="J25" s="39">
        <v>0</v>
      </c>
      <c r="K25" s="39">
        <v>0</v>
      </c>
      <c r="L25" s="39">
        <v>391396.19</v>
      </c>
      <c r="M25" s="39">
        <v>24</v>
      </c>
    </row>
    <row r="26" spans="1:13" x14ac:dyDescent="0.3">
      <c r="A26" s="38" t="s">
        <v>71</v>
      </c>
      <c r="B26" s="39">
        <v>524547.26</v>
      </c>
      <c r="C26" s="39">
        <v>17</v>
      </c>
      <c r="D26" s="39">
        <v>0</v>
      </c>
      <c r="E26" s="39">
        <v>0</v>
      </c>
      <c r="F26" s="39">
        <v>0</v>
      </c>
      <c r="G26" s="39">
        <v>0</v>
      </c>
      <c r="H26" s="39">
        <v>510383.32</v>
      </c>
      <c r="I26" s="39">
        <v>15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321066</v>
      </c>
      <c r="I27" s="39">
        <v>11</v>
      </c>
      <c r="J27" s="39">
        <v>771876.08</v>
      </c>
      <c r="K27" s="39">
        <v>10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1272904.8600000001</v>
      </c>
      <c r="C28" s="39">
        <v>10</v>
      </c>
      <c r="D28" s="39">
        <v>1619102.5</v>
      </c>
      <c r="E28" s="39">
        <v>12</v>
      </c>
      <c r="F28" s="39">
        <v>0</v>
      </c>
      <c r="G28" s="39">
        <v>0</v>
      </c>
      <c r="H28" s="39">
        <v>1232552.02</v>
      </c>
      <c r="I28" s="39">
        <v>10</v>
      </c>
      <c r="J28" s="39">
        <v>1408483.54</v>
      </c>
      <c r="K28" s="39">
        <v>12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97318.31</v>
      </c>
      <c r="K29" s="39">
        <v>12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134741.38</v>
      </c>
      <c r="K30" s="39">
        <v>10</v>
      </c>
      <c r="L30" s="39">
        <v>0</v>
      </c>
      <c r="M30" s="39">
        <v>0</v>
      </c>
    </row>
    <row r="31" spans="1:13" x14ac:dyDescent="0.3">
      <c r="A31" s="38" t="s">
        <v>76</v>
      </c>
      <c r="B31" s="39">
        <v>389924.58</v>
      </c>
      <c r="C31" s="39">
        <v>16</v>
      </c>
      <c r="D31" s="39">
        <v>0</v>
      </c>
      <c r="E31" s="39">
        <v>0</v>
      </c>
      <c r="F31" s="39">
        <v>0</v>
      </c>
      <c r="G31" s="39">
        <v>0</v>
      </c>
      <c r="H31" s="39">
        <v>350378.32</v>
      </c>
      <c r="I31" s="39">
        <v>15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2692378.54</v>
      </c>
      <c r="C32" s="39">
        <v>46</v>
      </c>
      <c r="D32" s="39">
        <v>1659647.97</v>
      </c>
      <c r="E32" s="39">
        <v>18</v>
      </c>
      <c r="F32" s="39">
        <v>502865.85</v>
      </c>
      <c r="G32" s="39">
        <v>20</v>
      </c>
      <c r="H32" s="39">
        <v>2438750.31</v>
      </c>
      <c r="I32" s="39">
        <v>42</v>
      </c>
      <c r="J32" s="39">
        <v>1655106.61</v>
      </c>
      <c r="K32" s="39">
        <v>22</v>
      </c>
      <c r="L32" s="39">
        <v>438854.02</v>
      </c>
      <c r="M32" s="39">
        <v>16</v>
      </c>
    </row>
    <row r="33" spans="1:13" x14ac:dyDescent="0.3">
      <c r="A33" s="38" t="s">
        <v>78</v>
      </c>
      <c r="B33" s="39">
        <v>438190.82</v>
      </c>
      <c r="C33" s="39">
        <v>13</v>
      </c>
      <c r="D33" s="39">
        <v>0</v>
      </c>
      <c r="E33" s="39">
        <v>0</v>
      </c>
      <c r="F33" s="39">
        <v>0</v>
      </c>
      <c r="G33" s="39">
        <v>0</v>
      </c>
      <c r="H33" s="39">
        <v>454638.58</v>
      </c>
      <c r="I33" s="39">
        <v>12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3">
      <c r="A34" s="38" t="s">
        <v>79</v>
      </c>
      <c r="B34" s="39">
        <v>0</v>
      </c>
      <c r="C34" s="39">
        <v>0</v>
      </c>
      <c r="D34" s="39">
        <v>69033.600000000006</v>
      </c>
      <c r="E34" s="39">
        <v>10</v>
      </c>
      <c r="F34" s="39">
        <v>0</v>
      </c>
      <c r="G34" s="39">
        <v>0</v>
      </c>
      <c r="H34" s="39">
        <v>0</v>
      </c>
      <c r="I34" s="39">
        <v>0</v>
      </c>
      <c r="J34" s="39">
        <v>62820</v>
      </c>
      <c r="K34" s="39">
        <v>10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444999.9</v>
      </c>
      <c r="C35" s="39">
        <v>11</v>
      </c>
      <c r="D35" s="39">
        <v>0</v>
      </c>
      <c r="E35" s="39">
        <v>0</v>
      </c>
      <c r="F35" s="39">
        <v>0</v>
      </c>
      <c r="G35" s="39">
        <v>0</v>
      </c>
      <c r="H35" s="39">
        <v>397472.53</v>
      </c>
      <c r="I35" s="39">
        <v>11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3">
      <c r="A36" s="38" t="s">
        <v>81</v>
      </c>
      <c r="B36" s="39">
        <v>197145.42</v>
      </c>
      <c r="C36" s="39">
        <v>11</v>
      </c>
      <c r="D36" s="39">
        <v>0</v>
      </c>
      <c r="E36" s="39">
        <v>0</v>
      </c>
      <c r="F36" s="39">
        <v>0</v>
      </c>
      <c r="G36" s="39">
        <v>0</v>
      </c>
      <c r="H36" s="39">
        <v>256678.62</v>
      </c>
      <c r="I36" s="39">
        <v>14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1030687.53</v>
      </c>
      <c r="C37" s="39">
        <v>30</v>
      </c>
      <c r="D37" s="39">
        <v>976411.41</v>
      </c>
      <c r="E37" s="39">
        <v>39</v>
      </c>
      <c r="F37" s="39">
        <v>393700.94</v>
      </c>
      <c r="G37" s="39">
        <v>23</v>
      </c>
      <c r="H37" s="39">
        <v>1032738.14</v>
      </c>
      <c r="I37" s="39">
        <v>30</v>
      </c>
      <c r="J37" s="39">
        <v>884064.72</v>
      </c>
      <c r="K37" s="39">
        <v>39</v>
      </c>
      <c r="L37" s="39">
        <v>407811.68</v>
      </c>
      <c r="M37" s="39">
        <v>23</v>
      </c>
    </row>
    <row r="38" spans="1:13" x14ac:dyDescent="0.3">
      <c r="A38" s="38" t="s">
        <v>83</v>
      </c>
      <c r="B38" s="39">
        <v>209390.44</v>
      </c>
      <c r="C38" s="39">
        <v>14</v>
      </c>
      <c r="D38" s="39">
        <v>0</v>
      </c>
      <c r="E38" s="39">
        <v>0</v>
      </c>
      <c r="F38" s="39">
        <v>0</v>
      </c>
      <c r="G38" s="39">
        <v>0</v>
      </c>
      <c r="H38" s="39">
        <v>270349.03000000003</v>
      </c>
      <c r="I38" s="39">
        <v>13</v>
      </c>
      <c r="J38" s="39">
        <v>60284.1</v>
      </c>
      <c r="K38" s="39">
        <v>10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1189020.95</v>
      </c>
      <c r="C39" s="39">
        <v>36</v>
      </c>
      <c r="D39" s="39">
        <v>617444.65</v>
      </c>
      <c r="E39" s="39">
        <v>39</v>
      </c>
      <c r="F39" s="39">
        <v>370400.05</v>
      </c>
      <c r="G39" s="39">
        <v>22</v>
      </c>
      <c r="H39" s="39">
        <v>1116159.31</v>
      </c>
      <c r="I39" s="39">
        <v>36</v>
      </c>
      <c r="J39" s="39">
        <v>541907.78</v>
      </c>
      <c r="K39" s="39">
        <v>36</v>
      </c>
      <c r="L39" s="39">
        <v>332841.48</v>
      </c>
      <c r="M39" s="39">
        <v>21</v>
      </c>
    </row>
    <row r="40" spans="1:13" x14ac:dyDescent="0.3">
      <c r="A40" s="38" t="s">
        <v>85</v>
      </c>
      <c r="B40" s="39">
        <v>1198317.28</v>
      </c>
      <c r="C40" s="39">
        <v>26</v>
      </c>
      <c r="D40" s="39">
        <v>0</v>
      </c>
      <c r="E40" s="39">
        <v>0</v>
      </c>
      <c r="F40" s="39">
        <v>96076.24</v>
      </c>
      <c r="G40" s="39">
        <v>12</v>
      </c>
      <c r="H40" s="39">
        <v>1104699.29</v>
      </c>
      <c r="I40" s="39">
        <v>25</v>
      </c>
      <c r="J40" s="39">
        <v>0</v>
      </c>
      <c r="K40" s="39">
        <v>0</v>
      </c>
      <c r="L40" s="39">
        <v>97548.99</v>
      </c>
      <c r="M40" s="39">
        <v>11</v>
      </c>
    </row>
    <row r="41" spans="1:13" x14ac:dyDescent="0.3">
      <c r="A41" s="38" t="s">
        <v>86</v>
      </c>
      <c r="B41" s="39">
        <v>3343454.8</v>
      </c>
      <c r="C41" s="39">
        <v>53</v>
      </c>
      <c r="D41" s="39">
        <v>3302435.82</v>
      </c>
      <c r="E41" s="39">
        <v>31</v>
      </c>
      <c r="F41" s="39">
        <v>809123.04</v>
      </c>
      <c r="G41" s="39">
        <v>35</v>
      </c>
      <c r="H41" s="39">
        <v>3313988.85</v>
      </c>
      <c r="I41" s="39">
        <v>57</v>
      </c>
      <c r="J41" s="39">
        <v>3524883.46</v>
      </c>
      <c r="K41" s="39">
        <v>35</v>
      </c>
      <c r="L41" s="39">
        <v>829070.87</v>
      </c>
      <c r="M41" s="39">
        <v>34</v>
      </c>
    </row>
    <row r="42" spans="1:13" x14ac:dyDescent="0.3">
      <c r="A42" s="38" t="s">
        <v>87</v>
      </c>
      <c r="B42" s="39">
        <v>2333558.96</v>
      </c>
      <c r="C42" s="39">
        <v>52</v>
      </c>
      <c r="D42" s="39">
        <v>0</v>
      </c>
      <c r="E42" s="39">
        <v>0</v>
      </c>
      <c r="F42" s="39">
        <v>388326.36</v>
      </c>
      <c r="G42" s="39">
        <v>25</v>
      </c>
      <c r="H42" s="39">
        <v>2264297.98</v>
      </c>
      <c r="I42" s="39">
        <v>52</v>
      </c>
      <c r="J42" s="39">
        <v>0</v>
      </c>
      <c r="K42" s="39">
        <v>0</v>
      </c>
      <c r="L42" s="39">
        <v>386481.17</v>
      </c>
      <c r="M42" s="39">
        <v>25</v>
      </c>
    </row>
    <row r="43" spans="1:13" x14ac:dyDescent="0.3">
      <c r="A43" s="38" t="s">
        <v>88</v>
      </c>
      <c r="B43" s="39">
        <v>973999.4</v>
      </c>
      <c r="C43" s="39">
        <v>22</v>
      </c>
      <c r="D43" s="39">
        <v>0</v>
      </c>
      <c r="E43" s="39">
        <v>0</v>
      </c>
      <c r="F43" s="39">
        <v>0</v>
      </c>
      <c r="G43" s="39">
        <v>0</v>
      </c>
      <c r="H43" s="39">
        <v>971520.58</v>
      </c>
      <c r="I43" s="39">
        <v>24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140555.66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2421797</v>
      </c>
      <c r="C45" s="39">
        <v>59</v>
      </c>
      <c r="D45" s="39">
        <v>0</v>
      </c>
      <c r="E45" s="39">
        <v>0</v>
      </c>
      <c r="F45" s="39">
        <v>400641.02</v>
      </c>
      <c r="G45" s="39">
        <v>26</v>
      </c>
      <c r="H45" s="39">
        <v>2495107.09</v>
      </c>
      <c r="I45" s="39">
        <v>60</v>
      </c>
      <c r="J45" s="39">
        <v>0</v>
      </c>
      <c r="K45" s="39">
        <v>0</v>
      </c>
      <c r="L45" s="39">
        <v>437417.25</v>
      </c>
      <c r="M45" s="39">
        <v>27</v>
      </c>
    </row>
    <row r="46" spans="1:13" x14ac:dyDescent="0.3">
      <c r="A46" s="38" t="s">
        <v>91</v>
      </c>
      <c r="B46" s="39">
        <v>1420839.48</v>
      </c>
      <c r="C46" s="39">
        <v>32</v>
      </c>
      <c r="D46" s="39">
        <v>148004.98000000001</v>
      </c>
      <c r="E46" s="39">
        <v>11</v>
      </c>
      <c r="F46" s="39">
        <v>145311.49</v>
      </c>
      <c r="G46" s="39">
        <v>12</v>
      </c>
      <c r="H46" s="39">
        <v>1308267.1299999999</v>
      </c>
      <c r="I46" s="39">
        <v>32</v>
      </c>
      <c r="J46" s="39">
        <v>144596.10999999999</v>
      </c>
      <c r="K46" s="39">
        <v>11</v>
      </c>
      <c r="L46" s="39">
        <v>133315.63</v>
      </c>
      <c r="M46" s="39">
        <v>13</v>
      </c>
    </row>
    <row r="47" spans="1:13" x14ac:dyDescent="0.3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33332.42</v>
      </c>
      <c r="K47" s="39">
        <v>10</v>
      </c>
      <c r="L47" s="39">
        <v>0</v>
      </c>
      <c r="M47" s="39">
        <v>0</v>
      </c>
    </row>
    <row r="48" spans="1:13" x14ac:dyDescent="0.3">
      <c r="A48" s="38" t="s">
        <v>93</v>
      </c>
      <c r="B48" s="39">
        <v>1198026.9099999999</v>
      </c>
      <c r="C48" s="39">
        <v>30</v>
      </c>
      <c r="D48" s="39">
        <v>0</v>
      </c>
      <c r="E48" s="39">
        <v>0</v>
      </c>
      <c r="F48" s="39">
        <v>206002.62</v>
      </c>
      <c r="G48" s="39">
        <v>12</v>
      </c>
      <c r="H48" s="39">
        <v>1189704.03</v>
      </c>
      <c r="I48" s="39">
        <v>31</v>
      </c>
      <c r="J48" s="39">
        <v>0</v>
      </c>
      <c r="K48" s="39">
        <v>0</v>
      </c>
      <c r="L48" s="39">
        <v>199276.77</v>
      </c>
      <c r="M48" s="39">
        <v>15</v>
      </c>
    </row>
    <row r="49" spans="1:13" x14ac:dyDescent="0.3">
      <c r="A49" s="38" t="s">
        <v>94</v>
      </c>
      <c r="B49" s="39">
        <v>0</v>
      </c>
      <c r="C49" s="39">
        <v>0</v>
      </c>
      <c r="D49" s="39">
        <v>357605.94</v>
      </c>
      <c r="E49" s="39">
        <v>21</v>
      </c>
      <c r="F49" s="39">
        <v>0</v>
      </c>
      <c r="G49" s="39">
        <v>0</v>
      </c>
      <c r="H49" s="39">
        <v>0</v>
      </c>
      <c r="I49" s="39">
        <v>0</v>
      </c>
      <c r="J49" s="39">
        <v>337099.31</v>
      </c>
      <c r="K49" s="39">
        <v>21</v>
      </c>
      <c r="L49" s="39">
        <v>0</v>
      </c>
      <c r="M49" s="39">
        <v>0</v>
      </c>
    </row>
    <row r="50" spans="1:13" x14ac:dyDescent="0.3">
      <c r="A50" s="38" t="s">
        <v>95</v>
      </c>
      <c r="B50" s="39">
        <v>343248.62</v>
      </c>
      <c r="C50" s="39">
        <v>21</v>
      </c>
      <c r="D50" s="39">
        <v>0</v>
      </c>
      <c r="E50" s="39">
        <v>0</v>
      </c>
      <c r="F50" s="39">
        <v>0</v>
      </c>
      <c r="G50" s="39">
        <v>0</v>
      </c>
      <c r="H50" s="39">
        <v>353653.89</v>
      </c>
      <c r="I50" s="39">
        <v>19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3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47544.84</v>
      </c>
      <c r="K51" s="39">
        <v>11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312019.74</v>
      </c>
      <c r="C52" s="39">
        <v>12</v>
      </c>
      <c r="D52" s="39">
        <v>0</v>
      </c>
      <c r="E52" s="39">
        <v>0</v>
      </c>
      <c r="F52" s="39">
        <v>0</v>
      </c>
      <c r="G52" s="39">
        <v>0</v>
      </c>
      <c r="H52" s="39">
        <v>314390.78000000003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180107.94</v>
      </c>
      <c r="I53" s="39">
        <v>10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664936.68000000005</v>
      </c>
      <c r="C54" s="39">
        <v>22</v>
      </c>
      <c r="D54" s="39">
        <v>0</v>
      </c>
      <c r="E54" s="39">
        <v>0</v>
      </c>
      <c r="F54" s="39">
        <v>0</v>
      </c>
      <c r="G54" s="39">
        <v>0</v>
      </c>
      <c r="H54" s="39">
        <v>600513.94999999995</v>
      </c>
      <c r="I54" s="39">
        <v>23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270020.95</v>
      </c>
      <c r="C55" s="39">
        <v>10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3">
      <c r="A56" s="38" t="s">
        <v>101</v>
      </c>
      <c r="B56" s="39">
        <v>436811.12</v>
      </c>
      <c r="C56" s="39">
        <v>32</v>
      </c>
      <c r="D56" s="39">
        <v>0</v>
      </c>
      <c r="E56" s="39">
        <v>0</v>
      </c>
      <c r="F56" s="39">
        <v>107180.95</v>
      </c>
      <c r="G56" s="39">
        <v>13</v>
      </c>
      <c r="H56" s="39">
        <v>439450.28</v>
      </c>
      <c r="I56" s="39">
        <v>29</v>
      </c>
      <c r="J56" s="39">
        <v>0</v>
      </c>
      <c r="K56" s="39">
        <v>0</v>
      </c>
      <c r="L56" s="39">
        <v>74481.62</v>
      </c>
      <c r="M56" s="39">
        <v>11</v>
      </c>
    </row>
    <row r="57" spans="1:13" x14ac:dyDescent="0.3">
      <c r="A57" s="38" t="s">
        <v>102</v>
      </c>
      <c r="B57" s="39">
        <v>435414.73</v>
      </c>
      <c r="C57" s="39">
        <v>12</v>
      </c>
      <c r="D57" s="39">
        <v>0</v>
      </c>
      <c r="E57" s="39">
        <v>0</v>
      </c>
      <c r="F57" s="39">
        <v>0</v>
      </c>
      <c r="G57" s="39">
        <v>0</v>
      </c>
      <c r="H57" s="39">
        <v>409059.13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3">
      <c r="A58" s="38" t="s">
        <v>103</v>
      </c>
      <c r="B58" s="39">
        <v>3650005.34</v>
      </c>
      <c r="C58" s="39">
        <v>91</v>
      </c>
      <c r="D58" s="39">
        <v>304749.71000000002</v>
      </c>
      <c r="E58" s="39">
        <v>13</v>
      </c>
      <c r="F58" s="39">
        <v>429232.2</v>
      </c>
      <c r="G58" s="39">
        <v>39</v>
      </c>
      <c r="H58" s="39">
        <v>3704902.11</v>
      </c>
      <c r="I58" s="39">
        <v>91</v>
      </c>
      <c r="J58" s="39">
        <v>361196.22</v>
      </c>
      <c r="K58" s="39">
        <v>11</v>
      </c>
      <c r="L58" s="39">
        <v>439898.91</v>
      </c>
      <c r="M58" s="39">
        <v>38</v>
      </c>
    </row>
    <row r="59" spans="1:13" x14ac:dyDescent="0.3">
      <c r="A59" s="38" t="s">
        <v>104</v>
      </c>
      <c r="B59" s="39">
        <v>1075658.93</v>
      </c>
      <c r="C59" s="39">
        <v>12</v>
      </c>
      <c r="D59" s="39">
        <v>0</v>
      </c>
      <c r="E59" s="39">
        <v>0</v>
      </c>
      <c r="F59" s="39">
        <v>0</v>
      </c>
      <c r="G59" s="39">
        <v>0</v>
      </c>
      <c r="H59" s="39">
        <v>729746.98</v>
      </c>
      <c r="I59" s="39">
        <v>13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3">
      <c r="A60" s="38" t="s">
        <v>105</v>
      </c>
      <c r="B60" s="39">
        <v>0</v>
      </c>
      <c r="C60" s="39">
        <v>0</v>
      </c>
      <c r="D60" s="39">
        <v>73546.41</v>
      </c>
      <c r="E60" s="39">
        <v>12</v>
      </c>
      <c r="F60" s="39">
        <v>0</v>
      </c>
      <c r="G60" s="39">
        <v>0</v>
      </c>
      <c r="H60" s="39">
        <v>0</v>
      </c>
      <c r="I60" s="39">
        <v>0</v>
      </c>
      <c r="J60" s="39">
        <v>51420.14</v>
      </c>
      <c r="K60" s="39">
        <v>11</v>
      </c>
      <c r="L60" s="39">
        <v>0</v>
      </c>
      <c r="M60" s="39">
        <v>0</v>
      </c>
    </row>
    <row r="61" spans="1:13" x14ac:dyDescent="0.3">
      <c r="A61" s="38" t="s">
        <v>106</v>
      </c>
      <c r="B61" s="39">
        <v>1368589.05</v>
      </c>
      <c r="C61" s="39">
        <v>27</v>
      </c>
      <c r="D61" s="39">
        <v>783589.76</v>
      </c>
      <c r="E61" s="39">
        <v>11</v>
      </c>
      <c r="F61" s="39">
        <v>241130.47</v>
      </c>
      <c r="G61" s="39">
        <v>16</v>
      </c>
      <c r="H61" s="39">
        <v>1339299.07</v>
      </c>
      <c r="I61" s="39">
        <v>27</v>
      </c>
      <c r="J61" s="39">
        <v>0</v>
      </c>
      <c r="K61" s="39">
        <v>0</v>
      </c>
      <c r="L61" s="39">
        <v>211804.21</v>
      </c>
      <c r="M61" s="39">
        <v>17</v>
      </c>
    </row>
    <row r="62" spans="1:13" x14ac:dyDescent="0.3">
      <c r="A62" s="38" t="s">
        <v>107</v>
      </c>
      <c r="B62" s="39">
        <v>6883733.25</v>
      </c>
      <c r="C62" s="39">
        <v>99</v>
      </c>
      <c r="D62" s="39">
        <v>4262420.43</v>
      </c>
      <c r="E62" s="39">
        <v>24</v>
      </c>
      <c r="F62" s="39">
        <v>970690.17</v>
      </c>
      <c r="G62" s="39">
        <v>36</v>
      </c>
      <c r="H62" s="39">
        <v>6813555.6200000001</v>
      </c>
      <c r="I62" s="39">
        <v>93</v>
      </c>
      <c r="J62" s="39">
        <v>5103230</v>
      </c>
      <c r="K62" s="39">
        <v>24</v>
      </c>
      <c r="L62" s="39">
        <v>957633.02</v>
      </c>
      <c r="M62" s="39">
        <v>35</v>
      </c>
    </row>
    <row r="63" spans="1:13" x14ac:dyDescent="0.3">
      <c r="A63" s="38" t="s">
        <v>108</v>
      </c>
      <c r="B63" s="39">
        <v>421810.3</v>
      </c>
      <c r="C63" s="39">
        <v>15</v>
      </c>
      <c r="D63" s="39">
        <v>417664.77</v>
      </c>
      <c r="E63" s="39">
        <v>28</v>
      </c>
      <c r="F63" s="39">
        <v>0</v>
      </c>
      <c r="G63" s="39">
        <v>0</v>
      </c>
      <c r="H63" s="39">
        <v>410353.17</v>
      </c>
      <c r="I63" s="39">
        <v>15</v>
      </c>
      <c r="J63" s="39">
        <v>416063.97</v>
      </c>
      <c r="K63" s="39">
        <v>25</v>
      </c>
      <c r="L63" s="39">
        <v>0</v>
      </c>
      <c r="M63" s="39">
        <v>0</v>
      </c>
    </row>
    <row r="64" spans="1:13" x14ac:dyDescent="0.3">
      <c r="A64" s="38" t="s">
        <v>109</v>
      </c>
      <c r="B64" s="39">
        <v>997719.07</v>
      </c>
      <c r="C64" s="39">
        <v>35</v>
      </c>
      <c r="D64" s="39">
        <v>0</v>
      </c>
      <c r="E64" s="39">
        <v>0</v>
      </c>
      <c r="F64" s="39">
        <v>83371.66</v>
      </c>
      <c r="G64" s="39">
        <v>15</v>
      </c>
      <c r="H64" s="39">
        <v>956157.24</v>
      </c>
      <c r="I64" s="39">
        <v>34</v>
      </c>
      <c r="J64" s="39">
        <v>0</v>
      </c>
      <c r="K64" s="39">
        <v>0</v>
      </c>
      <c r="L64" s="39">
        <v>59119.61</v>
      </c>
      <c r="M64" s="39">
        <v>14</v>
      </c>
    </row>
    <row r="65" spans="1:13" x14ac:dyDescent="0.3">
      <c r="A65" s="38" t="s">
        <v>110</v>
      </c>
      <c r="B65" s="39">
        <v>1862930.67</v>
      </c>
      <c r="C65" s="39">
        <v>47</v>
      </c>
      <c r="D65" s="39">
        <v>0</v>
      </c>
      <c r="E65" s="39">
        <v>0</v>
      </c>
      <c r="F65" s="39">
        <v>205203.93</v>
      </c>
      <c r="G65" s="39">
        <v>20</v>
      </c>
      <c r="H65" s="39">
        <v>1867866.62</v>
      </c>
      <c r="I65" s="39">
        <v>52</v>
      </c>
      <c r="J65" s="39">
        <v>0</v>
      </c>
      <c r="K65" s="39">
        <v>0</v>
      </c>
      <c r="L65" s="39">
        <v>229868.71</v>
      </c>
      <c r="M65" s="39">
        <v>21</v>
      </c>
    </row>
    <row r="66" spans="1:13" x14ac:dyDescent="0.3">
      <c r="A66" s="38" t="s">
        <v>111</v>
      </c>
      <c r="B66" s="39">
        <v>836285.13</v>
      </c>
      <c r="C66" s="39">
        <v>11</v>
      </c>
      <c r="D66" s="39">
        <v>0</v>
      </c>
      <c r="E66" s="39">
        <v>0</v>
      </c>
      <c r="F66" s="39">
        <v>0</v>
      </c>
      <c r="G66" s="39">
        <v>0</v>
      </c>
      <c r="H66" s="39">
        <v>792877.6</v>
      </c>
      <c r="I66" s="39">
        <v>11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3">
      <c r="A67" s="38" t="s">
        <v>112</v>
      </c>
      <c r="B67" s="39">
        <v>1167431.98</v>
      </c>
      <c r="C67" s="39">
        <v>48</v>
      </c>
      <c r="D67" s="39">
        <v>0</v>
      </c>
      <c r="E67" s="39">
        <v>0</v>
      </c>
      <c r="F67" s="39">
        <v>96456.22</v>
      </c>
      <c r="G67" s="39">
        <v>21</v>
      </c>
      <c r="H67" s="39">
        <v>1241924.97</v>
      </c>
      <c r="I67" s="39">
        <v>48</v>
      </c>
      <c r="J67" s="39">
        <v>0</v>
      </c>
      <c r="K67" s="39">
        <v>0</v>
      </c>
      <c r="L67" s="39">
        <v>120189.34</v>
      </c>
      <c r="M67" s="39">
        <v>21</v>
      </c>
    </row>
    <row r="68" spans="1:13" x14ac:dyDescent="0.3">
      <c r="A68" s="38" t="s">
        <v>113</v>
      </c>
      <c r="B68" s="39">
        <v>4851818.55</v>
      </c>
      <c r="C68" s="39">
        <v>74</v>
      </c>
      <c r="D68" s="39">
        <v>6285538.1699999999</v>
      </c>
      <c r="E68" s="39">
        <v>88</v>
      </c>
      <c r="F68" s="39">
        <v>1456511.12</v>
      </c>
      <c r="G68" s="39">
        <v>44</v>
      </c>
      <c r="H68" s="39">
        <v>4751381.5199999996</v>
      </c>
      <c r="I68" s="39">
        <v>70</v>
      </c>
      <c r="J68" s="39">
        <v>6281175.54</v>
      </c>
      <c r="K68" s="39">
        <v>76</v>
      </c>
      <c r="L68" s="39">
        <v>1414445.5</v>
      </c>
      <c r="M68" s="39">
        <v>44</v>
      </c>
    </row>
    <row r="69" spans="1:13" x14ac:dyDescent="0.3">
      <c r="A69" s="38" t="s">
        <v>114</v>
      </c>
      <c r="B69" s="39">
        <v>562764.9</v>
      </c>
      <c r="C69" s="39">
        <v>15</v>
      </c>
      <c r="D69" s="39">
        <v>0</v>
      </c>
      <c r="E69" s="39">
        <v>0</v>
      </c>
      <c r="F69" s="39">
        <v>0</v>
      </c>
      <c r="G69" s="39">
        <v>0</v>
      </c>
      <c r="H69" s="39">
        <v>601319.91</v>
      </c>
      <c r="I69" s="39">
        <v>17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3">
      <c r="A70" s="38" t="s">
        <v>115</v>
      </c>
      <c r="B70" s="39">
        <v>95044.28</v>
      </c>
      <c r="C70" s="39">
        <v>10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3">
      <c r="A71" s="38" t="s">
        <v>116</v>
      </c>
      <c r="B71" s="39">
        <v>461478.37</v>
      </c>
      <c r="C71" s="39">
        <v>15</v>
      </c>
      <c r="D71" s="39">
        <v>0</v>
      </c>
      <c r="E71" s="39">
        <v>0</v>
      </c>
      <c r="F71" s="39">
        <v>0</v>
      </c>
      <c r="G71" s="39">
        <v>0</v>
      </c>
      <c r="H71" s="39">
        <v>477218.6</v>
      </c>
      <c r="I71" s="39">
        <v>16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3">
      <c r="A72" s="38" t="s">
        <v>117</v>
      </c>
      <c r="B72" s="39">
        <v>1151493.3400000001</v>
      </c>
      <c r="C72" s="39">
        <v>32</v>
      </c>
      <c r="D72" s="39">
        <v>356259.19</v>
      </c>
      <c r="E72" s="39">
        <v>18</v>
      </c>
      <c r="F72" s="39">
        <v>286308.8</v>
      </c>
      <c r="G72" s="39">
        <v>18</v>
      </c>
      <c r="H72" s="39">
        <v>1057898.43</v>
      </c>
      <c r="I72" s="39">
        <v>32</v>
      </c>
      <c r="J72" s="39">
        <v>334129.06</v>
      </c>
      <c r="K72" s="39">
        <v>16</v>
      </c>
      <c r="L72" s="39">
        <v>302519.82</v>
      </c>
      <c r="M72" s="39">
        <v>20</v>
      </c>
    </row>
    <row r="73" spans="1:13" x14ac:dyDescent="0.3">
      <c r="A73" s="38" t="s">
        <v>118</v>
      </c>
      <c r="B73" s="39">
        <v>394739.14</v>
      </c>
      <c r="C73" s="39">
        <v>13</v>
      </c>
      <c r="D73" s="39">
        <v>453831.69</v>
      </c>
      <c r="E73" s="39">
        <v>14</v>
      </c>
      <c r="F73" s="39">
        <v>0</v>
      </c>
      <c r="G73" s="39">
        <v>0</v>
      </c>
      <c r="H73" s="39">
        <v>420997.38</v>
      </c>
      <c r="I73" s="39">
        <v>13</v>
      </c>
      <c r="J73" s="39">
        <v>397029.75</v>
      </c>
      <c r="K73" s="39">
        <v>16</v>
      </c>
      <c r="L73" s="39">
        <v>0</v>
      </c>
      <c r="M73" s="39">
        <v>0</v>
      </c>
    </row>
    <row r="74" spans="1:13" x14ac:dyDescent="0.3">
      <c r="A74" s="38" t="s">
        <v>119</v>
      </c>
      <c r="B74" s="39">
        <v>1874603.62</v>
      </c>
      <c r="C74" s="39">
        <v>47</v>
      </c>
      <c r="D74" s="39">
        <v>898053.58</v>
      </c>
      <c r="E74" s="39">
        <v>11</v>
      </c>
      <c r="F74" s="39">
        <v>461391.25</v>
      </c>
      <c r="G74" s="39">
        <v>18</v>
      </c>
      <c r="H74" s="39">
        <v>1855475.53</v>
      </c>
      <c r="I74" s="39">
        <v>47</v>
      </c>
      <c r="J74" s="39">
        <v>853513.33</v>
      </c>
      <c r="K74" s="39">
        <v>10</v>
      </c>
      <c r="L74" s="39">
        <v>501338.95</v>
      </c>
      <c r="M74" s="39">
        <v>18</v>
      </c>
    </row>
    <row r="75" spans="1:13" x14ac:dyDescent="0.3">
      <c r="A75" s="38" t="s">
        <v>120</v>
      </c>
      <c r="B75" s="39">
        <v>247923.27</v>
      </c>
      <c r="C75" s="39">
        <v>10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3">
      <c r="A76" s="38" t="s">
        <v>121</v>
      </c>
      <c r="B76" s="39">
        <v>126927.74</v>
      </c>
      <c r="C76" s="39">
        <v>11</v>
      </c>
      <c r="D76" s="39">
        <v>0</v>
      </c>
      <c r="E76" s="39">
        <v>0</v>
      </c>
      <c r="F76" s="39">
        <v>0</v>
      </c>
      <c r="G76" s="39">
        <v>0</v>
      </c>
      <c r="H76" s="39">
        <v>126004.71</v>
      </c>
      <c r="I76" s="39">
        <v>10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3">
      <c r="A77" s="35" t="s">
        <v>122</v>
      </c>
      <c r="B77" s="35">
        <v>3269767.02</v>
      </c>
      <c r="C77" s="35">
        <v>47</v>
      </c>
      <c r="D77" s="35">
        <v>0</v>
      </c>
      <c r="E77" s="35">
        <v>0</v>
      </c>
      <c r="F77" s="35">
        <v>393048.01</v>
      </c>
      <c r="G77" s="35">
        <v>19</v>
      </c>
      <c r="H77" s="35">
        <v>2991660.32</v>
      </c>
      <c r="I77" s="35">
        <v>44</v>
      </c>
      <c r="J77" s="35">
        <v>0</v>
      </c>
      <c r="K77" s="35">
        <v>0</v>
      </c>
      <c r="L77" s="35">
        <v>336119.53</v>
      </c>
      <c r="M77" s="35">
        <v>18</v>
      </c>
    </row>
    <row r="78" spans="1:13" x14ac:dyDescent="0.3">
      <c r="A78" s="35" t="s">
        <v>123</v>
      </c>
      <c r="B78" s="35">
        <v>750014.48</v>
      </c>
      <c r="C78" s="35">
        <v>22</v>
      </c>
      <c r="D78" s="35">
        <v>123607.79</v>
      </c>
      <c r="E78" s="35">
        <v>16</v>
      </c>
      <c r="F78" s="35">
        <v>104527.65</v>
      </c>
      <c r="G78" s="35">
        <v>13</v>
      </c>
      <c r="H78" s="35">
        <v>864872.83</v>
      </c>
      <c r="I78" s="35">
        <v>24</v>
      </c>
      <c r="J78" s="35">
        <v>192189</v>
      </c>
      <c r="K78" s="35">
        <v>16</v>
      </c>
      <c r="L78" s="35">
        <v>165532.68</v>
      </c>
      <c r="M78" s="35">
        <v>15</v>
      </c>
    </row>
    <row r="79" spans="1:13" x14ac:dyDescent="0.3">
      <c r="A79" s="35" t="s">
        <v>124</v>
      </c>
      <c r="B79" s="35">
        <v>422838.63</v>
      </c>
      <c r="C79" s="35">
        <v>13</v>
      </c>
      <c r="D79" s="35">
        <v>0</v>
      </c>
      <c r="E79" s="35">
        <v>0</v>
      </c>
      <c r="F79" s="35">
        <v>0</v>
      </c>
      <c r="G79" s="35">
        <v>0</v>
      </c>
      <c r="H79" s="35">
        <v>463552.36</v>
      </c>
      <c r="I79" s="35">
        <v>14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3">
      <c r="A80" s="35" t="s">
        <v>125</v>
      </c>
      <c r="B80" s="35">
        <v>0</v>
      </c>
      <c r="C80" s="35">
        <v>0</v>
      </c>
      <c r="D80" s="35">
        <v>51607.48</v>
      </c>
      <c r="E80" s="35">
        <v>13</v>
      </c>
      <c r="F80" s="35">
        <v>0</v>
      </c>
      <c r="G80" s="35">
        <v>0</v>
      </c>
      <c r="H80" s="35">
        <v>0</v>
      </c>
      <c r="I80" s="35">
        <v>0</v>
      </c>
      <c r="J80" s="35">
        <v>40830.65</v>
      </c>
      <c r="K80" s="35">
        <v>11</v>
      </c>
      <c r="L80" s="35">
        <v>0</v>
      </c>
      <c r="M80" s="35">
        <v>0</v>
      </c>
    </row>
    <row r="81" spans="1:13" x14ac:dyDescent="0.3">
      <c r="A81" s="35" t="s">
        <v>126</v>
      </c>
      <c r="B81" s="35">
        <v>1250622.6100000001</v>
      </c>
      <c r="C81" s="35">
        <v>34</v>
      </c>
      <c r="D81" s="35">
        <v>0</v>
      </c>
      <c r="E81" s="35">
        <v>0</v>
      </c>
      <c r="F81" s="35">
        <v>425503.74</v>
      </c>
      <c r="G81" s="35">
        <v>14</v>
      </c>
      <c r="H81" s="35">
        <v>1193321.1299999999</v>
      </c>
      <c r="I81" s="35">
        <v>32</v>
      </c>
      <c r="J81" s="35">
        <v>0</v>
      </c>
      <c r="K81" s="35">
        <v>0</v>
      </c>
      <c r="L81" s="35">
        <v>452662.76</v>
      </c>
      <c r="M81" s="35">
        <v>13</v>
      </c>
    </row>
    <row r="82" spans="1:13" x14ac:dyDescent="0.3">
      <c r="A82" s="35" t="s">
        <v>127</v>
      </c>
      <c r="B82" s="35">
        <v>1618480.29</v>
      </c>
      <c r="C82" s="35">
        <v>24</v>
      </c>
      <c r="D82" s="35">
        <v>1919293.11</v>
      </c>
      <c r="E82" s="35">
        <v>25</v>
      </c>
      <c r="F82" s="35">
        <v>435834.94</v>
      </c>
      <c r="G82" s="35">
        <v>13</v>
      </c>
      <c r="H82" s="35">
        <v>1631516.4</v>
      </c>
      <c r="I82" s="35">
        <v>27</v>
      </c>
      <c r="J82" s="35">
        <v>2040825.46</v>
      </c>
      <c r="K82" s="35">
        <v>25</v>
      </c>
      <c r="L82" s="35">
        <v>424036.2</v>
      </c>
      <c r="M82" s="35">
        <v>16</v>
      </c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128</v>
      </c>
      <c r="B2" s="35">
        <v>5191808.04</v>
      </c>
      <c r="C2" s="36">
        <v>132</v>
      </c>
      <c r="D2" s="35">
        <v>2806709.12</v>
      </c>
      <c r="E2" s="36">
        <v>86</v>
      </c>
      <c r="F2" s="35">
        <v>896047.07</v>
      </c>
      <c r="G2" s="36">
        <v>57</v>
      </c>
      <c r="H2" s="35">
        <v>5136218.5</v>
      </c>
      <c r="I2" s="36">
        <v>138</v>
      </c>
      <c r="J2" s="35">
        <v>2580343.83</v>
      </c>
      <c r="K2" s="36">
        <v>85</v>
      </c>
      <c r="L2" s="35">
        <v>875155.23</v>
      </c>
      <c r="M2" s="37">
        <v>56</v>
      </c>
      <c r="N2" s="35"/>
      <c r="O2" s="35"/>
      <c r="P2" s="35"/>
      <c r="Q2" s="35"/>
      <c r="R2" s="35"/>
    </row>
    <row r="3" spans="1:18" x14ac:dyDescent="0.3">
      <c r="A3" s="35" t="s">
        <v>129</v>
      </c>
      <c r="B3" s="35">
        <v>7515187.5099999998</v>
      </c>
      <c r="C3" s="36">
        <v>176</v>
      </c>
      <c r="D3" s="35">
        <v>4862348.97</v>
      </c>
      <c r="E3" s="36">
        <v>104</v>
      </c>
      <c r="F3" s="35">
        <v>1494320.22</v>
      </c>
      <c r="G3" s="36">
        <v>88</v>
      </c>
      <c r="H3" s="35">
        <v>7237151.71</v>
      </c>
      <c r="I3" s="36">
        <v>173</v>
      </c>
      <c r="J3" s="35">
        <v>5110261.91</v>
      </c>
      <c r="K3" s="36">
        <v>116</v>
      </c>
      <c r="L3" s="35">
        <v>1500045.39</v>
      </c>
      <c r="M3" s="37">
        <v>91</v>
      </c>
      <c r="N3" s="35"/>
      <c r="O3" s="35"/>
      <c r="P3" s="35"/>
      <c r="Q3" s="35"/>
      <c r="R3" s="35"/>
    </row>
    <row r="4" spans="1:18" x14ac:dyDescent="0.3">
      <c r="A4" s="35" t="s">
        <v>130</v>
      </c>
      <c r="B4" s="35">
        <v>3584447.71</v>
      </c>
      <c r="C4" s="36">
        <v>123</v>
      </c>
      <c r="D4" s="35">
        <v>1321856.1000000001</v>
      </c>
      <c r="E4" s="36">
        <v>63</v>
      </c>
      <c r="F4" s="35">
        <v>464434.91</v>
      </c>
      <c r="G4" s="36">
        <v>50</v>
      </c>
      <c r="H4" s="35">
        <v>3342956.37</v>
      </c>
      <c r="I4" s="36">
        <v>122</v>
      </c>
      <c r="J4" s="35">
        <v>1084026.27</v>
      </c>
      <c r="K4" s="36">
        <v>57</v>
      </c>
      <c r="L4" s="35">
        <v>448235.28</v>
      </c>
      <c r="M4" s="37">
        <v>49</v>
      </c>
      <c r="N4" s="35"/>
      <c r="O4" s="35"/>
      <c r="P4" s="35"/>
      <c r="Q4" s="35"/>
      <c r="R4" s="35"/>
    </row>
    <row r="5" spans="1:18" x14ac:dyDescent="0.3">
      <c r="A5" s="35" t="s">
        <v>131</v>
      </c>
      <c r="B5" s="35">
        <v>33616865.549999997</v>
      </c>
      <c r="C5" s="36">
        <v>610</v>
      </c>
      <c r="D5" s="35">
        <v>15333907.310000001</v>
      </c>
      <c r="E5" s="36">
        <v>121</v>
      </c>
      <c r="F5" s="35">
        <v>7524900.79</v>
      </c>
      <c r="G5" s="36">
        <v>265</v>
      </c>
      <c r="H5" s="35">
        <v>32624840.41</v>
      </c>
      <c r="I5" s="36">
        <v>599</v>
      </c>
      <c r="J5" s="35">
        <v>14458346.73</v>
      </c>
      <c r="K5" s="36">
        <v>121</v>
      </c>
      <c r="L5" s="35">
        <v>7352177.9900000002</v>
      </c>
      <c r="M5" s="37">
        <v>257</v>
      </c>
      <c r="N5" s="35"/>
      <c r="O5" s="35"/>
      <c r="P5" s="35"/>
      <c r="Q5" s="35"/>
      <c r="R5" s="35"/>
    </row>
    <row r="6" spans="1:18" x14ac:dyDescent="0.3">
      <c r="A6" s="35" t="s">
        <v>132</v>
      </c>
      <c r="B6" s="35">
        <v>228845.69</v>
      </c>
      <c r="C6" s="36">
        <v>18</v>
      </c>
      <c r="D6" s="35">
        <v>196806.24</v>
      </c>
      <c r="E6" s="36">
        <v>15</v>
      </c>
      <c r="F6" s="35">
        <v>0</v>
      </c>
      <c r="G6" s="36">
        <v>0</v>
      </c>
      <c r="H6" s="35">
        <v>191381.85</v>
      </c>
      <c r="I6" s="36">
        <v>18</v>
      </c>
      <c r="J6" s="35">
        <v>267620.40000000002</v>
      </c>
      <c r="K6" s="36">
        <v>17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133</v>
      </c>
      <c r="B7" s="35">
        <v>4465040.4000000004</v>
      </c>
      <c r="C7" s="36">
        <v>141</v>
      </c>
      <c r="D7" s="35">
        <v>3629409.96</v>
      </c>
      <c r="E7" s="36">
        <v>39</v>
      </c>
      <c r="F7" s="35">
        <v>464934.61</v>
      </c>
      <c r="G7" s="36">
        <v>45</v>
      </c>
      <c r="H7" s="35">
        <v>4441825.5</v>
      </c>
      <c r="I7" s="36">
        <v>147</v>
      </c>
      <c r="J7" s="35">
        <v>3480928.89</v>
      </c>
      <c r="K7" s="36">
        <v>40</v>
      </c>
      <c r="L7" s="35">
        <v>539769.31000000006</v>
      </c>
      <c r="M7" s="37">
        <v>51</v>
      </c>
      <c r="N7" s="35"/>
      <c r="O7" s="35"/>
      <c r="P7" s="35"/>
      <c r="Q7" s="35"/>
      <c r="R7" s="35"/>
    </row>
    <row r="8" spans="1:18" x14ac:dyDescent="0.3">
      <c r="A8" s="35" t="s">
        <v>134</v>
      </c>
      <c r="B8" s="35">
        <v>1170102.9099999999</v>
      </c>
      <c r="C8" s="36">
        <v>40</v>
      </c>
      <c r="D8" s="35">
        <v>1033314.64</v>
      </c>
      <c r="E8" s="36">
        <v>84</v>
      </c>
      <c r="F8" s="35">
        <v>278028.83</v>
      </c>
      <c r="G8" s="36">
        <v>12</v>
      </c>
      <c r="H8" s="35">
        <v>1126071.44</v>
      </c>
      <c r="I8" s="36">
        <v>43</v>
      </c>
      <c r="J8" s="35">
        <v>994384.86</v>
      </c>
      <c r="K8" s="36">
        <v>83</v>
      </c>
      <c r="L8" s="35">
        <v>224827.82</v>
      </c>
      <c r="M8" s="37">
        <v>13</v>
      </c>
      <c r="N8" s="35"/>
      <c r="O8" s="35"/>
      <c r="P8" s="35"/>
      <c r="Q8" s="35"/>
      <c r="R8" s="35"/>
    </row>
    <row r="9" spans="1:18" x14ac:dyDescent="0.3">
      <c r="A9" s="35" t="s">
        <v>135</v>
      </c>
      <c r="B9" s="35">
        <v>7432289.9900000002</v>
      </c>
      <c r="C9" s="36">
        <v>146</v>
      </c>
      <c r="D9" s="35">
        <v>7429336.5899999999</v>
      </c>
      <c r="E9" s="36">
        <v>132</v>
      </c>
      <c r="F9" s="35">
        <v>1816834.18</v>
      </c>
      <c r="G9" s="36">
        <v>71</v>
      </c>
      <c r="H9" s="35">
        <v>7271356.6500000004</v>
      </c>
      <c r="I9" s="36">
        <v>148</v>
      </c>
      <c r="J9" s="35">
        <v>7381293.5199999996</v>
      </c>
      <c r="K9" s="36">
        <v>120</v>
      </c>
      <c r="L9" s="35">
        <v>1753924.23</v>
      </c>
      <c r="M9" s="37">
        <v>74</v>
      </c>
      <c r="N9" s="35"/>
      <c r="O9" s="35"/>
      <c r="P9" s="35"/>
      <c r="Q9" s="35"/>
      <c r="R9" s="35"/>
    </row>
    <row r="10" spans="1:18" x14ac:dyDescent="0.3">
      <c r="A10" s="35" t="s">
        <v>136</v>
      </c>
      <c r="B10" s="35">
        <v>2133442.9500000002</v>
      </c>
      <c r="C10" s="36">
        <v>75</v>
      </c>
      <c r="D10" s="35">
        <v>849164.99</v>
      </c>
      <c r="E10" s="36">
        <v>31</v>
      </c>
      <c r="F10" s="35">
        <v>213140.36</v>
      </c>
      <c r="G10" s="36">
        <v>19</v>
      </c>
      <c r="H10" s="35">
        <v>2049047.76</v>
      </c>
      <c r="I10" s="36">
        <v>80</v>
      </c>
      <c r="J10" s="35">
        <v>875680.08</v>
      </c>
      <c r="K10" s="36">
        <v>34</v>
      </c>
      <c r="L10" s="35">
        <v>215781.64</v>
      </c>
      <c r="M10" s="37">
        <v>23</v>
      </c>
      <c r="N10" s="35"/>
      <c r="O10" s="35"/>
      <c r="P10" s="35"/>
      <c r="Q10" s="35"/>
      <c r="R10" s="35"/>
    </row>
    <row r="11" spans="1:18" x14ac:dyDescent="0.3">
      <c r="A11" s="35" t="s">
        <v>137</v>
      </c>
      <c r="B11" s="35">
        <v>3360751.23</v>
      </c>
      <c r="C11" s="36">
        <v>112</v>
      </c>
      <c r="D11" s="35">
        <v>1117501.98</v>
      </c>
      <c r="E11" s="36">
        <v>83</v>
      </c>
      <c r="F11" s="35">
        <v>492532.34</v>
      </c>
      <c r="G11" s="36">
        <v>36</v>
      </c>
      <c r="H11" s="35">
        <v>3186345.07</v>
      </c>
      <c r="I11" s="36">
        <v>115</v>
      </c>
      <c r="J11" s="35">
        <v>1062441.42</v>
      </c>
      <c r="K11" s="36">
        <v>86</v>
      </c>
      <c r="L11" s="35">
        <v>495892.01</v>
      </c>
      <c r="M11" s="37">
        <v>41</v>
      </c>
      <c r="N11" s="35"/>
      <c r="O11" s="35"/>
      <c r="P11" s="35"/>
      <c r="Q11" s="35"/>
      <c r="R11" s="35"/>
    </row>
    <row r="12" spans="1:18" x14ac:dyDescent="0.3">
      <c r="A12" s="35" t="s">
        <v>138</v>
      </c>
      <c r="B12" s="35">
        <v>1911342.71</v>
      </c>
      <c r="C12" s="36">
        <v>39</v>
      </c>
      <c r="D12" s="35">
        <v>7031010.8099999996</v>
      </c>
      <c r="E12" s="36">
        <v>40</v>
      </c>
      <c r="F12" s="35">
        <v>509387.82</v>
      </c>
      <c r="G12" s="36">
        <v>12</v>
      </c>
      <c r="H12" s="35">
        <v>1758282.76</v>
      </c>
      <c r="I12" s="36">
        <v>35</v>
      </c>
      <c r="J12" s="35">
        <v>5380142.8300000001</v>
      </c>
      <c r="K12" s="36">
        <v>45</v>
      </c>
      <c r="L12" s="35">
        <v>345087.66</v>
      </c>
      <c r="M12" s="37">
        <v>10</v>
      </c>
      <c r="N12" s="35"/>
      <c r="O12" s="35"/>
      <c r="P12" s="35"/>
      <c r="Q12" s="35"/>
      <c r="R12" s="35"/>
    </row>
    <row r="13" spans="1:18" x14ac:dyDescent="0.3">
      <c r="A13" s="35" t="s">
        <v>139</v>
      </c>
      <c r="B13" s="35">
        <v>9166578.5399999991</v>
      </c>
      <c r="C13" s="36">
        <v>276</v>
      </c>
      <c r="D13" s="35">
        <v>3509983.11</v>
      </c>
      <c r="E13" s="36">
        <v>132</v>
      </c>
      <c r="F13" s="35">
        <v>1502977.43</v>
      </c>
      <c r="G13" s="36">
        <v>116</v>
      </c>
      <c r="H13" s="35">
        <v>9050433.6600000001</v>
      </c>
      <c r="I13" s="36">
        <v>278</v>
      </c>
      <c r="J13" s="35">
        <v>3489703.4</v>
      </c>
      <c r="K13" s="36">
        <v>136</v>
      </c>
      <c r="L13" s="35">
        <v>1611240.93</v>
      </c>
      <c r="M13" s="37">
        <v>118</v>
      </c>
      <c r="N13" s="35"/>
      <c r="O13" s="35"/>
      <c r="P13" s="35"/>
      <c r="Q13" s="35"/>
      <c r="R13" s="35"/>
    </row>
    <row r="14" spans="1:18" x14ac:dyDescent="0.3">
      <c r="A14" s="35" t="s">
        <v>140</v>
      </c>
      <c r="B14" s="35">
        <v>10023684.26</v>
      </c>
      <c r="C14" s="36">
        <v>277</v>
      </c>
      <c r="D14" s="35">
        <v>2816475.89</v>
      </c>
      <c r="E14" s="36">
        <v>86</v>
      </c>
      <c r="F14" s="35">
        <v>1684447.43</v>
      </c>
      <c r="G14" s="36">
        <v>111</v>
      </c>
      <c r="H14" s="35">
        <v>9966652.0199999996</v>
      </c>
      <c r="I14" s="36">
        <v>275</v>
      </c>
      <c r="J14" s="35">
        <v>2735058.03</v>
      </c>
      <c r="K14" s="36">
        <v>89</v>
      </c>
      <c r="L14" s="35">
        <v>1765328.8</v>
      </c>
      <c r="M14" s="37">
        <v>116</v>
      </c>
      <c r="N14" s="35"/>
      <c r="O14" s="35"/>
      <c r="P14" s="35"/>
      <c r="Q14" s="35"/>
      <c r="R14" s="35"/>
    </row>
    <row r="15" spans="1:18" x14ac:dyDescent="0.3">
      <c r="A15" s="35" t="s">
        <v>141</v>
      </c>
      <c r="B15" s="35">
        <v>7056544.7300000004</v>
      </c>
      <c r="C15" s="36">
        <v>223</v>
      </c>
      <c r="D15" s="35">
        <v>2076068.04</v>
      </c>
      <c r="E15" s="36">
        <v>101</v>
      </c>
      <c r="F15" s="35">
        <v>1216426.55</v>
      </c>
      <c r="G15" s="36">
        <v>98</v>
      </c>
      <c r="H15" s="35">
        <v>7125695.2999999998</v>
      </c>
      <c r="I15" s="36">
        <v>233</v>
      </c>
      <c r="J15" s="35">
        <v>2508183.35</v>
      </c>
      <c r="K15" s="36">
        <v>118</v>
      </c>
      <c r="L15" s="35">
        <v>1328459.3899999999</v>
      </c>
      <c r="M15" s="37">
        <v>109</v>
      </c>
      <c r="N15" s="35"/>
      <c r="O15" s="35"/>
      <c r="P15" s="35"/>
      <c r="Q15" s="35"/>
      <c r="R15" s="35"/>
    </row>
    <row r="16" spans="1:18" x14ac:dyDescent="0.3">
      <c r="A16" s="35" t="s">
        <v>142</v>
      </c>
      <c r="B16" s="35">
        <v>9892285.5500000007</v>
      </c>
      <c r="C16" s="36">
        <v>260</v>
      </c>
      <c r="D16" s="35">
        <v>6359931.7599999998</v>
      </c>
      <c r="E16" s="36">
        <v>161</v>
      </c>
      <c r="F16" s="35">
        <v>2195413.2799999998</v>
      </c>
      <c r="G16" s="36">
        <v>120</v>
      </c>
      <c r="H16" s="35">
        <v>9673228.2100000009</v>
      </c>
      <c r="I16" s="36">
        <v>260</v>
      </c>
      <c r="J16" s="35">
        <v>6499027.1100000003</v>
      </c>
      <c r="K16" s="36">
        <v>165</v>
      </c>
      <c r="L16" s="35">
        <v>2080434.03</v>
      </c>
      <c r="M16" s="37">
        <v>118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2019-02-01T20:39:32Z</dcterms:modified>
</cp:coreProperties>
</file>