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1369AE50-7904-4634-B544-8E3A62FC9D74}" xr6:coauthVersionLast="40" xr6:coauthVersionMax="40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I350" i="3" s="1"/>
  <c r="B350" i="3"/>
  <c r="H349" i="3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H341" i="3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H337" i="3"/>
  <c r="G337" i="3"/>
  <c r="F337" i="3"/>
  <c r="E337" i="3"/>
  <c r="K337" i="3" s="1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B336" i="3"/>
  <c r="H335" i="3"/>
  <c r="G335" i="3"/>
  <c r="F335" i="3"/>
  <c r="E335" i="3"/>
  <c r="K335" i="3" s="1"/>
  <c r="D335" i="3"/>
  <c r="J335" i="3" s="1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H333" i="3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J330" i="3"/>
  <c r="H330" i="3"/>
  <c r="G330" i="3"/>
  <c r="F330" i="3"/>
  <c r="E330" i="3"/>
  <c r="K330" i="3" s="1"/>
  <c r="D330" i="3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J326" i="3"/>
  <c r="H326" i="3"/>
  <c r="G326" i="3"/>
  <c r="F326" i="3"/>
  <c r="E326" i="3"/>
  <c r="K326" i="3" s="1"/>
  <c r="D326" i="3"/>
  <c r="C326" i="3"/>
  <c r="I326" i="3" s="1"/>
  <c r="B326" i="3"/>
  <c r="H325" i="3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E318" i="3"/>
  <c r="K318" i="3" s="1"/>
  <c r="D318" i="3"/>
  <c r="C318" i="3"/>
  <c r="I318" i="3" s="1"/>
  <c r="B318" i="3"/>
  <c r="H317" i="3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J314" i="3"/>
  <c r="H314" i="3"/>
  <c r="G314" i="3"/>
  <c r="F314" i="3"/>
  <c r="E314" i="3"/>
  <c r="K314" i="3" s="1"/>
  <c r="D314" i="3"/>
  <c r="C314" i="3"/>
  <c r="I314" i="3" s="1"/>
  <c r="B314" i="3"/>
  <c r="H313" i="3"/>
  <c r="G313" i="3"/>
  <c r="F313" i="3"/>
  <c r="E313" i="3"/>
  <c r="K313" i="3" s="1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B312" i="3"/>
  <c r="H311" i="3"/>
  <c r="G311" i="3"/>
  <c r="F311" i="3"/>
  <c r="E311" i="3"/>
  <c r="K311" i="3" s="1"/>
  <c r="D311" i="3"/>
  <c r="J311" i="3" s="1"/>
  <c r="C311" i="3"/>
  <c r="I311" i="3" s="1"/>
  <c r="B311" i="3"/>
  <c r="J310" i="3"/>
  <c r="H310" i="3"/>
  <c r="G310" i="3"/>
  <c r="F310" i="3"/>
  <c r="E310" i="3"/>
  <c r="K310" i="3" s="1"/>
  <c r="D310" i="3"/>
  <c r="C310" i="3"/>
  <c r="I310" i="3" s="1"/>
  <c r="B310" i="3"/>
  <c r="H309" i="3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J306" i="3"/>
  <c r="H306" i="3"/>
  <c r="G306" i="3"/>
  <c r="F306" i="3"/>
  <c r="E306" i="3"/>
  <c r="K306" i="3" s="1"/>
  <c r="D306" i="3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J302" i="3"/>
  <c r="H302" i="3"/>
  <c r="G302" i="3"/>
  <c r="F302" i="3"/>
  <c r="E302" i="3"/>
  <c r="K302" i="3" s="1"/>
  <c r="D302" i="3"/>
  <c r="C302" i="3"/>
  <c r="I302" i="3" s="1"/>
  <c r="B302" i="3"/>
  <c r="H301" i="3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J298" i="3"/>
  <c r="H298" i="3"/>
  <c r="G298" i="3"/>
  <c r="F298" i="3"/>
  <c r="E298" i="3"/>
  <c r="K298" i="3" s="1"/>
  <c r="D298" i="3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J296" i="3"/>
  <c r="H296" i="3"/>
  <c r="G296" i="3"/>
  <c r="F296" i="3"/>
  <c r="E296" i="3"/>
  <c r="K296" i="3" s="1"/>
  <c r="D296" i="3"/>
  <c r="C296" i="3"/>
  <c r="B296" i="3"/>
  <c r="H295" i="3"/>
  <c r="G295" i="3"/>
  <c r="F295" i="3"/>
  <c r="E295" i="3"/>
  <c r="K295" i="3" s="1"/>
  <c r="D295" i="3"/>
  <c r="J295" i="3" s="1"/>
  <c r="C295" i="3"/>
  <c r="I295" i="3" s="1"/>
  <c r="B295" i="3"/>
  <c r="K294" i="3"/>
  <c r="J294" i="3"/>
  <c r="H294" i="3"/>
  <c r="G294" i="3"/>
  <c r="F294" i="3"/>
  <c r="E294" i="3"/>
  <c r="D294" i="3"/>
  <c r="C294" i="3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J259" i="3" s="1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J247" i="3" s="1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J239" i="3" s="1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J231" i="3" s="1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J227" i="3" s="1"/>
  <c r="F227" i="3"/>
  <c r="E227" i="3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J223" i="3" s="1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I208" i="3"/>
  <c r="H208" i="3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J203" i="3" s="1"/>
  <c r="F203" i="3"/>
  <c r="E203" i="3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J195" i="3" s="1"/>
  <c r="F195" i="3"/>
  <c r="E195" i="3"/>
  <c r="D195" i="3"/>
  <c r="C195" i="3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I190" i="3"/>
  <c r="H190" i="3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H186" i="3"/>
  <c r="K186" i="3" s="1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J181" i="3"/>
  <c r="H181" i="3"/>
  <c r="G181" i="3"/>
  <c r="F181" i="3"/>
  <c r="I181" i="3" s="1"/>
  <c r="E181" i="3"/>
  <c r="K181" i="3" s="1"/>
  <c r="D181" i="3"/>
  <c r="C181" i="3"/>
  <c r="B181" i="3"/>
  <c r="K180" i="3"/>
  <c r="H180" i="3"/>
  <c r="G180" i="3"/>
  <c r="F180" i="3"/>
  <c r="E180" i="3"/>
  <c r="D180" i="3"/>
  <c r="C180" i="3"/>
  <c r="I180" i="3" s="1"/>
  <c r="B180" i="3"/>
  <c r="J179" i="3"/>
  <c r="H179" i="3"/>
  <c r="G179" i="3"/>
  <c r="F179" i="3"/>
  <c r="I179" i="3" s="1"/>
  <c r="E179" i="3"/>
  <c r="K179" i="3" s="1"/>
  <c r="D179" i="3"/>
  <c r="C179" i="3"/>
  <c r="B179" i="3"/>
  <c r="H178" i="3"/>
  <c r="K178" i="3" s="1"/>
  <c r="G178" i="3"/>
  <c r="F178" i="3"/>
  <c r="E178" i="3"/>
  <c r="D178" i="3"/>
  <c r="J178" i="3" s="1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B176" i="3"/>
  <c r="J175" i="3"/>
  <c r="H175" i="3"/>
  <c r="G175" i="3"/>
  <c r="F175" i="3"/>
  <c r="I175" i="3" s="1"/>
  <c r="E175" i="3"/>
  <c r="D175" i="3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B172" i="3"/>
  <c r="J171" i="3"/>
  <c r="H171" i="3"/>
  <c r="G171" i="3"/>
  <c r="F171" i="3"/>
  <c r="I171" i="3" s="1"/>
  <c r="E171" i="3"/>
  <c r="D171" i="3"/>
  <c r="C171" i="3"/>
  <c r="B171" i="3"/>
  <c r="H170" i="3"/>
  <c r="K170" i="3" s="1"/>
  <c r="G170" i="3"/>
  <c r="F170" i="3"/>
  <c r="E170" i="3"/>
  <c r="D170" i="3"/>
  <c r="J170" i="3" s="1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B168" i="3"/>
  <c r="J167" i="3"/>
  <c r="H167" i="3"/>
  <c r="G167" i="3"/>
  <c r="F167" i="3"/>
  <c r="I167" i="3" s="1"/>
  <c r="E167" i="3"/>
  <c r="D167" i="3"/>
  <c r="C167" i="3"/>
  <c r="B167" i="3"/>
  <c r="H166" i="3"/>
  <c r="K166" i="3" s="1"/>
  <c r="G166" i="3"/>
  <c r="F166" i="3"/>
  <c r="E166" i="3"/>
  <c r="D166" i="3"/>
  <c r="J166" i="3" s="1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B164" i="3"/>
  <c r="J163" i="3"/>
  <c r="H163" i="3"/>
  <c r="G163" i="3"/>
  <c r="F163" i="3"/>
  <c r="I163" i="3" s="1"/>
  <c r="E163" i="3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B160" i="3"/>
  <c r="J159" i="3"/>
  <c r="H159" i="3"/>
  <c r="G159" i="3"/>
  <c r="F159" i="3"/>
  <c r="I159" i="3" s="1"/>
  <c r="E159" i="3"/>
  <c r="D159" i="3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B156" i="3"/>
  <c r="J155" i="3"/>
  <c r="H155" i="3"/>
  <c r="G155" i="3"/>
  <c r="F155" i="3"/>
  <c r="I155" i="3" s="1"/>
  <c r="E155" i="3"/>
  <c r="D155" i="3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B152" i="3"/>
  <c r="J151" i="3"/>
  <c r="H151" i="3"/>
  <c r="G151" i="3"/>
  <c r="F151" i="3"/>
  <c r="I151" i="3" s="1"/>
  <c r="E151" i="3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J148" i="3"/>
  <c r="H148" i="3"/>
  <c r="G148" i="3"/>
  <c r="F148" i="3"/>
  <c r="E148" i="3"/>
  <c r="D148" i="3"/>
  <c r="C148" i="3"/>
  <c r="B148" i="3"/>
  <c r="J147" i="3"/>
  <c r="H147" i="3"/>
  <c r="G147" i="3"/>
  <c r="F147" i="3"/>
  <c r="I147" i="3" s="1"/>
  <c r="E147" i="3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B144" i="3"/>
  <c r="J143" i="3"/>
  <c r="H143" i="3"/>
  <c r="G143" i="3"/>
  <c r="F143" i="3"/>
  <c r="I143" i="3" s="1"/>
  <c r="E143" i="3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B140" i="3"/>
  <c r="J139" i="3"/>
  <c r="H139" i="3"/>
  <c r="G139" i="3"/>
  <c r="F139" i="3"/>
  <c r="I139" i="3" s="1"/>
  <c r="E139" i="3"/>
  <c r="D139" i="3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B136" i="3"/>
  <c r="J135" i="3"/>
  <c r="H135" i="3"/>
  <c r="G135" i="3"/>
  <c r="F135" i="3"/>
  <c r="I135" i="3" s="1"/>
  <c r="E135" i="3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B132" i="3"/>
  <c r="J131" i="3"/>
  <c r="H131" i="3"/>
  <c r="G131" i="3"/>
  <c r="F131" i="3"/>
  <c r="I131" i="3" s="1"/>
  <c r="E131" i="3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B128" i="3"/>
  <c r="J127" i="3"/>
  <c r="H127" i="3"/>
  <c r="G127" i="3"/>
  <c r="F127" i="3"/>
  <c r="I127" i="3" s="1"/>
  <c r="E127" i="3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B124" i="3"/>
  <c r="J123" i="3"/>
  <c r="H123" i="3"/>
  <c r="G123" i="3"/>
  <c r="F123" i="3"/>
  <c r="I123" i="3" s="1"/>
  <c r="E123" i="3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B120" i="3"/>
  <c r="J119" i="3"/>
  <c r="H119" i="3"/>
  <c r="G119" i="3"/>
  <c r="F119" i="3"/>
  <c r="I119" i="3" s="1"/>
  <c r="E119" i="3"/>
  <c r="D119" i="3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B116" i="3"/>
  <c r="J115" i="3"/>
  <c r="H115" i="3"/>
  <c r="G115" i="3"/>
  <c r="F115" i="3"/>
  <c r="I115" i="3" s="1"/>
  <c r="E115" i="3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K54" i="3" s="1"/>
  <c r="D54" i="3"/>
  <c r="C54" i="3"/>
  <c r="B54" i="3"/>
  <c r="H53" i="3"/>
  <c r="K53" i="3" s="1"/>
  <c r="G53" i="3"/>
  <c r="F53" i="3"/>
  <c r="E53" i="3"/>
  <c r="D53" i="3"/>
  <c r="J53" i="3" s="1"/>
  <c r="C53" i="3"/>
  <c r="I53" i="3" s="1"/>
  <c r="B53" i="3"/>
  <c r="J52" i="3"/>
  <c r="H52" i="3"/>
  <c r="G52" i="3"/>
  <c r="F52" i="3"/>
  <c r="I52" i="3" s="1"/>
  <c r="E52" i="3"/>
  <c r="K52" i="3" s="1"/>
  <c r="D52" i="3"/>
  <c r="C52" i="3"/>
  <c r="B52" i="3"/>
  <c r="H51" i="3"/>
  <c r="K51" i="3" s="1"/>
  <c r="G51" i="3"/>
  <c r="F51" i="3"/>
  <c r="E51" i="3"/>
  <c r="D51" i="3"/>
  <c r="J51" i="3" s="1"/>
  <c r="C51" i="3"/>
  <c r="I51" i="3" s="1"/>
  <c r="B51" i="3"/>
  <c r="J50" i="3"/>
  <c r="H50" i="3"/>
  <c r="G50" i="3"/>
  <c r="F50" i="3"/>
  <c r="I50" i="3" s="1"/>
  <c r="E50" i="3"/>
  <c r="K50" i="3" s="1"/>
  <c r="D50" i="3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H47" i="3"/>
  <c r="K47" i="3" s="1"/>
  <c r="G47" i="3"/>
  <c r="F47" i="3"/>
  <c r="E47" i="3"/>
  <c r="D47" i="3"/>
  <c r="J47" i="3" s="1"/>
  <c r="C47" i="3"/>
  <c r="I47" i="3" s="1"/>
  <c r="B47" i="3"/>
  <c r="J46" i="3"/>
  <c r="H46" i="3"/>
  <c r="G46" i="3"/>
  <c r="F46" i="3"/>
  <c r="I46" i="3" s="1"/>
  <c r="E46" i="3"/>
  <c r="K46" i="3" s="1"/>
  <c r="D46" i="3"/>
  <c r="C46" i="3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H42" i="3"/>
  <c r="G42" i="3"/>
  <c r="F42" i="3"/>
  <c r="I42" i="3" s="1"/>
  <c r="E42" i="3"/>
  <c r="K42" i="3" s="1"/>
  <c r="D42" i="3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J38" i="3"/>
  <c r="H38" i="3"/>
  <c r="G38" i="3"/>
  <c r="F38" i="3"/>
  <c r="I38" i="3" s="1"/>
  <c r="E38" i="3"/>
  <c r="K38" i="3" s="1"/>
  <c r="D38" i="3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J34" i="3"/>
  <c r="H34" i="3"/>
  <c r="G34" i="3"/>
  <c r="F34" i="3"/>
  <c r="I34" i="3" s="1"/>
  <c r="E34" i="3"/>
  <c r="K34" i="3" s="1"/>
  <c r="D34" i="3"/>
  <c r="C34" i="3"/>
  <c r="B34" i="3"/>
  <c r="H33" i="3"/>
  <c r="K33" i="3" s="1"/>
  <c r="G33" i="3"/>
  <c r="F33" i="3"/>
  <c r="E33" i="3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E31" i="3"/>
  <c r="D31" i="3"/>
  <c r="J31" i="3" s="1"/>
  <c r="C31" i="3"/>
  <c r="I31" i="3" s="1"/>
  <c r="B31" i="3"/>
  <c r="J30" i="3"/>
  <c r="H30" i="3"/>
  <c r="G30" i="3"/>
  <c r="F30" i="3"/>
  <c r="I30" i="3" s="1"/>
  <c r="E30" i="3"/>
  <c r="K30" i="3" s="1"/>
  <c r="D30" i="3"/>
  <c r="C30" i="3"/>
  <c r="B30" i="3"/>
  <c r="H29" i="3"/>
  <c r="K29" i="3" s="1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J26" i="3"/>
  <c r="H26" i="3"/>
  <c r="G26" i="3"/>
  <c r="F26" i="3"/>
  <c r="I26" i="3" s="1"/>
  <c r="E26" i="3"/>
  <c r="K26" i="3" s="1"/>
  <c r="D26" i="3"/>
  <c r="C26" i="3"/>
  <c r="B26" i="3"/>
  <c r="H25" i="3"/>
  <c r="K25" i="3" s="1"/>
  <c r="G25" i="3"/>
  <c r="F25" i="3"/>
  <c r="E25" i="3"/>
  <c r="D25" i="3"/>
  <c r="J25" i="3" s="1"/>
  <c r="C25" i="3"/>
  <c r="I25" i="3" s="1"/>
  <c r="B25" i="3"/>
  <c r="J24" i="3"/>
  <c r="H24" i="3"/>
  <c r="G24" i="3"/>
  <c r="F24" i="3"/>
  <c r="I24" i="3" s="1"/>
  <c r="E24" i="3"/>
  <c r="K24" i="3" s="1"/>
  <c r="D24" i="3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H21" i="3"/>
  <c r="K21" i="3" s="1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H17" i="3"/>
  <c r="K17" i="3" s="1"/>
  <c r="G17" i="3"/>
  <c r="F17" i="3"/>
  <c r="E17" i="3"/>
  <c r="D17" i="3"/>
  <c r="J17" i="3" s="1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C11" i="3"/>
  <c r="I11" i="3" s="1"/>
  <c r="B11" i="3"/>
  <c r="J10" i="3"/>
  <c r="H10" i="3"/>
  <c r="G10" i="3"/>
  <c r="F10" i="3"/>
  <c r="I10" i="3" s="1"/>
  <c r="E10" i="3"/>
  <c r="K10" i="3" s="1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C7" i="3"/>
  <c r="I7" i="3" s="1"/>
  <c r="B7" i="3"/>
  <c r="J6" i="3"/>
  <c r="H6" i="3"/>
  <c r="G6" i="3"/>
  <c r="F6" i="3"/>
  <c r="I6" i="3" s="1"/>
  <c r="E6" i="3"/>
  <c r="K6" i="3" s="1"/>
  <c r="D6" i="3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H226" i="2"/>
  <c r="G226" i="2"/>
  <c r="F226" i="2"/>
  <c r="I226" i="2" s="1"/>
  <c r="E226" i="2"/>
  <c r="D226" i="2"/>
  <c r="J226" i="2" s="1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J224" i="2"/>
  <c r="H224" i="2"/>
  <c r="G224" i="2"/>
  <c r="F224" i="2"/>
  <c r="I224" i="2" s="1"/>
  <c r="E224" i="2"/>
  <c r="D224" i="2"/>
  <c r="C224" i="2"/>
  <c r="B224" i="2"/>
  <c r="K223" i="2"/>
  <c r="H223" i="2"/>
  <c r="G223" i="2"/>
  <c r="J223" i="2" s="1"/>
  <c r="F223" i="2"/>
  <c r="E223" i="2"/>
  <c r="D223" i="2"/>
  <c r="C223" i="2"/>
  <c r="I223" i="2" s="1"/>
  <c r="B223" i="2"/>
  <c r="H222" i="2"/>
  <c r="G222" i="2"/>
  <c r="F222" i="2"/>
  <c r="I222" i="2" s="1"/>
  <c r="E222" i="2"/>
  <c r="D222" i="2"/>
  <c r="J222" i="2" s="1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I220" i="2" s="1"/>
  <c r="E220" i="2"/>
  <c r="D220" i="2"/>
  <c r="C220" i="2"/>
  <c r="B220" i="2"/>
  <c r="H219" i="2"/>
  <c r="G219" i="2"/>
  <c r="J219" i="2" s="1"/>
  <c r="F219" i="2"/>
  <c r="E219" i="2"/>
  <c r="K219" i="2" s="1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J215" i="2" s="1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I200" i="2"/>
  <c r="H200" i="2"/>
  <c r="G200" i="2"/>
  <c r="F200" i="2"/>
  <c r="E200" i="2"/>
  <c r="K200" i="2" s="1"/>
  <c r="D200" i="2"/>
  <c r="J200" i="2" s="1"/>
  <c r="C200" i="2"/>
  <c r="B200" i="2"/>
  <c r="K199" i="2"/>
  <c r="H199" i="2"/>
  <c r="G199" i="2"/>
  <c r="J199" i="2" s="1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I188" i="2"/>
  <c r="H188" i="2"/>
  <c r="G188" i="2"/>
  <c r="F188" i="2"/>
  <c r="E188" i="2"/>
  <c r="K188" i="2" s="1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J175" i="2" s="1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I168" i="2"/>
  <c r="H168" i="2"/>
  <c r="G168" i="2"/>
  <c r="F168" i="2"/>
  <c r="E168" i="2"/>
  <c r="K168" i="2" s="1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I145" i="2" s="1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I136" i="2"/>
  <c r="H136" i="2"/>
  <c r="G136" i="2"/>
  <c r="F136" i="2"/>
  <c r="E136" i="2"/>
  <c r="K136" i="2" s="1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J33" i="2" s="1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J29" i="2" s="1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J25" i="2" s="1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J13" i="2" s="1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J7" i="2" s="1"/>
  <c r="F7" i="2"/>
  <c r="F6" i="2" s="1"/>
  <c r="E7" i="2"/>
  <c r="D7" i="2"/>
  <c r="C7" i="2"/>
  <c r="I7" i="2" s="1"/>
  <c r="B7" i="2"/>
  <c r="H6" i="2"/>
  <c r="E6" i="2"/>
  <c r="K6" i="2" s="1"/>
  <c r="D6" i="2"/>
  <c r="F4" i="2"/>
  <c r="C4" i="2"/>
  <c r="I2" i="2"/>
  <c r="G2" i="2"/>
  <c r="C6" i="2" l="1"/>
  <c r="I6" i="2" s="1"/>
  <c r="G6" i="2"/>
  <c r="J6" i="2" s="1"/>
  <c r="K220" i="2"/>
  <c r="K224" i="2"/>
  <c r="J7" i="3"/>
  <c r="J15" i="3"/>
  <c r="K222" i="2"/>
  <c r="K226" i="2"/>
  <c r="J11" i="3"/>
  <c r="J19" i="3"/>
  <c r="I112" i="3"/>
  <c r="I116" i="3"/>
  <c r="I120" i="3"/>
  <c r="I124" i="3"/>
  <c r="I128" i="3"/>
  <c r="I132" i="3"/>
  <c r="I136" i="3"/>
  <c r="I140" i="3"/>
  <c r="I144" i="3"/>
  <c r="I148" i="3"/>
  <c r="I152" i="3"/>
  <c r="I156" i="3"/>
  <c r="I160" i="3"/>
  <c r="I164" i="3"/>
  <c r="I168" i="3"/>
  <c r="I172" i="3"/>
  <c r="I176" i="3"/>
  <c r="J186" i="3"/>
  <c r="I195" i="3"/>
  <c r="I211" i="3"/>
  <c r="K115" i="3"/>
  <c r="K119" i="3"/>
  <c r="K123" i="3"/>
  <c r="K127" i="3"/>
  <c r="K131" i="3"/>
  <c r="K135" i="3"/>
  <c r="K139" i="3"/>
  <c r="K143" i="3"/>
  <c r="K147" i="3"/>
  <c r="K151" i="3"/>
  <c r="K155" i="3"/>
  <c r="K159" i="3"/>
  <c r="K163" i="3"/>
  <c r="K167" i="3"/>
  <c r="K171" i="3"/>
  <c r="K175" i="3"/>
  <c r="J180" i="3"/>
  <c r="K190" i="3"/>
  <c r="K206" i="3"/>
  <c r="I189" i="3"/>
  <c r="K192" i="3"/>
  <c r="I197" i="3"/>
  <c r="K200" i="3"/>
  <c r="I205" i="3"/>
  <c r="K208" i="3"/>
  <c r="I213" i="3"/>
  <c r="J267" i="3"/>
  <c r="I270" i="3"/>
  <c r="K273" i="3"/>
  <c r="I278" i="3"/>
  <c r="K281" i="3"/>
  <c r="I286" i="3"/>
  <c r="K289" i="3"/>
  <c r="I294" i="3"/>
  <c r="I296" i="3"/>
  <c r="K301" i="3"/>
  <c r="I304" i="3"/>
  <c r="K309" i="3"/>
  <c r="I312" i="3"/>
  <c r="K317" i="3"/>
  <c r="I320" i="3"/>
  <c r="K325" i="3"/>
  <c r="I328" i="3"/>
  <c r="K333" i="3"/>
  <c r="I336" i="3"/>
  <c r="K341" i="3"/>
  <c r="I344" i="3"/>
  <c r="K349" i="3"/>
  <c r="K347" i="3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<sst xmlns="http://schemas.openxmlformats.org/spreadsheetml/2006/main" count="168" uniqueCount="132">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</sst>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43344</v>
      </c>
      <c r="F7" s="3" t="s">
        <v>3</v>
      </c>
      <c r="G7" s="5">
        <v>43373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09/01/2018 - 09/30/2018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09/01/2017 - 09/30/2017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97736522.909999982</v>
      </c>
      <c r="D6" s="41">
        <f t="shared" si="0"/>
        <v>52900046.030000001</v>
      </c>
      <c r="E6" s="42">
        <f t="shared" si="0"/>
        <v>19797358.489999998</v>
      </c>
      <c r="F6" s="40">
        <f t="shared" si="0"/>
        <v>96384063.429999992</v>
      </c>
      <c r="G6" s="41">
        <f t="shared" si="0"/>
        <v>51494872.999999993</v>
      </c>
      <c r="H6" s="42">
        <f t="shared" si="0"/>
        <v>19535850.02</v>
      </c>
      <c r="I6" s="20">
        <f t="shared" ref="I6:I69" si="1">IFERROR((C6-F6)/F6,"")</f>
        <v>1.4031982382463342E-2</v>
      </c>
      <c r="J6" s="20">
        <f t="shared" ref="J6:J69" si="2">IFERROR((D6-G6)/G6,"")</f>
        <v>2.7287629780153238E-2</v>
      </c>
      <c r="K6" s="20">
        <f t="shared" ref="K6:K69" si="3">IFERROR((E6-H6)/H6,"")</f>
        <v>1.3386080960504775E-2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4178652.41</v>
      </c>
      <c r="D7" s="43">
        <f>IF('County Data'!E2&gt;9,'County Data'!D2,"*")</f>
        <v>1706767.92</v>
      </c>
      <c r="E7" s="44">
        <f>IF('County Data'!G2&gt;9,'County Data'!F2,"*")</f>
        <v>746434.33</v>
      </c>
      <c r="F7" s="43">
        <f>IF('County Data'!I2&gt;9,'County Data'!H2,"*")</f>
        <v>4257998.1900000004</v>
      </c>
      <c r="G7" s="43">
        <f>IF('County Data'!K2&gt;9,'County Data'!J2,"*")</f>
        <v>1724122.25</v>
      </c>
      <c r="H7" s="44">
        <f>IF('County Data'!M2&gt;9,'County Data'!L2,"*")</f>
        <v>791775.28</v>
      </c>
      <c r="I7" s="22">
        <f t="shared" si="1"/>
        <v>-1.8634526474516949E-2</v>
      </c>
      <c r="J7" s="22">
        <f t="shared" si="2"/>
        <v>-1.0065602946658843E-2</v>
      </c>
      <c r="K7" s="22">
        <f t="shared" si="3"/>
        <v>-5.7264922441125049E-2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6806807.3399999999</v>
      </c>
      <c r="D8" s="43">
        <f>IF('County Data'!E3&gt;9,'County Data'!D3,"*")</f>
        <v>4509825.54</v>
      </c>
      <c r="E8" s="44">
        <f>IF('County Data'!G3&gt;9,'County Data'!F3,"*")</f>
        <v>1515202.32</v>
      </c>
      <c r="F8" s="43">
        <f>IF('County Data'!I3&gt;9,'County Data'!H3,"*")</f>
        <v>6453301.5199999996</v>
      </c>
      <c r="G8" s="43">
        <f>IF('County Data'!K3&gt;9,'County Data'!J3,"*")</f>
        <v>4412961.3600000003</v>
      </c>
      <c r="H8" s="44">
        <f>IF('County Data'!M3&gt;9,'County Data'!L3,"*")</f>
        <v>1432650.42</v>
      </c>
      <c r="I8" s="22">
        <f t="shared" si="1"/>
        <v>5.4779064468693899E-2</v>
      </c>
      <c r="J8" s="22">
        <f t="shared" si="2"/>
        <v>2.1949927066662486E-2</v>
      </c>
      <c r="K8" s="22">
        <f t="shared" si="3"/>
        <v>5.7621802812161352E-2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3291651.32</v>
      </c>
      <c r="D9" s="46">
        <f>IF('County Data'!E4&gt;9,'County Data'!D4,"*")</f>
        <v>1182620.3700000001</v>
      </c>
      <c r="E9" s="47">
        <f>IF('County Data'!G4&gt;9,'County Data'!F4,"*")</f>
        <v>525085.82999999996</v>
      </c>
      <c r="F9" s="45">
        <f>IF('County Data'!I4&gt;9,'County Data'!H4,"*")</f>
        <v>3251923.09</v>
      </c>
      <c r="G9" s="46">
        <f>IF('County Data'!K4&gt;9,'County Data'!J4,"*")</f>
        <v>1094501.56</v>
      </c>
      <c r="H9" s="47">
        <f>IF('County Data'!M4&gt;9,'County Data'!L4,"*")</f>
        <v>498077.49</v>
      </c>
      <c r="I9" s="9">
        <f t="shared" si="1"/>
        <v>1.2216841819589278E-2</v>
      </c>
      <c r="J9" s="9">
        <f t="shared" si="2"/>
        <v>8.0510447148197814E-2</v>
      </c>
      <c r="K9" s="9">
        <f t="shared" si="3"/>
        <v>5.4225176889644157E-2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32120377.699999999</v>
      </c>
      <c r="D10" s="43">
        <f>IF('County Data'!E5&gt;9,'County Data'!D5,"*")</f>
        <v>14184156.93</v>
      </c>
      <c r="E10" s="44">
        <f>IF('County Data'!G5&gt;9,'County Data'!F5,"*")</f>
        <v>6804814.6399999997</v>
      </c>
      <c r="F10" s="43">
        <f>IF('County Data'!I5&gt;9,'County Data'!H5,"*")</f>
        <v>31798375.91</v>
      </c>
      <c r="G10" s="43">
        <f>IF('County Data'!K5&gt;9,'County Data'!J5,"*")</f>
        <v>13933123.02</v>
      </c>
      <c r="H10" s="44">
        <f>IF('County Data'!M5&gt;9,'County Data'!L5,"*")</f>
        <v>6792637.1500000004</v>
      </c>
      <c r="I10" s="22">
        <f t="shared" si="1"/>
        <v>1.0126359626396375E-2</v>
      </c>
      <c r="J10" s="22">
        <f t="shared" si="2"/>
        <v>1.8017059753198113E-2</v>
      </c>
      <c r="K10" s="22">
        <f t="shared" si="3"/>
        <v>1.7927484909155337E-3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177166.39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152321.59</v>
      </c>
      <c r="G11" s="46">
        <f>IF('County Data'!K6&gt;9,'County Data'!J6,"*")</f>
        <v>79483.19</v>
      </c>
      <c r="H11" s="47" t="str">
        <f>IF('County Data'!M6&gt;9,'County Data'!L6,"*")</f>
        <v>*</v>
      </c>
      <c r="I11" s="9">
        <f t="shared" si="1"/>
        <v>0.16310754109118752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4105071.1</v>
      </c>
      <c r="D12" s="43">
        <f>IF('County Data'!E7&gt;9,'County Data'!D7,"*")</f>
        <v>1522721.26</v>
      </c>
      <c r="E12" s="44">
        <f>IF('County Data'!G7&gt;9,'County Data'!F7,"*")</f>
        <v>386053.55</v>
      </c>
      <c r="F12" s="43">
        <f>IF('County Data'!I7&gt;9,'County Data'!H7,"*")</f>
        <v>4066412.64</v>
      </c>
      <c r="G12" s="43">
        <f>IF('County Data'!K7&gt;9,'County Data'!J7,"*")</f>
        <v>1441994.67</v>
      </c>
      <c r="H12" s="44">
        <f>IF('County Data'!M7&gt;9,'County Data'!L7,"*")</f>
        <v>407974.32</v>
      </c>
      <c r="I12" s="22">
        <f t="shared" si="1"/>
        <v>9.5067725345256548E-3</v>
      </c>
      <c r="J12" s="22">
        <f t="shared" si="2"/>
        <v>5.5982585566699834E-2</v>
      </c>
      <c r="K12" s="22">
        <f t="shared" si="3"/>
        <v>-5.3730759328185211E-2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747707.69</v>
      </c>
      <c r="D13" s="46">
        <f>IF('County Data'!E8&gt;9,'County Data'!D8,"*")</f>
        <v>417446.55</v>
      </c>
      <c r="E13" s="47">
        <f>IF('County Data'!G8&gt;9,'County Data'!F8,"*")</f>
        <v>163604.75</v>
      </c>
      <c r="F13" s="45">
        <f>IF('County Data'!I8&gt;9,'County Data'!H8,"*")</f>
        <v>768332.05</v>
      </c>
      <c r="G13" s="46">
        <f>IF('County Data'!K8&gt;9,'County Data'!J8,"*")</f>
        <v>439332.96</v>
      </c>
      <c r="H13" s="47">
        <f>IF('County Data'!M8&gt;9,'County Data'!L8,"*")</f>
        <v>167718.35999999999</v>
      </c>
      <c r="I13" s="9">
        <f t="shared" si="1"/>
        <v>-2.6843029651047488E-2</v>
      </c>
      <c r="J13" s="9">
        <f t="shared" si="2"/>
        <v>-4.9817364032964953E-2</v>
      </c>
      <c r="K13" s="9">
        <f t="shared" si="3"/>
        <v>-2.4526891391019958E-2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6765517.6900000004</v>
      </c>
      <c r="D14" s="43">
        <f>IF('County Data'!E9&gt;9,'County Data'!D9,"*")</f>
        <v>6274720.4000000004</v>
      </c>
      <c r="E14" s="44">
        <f>IF('County Data'!G9&gt;9,'County Data'!F9,"*")</f>
        <v>1998721.69</v>
      </c>
      <c r="F14" s="43">
        <f>IF('County Data'!I9&gt;9,'County Data'!H9,"*")</f>
        <v>6601997.8600000003</v>
      </c>
      <c r="G14" s="43">
        <f>IF('County Data'!K9&gt;9,'County Data'!J9,"*")</f>
        <v>6026713.4299999997</v>
      </c>
      <c r="H14" s="44">
        <f>IF('County Data'!M9&gt;9,'County Data'!L9,"*")</f>
        <v>1853675.17</v>
      </c>
      <c r="I14" s="22">
        <f t="shared" si="1"/>
        <v>2.4768234323541582E-2</v>
      </c>
      <c r="J14" s="22">
        <f t="shared" si="2"/>
        <v>4.1151279695075975E-2</v>
      </c>
      <c r="K14" s="22">
        <f t="shared" si="3"/>
        <v>7.8248078383657702E-2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1806447.72</v>
      </c>
      <c r="D15" s="48">
        <f>IF('County Data'!E10&gt;9,'County Data'!D10,"*")</f>
        <v>803946.56</v>
      </c>
      <c r="E15" s="49">
        <f>IF('County Data'!G10&gt;9,'County Data'!F10,"*")</f>
        <v>214123.37</v>
      </c>
      <c r="F15" s="48">
        <f>IF('County Data'!I10&gt;9,'County Data'!H10,"*")</f>
        <v>1796497.48</v>
      </c>
      <c r="G15" s="48">
        <f>IF('County Data'!K10&gt;9,'County Data'!J10,"*")</f>
        <v>870119.56</v>
      </c>
      <c r="H15" s="49">
        <f>IF('County Data'!M10&gt;9,'County Data'!L10,"*")</f>
        <v>233541.37</v>
      </c>
      <c r="I15" s="23">
        <f t="shared" si="1"/>
        <v>5.5386885374311742E-3</v>
      </c>
      <c r="J15" s="23">
        <f t="shared" si="2"/>
        <v>-7.6050468282772538E-2</v>
      </c>
      <c r="K15" s="23">
        <f t="shared" si="3"/>
        <v>-8.3145868331593667E-2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2745741.03</v>
      </c>
      <c r="D16" s="43">
        <f>IF('County Data'!E11&gt;9,'County Data'!D11,"*")</f>
        <v>652416.73</v>
      </c>
      <c r="E16" s="44">
        <f>IF('County Data'!G11&gt;9,'County Data'!F11,"*")</f>
        <v>400838.64</v>
      </c>
      <c r="F16" s="43">
        <f>IF('County Data'!I11&gt;9,'County Data'!H11,"*")</f>
        <v>2636117.94</v>
      </c>
      <c r="G16" s="43">
        <f>IF('County Data'!K11&gt;9,'County Data'!J11,"*")</f>
        <v>649121.52</v>
      </c>
      <c r="H16" s="44">
        <f>IF('County Data'!M11&gt;9,'County Data'!L11,"*")</f>
        <v>404312</v>
      </c>
      <c r="I16" s="22">
        <f t="shared" si="1"/>
        <v>4.1585047594645881E-2</v>
      </c>
      <c r="J16" s="22">
        <f t="shared" si="2"/>
        <v>5.076414659615603E-3</v>
      </c>
      <c r="K16" s="22">
        <f t="shared" si="3"/>
        <v>-8.5907912701081984E-3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1372996.26</v>
      </c>
      <c r="D17" s="46">
        <f>IF('County Data'!E12&gt;9,'County Data'!D12,"*")</f>
        <v>6414591.7699999996</v>
      </c>
      <c r="E17" s="47">
        <f>IF('County Data'!G12&gt;9,'County Data'!F12,"*")</f>
        <v>377051.93</v>
      </c>
      <c r="F17" s="45">
        <f>IF('County Data'!I12&gt;9,'County Data'!H12,"*")</f>
        <v>1407802.58</v>
      </c>
      <c r="G17" s="46">
        <f>IF('County Data'!K12&gt;9,'County Data'!J12,"*")</f>
        <v>5082277.99</v>
      </c>
      <c r="H17" s="47" t="str">
        <f>IF('County Data'!M12&gt;9,'County Data'!L12,"*")</f>
        <v>*</v>
      </c>
      <c r="I17" s="9">
        <f t="shared" si="1"/>
        <v>-2.4723864336148656E-2</v>
      </c>
      <c r="J17" s="9">
        <f t="shared" si="2"/>
        <v>0.26214893845269555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8932705.4399999995</v>
      </c>
      <c r="D18" s="43">
        <f>IF('County Data'!E13&gt;9,'County Data'!D13,"*")</f>
        <v>3737001.67</v>
      </c>
      <c r="E18" s="44">
        <f>IF('County Data'!G13&gt;9,'County Data'!F13,"*")</f>
        <v>1717602.7</v>
      </c>
      <c r="F18" s="43">
        <f>IF('County Data'!I13&gt;9,'County Data'!H13,"*")</f>
        <v>8708177.1699999999</v>
      </c>
      <c r="G18" s="43">
        <f>IF('County Data'!K13&gt;9,'County Data'!J13,"*")</f>
        <v>3974865.98</v>
      </c>
      <c r="H18" s="44">
        <f>IF('County Data'!M13&gt;9,'County Data'!L13,"*")</f>
        <v>1749690.08</v>
      </c>
      <c r="I18" s="22">
        <f t="shared" si="1"/>
        <v>2.5783612990042042E-2</v>
      </c>
      <c r="J18" s="22">
        <f t="shared" si="2"/>
        <v>-5.9842095606956802E-2</v>
      </c>
      <c r="K18" s="22">
        <f t="shared" si="3"/>
        <v>-1.8338893479924238E-2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9432424.3000000007</v>
      </c>
      <c r="D19" s="46">
        <f>IF('County Data'!E14&gt;9,'County Data'!D14,"*")</f>
        <v>2889951.43</v>
      </c>
      <c r="E19" s="47">
        <f>IF('County Data'!G14&gt;9,'County Data'!F14,"*")</f>
        <v>1694455.21</v>
      </c>
      <c r="F19" s="45">
        <f>IF('County Data'!I14&gt;9,'County Data'!H14,"*")</f>
        <v>9366386.3499999996</v>
      </c>
      <c r="G19" s="46">
        <f>IF('County Data'!K14&gt;9,'County Data'!J14,"*")</f>
        <v>2731768.79</v>
      </c>
      <c r="H19" s="47">
        <f>IF('County Data'!M14&gt;9,'County Data'!L14,"*")</f>
        <v>1780179.99</v>
      </c>
      <c r="I19" s="9">
        <f t="shared" si="1"/>
        <v>7.0505259480355643E-3</v>
      </c>
      <c r="J19" s="9">
        <f t="shared" si="2"/>
        <v>5.7904841939423475E-2</v>
      </c>
      <c r="K19" s="9">
        <f t="shared" si="3"/>
        <v>-4.8155119415762011E-2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6484294.6299999999</v>
      </c>
      <c r="D20" s="43">
        <f>IF('County Data'!E15&gt;9,'County Data'!D15,"*")</f>
        <v>2201080.59</v>
      </c>
      <c r="E20" s="44">
        <f>IF('County Data'!G15&gt;9,'County Data'!F15,"*")</f>
        <v>1208013.58</v>
      </c>
      <c r="F20" s="43">
        <f>IF('County Data'!I15&gt;9,'County Data'!H15,"*")</f>
        <v>6483124.1399999997</v>
      </c>
      <c r="G20" s="43">
        <f>IF('County Data'!K15&gt;9,'County Data'!J15,"*")</f>
        <v>2454087.8199999998</v>
      </c>
      <c r="H20" s="44">
        <f>IF('County Data'!M15&gt;9,'County Data'!L15,"*")</f>
        <v>1381341.36</v>
      </c>
      <c r="I20" s="22">
        <f t="shared" si="1"/>
        <v>1.8054412883727745E-4</v>
      </c>
      <c r="J20" s="22">
        <f t="shared" si="2"/>
        <v>-0.10309624127469082</v>
      </c>
      <c r="K20" s="22">
        <f t="shared" si="3"/>
        <v>-0.12547787608415636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8768961.8900000006</v>
      </c>
      <c r="D21" s="46">
        <f>IF('County Data'!E16&gt;9,'County Data'!D16,"*")</f>
        <v>6402798.3099999996</v>
      </c>
      <c r="E21" s="47">
        <f>IF('County Data'!G16&gt;9,'County Data'!F16,"*")</f>
        <v>2045355.95</v>
      </c>
      <c r="F21" s="45">
        <f>IF('County Data'!I16&gt;9,'County Data'!H16,"*")</f>
        <v>8635294.9199999999</v>
      </c>
      <c r="G21" s="46">
        <f>IF('County Data'!K16&gt;9,'County Data'!J16,"*")</f>
        <v>6580398.9000000004</v>
      </c>
      <c r="H21" s="47">
        <f>IF('County Data'!M16&gt;9,'County Data'!L16,"*")</f>
        <v>2042277.03</v>
      </c>
      <c r="I21" s="9">
        <f t="shared" si="1"/>
        <v>1.5479143588995183E-2</v>
      </c>
      <c r="J21" s="9">
        <f t="shared" si="2"/>
        <v>-2.698933494746052E-2</v>
      </c>
      <c r="K21" s="9">
        <f t="shared" si="3"/>
        <v>1.5075917491957128E-3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09/01/2018 - 09/30/2018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09/01/2017 - 09/30/2017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>
        <f>IF('Town Data'!C2&gt;9,'Town Data'!B2,"*")</f>
        <v>186245.8</v>
      </c>
      <c r="D6" s="41" t="str">
        <f>IF('Town Data'!E2&gt;9,'Town Data'!D2,"*")</f>
        <v>*</v>
      </c>
      <c r="E6" s="42" t="str">
        <f>IF('Town Data'!G2&gt;9,'Town Data'!F2,"*")</f>
        <v>*</v>
      </c>
      <c r="F6" s="41">
        <f>IF('Town Data'!I2&gt;9,'Town Data'!H2,"*")</f>
        <v>186529.65</v>
      </c>
      <c r="G6" s="41">
        <f>IF('Town Data'!K2&gt;9,'Town Data'!J2,"*")</f>
        <v>118204.1</v>
      </c>
      <c r="H6" s="42" t="str">
        <f>IF('Town Data'!M2&gt;9,'Town Data'!L2,"*")</f>
        <v>*</v>
      </c>
      <c r="I6" s="20">
        <f t="shared" ref="I6:I69" si="0">IFERROR((C6-F6)/F6,"")</f>
        <v>-1.5217419857915663E-3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2488831.15</v>
      </c>
      <c r="D7" s="46">
        <f>IF('Town Data'!E3&gt;9,'Town Data'!D3,"*")</f>
        <v>223113.83</v>
      </c>
      <c r="E7" s="47">
        <f>IF('Town Data'!G3&gt;9,'Town Data'!F3,"*")</f>
        <v>298650.73</v>
      </c>
      <c r="F7" s="45">
        <f>IF('Town Data'!I3&gt;9,'Town Data'!H3,"*")</f>
        <v>2390460.29</v>
      </c>
      <c r="G7" s="46">
        <f>IF('Town Data'!K3&gt;9,'Town Data'!J3,"*")</f>
        <v>206227.55</v>
      </c>
      <c r="H7" s="47">
        <f>IF('Town Data'!M3&gt;9,'Town Data'!L3,"*")</f>
        <v>291797.77</v>
      </c>
      <c r="I7" s="9">
        <f t="shared" si="0"/>
        <v>4.1151430296296566E-2</v>
      </c>
      <c r="J7" s="9">
        <f t="shared" si="1"/>
        <v>8.1881785435554078E-2</v>
      </c>
      <c r="K7" s="9">
        <f t="shared" si="2"/>
        <v>2.3485306279071159E-2</v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191933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172269.85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0.11414156336700818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2736751.88</v>
      </c>
      <c r="D9" s="46">
        <f>IF('Town Data'!E5&gt;9,'Town Data'!D5,"*")</f>
        <v>850935.92</v>
      </c>
      <c r="E9" s="47">
        <f>IF('Town Data'!G5&gt;9,'Town Data'!F5,"*")</f>
        <v>396552.31</v>
      </c>
      <c r="F9" s="45">
        <f>IF('Town Data'!I5&gt;9,'Town Data'!H5,"*")</f>
        <v>2454186.84</v>
      </c>
      <c r="G9" s="46">
        <f>IF('Town Data'!K5&gt;9,'Town Data'!J5,"*")</f>
        <v>918478.81</v>
      </c>
      <c r="H9" s="47">
        <f>IF('Town Data'!M5&gt;9,'Town Data'!L5,"*")</f>
        <v>393508.37</v>
      </c>
      <c r="I9" s="9">
        <f t="shared" si="0"/>
        <v>0.11513591198296869</v>
      </c>
      <c r="J9" s="9">
        <f t="shared" si="1"/>
        <v>-7.3537777099071028E-2</v>
      </c>
      <c r="K9" s="9">
        <f t="shared" si="2"/>
        <v>7.7353881951735927E-3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849382.28</v>
      </c>
      <c r="D10" s="43" t="str">
        <f>IF('Town Data'!E6&gt;9,'Town Data'!D6,"*")</f>
        <v>*</v>
      </c>
      <c r="E10" s="44" t="str">
        <f>IF('Town Data'!G6&gt;9,'Town Data'!F6,"*")</f>
        <v>*</v>
      </c>
      <c r="F10" s="43" t="str">
        <f>IF('Town Data'!I6&gt;9,'Town Data'!H6,"*")</f>
        <v>*</v>
      </c>
      <c r="G10" s="43" t="str">
        <f>IF('Town Data'!K6&gt;9,'Town Data'!J6,"*")</f>
        <v>*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240701.61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240571.62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5.4033804984973156E-4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448357.25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442763.59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1.2633513970739947E-2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318286.09999999998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408552.7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-0.22094236557486963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3641760.22</v>
      </c>
      <c r="D14" s="43">
        <f>IF('Town Data'!E10&gt;9,'Town Data'!D10,"*")</f>
        <v>997002.85</v>
      </c>
      <c r="E14" s="44">
        <f>IF('Town Data'!G10&gt;9,'Town Data'!F10,"*")</f>
        <v>520422.14</v>
      </c>
      <c r="F14" s="43">
        <f>IF('Town Data'!I10&gt;9,'Town Data'!H10,"*")</f>
        <v>3619468.44</v>
      </c>
      <c r="G14" s="43">
        <f>IF('Town Data'!K10&gt;9,'Town Data'!J10,"*")</f>
        <v>985711.8</v>
      </c>
      <c r="H14" s="44">
        <f>IF('Town Data'!M10&gt;9,'Town Data'!L10,"*")</f>
        <v>543688.97</v>
      </c>
      <c r="I14" s="22">
        <f t="shared" si="0"/>
        <v>6.1588546410975917E-3</v>
      </c>
      <c r="J14" s="22">
        <f t="shared" si="1"/>
        <v>1.1454717291605852E-2</v>
      </c>
      <c r="K14" s="22">
        <f t="shared" si="2"/>
        <v>-4.2794375615160925E-2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398019.52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394579.85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8.7172976521736785E-3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420431.3</v>
      </c>
      <c r="D16" s="53">
        <f>IF('Town Data'!E12&gt;9,'Town Data'!D12,"*")</f>
        <v>428019.81</v>
      </c>
      <c r="E16" s="54" t="str">
        <f>IF('Town Data'!G12&gt;9,'Town Data'!F12,"*")</f>
        <v>*</v>
      </c>
      <c r="F16" s="53">
        <f>IF('Town Data'!I12&gt;9,'Town Data'!H12,"*")</f>
        <v>359537.66</v>
      </c>
      <c r="G16" s="53">
        <f>IF('Town Data'!K12&gt;9,'Town Data'!J12,"*")</f>
        <v>352501.46</v>
      </c>
      <c r="H16" s="54" t="str">
        <f>IF('Town Data'!M12&gt;9,'Town Data'!L12,"*")</f>
        <v>*</v>
      </c>
      <c r="I16" s="26">
        <f t="shared" si="0"/>
        <v>0.16936651364978017</v>
      </c>
      <c r="J16" s="26">
        <f t="shared" si="1"/>
        <v>0.21423556657041923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11081290.25</v>
      </c>
      <c r="D17" s="43">
        <f>IF('Town Data'!E13&gt;9,'Town Data'!D13,"*")</f>
        <v>5425843.8799999999</v>
      </c>
      <c r="E17" s="44">
        <f>IF('Town Data'!G13&gt;9,'Town Data'!F13,"*")</f>
        <v>3874618.02</v>
      </c>
      <c r="F17" s="43">
        <f>IF('Town Data'!I13&gt;9,'Town Data'!H13,"*")</f>
        <v>10765347.220000001</v>
      </c>
      <c r="G17" s="43">
        <f>IF('Town Data'!K13&gt;9,'Town Data'!J13,"*")</f>
        <v>4313855.7300000004</v>
      </c>
      <c r="H17" s="44">
        <f>IF('Town Data'!M13&gt;9,'Town Data'!L13,"*")</f>
        <v>3904740.56</v>
      </c>
      <c r="I17" s="22">
        <f t="shared" si="0"/>
        <v>2.9348150463092942E-2</v>
      </c>
      <c r="J17" s="22">
        <f t="shared" si="1"/>
        <v>0.25777128851733744</v>
      </c>
      <c r="K17" s="22">
        <f t="shared" si="2"/>
        <v>-7.7143511936680464E-3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610617.88</v>
      </c>
      <c r="D18" s="46">
        <f>IF('Town Data'!E14&gt;9,'Town Data'!D14,"*")</f>
        <v>317590.56</v>
      </c>
      <c r="E18" s="47">
        <f>IF('Town Data'!G14&gt;9,'Town Data'!F14,"*")</f>
        <v>184046.66</v>
      </c>
      <c r="F18" s="45">
        <f>IF('Town Data'!I14&gt;9,'Town Data'!H14,"*")</f>
        <v>608857.44999999995</v>
      </c>
      <c r="G18" s="46">
        <f>IF('Town Data'!K14&gt;9,'Town Data'!J14,"*")</f>
        <v>333274.89</v>
      </c>
      <c r="H18" s="47" t="str">
        <f>IF('Town Data'!M14&gt;9,'Town Data'!L14,"*")</f>
        <v>*</v>
      </c>
      <c r="I18" s="9">
        <f t="shared" si="0"/>
        <v>2.8913664438203908E-3</v>
      </c>
      <c r="J18" s="9">
        <f t="shared" si="1"/>
        <v>-4.7061241247427957E-2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581657.51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491881.14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0.18251639003682879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335589.19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291392.40999999997</v>
      </c>
      <c r="G20" s="46">
        <f>IF('Town Data'!K16&gt;9,'Town Data'!J16,"*")</f>
        <v>112583.91</v>
      </c>
      <c r="H20" s="47" t="str">
        <f>IF('Town Data'!M16&gt;9,'Town Data'!L16,"*")</f>
        <v>*</v>
      </c>
      <c r="I20" s="9">
        <f t="shared" si="0"/>
        <v>0.15167443791689711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2408022.33</v>
      </c>
      <c r="D21" s="43">
        <f>IF('Town Data'!E17&gt;9,'Town Data'!D17,"*")</f>
        <v>1706367.25</v>
      </c>
      <c r="E21" s="44">
        <f>IF('Town Data'!G17&gt;9,'Town Data'!F17,"*")</f>
        <v>246124.39</v>
      </c>
      <c r="F21" s="43">
        <f>IF('Town Data'!I17&gt;9,'Town Data'!H17,"*")</f>
        <v>2524160.4500000002</v>
      </c>
      <c r="G21" s="43">
        <f>IF('Town Data'!K17&gt;9,'Town Data'!J17,"*")</f>
        <v>1665407.95</v>
      </c>
      <c r="H21" s="44">
        <f>IF('Town Data'!M17&gt;9,'Town Data'!L17,"*")</f>
        <v>264590.31</v>
      </c>
      <c r="I21" s="22">
        <f t="shared" si="0"/>
        <v>-4.6010593344016665E-2</v>
      </c>
      <c r="J21" s="22">
        <f t="shared" si="1"/>
        <v>2.459415424310905E-2</v>
      </c>
      <c r="K21" s="22">
        <f t="shared" si="2"/>
        <v>-6.9790613269246266E-2</v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878291.21</v>
      </c>
      <c r="D22" s="46">
        <f>IF('Town Data'!E18&gt;9,'Town Data'!D18,"*")</f>
        <v>65707.97</v>
      </c>
      <c r="E22" s="47" t="str">
        <f>IF('Town Data'!G18&gt;9,'Town Data'!F18,"*")</f>
        <v>*</v>
      </c>
      <c r="F22" s="45">
        <f>IF('Town Data'!I18&gt;9,'Town Data'!H18,"*")</f>
        <v>818705.18</v>
      </c>
      <c r="G22" s="46">
        <f>IF('Town Data'!K18&gt;9,'Town Data'!J18,"*")</f>
        <v>109343.34</v>
      </c>
      <c r="H22" s="47" t="str">
        <f>IF('Town Data'!M18&gt;9,'Town Data'!L18,"*")</f>
        <v>*</v>
      </c>
      <c r="I22" s="9">
        <f t="shared" si="0"/>
        <v>7.2780814700598218E-2</v>
      </c>
      <c r="J22" s="9">
        <f t="shared" si="1"/>
        <v>-0.39906746949562721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>
        <f>IF('Town Data'!C19&gt;9,'Town Data'!B19,"*")</f>
        <v>541982.89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529534.36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2.3508446175239749E-2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344497.7</v>
      </c>
      <c r="D24" s="46">
        <f>IF('Town Data'!E20&gt;9,'Town Data'!D20,"*")</f>
        <v>154262.45000000001</v>
      </c>
      <c r="E24" s="47" t="str">
        <f>IF('Town Data'!G20&gt;9,'Town Data'!F20,"*")</f>
        <v>*</v>
      </c>
      <c r="F24" s="45">
        <f>IF('Town Data'!I20&gt;9,'Town Data'!H20,"*")</f>
        <v>360669.22</v>
      </c>
      <c r="G24" s="46">
        <f>IF('Town Data'!K20&gt;9,'Town Data'!J20,"*")</f>
        <v>259507.44</v>
      </c>
      <c r="H24" s="47">
        <f>IF('Town Data'!M20&gt;9,'Town Data'!L20,"*")</f>
        <v>134636.60999999999</v>
      </c>
      <c r="I24" s="9">
        <f t="shared" si="0"/>
        <v>-4.4837538395985005E-2</v>
      </c>
      <c r="J24" s="9">
        <f t="shared" si="1"/>
        <v>-0.40555673471249992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402835.71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368421.18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9.3410834849397176E-2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3640029.79</v>
      </c>
      <c r="D26" s="46" t="str">
        <f>IF('Town Data'!E22&gt;9,'Town Data'!D22,"*")</f>
        <v>*</v>
      </c>
      <c r="E26" s="47">
        <f>IF('Town Data'!G22&gt;9,'Town Data'!F22,"*")</f>
        <v>367580.15999999997</v>
      </c>
      <c r="F26" s="45">
        <f>IF('Town Data'!I22&gt;9,'Town Data'!H22,"*")</f>
        <v>3393613.54</v>
      </c>
      <c r="G26" s="46" t="str">
        <f>IF('Town Data'!K22&gt;9,'Town Data'!J22,"*")</f>
        <v>*</v>
      </c>
      <c r="H26" s="47">
        <f>IF('Town Data'!M22&gt;9,'Town Data'!L22,"*")</f>
        <v>368121.01</v>
      </c>
      <c r="I26" s="9">
        <f t="shared" si="0"/>
        <v>7.26117594403516E-2</v>
      </c>
      <c r="J26" s="9" t="str">
        <f t="shared" si="1"/>
        <v/>
      </c>
      <c r="K26" s="9">
        <f t="shared" si="2"/>
        <v>-1.4692179617784786E-3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466912.74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448608.02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4.0803372173328446E-2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FAIRLEE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211350.69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FERRISBURGH</v>
      </c>
      <c r="C29" s="51">
        <f>IF('Town Data'!C25&gt;9,'Town Data'!B25,"*")</f>
        <v>852051.14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815663.23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4.4611438473204236E-2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GRAND ISLE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55592.92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HARDWICK</v>
      </c>
      <c r="C31" s="51">
        <f>IF('Town Data'!C27&gt;9,'Town Data'!B27,"*")</f>
        <v>346918.83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300915.98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0.15287606194925255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HARTFORD</v>
      </c>
      <c r="C32" s="50">
        <f>IF('Town Data'!C28&gt;9,'Town Data'!B28,"*")</f>
        <v>2401483.66</v>
      </c>
      <c r="D32" s="46">
        <f>IF('Town Data'!E28&gt;9,'Town Data'!D28,"*")</f>
        <v>1657417.12</v>
      </c>
      <c r="E32" s="47">
        <f>IF('Town Data'!G28&gt;9,'Town Data'!F28,"*")</f>
        <v>429945.79</v>
      </c>
      <c r="F32" s="45">
        <f>IF('Town Data'!I28&gt;9,'Town Data'!H28,"*")</f>
        <v>2148351.69</v>
      </c>
      <c r="G32" s="46">
        <f>IF('Town Data'!K28&gt;9,'Town Data'!J28,"*")</f>
        <v>1748181.47</v>
      </c>
      <c r="H32" s="47">
        <f>IF('Town Data'!M28&gt;9,'Town Data'!L28,"*")</f>
        <v>391515.34</v>
      </c>
      <c r="I32" s="9">
        <f t="shared" si="0"/>
        <v>0.11782613208920194</v>
      </c>
      <c r="J32" s="9">
        <f t="shared" si="1"/>
        <v>-5.1919295312059258E-2</v>
      </c>
      <c r="K32" s="9">
        <f t="shared" si="2"/>
        <v>9.8158222868100012E-2</v>
      </c>
      <c r="L32" s="15"/>
    </row>
    <row r="33" spans="1:12" x14ac:dyDescent="0.25">
      <c r="A33" s="15"/>
      <c r="B33" s="27" t="str">
        <f>'Town Data'!A29</f>
        <v>HINESBURG</v>
      </c>
      <c r="C33" s="51">
        <f>IF('Town Data'!C29&gt;9,'Town Data'!B29,"*")</f>
        <v>435615.52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449078.77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-2.9979707123540932E-2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JERICHO</v>
      </c>
      <c r="C34" s="50">
        <f>IF('Town Data'!C30&gt;9,'Town Data'!B30,"*")</f>
        <v>424318.07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371553.79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0.14200980159561832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JOHNSON</v>
      </c>
      <c r="C35" s="51">
        <f>IF('Town Data'!C31&gt;9,'Town Data'!B31,"*")</f>
        <v>202676.31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216947.07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-6.5779915810801268E-2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KILLINGTON</v>
      </c>
      <c r="C36" s="50">
        <f>IF('Town Data'!C32&gt;9,'Town Data'!B32,"*")</f>
        <v>1081476.28</v>
      </c>
      <c r="D36" s="46">
        <f>IF('Town Data'!E32&gt;9,'Town Data'!D32,"*")</f>
        <v>1307864.3</v>
      </c>
      <c r="E36" s="47">
        <f>IF('Town Data'!G32&gt;9,'Town Data'!F32,"*")</f>
        <v>542345.56999999995</v>
      </c>
      <c r="F36" s="45">
        <f>IF('Town Data'!I32&gt;9,'Town Data'!H32,"*")</f>
        <v>1245673.53</v>
      </c>
      <c r="G36" s="46">
        <f>IF('Town Data'!K32&gt;9,'Town Data'!J32,"*")</f>
        <v>1396446.79</v>
      </c>
      <c r="H36" s="47">
        <f>IF('Town Data'!M32&gt;9,'Town Data'!L32,"*")</f>
        <v>568577.03</v>
      </c>
      <c r="I36" s="9">
        <f t="shared" si="0"/>
        <v>-0.1318140315625074</v>
      </c>
      <c r="J36" s="9">
        <f t="shared" si="1"/>
        <v>-6.3434203604707334E-2</v>
      </c>
      <c r="K36" s="9">
        <f t="shared" si="2"/>
        <v>-4.613527915469972E-2</v>
      </c>
      <c r="L36" s="15"/>
    </row>
    <row r="37" spans="1:12" x14ac:dyDescent="0.25">
      <c r="A37" s="15"/>
      <c r="B37" s="27" t="str">
        <f>'Town Data'!A33</f>
        <v>LONDONDERRY</v>
      </c>
      <c r="C37" s="51">
        <f>IF('Town Data'!C33&gt;9,'Town Data'!B33,"*")</f>
        <v>196187.28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223543.76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-0.1223763973550414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LUDLOW</v>
      </c>
      <c r="C38" s="50">
        <f>IF('Town Data'!C34&gt;9,'Town Data'!B34,"*")</f>
        <v>951743.63</v>
      </c>
      <c r="D38" s="46">
        <f>IF('Town Data'!E34&gt;9,'Town Data'!D34,"*")</f>
        <v>458501.44</v>
      </c>
      <c r="E38" s="47">
        <f>IF('Town Data'!G34&gt;9,'Town Data'!F34,"*")</f>
        <v>335242.59999999998</v>
      </c>
      <c r="F38" s="45">
        <f>IF('Town Data'!I34&gt;9,'Town Data'!H34,"*")</f>
        <v>968855.26</v>
      </c>
      <c r="G38" s="46">
        <f>IF('Town Data'!K34&gt;9,'Town Data'!J34,"*")</f>
        <v>477280.96</v>
      </c>
      <c r="H38" s="47">
        <f>IF('Town Data'!M34&gt;9,'Town Data'!L34,"*")</f>
        <v>309425.08</v>
      </c>
      <c r="I38" s="9">
        <f t="shared" si="0"/>
        <v>-1.7661699024062692E-2</v>
      </c>
      <c r="J38" s="9">
        <f t="shared" si="1"/>
        <v>-3.9346886999221627E-2</v>
      </c>
      <c r="K38" s="9">
        <f t="shared" si="2"/>
        <v>8.3437063343410819E-2</v>
      </c>
      <c r="L38" s="15"/>
    </row>
    <row r="39" spans="1:12" x14ac:dyDescent="0.25">
      <c r="A39" s="15"/>
      <c r="B39" s="27" t="str">
        <f>'Town Data'!A35</f>
        <v>LYNDON</v>
      </c>
      <c r="C39" s="51">
        <f>IF('Town Data'!C35&gt;9,'Town Data'!B35,"*")</f>
        <v>1148032.58</v>
      </c>
      <c r="D39" s="43" t="str">
        <f>IF('Town Data'!E35&gt;9,'Town Data'!D35,"*")</f>
        <v>*</v>
      </c>
      <c r="E39" s="44">
        <f>IF('Town Data'!G35&gt;9,'Town Data'!F35,"*")</f>
        <v>103462.72</v>
      </c>
      <c r="F39" s="43">
        <f>IF('Town Data'!I35&gt;9,'Town Data'!H35,"*")</f>
        <v>1044726.49</v>
      </c>
      <c r="G39" s="43" t="str">
        <f>IF('Town Data'!K35&gt;9,'Town Data'!J35,"*")</f>
        <v>*</v>
      </c>
      <c r="H39" s="44">
        <f>IF('Town Data'!M35&gt;9,'Town Data'!L35,"*")</f>
        <v>98951.1</v>
      </c>
      <c r="I39" s="22">
        <f t="shared" si="0"/>
        <v>9.8883383343711412E-2</v>
      </c>
      <c r="J39" s="22" t="str">
        <f t="shared" si="1"/>
        <v/>
      </c>
      <c r="K39" s="22">
        <f t="shared" si="2"/>
        <v>4.5594440082020259E-2</v>
      </c>
      <c r="L39" s="15"/>
    </row>
    <row r="40" spans="1:12" x14ac:dyDescent="0.25">
      <c r="A40" s="15"/>
      <c r="B40" s="15" t="str">
        <f>'Town Data'!A36</f>
        <v>MANCHESTER</v>
      </c>
      <c r="C40" s="50">
        <f>IF('Town Data'!C36&gt;9,'Town Data'!B36,"*")</f>
        <v>2994061.61</v>
      </c>
      <c r="D40" s="46">
        <f>IF('Town Data'!E36&gt;9,'Town Data'!D36,"*")</f>
        <v>3121355.21</v>
      </c>
      <c r="E40" s="47">
        <f>IF('Town Data'!G36&gt;9,'Town Data'!F36,"*")</f>
        <v>839341.74</v>
      </c>
      <c r="F40" s="45">
        <f>IF('Town Data'!I36&gt;9,'Town Data'!H36,"*")</f>
        <v>2960380.1</v>
      </c>
      <c r="G40" s="46">
        <f>IF('Town Data'!K36&gt;9,'Town Data'!J36,"*")</f>
        <v>3020999.61</v>
      </c>
      <c r="H40" s="47">
        <f>IF('Town Data'!M36&gt;9,'Town Data'!L36,"*")</f>
        <v>771156.74</v>
      </c>
      <c r="I40" s="9">
        <f t="shared" si="0"/>
        <v>1.1377427513446593E-2</v>
      </c>
      <c r="J40" s="9">
        <f t="shared" si="1"/>
        <v>3.3219335635730221E-2</v>
      </c>
      <c r="K40" s="9">
        <f t="shared" si="2"/>
        <v>8.8419119568351301E-2</v>
      </c>
      <c r="L40" s="15"/>
    </row>
    <row r="41" spans="1:12" x14ac:dyDescent="0.25">
      <c r="A41" s="15"/>
      <c r="B41" s="27" t="str">
        <f>'Town Data'!A37</f>
        <v>MIDDLEBURY</v>
      </c>
      <c r="C41" s="51">
        <f>IF('Town Data'!C37&gt;9,'Town Data'!B37,"*")</f>
        <v>2078132.48</v>
      </c>
      <c r="D41" s="43" t="str">
        <f>IF('Town Data'!E37&gt;9,'Town Data'!D37,"*")</f>
        <v>*</v>
      </c>
      <c r="E41" s="44">
        <f>IF('Town Data'!G37&gt;9,'Town Data'!F37,"*")</f>
        <v>324010.26</v>
      </c>
      <c r="F41" s="43">
        <f>IF('Town Data'!I37&gt;9,'Town Data'!H37,"*")</f>
        <v>2089812.81</v>
      </c>
      <c r="G41" s="43" t="str">
        <f>IF('Town Data'!K37&gt;9,'Town Data'!J37,"*")</f>
        <v>*</v>
      </c>
      <c r="H41" s="44">
        <f>IF('Town Data'!M37&gt;9,'Town Data'!L37,"*")</f>
        <v>353018.18</v>
      </c>
      <c r="I41" s="22">
        <f t="shared" si="0"/>
        <v>-5.5891752333550272E-3</v>
      </c>
      <c r="J41" s="22" t="str">
        <f t="shared" si="1"/>
        <v/>
      </c>
      <c r="K41" s="22">
        <f t="shared" si="2"/>
        <v>-8.217117883277282E-2</v>
      </c>
      <c r="L41" s="15"/>
    </row>
    <row r="42" spans="1:12" x14ac:dyDescent="0.25">
      <c r="A42" s="15"/>
      <c r="B42" s="15" t="str">
        <f>'Town Data'!A38</f>
        <v>MILTON</v>
      </c>
      <c r="C42" s="50">
        <f>IF('Town Data'!C38&gt;9,'Town Data'!B38,"*")</f>
        <v>877532.62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1001690.18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-0.12394806545872303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MONTGOMERY</v>
      </c>
      <c r="C43" s="51">
        <f>IF('Town Data'!C39&gt;9,'Town Data'!B39,"*")</f>
        <v>125825.22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MONTPELIER</v>
      </c>
      <c r="C44" s="50">
        <f>IF('Town Data'!C40&gt;9,'Town Data'!B40,"*")</f>
        <v>2247753.2999999998</v>
      </c>
      <c r="D44" s="46" t="str">
        <f>IF('Town Data'!E40&gt;9,'Town Data'!D40,"*")</f>
        <v>*</v>
      </c>
      <c r="E44" s="47">
        <f>IF('Town Data'!G40&gt;9,'Town Data'!F40,"*")</f>
        <v>399854.96</v>
      </c>
      <c r="F44" s="45">
        <f>IF('Town Data'!I40&gt;9,'Town Data'!H40,"*")</f>
        <v>2295407.5299999998</v>
      </c>
      <c r="G44" s="46" t="str">
        <f>IF('Town Data'!K40&gt;9,'Town Data'!J40,"*")</f>
        <v>*</v>
      </c>
      <c r="H44" s="47">
        <f>IF('Town Data'!M40&gt;9,'Town Data'!L40,"*")</f>
        <v>429015.59</v>
      </c>
      <c r="I44" s="9">
        <f t="shared" si="0"/>
        <v>-2.076068383377656E-2</v>
      </c>
      <c r="J44" s="9" t="str">
        <f t="shared" si="1"/>
        <v/>
      </c>
      <c r="K44" s="9">
        <f t="shared" si="2"/>
        <v>-6.797102641421493E-2</v>
      </c>
      <c r="L44" s="15"/>
    </row>
    <row r="45" spans="1:12" x14ac:dyDescent="0.25">
      <c r="A45" s="15"/>
      <c r="B45" s="27" t="str">
        <f>'Town Data'!A41</f>
        <v>MORRISTOWN</v>
      </c>
      <c r="C45" s="51">
        <f>IF('Town Data'!C41&gt;9,'Town Data'!B41,"*")</f>
        <v>1310473.06</v>
      </c>
      <c r="D45" s="43" t="str">
        <f>IF('Town Data'!E41&gt;9,'Town Data'!D41,"*")</f>
        <v>*</v>
      </c>
      <c r="E45" s="44">
        <f>IF('Town Data'!G41&gt;9,'Town Data'!F41,"*")</f>
        <v>141181.54999999999</v>
      </c>
      <c r="F45" s="43">
        <f>IF('Town Data'!I41&gt;9,'Town Data'!H41,"*")</f>
        <v>1301772.74</v>
      </c>
      <c r="G45" s="43" t="str">
        <f>IF('Town Data'!K41&gt;9,'Town Data'!J41,"*")</f>
        <v>*</v>
      </c>
      <c r="H45" s="44">
        <f>IF('Town Data'!M41&gt;9,'Town Data'!L41,"*")</f>
        <v>126491.44</v>
      </c>
      <c r="I45" s="22">
        <f t="shared" si="0"/>
        <v>6.6834399989049277E-3</v>
      </c>
      <c r="J45" s="22" t="str">
        <f t="shared" si="1"/>
        <v/>
      </c>
      <c r="K45" s="22">
        <f t="shared" si="2"/>
        <v>0.11613521041423819</v>
      </c>
      <c r="L45" s="15"/>
    </row>
    <row r="46" spans="1:12" x14ac:dyDescent="0.25">
      <c r="A46" s="15"/>
      <c r="B46" s="15" t="str">
        <f>'Town Data'!A42</f>
        <v>NEWPORT</v>
      </c>
      <c r="C46" s="50">
        <f>IF('Town Data'!C42&gt;9,'Town Data'!B42,"*")</f>
        <v>970213.25</v>
      </c>
      <c r="D46" s="46" t="str">
        <f>IF('Town Data'!E42&gt;9,'Town Data'!D42,"*")</f>
        <v>*</v>
      </c>
      <c r="E46" s="47">
        <f>IF('Town Data'!G42&gt;9,'Town Data'!F42,"*")</f>
        <v>144647.96</v>
      </c>
      <c r="F46" s="45">
        <f>IF('Town Data'!I42&gt;9,'Town Data'!H42,"*")</f>
        <v>975902.36</v>
      </c>
      <c r="G46" s="46" t="str">
        <f>IF('Town Data'!K42&gt;9,'Town Data'!J42,"*")</f>
        <v>*</v>
      </c>
      <c r="H46" s="47">
        <f>IF('Town Data'!M42&gt;9,'Town Data'!L42,"*")</f>
        <v>163603.98000000001</v>
      </c>
      <c r="I46" s="9">
        <f t="shared" si="0"/>
        <v>-5.8295893453931052E-3</v>
      </c>
      <c r="J46" s="9" t="str">
        <f t="shared" si="1"/>
        <v/>
      </c>
      <c r="K46" s="9">
        <f t="shared" si="2"/>
        <v>-0.11586527418220521</v>
      </c>
      <c r="L46" s="15"/>
    </row>
    <row r="47" spans="1:12" x14ac:dyDescent="0.25">
      <c r="A47" s="15"/>
      <c r="B47" s="27" t="str">
        <f>'Town Data'!A43</f>
        <v>NORTH HERO</v>
      </c>
      <c r="C47" s="51" t="str">
        <f>IF('Town Data'!C43&gt;9,'Town Data'!B43,"*")</f>
        <v>*</v>
      </c>
      <c r="D47" s="43">
        <f>IF('Town Data'!E43&gt;9,'Town Data'!D43,"*")</f>
        <v>236890.53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240549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-1.5208834790416926E-2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NORTHFIELD</v>
      </c>
      <c r="C48" s="50">
        <f>IF('Town Data'!C44&gt;9,'Town Data'!B44,"*")</f>
        <v>347147.92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346051.17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3.1693289752495277E-3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POULTNEY</v>
      </c>
      <c r="C49" s="51">
        <f>IF('Town Data'!C45&gt;9,'Town Data'!B45,"*")</f>
        <v>223372.34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228283.1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-2.15117106785391E-2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RANDOLPH</v>
      </c>
      <c r="C50" s="50">
        <f>IF('Town Data'!C46&gt;9,'Town Data'!B46,"*")</f>
        <v>625945.1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576360.43999999994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8.6030644296128375E-2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RICHMOND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246068.05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ROCKINGHAM</v>
      </c>
      <c r="C52" s="50">
        <f>IF('Town Data'!C48&gt;9,'Town Data'!B48,"*")</f>
        <v>440011.44</v>
      </c>
      <c r="D52" s="46" t="str">
        <f>IF('Town Data'!E48&gt;9,'Town Data'!D48,"*")</f>
        <v>*</v>
      </c>
      <c r="E52" s="47">
        <f>IF('Town Data'!G48&gt;9,'Town Data'!F48,"*")</f>
        <v>113935.48</v>
      </c>
      <c r="F52" s="45">
        <f>IF('Town Data'!I48&gt;9,'Town Data'!H48,"*")</f>
        <v>431920.13</v>
      </c>
      <c r="G52" s="46" t="str">
        <f>IF('Town Data'!K48&gt;9,'Town Data'!J48,"*")</f>
        <v>*</v>
      </c>
      <c r="H52" s="47">
        <f>IF('Town Data'!M48&gt;9,'Town Data'!L48,"*")</f>
        <v>93887.82</v>
      </c>
      <c r="I52" s="9">
        <f t="shared" si="0"/>
        <v>1.8733347760383379E-2</v>
      </c>
      <c r="J52" s="9" t="str">
        <f t="shared" si="1"/>
        <v/>
      </c>
      <c r="K52" s="9">
        <f t="shared" si="2"/>
        <v>0.21352780371298416</v>
      </c>
      <c r="L52" s="15"/>
    </row>
    <row r="53" spans="1:12" x14ac:dyDescent="0.25">
      <c r="A53" s="15"/>
      <c r="B53" s="27" t="str">
        <f>'Town Data'!A49</f>
        <v>ROYALTON</v>
      </c>
      <c r="C53" s="51">
        <f>IF('Town Data'!C49&gt;9,'Town Data'!B49,"*")</f>
        <v>333754.3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384140.59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-0.13116627430597749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RUTLAND</v>
      </c>
      <c r="C54" s="50">
        <f>IF('Town Data'!C50&gt;9,'Town Data'!B50,"*")</f>
        <v>3436665.61</v>
      </c>
      <c r="D54" s="46">
        <f>IF('Town Data'!E50&gt;9,'Town Data'!D50,"*")</f>
        <v>337408.57</v>
      </c>
      <c r="E54" s="47">
        <f>IF('Town Data'!G50&gt;9,'Town Data'!F50,"*")</f>
        <v>430821.54</v>
      </c>
      <c r="F54" s="45">
        <f>IF('Town Data'!I50&gt;9,'Town Data'!H50,"*")</f>
        <v>3635512.97</v>
      </c>
      <c r="G54" s="46">
        <f>IF('Town Data'!K50&gt;9,'Town Data'!J50,"*")</f>
        <v>392875.73</v>
      </c>
      <c r="H54" s="47">
        <f>IF('Town Data'!M50&gt;9,'Town Data'!L50,"*")</f>
        <v>449365.28</v>
      </c>
      <c r="I54" s="9">
        <f t="shared" si="0"/>
        <v>-5.4695819170740109E-2</v>
      </c>
      <c r="J54" s="9">
        <f t="shared" si="1"/>
        <v>-0.14118245481847397</v>
      </c>
      <c r="K54" s="9">
        <f t="shared" si="2"/>
        <v>-4.1266517074928545E-2</v>
      </c>
      <c r="L54" s="15"/>
    </row>
    <row r="55" spans="1:12" x14ac:dyDescent="0.25">
      <c r="A55" s="15"/>
      <c r="B55" s="27" t="str">
        <f>'Town Data'!A51</f>
        <v>RUTLAND TOWN</v>
      </c>
      <c r="C55" s="51">
        <f>IF('Town Data'!C51&gt;9,'Town Data'!B51,"*")</f>
        <v>1334753.1000000001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750756.47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0.77787758525744055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SHELBURNE</v>
      </c>
      <c r="C56" s="50">
        <f>IF('Town Data'!C52&gt;9,'Town Data'!B52,"*")</f>
        <v>1204514.33</v>
      </c>
      <c r="D56" s="46">
        <f>IF('Town Data'!E52&gt;9,'Town Data'!D52,"*")</f>
        <v>757905.75</v>
      </c>
      <c r="E56" s="47">
        <f>IF('Town Data'!G52&gt;9,'Town Data'!F52,"*")</f>
        <v>246828.79999999999</v>
      </c>
      <c r="F56" s="45">
        <f>IF('Town Data'!I52&gt;9,'Town Data'!H52,"*")</f>
        <v>1195272.26</v>
      </c>
      <c r="G56" s="46" t="str">
        <f>IF('Town Data'!K52&gt;9,'Town Data'!J52,"*")</f>
        <v>*</v>
      </c>
      <c r="H56" s="47">
        <f>IF('Town Data'!M52&gt;9,'Town Data'!L52,"*")</f>
        <v>218756.88</v>
      </c>
      <c r="I56" s="9">
        <f t="shared" si="0"/>
        <v>7.7321881459878148E-3</v>
      </c>
      <c r="J56" s="9" t="str">
        <f t="shared" si="1"/>
        <v/>
      </c>
      <c r="K56" s="9">
        <f t="shared" si="2"/>
        <v>0.12832474114642695</v>
      </c>
      <c r="L56" s="15"/>
    </row>
    <row r="57" spans="1:12" x14ac:dyDescent="0.25">
      <c r="A57" s="15"/>
      <c r="B57" s="27" t="str">
        <f>'Town Data'!A53</f>
        <v>SOUTH BURLINGTON</v>
      </c>
      <c r="C57" s="51">
        <f>IF('Town Data'!C53&gt;9,'Town Data'!B53,"*")</f>
        <v>7330546.4900000002</v>
      </c>
      <c r="D57" s="43">
        <f>IF('Town Data'!E53&gt;9,'Town Data'!D53,"*")</f>
        <v>4147404.07</v>
      </c>
      <c r="E57" s="44">
        <f>IF('Town Data'!G53&gt;9,'Town Data'!F53,"*")</f>
        <v>946944.37</v>
      </c>
      <c r="F57" s="43">
        <f>IF('Town Data'!I53&gt;9,'Town Data'!H53,"*")</f>
        <v>7422228.7599999998</v>
      </c>
      <c r="G57" s="43">
        <f>IF('Town Data'!K53&gt;9,'Town Data'!J53,"*")</f>
        <v>5199920.93</v>
      </c>
      <c r="H57" s="44">
        <f>IF('Town Data'!M53&gt;9,'Town Data'!L53,"*")</f>
        <v>944338.5</v>
      </c>
      <c r="I57" s="22">
        <f t="shared" si="0"/>
        <v>-1.2352390766247355E-2</v>
      </c>
      <c r="J57" s="22">
        <f t="shared" si="1"/>
        <v>-0.20241016626381661</v>
      </c>
      <c r="K57" s="22">
        <f t="shared" si="2"/>
        <v>2.7594660177468096E-3</v>
      </c>
      <c r="L57" s="15"/>
    </row>
    <row r="58" spans="1:12" x14ac:dyDescent="0.25">
      <c r="A58" s="15"/>
      <c r="B58" s="15" t="str">
        <f>'Town Data'!A54</f>
        <v>SOUTH HERO</v>
      </c>
      <c r="C58" s="50">
        <f>IF('Town Data'!C54&gt;9,'Town Data'!B54,"*")</f>
        <v>283224.02</v>
      </c>
      <c r="D58" s="46">
        <f>IF('Town Data'!E54&gt;9,'Town Data'!D54,"*")</f>
        <v>89632.02</v>
      </c>
      <c r="E58" s="47" t="str">
        <f>IF('Town Data'!G54&gt;9,'Town Data'!F54,"*")</f>
        <v>*</v>
      </c>
      <c r="F58" s="45">
        <f>IF('Town Data'!I54&gt;9,'Town Data'!H54,"*")</f>
        <v>261236.49</v>
      </c>
      <c r="G58" s="46">
        <f>IF('Town Data'!K54&gt;9,'Town Data'!J54,"*")</f>
        <v>75654.13</v>
      </c>
      <c r="H58" s="47" t="str">
        <f>IF('Town Data'!M54&gt;9,'Town Data'!L54,"*")</f>
        <v>*</v>
      </c>
      <c r="I58" s="9">
        <f t="shared" si="0"/>
        <v>8.4167146787188993E-2</v>
      </c>
      <c r="J58" s="9">
        <f t="shared" si="1"/>
        <v>0.18476043541839685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SPRINGFIELD</v>
      </c>
      <c r="C59" s="51">
        <f>IF('Town Data'!C55&gt;9,'Town Data'!B55,"*")</f>
        <v>890399.71</v>
      </c>
      <c r="D59" s="43" t="str">
        <f>IF('Town Data'!E55&gt;9,'Town Data'!D55,"*")</f>
        <v>*</v>
      </c>
      <c r="E59" s="44">
        <f>IF('Town Data'!G55&gt;9,'Town Data'!F55,"*")</f>
        <v>85366.38</v>
      </c>
      <c r="F59" s="43">
        <f>IF('Town Data'!I55&gt;9,'Town Data'!H55,"*")</f>
        <v>941006.87</v>
      </c>
      <c r="G59" s="43" t="str">
        <f>IF('Town Data'!K55&gt;9,'Town Data'!J55,"*")</f>
        <v>*</v>
      </c>
      <c r="H59" s="44">
        <f>IF('Town Data'!M55&gt;9,'Town Data'!L55,"*")</f>
        <v>90050.240000000005</v>
      </c>
      <c r="I59" s="22">
        <f t="shared" si="0"/>
        <v>-5.3779798653329741E-2</v>
      </c>
      <c r="J59" s="22" t="str">
        <f t="shared" si="1"/>
        <v/>
      </c>
      <c r="K59" s="22">
        <f t="shared" si="2"/>
        <v>-5.2013853599945988E-2</v>
      </c>
      <c r="L59" s="15"/>
    </row>
    <row r="60" spans="1:12" x14ac:dyDescent="0.25">
      <c r="A60" s="15"/>
      <c r="B60" s="15" t="str">
        <f>'Town Data'!A56</f>
        <v>ST ALBANS</v>
      </c>
      <c r="C60" s="50">
        <f>IF('Town Data'!C56&gt;9,'Town Data'!B56,"*")</f>
        <v>1767968.78</v>
      </c>
      <c r="D60" s="46" t="str">
        <f>IF('Town Data'!E56&gt;9,'Town Data'!D56,"*")</f>
        <v>*</v>
      </c>
      <c r="E60" s="47">
        <f>IF('Town Data'!G56&gt;9,'Town Data'!F56,"*")</f>
        <v>191985.28</v>
      </c>
      <c r="F60" s="45">
        <f>IF('Town Data'!I56&gt;9,'Town Data'!H56,"*")</f>
        <v>1744302.17</v>
      </c>
      <c r="G60" s="46" t="str">
        <f>IF('Town Data'!K56&gt;9,'Town Data'!J56,"*")</f>
        <v>*</v>
      </c>
      <c r="H60" s="47">
        <f>IF('Town Data'!M56&gt;9,'Town Data'!L56,"*")</f>
        <v>203305.45</v>
      </c>
      <c r="I60" s="9">
        <f t="shared" si="0"/>
        <v>1.3567953080056138E-2</v>
      </c>
      <c r="J60" s="9" t="str">
        <f t="shared" si="1"/>
        <v/>
      </c>
      <c r="K60" s="9">
        <f t="shared" si="2"/>
        <v>-5.5680602758066799E-2</v>
      </c>
      <c r="L60" s="15"/>
    </row>
    <row r="61" spans="1:12" x14ac:dyDescent="0.25">
      <c r="A61" s="15"/>
      <c r="B61" s="27" t="str">
        <f>'Town Data'!A57</f>
        <v>ST ALBANS TOWN</v>
      </c>
      <c r="C61" s="51">
        <f>IF('Town Data'!C57&gt;9,'Town Data'!B57,"*")</f>
        <v>710416.91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692366.96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2.6069918183271007E-2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ST JOHNSBURY</v>
      </c>
      <c r="C62" s="50">
        <f>IF('Town Data'!C58&gt;9,'Town Data'!B58,"*")</f>
        <v>1064181.31</v>
      </c>
      <c r="D62" s="46" t="str">
        <f>IF('Town Data'!E58&gt;9,'Town Data'!D58,"*")</f>
        <v>*</v>
      </c>
      <c r="E62" s="47">
        <f>IF('Town Data'!G58&gt;9,'Town Data'!F58,"*")</f>
        <v>93756.07</v>
      </c>
      <c r="F62" s="45">
        <f>IF('Town Data'!I58&gt;9,'Town Data'!H58,"*")</f>
        <v>1291108.07</v>
      </c>
      <c r="G62" s="46" t="str">
        <f>IF('Town Data'!K58&gt;9,'Town Data'!J58,"*")</f>
        <v>*</v>
      </c>
      <c r="H62" s="47">
        <f>IF('Town Data'!M58&gt;9,'Town Data'!L58,"*")</f>
        <v>125777.60000000001</v>
      </c>
      <c r="I62" s="9">
        <f t="shared" si="0"/>
        <v>-0.17576124359597567</v>
      </c>
      <c r="J62" s="9" t="str">
        <f t="shared" si="1"/>
        <v/>
      </c>
      <c r="K62" s="9">
        <f t="shared" si="2"/>
        <v>-0.25458849588479981</v>
      </c>
      <c r="L62" s="15"/>
    </row>
    <row r="63" spans="1:12" x14ac:dyDescent="0.25">
      <c r="A63" s="15"/>
      <c r="B63" s="27" t="str">
        <f>'Town Data'!A59</f>
        <v>STOWE</v>
      </c>
      <c r="C63" s="51">
        <f>IF('Town Data'!C59&gt;9,'Town Data'!B59,"*")</f>
        <v>4455789.8499999996</v>
      </c>
      <c r="D63" s="43">
        <f>IF('Town Data'!E59&gt;9,'Town Data'!D59,"*")</f>
        <v>5822445.2400000002</v>
      </c>
      <c r="E63" s="44">
        <f>IF('Town Data'!G59&gt;9,'Town Data'!F59,"*")</f>
        <v>1622462.13</v>
      </c>
      <c r="F63" s="43">
        <f>IF('Town Data'!I59&gt;9,'Town Data'!H59,"*")</f>
        <v>4218233.7</v>
      </c>
      <c r="G63" s="43">
        <f>IF('Town Data'!K59&gt;9,'Town Data'!J59,"*")</f>
        <v>5517713.5700000003</v>
      </c>
      <c r="H63" s="44">
        <f>IF('Town Data'!M59&gt;9,'Town Data'!L59,"*")</f>
        <v>1510581.8</v>
      </c>
      <c r="I63" s="22">
        <f t="shared" si="0"/>
        <v>5.631649806410665E-2</v>
      </c>
      <c r="J63" s="22">
        <f t="shared" si="1"/>
        <v>5.5227888532822102E-2</v>
      </c>
      <c r="K63" s="22">
        <f t="shared" si="2"/>
        <v>7.4064396909852767E-2</v>
      </c>
      <c r="L63" s="15"/>
    </row>
    <row r="64" spans="1:12" x14ac:dyDescent="0.25">
      <c r="A64" s="15"/>
      <c r="B64" s="15" t="str">
        <f>'Town Data'!A60</f>
        <v>SWANTON</v>
      </c>
      <c r="C64" s="50">
        <f>IF('Town Data'!C60&gt;9,'Town Data'!B60,"*")</f>
        <v>539347.5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555886.32999999996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-2.9752179730701347E-2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VERGENNES</v>
      </c>
      <c r="C65" s="51">
        <f>IF('Town Data'!C61&gt;9,'Town Data'!B61,"*")</f>
        <v>350047.22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405150.51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-0.13600696195594086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WAITSFIELD</v>
      </c>
      <c r="C66" s="50">
        <f>IF('Town Data'!C62&gt;9,'Town Data'!B62,"*")</f>
        <v>1018345.59</v>
      </c>
      <c r="D66" s="46">
        <f>IF('Town Data'!E62&gt;9,'Town Data'!D62,"*")</f>
        <v>386944.73</v>
      </c>
      <c r="E66" s="47">
        <f>IF('Town Data'!G62&gt;9,'Town Data'!F62,"*")</f>
        <v>304979.43</v>
      </c>
      <c r="F66" s="45">
        <f>IF('Town Data'!I62&gt;9,'Town Data'!H62,"*")</f>
        <v>986644.46</v>
      </c>
      <c r="G66" s="46">
        <f>IF('Town Data'!K62&gt;9,'Town Data'!J62,"*")</f>
        <v>376672.86</v>
      </c>
      <c r="H66" s="47">
        <f>IF('Town Data'!M62&gt;9,'Town Data'!L62,"*")</f>
        <v>293016.71000000002</v>
      </c>
      <c r="I66" s="9">
        <f t="shared" si="0"/>
        <v>3.2130246796297834E-2</v>
      </c>
      <c r="J66" s="9">
        <f t="shared" si="1"/>
        <v>2.7270002941013578E-2</v>
      </c>
      <c r="K66" s="9">
        <f t="shared" si="2"/>
        <v>4.0826067564542552E-2</v>
      </c>
      <c r="L66" s="15"/>
    </row>
    <row r="67" spans="1:12" x14ac:dyDescent="0.25">
      <c r="A67" s="15"/>
      <c r="B67" s="27" t="str">
        <f>'Town Data'!A63</f>
        <v>WARREN</v>
      </c>
      <c r="C67" s="51">
        <f>IF('Town Data'!C63&gt;9,'Town Data'!B63,"*")</f>
        <v>239080.98</v>
      </c>
      <c r="D67" s="43">
        <f>IF('Town Data'!E63&gt;9,'Town Data'!D63,"*")</f>
        <v>494171.94</v>
      </c>
      <c r="E67" s="44" t="str">
        <f>IF('Town Data'!G63&gt;9,'Town Data'!F63,"*")</f>
        <v>*</v>
      </c>
      <c r="F67" s="43">
        <f>IF('Town Data'!I63&gt;9,'Town Data'!H63,"*")</f>
        <v>362262.28</v>
      </c>
      <c r="G67" s="43">
        <f>IF('Town Data'!K63&gt;9,'Town Data'!J63,"*")</f>
        <v>449331.13</v>
      </c>
      <c r="H67" s="44" t="str">
        <f>IF('Town Data'!M63&gt;9,'Town Data'!L63,"*")</f>
        <v>*</v>
      </c>
      <c r="I67" s="22">
        <f t="shared" si="0"/>
        <v>-0.34003346967285691</v>
      </c>
      <c r="J67" s="22">
        <f t="shared" si="1"/>
        <v>9.9794576885870331E-2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WATERBURY</v>
      </c>
      <c r="C68" s="50">
        <f>IF('Town Data'!C64&gt;9,'Town Data'!B64,"*")</f>
        <v>1596797.43</v>
      </c>
      <c r="D68" s="46">
        <f>IF('Town Data'!E64&gt;9,'Town Data'!D64,"*")</f>
        <v>857178.49</v>
      </c>
      <c r="E68" s="47">
        <f>IF('Town Data'!G64&gt;9,'Town Data'!F64,"*")</f>
        <v>416031.93</v>
      </c>
      <c r="F68" s="45">
        <f>IF('Town Data'!I64&gt;9,'Town Data'!H64,"*")</f>
        <v>1647491.81</v>
      </c>
      <c r="G68" s="46">
        <f>IF('Town Data'!K64&gt;9,'Town Data'!J64,"*")</f>
        <v>816987.48</v>
      </c>
      <c r="H68" s="47">
        <f>IF('Town Data'!M64&gt;9,'Town Data'!L64,"*")</f>
        <v>466659.81</v>
      </c>
      <c r="I68" s="9">
        <f t="shared" si="0"/>
        <v>-3.0770641585162187E-2</v>
      </c>
      <c r="J68" s="9">
        <f t="shared" si="1"/>
        <v>4.9194156561615868E-2</v>
      </c>
      <c r="K68" s="9">
        <f t="shared" si="2"/>
        <v>-0.10848990831243857</v>
      </c>
      <c r="L68" s="15"/>
    </row>
    <row r="69" spans="1:12" x14ac:dyDescent="0.25">
      <c r="A69" s="15"/>
      <c r="B69" s="27" t="str">
        <f>'Town Data'!A65</f>
        <v>WEST RUTLAND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128686.32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WILLISTON</v>
      </c>
      <c r="C70" s="50">
        <f>IF('Town Data'!C66&gt;9,'Town Data'!B66,"*")</f>
        <v>3186588.02</v>
      </c>
      <c r="D70" s="46" t="str">
        <f>IF('Town Data'!E66&gt;9,'Town Data'!D66,"*")</f>
        <v>*</v>
      </c>
      <c r="E70" s="47">
        <f>IF('Town Data'!G66&gt;9,'Town Data'!F66,"*")</f>
        <v>395532.92</v>
      </c>
      <c r="F70" s="45">
        <f>IF('Town Data'!I66&gt;9,'Town Data'!H66,"*")</f>
        <v>3148812.98</v>
      </c>
      <c r="G70" s="46" t="str">
        <f>IF('Town Data'!K66&gt;9,'Town Data'!J66,"*")</f>
        <v>*</v>
      </c>
      <c r="H70" s="47">
        <f>IF('Town Data'!M66&gt;9,'Town Data'!L66,"*")</f>
        <v>352418.47</v>
      </c>
      <c r="I70" s="9">
        <f t="shared" ref="I70:I133" si="3">IFERROR((C70-F70)/F70,"")</f>
        <v>1.1996596889028334E-2</v>
      </c>
      <c r="J70" s="9" t="str">
        <f t="shared" ref="J70:J133" si="4">IFERROR((D70-G70)/G70,"")</f>
        <v/>
      </c>
      <c r="K70" s="9">
        <f t="shared" ref="K70:K133" si="5">IFERROR((E70-H70)/H70,"")</f>
        <v>0.12233879228861079</v>
      </c>
      <c r="L70" s="15"/>
    </row>
    <row r="71" spans="1:12" x14ac:dyDescent="0.25">
      <c r="A71" s="15"/>
      <c r="B71" s="27" t="str">
        <f>'Town Data'!A67</f>
        <v>WILMINGTON</v>
      </c>
      <c r="C71" s="51">
        <f>IF('Town Data'!C67&gt;9,'Town Data'!B67,"*")</f>
        <v>579515.18999999994</v>
      </c>
      <c r="D71" s="43">
        <f>IF('Town Data'!E67&gt;9,'Town Data'!D67,"*")</f>
        <v>109236.85</v>
      </c>
      <c r="E71" s="44">
        <f>IF('Town Data'!G67&gt;9,'Town Data'!F67,"*")</f>
        <v>99223.5</v>
      </c>
      <c r="F71" s="43">
        <f>IF('Town Data'!I67&gt;9,'Town Data'!H67,"*")</f>
        <v>677617.34</v>
      </c>
      <c r="G71" s="43">
        <f>IF('Town Data'!K67&gt;9,'Town Data'!J67,"*")</f>
        <v>158557.89000000001</v>
      </c>
      <c r="H71" s="44">
        <f>IF('Town Data'!M67&gt;9,'Town Data'!L67,"*")</f>
        <v>170976.1</v>
      </c>
      <c r="I71" s="22">
        <f t="shared" si="3"/>
        <v>-0.14477514698782654</v>
      </c>
      <c r="J71" s="22">
        <f t="shared" si="4"/>
        <v>-0.31106014339620691</v>
      </c>
      <c r="K71" s="22">
        <f t="shared" si="5"/>
        <v>-0.41966450281647555</v>
      </c>
      <c r="L71" s="15"/>
    </row>
    <row r="72" spans="1:12" x14ac:dyDescent="0.25">
      <c r="A72" s="15"/>
      <c r="B72" s="15" t="str">
        <f>'Town Data'!A68</f>
        <v>WINDSOR</v>
      </c>
      <c r="C72" s="50">
        <f>IF('Town Data'!C68&gt;9,'Town Data'!B68,"*")</f>
        <v>392291.23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382006.16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2.692383285128179E-2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WINHALL</v>
      </c>
      <c r="C73" s="51" t="str">
        <f>IF('Town Data'!C69&gt;9,'Town Data'!B69,"*")</f>
        <v>*</v>
      </c>
      <c r="D73" s="43">
        <f>IF('Town Data'!E69&gt;9,'Town Data'!D69,"*")</f>
        <v>49271.03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WINOOSKI</v>
      </c>
      <c r="C74" s="50">
        <f>IF('Town Data'!C70&gt;9,'Town Data'!B70,"*")</f>
        <v>1133811.68</v>
      </c>
      <c r="D74" s="46" t="str">
        <f>IF('Town Data'!E70&gt;9,'Town Data'!D70,"*")</f>
        <v>*</v>
      </c>
      <c r="E74" s="47">
        <f>IF('Town Data'!G70&gt;9,'Town Data'!F70,"*")</f>
        <v>463189.91</v>
      </c>
      <c r="F74" s="45">
        <f>IF('Town Data'!I70&gt;9,'Town Data'!H70,"*")</f>
        <v>1070133.52</v>
      </c>
      <c r="G74" s="46" t="str">
        <f>IF('Town Data'!K70&gt;9,'Town Data'!J70,"*")</f>
        <v>*</v>
      </c>
      <c r="H74" s="47">
        <f>IF('Town Data'!M70&gt;9,'Town Data'!L70,"*")</f>
        <v>455102.9</v>
      </c>
      <c r="I74" s="9">
        <f t="shared" si="3"/>
        <v>5.9504873746969361E-2</v>
      </c>
      <c r="J74" s="9" t="str">
        <f t="shared" si="4"/>
        <v/>
      </c>
      <c r="K74" s="9">
        <f t="shared" si="5"/>
        <v>1.7769629681551029E-2</v>
      </c>
      <c r="L74" s="15"/>
    </row>
    <row r="75" spans="1:12" x14ac:dyDescent="0.25">
      <c r="A75" s="15"/>
      <c r="B75" s="27" t="str">
        <f>'Town Data'!A71</f>
        <v>WOODSTOCK</v>
      </c>
      <c r="C75" s="51">
        <f>IF('Town Data'!C71&gt;9,'Town Data'!B71,"*")</f>
        <v>1614440.75</v>
      </c>
      <c r="D75" s="43">
        <f>IF('Town Data'!E71&gt;9,'Town Data'!D71,"*")</f>
        <v>2159095.0699999998</v>
      </c>
      <c r="E75" s="44">
        <f>IF('Town Data'!G71&gt;9,'Town Data'!F71,"*")</f>
        <v>502672.99</v>
      </c>
      <c r="F75" s="43">
        <f>IF('Town Data'!I71&gt;9,'Town Data'!H71,"*")</f>
        <v>1528585.49</v>
      </c>
      <c r="G75" s="43">
        <f>IF('Town Data'!K71&gt;9,'Town Data'!J71,"*")</f>
        <v>2032553.01</v>
      </c>
      <c r="H75" s="44">
        <f>IF('Town Data'!M71&gt;9,'Town Data'!L71,"*")</f>
        <v>475671.8</v>
      </c>
      <c r="I75" s="22">
        <f t="shared" si="3"/>
        <v>5.6166475844278758E-2</v>
      </c>
      <c r="J75" s="22">
        <f t="shared" si="4"/>
        <v>6.2257692359029705E-2</v>
      </c>
      <c r="K75" s="22">
        <f t="shared" si="5"/>
        <v>5.6764327841171164E-2</v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186245.8</v>
      </c>
      <c r="C2" s="39">
        <v>10</v>
      </c>
      <c r="D2" s="39">
        <v>0</v>
      </c>
      <c r="E2" s="39">
        <v>0</v>
      </c>
      <c r="F2" s="39">
        <v>0</v>
      </c>
      <c r="G2" s="39">
        <v>0</v>
      </c>
      <c r="H2" s="39">
        <v>186529.65</v>
      </c>
      <c r="I2" s="39">
        <v>10</v>
      </c>
      <c r="J2" s="39">
        <v>118204.1</v>
      </c>
      <c r="K2" s="39">
        <v>10</v>
      </c>
      <c r="L2" s="39">
        <v>0</v>
      </c>
      <c r="M2" s="39">
        <v>0</v>
      </c>
    </row>
    <row r="3" spans="1:13" x14ac:dyDescent="0.25">
      <c r="A3" s="38" t="s">
        <v>48</v>
      </c>
      <c r="B3" s="39">
        <v>2488831.15</v>
      </c>
      <c r="C3" s="39">
        <v>53</v>
      </c>
      <c r="D3" s="39">
        <v>223113.83</v>
      </c>
      <c r="E3" s="39">
        <v>10</v>
      </c>
      <c r="F3" s="39">
        <v>298650.73</v>
      </c>
      <c r="G3" s="39">
        <v>27</v>
      </c>
      <c r="H3" s="39">
        <v>2390460.29</v>
      </c>
      <c r="I3" s="39">
        <v>53</v>
      </c>
      <c r="J3" s="39">
        <v>206227.55</v>
      </c>
      <c r="K3" s="39">
        <v>10</v>
      </c>
      <c r="L3" s="39">
        <v>291797.77</v>
      </c>
      <c r="M3" s="39">
        <v>27</v>
      </c>
    </row>
    <row r="4" spans="1:13" x14ac:dyDescent="0.25">
      <c r="A4" s="38" t="s">
        <v>49</v>
      </c>
      <c r="B4" s="39">
        <v>191933</v>
      </c>
      <c r="C4" s="39">
        <v>14</v>
      </c>
      <c r="D4" s="39">
        <v>0</v>
      </c>
      <c r="E4" s="39">
        <v>0</v>
      </c>
      <c r="F4" s="39">
        <v>0</v>
      </c>
      <c r="G4" s="39">
        <v>0</v>
      </c>
      <c r="H4" s="39">
        <v>172269.85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2736751.88</v>
      </c>
      <c r="C5" s="39">
        <v>70</v>
      </c>
      <c r="D5" s="39">
        <v>850935.92</v>
      </c>
      <c r="E5" s="39">
        <v>23</v>
      </c>
      <c r="F5" s="39">
        <v>396552.31</v>
      </c>
      <c r="G5" s="39">
        <v>28</v>
      </c>
      <c r="H5" s="39">
        <v>2454186.84</v>
      </c>
      <c r="I5" s="39">
        <v>71</v>
      </c>
      <c r="J5" s="39">
        <v>918478.81</v>
      </c>
      <c r="K5" s="39">
        <v>24</v>
      </c>
      <c r="L5" s="39">
        <v>393508.37</v>
      </c>
      <c r="M5" s="39">
        <v>31</v>
      </c>
    </row>
    <row r="6" spans="1:13" x14ac:dyDescent="0.25">
      <c r="A6" s="38" t="s">
        <v>51</v>
      </c>
      <c r="B6" s="39">
        <v>849382.28</v>
      </c>
      <c r="C6" s="39">
        <v>10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240701.61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240571.62</v>
      </c>
      <c r="I7" s="39">
        <v>12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448357.25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442763.59</v>
      </c>
      <c r="I8" s="39">
        <v>13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318286.09999999998</v>
      </c>
      <c r="C9" s="39">
        <v>18</v>
      </c>
      <c r="D9" s="39">
        <v>0</v>
      </c>
      <c r="E9" s="39">
        <v>0</v>
      </c>
      <c r="F9" s="39">
        <v>0</v>
      </c>
      <c r="G9" s="39">
        <v>0</v>
      </c>
      <c r="H9" s="39">
        <v>408552.7</v>
      </c>
      <c r="I9" s="39">
        <v>19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3641760.22</v>
      </c>
      <c r="C10" s="39">
        <v>82</v>
      </c>
      <c r="D10" s="39">
        <v>997002.85</v>
      </c>
      <c r="E10" s="39">
        <v>16</v>
      </c>
      <c r="F10" s="39">
        <v>520422.14</v>
      </c>
      <c r="G10" s="39">
        <v>35</v>
      </c>
      <c r="H10" s="39">
        <v>3619468.44</v>
      </c>
      <c r="I10" s="39">
        <v>91</v>
      </c>
      <c r="J10" s="39">
        <v>985711.8</v>
      </c>
      <c r="K10" s="39">
        <v>17</v>
      </c>
      <c r="L10" s="39">
        <v>543688.97</v>
      </c>
      <c r="M10" s="39">
        <v>40</v>
      </c>
    </row>
    <row r="11" spans="1:13" x14ac:dyDescent="0.25">
      <c r="A11" s="38" t="s">
        <v>56</v>
      </c>
      <c r="B11" s="39">
        <v>398019.52</v>
      </c>
      <c r="C11" s="39">
        <v>15</v>
      </c>
      <c r="D11" s="39">
        <v>0</v>
      </c>
      <c r="E11" s="39">
        <v>0</v>
      </c>
      <c r="F11" s="39">
        <v>0</v>
      </c>
      <c r="G11" s="39">
        <v>0</v>
      </c>
      <c r="H11" s="39">
        <v>394579.85</v>
      </c>
      <c r="I11" s="39">
        <v>17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420431.3</v>
      </c>
      <c r="C12" s="39">
        <v>16</v>
      </c>
      <c r="D12" s="39">
        <v>428019.81</v>
      </c>
      <c r="E12" s="39">
        <v>18</v>
      </c>
      <c r="F12" s="39">
        <v>0</v>
      </c>
      <c r="G12" s="39">
        <v>0</v>
      </c>
      <c r="H12" s="39">
        <v>359537.66</v>
      </c>
      <c r="I12" s="39">
        <v>15</v>
      </c>
      <c r="J12" s="39">
        <v>352501.46</v>
      </c>
      <c r="K12" s="39">
        <v>18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11081290.25</v>
      </c>
      <c r="C13" s="39">
        <v>191</v>
      </c>
      <c r="D13" s="39">
        <v>5425843.8799999999</v>
      </c>
      <c r="E13" s="39">
        <v>22</v>
      </c>
      <c r="F13" s="39">
        <v>3874618.02</v>
      </c>
      <c r="G13" s="39">
        <v>111</v>
      </c>
      <c r="H13" s="39">
        <v>10765347.220000001</v>
      </c>
      <c r="I13" s="39">
        <v>200</v>
      </c>
      <c r="J13" s="39">
        <v>4313855.7300000004</v>
      </c>
      <c r="K13" s="39">
        <v>18</v>
      </c>
      <c r="L13" s="39">
        <v>3904740.56</v>
      </c>
      <c r="M13" s="39">
        <v>109</v>
      </c>
    </row>
    <row r="14" spans="1:13" x14ac:dyDescent="0.25">
      <c r="A14" s="38" t="s">
        <v>59</v>
      </c>
      <c r="B14" s="39">
        <v>610617.88</v>
      </c>
      <c r="C14" s="39">
        <v>16</v>
      </c>
      <c r="D14" s="39">
        <v>317590.56</v>
      </c>
      <c r="E14" s="39">
        <v>13</v>
      </c>
      <c r="F14" s="39">
        <v>184046.66</v>
      </c>
      <c r="G14" s="39">
        <v>10</v>
      </c>
      <c r="H14" s="39">
        <v>608857.44999999995</v>
      </c>
      <c r="I14" s="39">
        <v>16</v>
      </c>
      <c r="J14" s="39">
        <v>333274.89</v>
      </c>
      <c r="K14" s="39">
        <v>11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581657.51</v>
      </c>
      <c r="C15" s="39">
        <v>22</v>
      </c>
      <c r="D15" s="39">
        <v>0</v>
      </c>
      <c r="E15" s="39">
        <v>0</v>
      </c>
      <c r="F15" s="39">
        <v>0</v>
      </c>
      <c r="G15" s="39">
        <v>0</v>
      </c>
      <c r="H15" s="39">
        <v>491881.14</v>
      </c>
      <c r="I15" s="39">
        <v>20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335589.19</v>
      </c>
      <c r="C16" s="39">
        <v>16</v>
      </c>
      <c r="D16" s="39">
        <v>0</v>
      </c>
      <c r="E16" s="39">
        <v>0</v>
      </c>
      <c r="F16" s="39">
        <v>0</v>
      </c>
      <c r="G16" s="39">
        <v>0</v>
      </c>
      <c r="H16" s="39">
        <v>291392.40999999997</v>
      </c>
      <c r="I16" s="39">
        <v>19</v>
      </c>
      <c r="J16" s="39">
        <v>112583.91</v>
      </c>
      <c r="K16" s="39">
        <v>12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2408022.33</v>
      </c>
      <c r="C17" s="39">
        <v>50</v>
      </c>
      <c r="D17" s="39">
        <v>1706367.25</v>
      </c>
      <c r="E17" s="39">
        <v>17</v>
      </c>
      <c r="F17" s="39">
        <v>246124.39</v>
      </c>
      <c r="G17" s="39">
        <v>17</v>
      </c>
      <c r="H17" s="39">
        <v>2524160.4500000002</v>
      </c>
      <c r="I17" s="39">
        <v>53</v>
      </c>
      <c r="J17" s="39">
        <v>1665407.95</v>
      </c>
      <c r="K17" s="39">
        <v>18</v>
      </c>
      <c r="L17" s="39">
        <v>264590.31</v>
      </c>
      <c r="M17" s="39">
        <v>18</v>
      </c>
    </row>
    <row r="18" spans="1:13" x14ac:dyDescent="0.25">
      <c r="A18" s="38" t="s">
        <v>63</v>
      </c>
      <c r="B18" s="39">
        <v>878291.21</v>
      </c>
      <c r="C18" s="39">
        <v>24</v>
      </c>
      <c r="D18" s="39">
        <v>65707.97</v>
      </c>
      <c r="E18" s="39">
        <v>10</v>
      </c>
      <c r="F18" s="39">
        <v>0</v>
      </c>
      <c r="G18" s="39">
        <v>0</v>
      </c>
      <c r="H18" s="39">
        <v>818705.18</v>
      </c>
      <c r="I18" s="39">
        <v>23</v>
      </c>
      <c r="J18" s="39">
        <v>109343.34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541982.89</v>
      </c>
      <c r="C19" s="39">
        <v>13</v>
      </c>
      <c r="D19" s="39">
        <v>0</v>
      </c>
      <c r="E19" s="39">
        <v>0</v>
      </c>
      <c r="F19" s="39">
        <v>0</v>
      </c>
      <c r="G19" s="39">
        <v>0</v>
      </c>
      <c r="H19" s="39">
        <v>529534.36</v>
      </c>
      <c r="I19" s="39">
        <v>13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344497.7</v>
      </c>
      <c r="C20" s="39">
        <v>16</v>
      </c>
      <c r="D20" s="39">
        <v>154262.45000000001</v>
      </c>
      <c r="E20" s="39">
        <v>17</v>
      </c>
      <c r="F20" s="39">
        <v>0</v>
      </c>
      <c r="G20" s="39">
        <v>0</v>
      </c>
      <c r="H20" s="39">
        <v>360669.22</v>
      </c>
      <c r="I20" s="39">
        <v>20</v>
      </c>
      <c r="J20" s="39">
        <v>259507.44</v>
      </c>
      <c r="K20" s="39">
        <v>18</v>
      </c>
      <c r="L20" s="39">
        <v>134636.60999999999</v>
      </c>
      <c r="M20" s="39">
        <v>11</v>
      </c>
    </row>
    <row r="21" spans="1:13" x14ac:dyDescent="0.25">
      <c r="A21" s="38" t="s">
        <v>66</v>
      </c>
      <c r="B21" s="39">
        <v>402835.71</v>
      </c>
      <c r="C21" s="39">
        <v>16</v>
      </c>
      <c r="D21" s="39">
        <v>0</v>
      </c>
      <c r="E21" s="39">
        <v>0</v>
      </c>
      <c r="F21" s="39">
        <v>0</v>
      </c>
      <c r="G21" s="39">
        <v>0</v>
      </c>
      <c r="H21" s="39">
        <v>368421.18</v>
      </c>
      <c r="I21" s="39">
        <v>16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3640029.79</v>
      </c>
      <c r="C22" s="39">
        <v>85</v>
      </c>
      <c r="D22" s="39">
        <v>0</v>
      </c>
      <c r="E22" s="39">
        <v>0</v>
      </c>
      <c r="F22" s="39">
        <v>367580.15999999997</v>
      </c>
      <c r="G22" s="39">
        <v>25</v>
      </c>
      <c r="H22" s="39">
        <v>3393613.54</v>
      </c>
      <c r="I22" s="39">
        <v>83</v>
      </c>
      <c r="J22" s="39">
        <v>0</v>
      </c>
      <c r="K22" s="39">
        <v>0</v>
      </c>
      <c r="L22" s="39">
        <v>368121.01</v>
      </c>
      <c r="M22" s="39">
        <v>24</v>
      </c>
    </row>
    <row r="23" spans="1:13" x14ac:dyDescent="0.25">
      <c r="A23" s="38" t="s">
        <v>68</v>
      </c>
      <c r="B23" s="39">
        <v>466912.74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448608.02</v>
      </c>
      <c r="I23" s="39">
        <v>16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211350.69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852051.14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815663.23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55592.92</v>
      </c>
      <c r="K26" s="39">
        <v>10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346918.83</v>
      </c>
      <c r="C27" s="39">
        <v>16</v>
      </c>
      <c r="D27" s="39">
        <v>0</v>
      </c>
      <c r="E27" s="39">
        <v>0</v>
      </c>
      <c r="F27" s="39">
        <v>0</v>
      </c>
      <c r="G27" s="39">
        <v>0</v>
      </c>
      <c r="H27" s="39">
        <v>300915.98</v>
      </c>
      <c r="I27" s="39">
        <v>16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2401483.66</v>
      </c>
      <c r="C28" s="39">
        <v>44</v>
      </c>
      <c r="D28" s="39">
        <v>1657417.12</v>
      </c>
      <c r="E28" s="39">
        <v>18</v>
      </c>
      <c r="F28" s="39">
        <v>429945.79</v>
      </c>
      <c r="G28" s="39">
        <v>20</v>
      </c>
      <c r="H28" s="39">
        <v>2148351.69</v>
      </c>
      <c r="I28" s="39">
        <v>45</v>
      </c>
      <c r="J28" s="39">
        <v>1748181.47</v>
      </c>
      <c r="K28" s="39">
        <v>22</v>
      </c>
      <c r="L28" s="39">
        <v>391515.34</v>
      </c>
      <c r="M28" s="39">
        <v>16</v>
      </c>
    </row>
    <row r="29" spans="1:13" x14ac:dyDescent="0.25">
      <c r="A29" s="38" t="s">
        <v>74</v>
      </c>
      <c r="B29" s="39">
        <v>435615.52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449078.77</v>
      </c>
      <c r="I29" s="39">
        <v>12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424318.07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371553.79</v>
      </c>
      <c r="I30" s="39">
        <v>11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202676.31</v>
      </c>
      <c r="C31" s="39">
        <v>11</v>
      </c>
      <c r="D31" s="39">
        <v>0</v>
      </c>
      <c r="E31" s="39">
        <v>0</v>
      </c>
      <c r="F31" s="39">
        <v>0</v>
      </c>
      <c r="G31" s="39">
        <v>0</v>
      </c>
      <c r="H31" s="39">
        <v>216947.07</v>
      </c>
      <c r="I31" s="39">
        <v>13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1081476.28</v>
      </c>
      <c r="C32" s="39">
        <v>29</v>
      </c>
      <c r="D32" s="39">
        <v>1307864.3</v>
      </c>
      <c r="E32" s="39">
        <v>43</v>
      </c>
      <c r="F32" s="39">
        <v>542345.56999999995</v>
      </c>
      <c r="G32" s="39">
        <v>24</v>
      </c>
      <c r="H32" s="39">
        <v>1245673.53</v>
      </c>
      <c r="I32" s="39">
        <v>32</v>
      </c>
      <c r="J32" s="39">
        <v>1396446.79</v>
      </c>
      <c r="K32" s="39">
        <v>42</v>
      </c>
      <c r="L32" s="39">
        <v>568577.03</v>
      </c>
      <c r="M32" s="39">
        <v>25</v>
      </c>
    </row>
    <row r="33" spans="1:13" x14ac:dyDescent="0.25">
      <c r="A33" s="38" t="s">
        <v>78</v>
      </c>
      <c r="B33" s="39">
        <v>196187.28</v>
      </c>
      <c r="C33" s="39">
        <v>14</v>
      </c>
      <c r="D33" s="39">
        <v>0</v>
      </c>
      <c r="E33" s="39">
        <v>0</v>
      </c>
      <c r="F33" s="39">
        <v>0</v>
      </c>
      <c r="G33" s="39">
        <v>0</v>
      </c>
      <c r="H33" s="39">
        <v>223543.76</v>
      </c>
      <c r="I33" s="39">
        <v>14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951743.63</v>
      </c>
      <c r="C34" s="39">
        <v>37</v>
      </c>
      <c r="D34" s="39">
        <v>458501.44</v>
      </c>
      <c r="E34" s="39">
        <v>31</v>
      </c>
      <c r="F34" s="39">
        <v>335242.59999999998</v>
      </c>
      <c r="G34" s="39">
        <v>22</v>
      </c>
      <c r="H34" s="39">
        <v>968855.26</v>
      </c>
      <c r="I34" s="39">
        <v>35</v>
      </c>
      <c r="J34" s="39">
        <v>477280.96</v>
      </c>
      <c r="K34" s="39">
        <v>28</v>
      </c>
      <c r="L34" s="39">
        <v>309425.08</v>
      </c>
      <c r="M34" s="39">
        <v>20</v>
      </c>
    </row>
    <row r="35" spans="1:13" x14ac:dyDescent="0.25">
      <c r="A35" s="38" t="s">
        <v>80</v>
      </c>
      <c r="B35" s="39">
        <v>1148032.58</v>
      </c>
      <c r="C35" s="39">
        <v>26</v>
      </c>
      <c r="D35" s="39">
        <v>0</v>
      </c>
      <c r="E35" s="39">
        <v>0</v>
      </c>
      <c r="F35" s="39">
        <v>103462.72</v>
      </c>
      <c r="G35" s="39">
        <v>12</v>
      </c>
      <c r="H35" s="39">
        <v>1044726.49</v>
      </c>
      <c r="I35" s="39">
        <v>26</v>
      </c>
      <c r="J35" s="39">
        <v>0</v>
      </c>
      <c r="K35" s="39">
        <v>0</v>
      </c>
      <c r="L35" s="39">
        <v>98951.1</v>
      </c>
      <c r="M35" s="39">
        <v>11</v>
      </c>
    </row>
    <row r="36" spans="1:13" x14ac:dyDescent="0.25">
      <c r="A36" s="38" t="s">
        <v>81</v>
      </c>
      <c r="B36" s="39">
        <v>2994061.61</v>
      </c>
      <c r="C36" s="39">
        <v>53</v>
      </c>
      <c r="D36" s="39">
        <v>3121355.21</v>
      </c>
      <c r="E36" s="39">
        <v>29</v>
      </c>
      <c r="F36" s="39">
        <v>839341.74</v>
      </c>
      <c r="G36" s="39">
        <v>35</v>
      </c>
      <c r="H36" s="39">
        <v>2960380.1</v>
      </c>
      <c r="I36" s="39">
        <v>54</v>
      </c>
      <c r="J36" s="39">
        <v>3020999.61</v>
      </c>
      <c r="K36" s="39">
        <v>35</v>
      </c>
      <c r="L36" s="39">
        <v>771156.74</v>
      </c>
      <c r="M36" s="39">
        <v>33</v>
      </c>
    </row>
    <row r="37" spans="1:13" x14ac:dyDescent="0.25">
      <c r="A37" s="38" t="s">
        <v>82</v>
      </c>
      <c r="B37" s="39">
        <v>2078132.48</v>
      </c>
      <c r="C37" s="39">
        <v>49</v>
      </c>
      <c r="D37" s="39">
        <v>0</v>
      </c>
      <c r="E37" s="39">
        <v>0</v>
      </c>
      <c r="F37" s="39">
        <v>324010.26</v>
      </c>
      <c r="G37" s="39">
        <v>23</v>
      </c>
      <c r="H37" s="39">
        <v>2089812.81</v>
      </c>
      <c r="I37" s="39">
        <v>50</v>
      </c>
      <c r="J37" s="39">
        <v>0</v>
      </c>
      <c r="K37" s="39">
        <v>0</v>
      </c>
      <c r="L37" s="39">
        <v>353018.18</v>
      </c>
      <c r="M37" s="39">
        <v>24</v>
      </c>
    </row>
    <row r="38" spans="1:13" x14ac:dyDescent="0.25">
      <c r="A38" s="38" t="s">
        <v>83</v>
      </c>
      <c r="B38" s="39">
        <v>877532.62</v>
      </c>
      <c r="C38" s="39">
        <v>21</v>
      </c>
      <c r="D38" s="39">
        <v>0</v>
      </c>
      <c r="E38" s="39">
        <v>0</v>
      </c>
      <c r="F38" s="39">
        <v>0</v>
      </c>
      <c r="G38" s="39">
        <v>0</v>
      </c>
      <c r="H38" s="39">
        <v>1001690.18</v>
      </c>
      <c r="I38" s="39">
        <v>26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125825.22</v>
      </c>
      <c r="C39" s="39">
        <v>10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2247753.2999999998</v>
      </c>
      <c r="C40" s="39">
        <v>57</v>
      </c>
      <c r="D40" s="39">
        <v>0</v>
      </c>
      <c r="E40" s="39">
        <v>0</v>
      </c>
      <c r="F40" s="39">
        <v>399854.96</v>
      </c>
      <c r="G40" s="39">
        <v>25</v>
      </c>
      <c r="H40" s="39">
        <v>2295407.5299999998</v>
      </c>
      <c r="I40" s="39">
        <v>60</v>
      </c>
      <c r="J40" s="39">
        <v>0</v>
      </c>
      <c r="K40" s="39">
        <v>0</v>
      </c>
      <c r="L40" s="39">
        <v>429015.59</v>
      </c>
      <c r="M40" s="39">
        <v>29</v>
      </c>
    </row>
    <row r="41" spans="1:13" x14ac:dyDescent="0.25">
      <c r="A41" s="38" t="s">
        <v>86</v>
      </c>
      <c r="B41" s="39">
        <v>1310473.06</v>
      </c>
      <c r="C41" s="39">
        <v>32</v>
      </c>
      <c r="D41" s="39">
        <v>0</v>
      </c>
      <c r="E41" s="39">
        <v>0</v>
      </c>
      <c r="F41" s="39">
        <v>141181.54999999999</v>
      </c>
      <c r="G41" s="39">
        <v>13</v>
      </c>
      <c r="H41" s="39">
        <v>1301772.74</v>
      </c>
      <c r="I41" s="39">
        <v>32</v>
      </c>
      <c r="J41" s="39">
        <v>0</v>
      </c>
      <c r="K41" s="39">
        <v>0</v>
      </c>
      <c r="L41" s="39">
        <v>126491.44</v>
      </c>
      <c r="M41" s="39">
        <v>12</v>
      </c>
    </row>
    <row r="42" spans="1:13" x14ac:dyDescent="0.25">
      <c r="A42" s="38" t="s">
        <v>87</v>
      </c>
      <c r="B42" s="39">
        <v>970213.25</v>
      </c>
      <c r="C42" s="39">
        <v>30</v>
      </c>
      <c r="D42" s="39">
        <v>0</v>
      </c>
      <c r="E42" s="39">
        <v>0</v>
      </c>
      <c r="F42" s="39">
        <v>144647.96</v>
      </c>
      <c r="G42" s="39">
        <v>13</v>
      </c>
      <c r="H42" s="39">
        <v>975902.36</v>
      </c>
      <c r="I42" s="39">
        <v>30</v>
      </c>
      <c r="J42" s="39">
        <v>0</v>
      </c>
      <c r="K42" s="39">
        <v>0</v>
      </c>
      <c r="L42" s="39">
        <v>163603.98000000001</v>
      </c>
      <c r="M42" s="39">
        <v>15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236890.53</v>
      </c>
      <c r="E43" s="39">
        <v>16</v>
      </c>
      <c r="F43" s="39">
        <v>0</v>
      </c>
      <c r="G43" s="39">
        <v>0</v>
      </c>
      <c r="H43" s="39">
        <v>0</v>
      </c>
      <c r="I43" s="39">
        <v>0</v>
      </c>
      <c r="J43" s="39">
        <v>240549</v>
      </c>
      <c r="K43" s="39">
        <v>17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347147.92</v>
      </c>
      <c r="C44" s="39">
        <v>22</v>
      </c>
      <c r="D44" s="39">
        <v>0</v>
      </c>
      <c r="E44" s="39">
        <v>0</v>
      </c>
      <c r="F44" s="39">
        <v>0</v>
      </c>
      <c r="G44" s="39">
        <v>0</v>
      </c>
      <c r="H44" s="39">
        <v>346051.17</v>
      </c>
      <c r="I44" s="39">
        <v>20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223372.34</v>
      </c>
      <c r="C45" s="39">
        <v>13</v>
      </c>
      <c r="D45" s="39">
        <v>0</v>
      </c>
      <c r="E45" s="39">
        <v>0</v>
      </c>
      <c r="F45" s="39">
        <v>0</v>
      </c>
      <c r="G45" s="39">
        <v>0</v>
      </c>
      <c r="H45" s="39">
        <v>228283.1</v>
      </c>
      <c r="I45" s="39">
        <v>14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625945.1</v>
      </c>
      <c r="C46" s="39">
        <v>21</v>
      </c>
      <c r="D46" s="39">
        <v>0</v>
      </c>
      <c r="E46" s="39">
        <v>0</v>
      </c>
      <c r="F46" s="39">
        <v>0</v>
      </c>
      <c r="G46" s="39">
        <v>0</v>
      </c>
      <c r="H46" s="39">
        <v>576360.43999999994</v>
      </c>
      <c r="I46" s="39">
        <v>25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246068.05</v>
      </c>
      <c r="I47" s="39">
        <v>10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440011.44</v>
      </c>
      <c r="C48" s="39">
        <v>31</v>
      </c>
      <c r="D48" s="39">
        <v>0</v>
      </c>
      <c r="E48" s="39">
        <v>0</v>
      </c>
      <c r="F48" s="39">
        <v>113935.48</v>
      </c>
      <c r="G48" s="39">
        <v>13</v>
      </c>
      <c r="H48" s="39">
        <v>431920.13</v>
      </c>
      <c r="I48" s="39">
        <v>32</v>
      </c>
      <c r="J48" s="39">
        <v>0</v>
      </c>
      <c r="K48" s="39">
        <v>0</v>
      </c>
      <c r="L48" s="39">
        <v>93887.82</v>
      </c>
      <c r="M48" s="39">
        <v>12</v>
      </c>
    </row>
    <row r="49" spans="1:13" x14ac:dyDescent="0.25">
      <c r="A49" s="38" t="s">
        <v>94</v>
      </c>
      <c r="B49" s="39">
        <v>333754.3</v>
      </c>
      <c r="C49" s="39">
        <v>11</v>
      </c>
      <c r="D49" s="39">
        <v>0</v>
      </c>
      <c r="E49" s="39">
        <v>0</v>
      </c>
      <c r="F49" s="39">
        <v>0</v>
      </c>
      <c r="G49" s="39">
        <v>0</v>
      </c>
      <c r="H49" s="39">
        <v>384140.59</v>
      </c>
      <c r="I49" s="39">
        <v>12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3436665.61</v>
      </c>
      <c r="C50" s="39">
        <v>90</v>
      </c>
      <c r="D50" s="39">
        <v>337408.57</v>
      </c>
      <c r="E50" s="39">
        <v>12</v>
      </c>
      <c r="F50" s="39">
        <v>430821.54</v>
      </c>
      <c r="G50" s="39">
        <v>34</v>
      </c>
      <c r="H50" s="39">
        <v>3635512.97</v>
      </c>
      <c r="I50" s="39">
        <v>93</v>
      </c>
      <c r="J50" s="39">
        <v>392875.73</v>
      </c>
      <c r="K50" s="39">
        <v>10</v>
      </c>
      <c r="L50" s="39">
        <v>449365.28</v>
      </c>
      <c r="M50" s="39">
        <v>37</v>
      </c>
    </row>
    <row r="51" spans="1:13" x14ac:dyDescent="0.25">
      <c r="A51" s="38" t="s">
        <v>96</v>
      </c>
      <c r="B51" s="39">
        <v>1334753.1000000001</v>
      </c>
      <c r="C51" s="39">
        <v>13</v>
      </c>
      <c r="D51" s="39">
        <v>0</v>
      </c>
      <c r="E51" s="39">
        <v>0</v>
      </c>
      <c r="F51" s="39">
        <v>0</v>
      </c>
      <c r="G51" s="39">
        <v>0</v>
      </c>
      <c r="H51" s="39">
        <v>750756.47</v>
      </c>
      <c r="I51" s="39">
        <v>14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1204514.33</v>
      </c>
      <c r="C52" s="39">
        <v>27</v>
      </c>
      <c r="D52" s="39">
        <v>757905.75</v>
      </c>
      <c r="E52" s="39">
        <v>11</v>
      </c>
      <c r="F52" s="39">
        <v>246828.79999999999</v>
      </c>
      <c r="G52" s="39">
        <v>18</v>
      </c>
      <c r="H52" s="39">
        <v>1195272.26</v>
      </c>
      <c r="I52" s="39">
        <v>28</v>
      </c>
      <c r="J52" s="39">
        <v>0</v>
      </c>
      <c r="K52" s="39">
        <v>0</v>
      </c>
      <c r="L52" s="39">
        <v>218756.88</v>
      </c>
      <c r="M52" s="39">
        <v>15</v>
      </c>
    </row>
    <row r="53" spans="1:13" x14ac:dyDescent="0.25">
      <c r="A53" s="38" t="s">
        <v>98</v>
      </c>
      <c r="B53" s="39">
        <v>7330546.4900000002</v>
      </c>
      <c r="C53" s="39">
        <v>96</v>
      </c>
      <c r="D53" s="39">
        <v>4147404.07</v>
      </c>
      <c r="E53" s="39">
        <v>21</v>
      </c>
      <c r="F53" s="39">
        <v>946944.37</v>
      </c>
      <c r="G53" s="39">
        <v>37</v>
      </c>
      <c r="H53" s="39">
        <v>7422228.7599999998</v>
      </c>
      <c r="I53" s="39">
        <v>96</v>
      </c>
      <c r="J53" s="39">
        <v>5199920.93</v>
      </c>
      <c r="K53" s="39">
        <v>22</v>
      </c>
      <c r="L53" s="39">
        <v>944338.5</v>
      </c>
      <c r="M53" s="39">
        <v>36</v>
      </c>
    </row>
    <row r="54" spans="1:13" x14ac:dyDescent="0.25">
      <c r="A54" s="38" t="s">
        <v>99</v>
      </c>
      <c r="B54" s="39">
        <v>283224.02</v>
      </c>
      <c r="C54" s="39">
        <v>15</v>
      </c>
      <c r="D54" s="39">
        <v>89632.02</v>
      </c>
      <c r="E54" s="39">
        <v>17</v>
      </c>
      <c r="F54" s="39">
        <v>0</v>
      </c>
      <c r="G54" s="39">
        <v>0</v>
      </c>
      <c r="H54" s="39">
        <v>261236.49</v>
      </c>
      <c r="I54" s="39">
        <v>15</v>
      </c>
      <c r="J54" s="39">
        <v>75654.13</v>
      </c>
      <c r="K54" s="39">
        <v>14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890399.71</v>
      </c>
      <c r="C55" s="39">
        <v>35</v>
      </c>
      <c r="D55" s="39">
        <v>0</v>
      </c>
      <c r="E55" s="39">
        <v>0</v>
      </c>
      <c r="F55" s="39">
        <v>85366.38</v>
      </c>
      <c r="G55" s="39">
        <v>14</v>
      </c>
      <c r="H55" s="39">
        <v>941006.87</v>
      </c>
      <c r="I55" s="39">
        <v>35</v>
      </c>
      <c r="J55" s="39">
        <v>0</v>
      </c>
      <c r="K55" s="39">
        <v>0</v>
      </c>
      <c r="L55" s="39">
        <v>90050.240000000005</v>
      </c>
      <c r="M55" s="39">
        <v>15</v>
      </c>
    </row>
    <row r="56" spans="1:13" x14ac:dyDescent="0.25">
      <c r="A56" s="38" t="s">
        <v>101</v>
      </c>
      <c r="B56" s="39">
        <v>1767968.78</v>
      </c>
      <c r="C56" s="39">
        <v>46</v>
      </c>
      <c r="D56" s="39">
        <v>0</v>
      </c>
      <c r="E56" s="39">
        <v>0</v>
      </c>
      <c r="F56" s="39">
        <v>191985.28</v>
      </c>
      <c r="G56" s="39">
        <v>18</v>
      </c>
      <c r="H56" s="39">
        <v>1744302.17</v>
      </c>
      <c r="I56" s="39">
        <v>49</v>
      </c>
      <c r="J56" s="39">
        <v>0</v>
      </c>
      <c r="K56" s="39">
        <v>0</v>
      </c>
      <c r="L56" s="39">
        <v>203305.45</v>
      </c>
      <c r="M56" s="39">
        <v>20</v>
      </c>
    </row>
    <row r="57" spans="1:13" x14ac:dyDescent="0.25">
      <c r="A57" s="38" t="s">
        <v>102</v>
      </c>
      <c r="B57" s="39">
        <v>710416.91</v>
      </c>
      <c r="C57" s="39">
        <v>11</v>
      </c>
      <c r="D57" s="39">
        <v>0</v>
      </c>
      <c r="E57" s="39">
        <v>0</v>
      </c>
      <c r="F57" s="39">
        <v>0</v>
      </c>
      <c r="G57" s="39">
        <v>0</v>
      </c>
      <c r="H57" s="39">
        <v>692366.96</v>
      </c>
      <c r="I57" s="39">
        <v>11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1064181.31</v>
      </c>
      <c r="C58" s="39">
        <v>45</v>
      </c>
      <c r="D58" s="39">
        <v>0</v>
      </c>
      <c r="E58" s="39">
        <v>0</v>
      </c>
      <c r="F58" s="39">
        <v>93756.07</v>
      </c>
      <c r="G58" s="39">
        <v>20</v>
      </c>
      <c r="H58" s="39">
        <v>1291108.07</v>
      </c>
      <c r="I58" s="39">
        <v>44</v>
      </c>
      <c r="J58" s="39">
        <v>0</v>
      </c>
      <c r="K58" s="39">
        <v>0</v>
      </c>
      <c r="L58" s="39">
        <v>125777.60000000001</v>
      </c>
      <c r="M58" s="39">
        <v>21</v>
      </c>
    </row>
    <row r="59" spans="1:13" x14ac:dyDescent="0.25">
      <c r="A59" s="38" t="s">
        <v>104</v>
      </c>
      <c r="B59" s="39">
        <v>4455789.8499999996</v>
      </c>
      <c r="C59" s="39">
        <v>71</v>
      </c>
      <c r="D59" s="39">
        <v>5822445.2400000002</v>
      </c>
      <c r="E59" s="39">
        <v>85</v>
      </c>
      <c r="F59" s="39">
        <v>1622462.13</v>
      </c>
      <c r="G59" s="39">
        <v>45</v>
      </c>
      <c r="H59" s="39">
        <v>4218233.7</v>
      </c>
      <c r="I59" s="39">
        <v>67</v>
      </c>
      <c r="J59" s="39">
        <v>5517713.5700000003</v>
      </c>
      <c r="K59" s="39">
        <v>77</v>
      </c>
      <c r="L59" s="39">
        <v>1510581.8</v>
      </c>
      <c r="M59" s="39">
        <v>42</v>
      </c>
    </row>
    <row r="60" spans="1:13" x14ac:dyDescent="0.25">
      <c r="A60" s="38" t="s">
        <v>105</v>
      </c>
      <c r="B60" s="39">
        <v>539347.5</v>
      </c>
      <c r="C60" s="39">
        <v>15</v>
      </c>
      <c r="D60" s="39">
        <v>0</v>
      </c>
      <c r="E60" s="39">
        <v>0</v>
      </c>
      <c r="F60" s="39">
        <v>0</v>
      </c>
      <c r="G60" s="39">
        <v>0</v>
      </c>
      <c r="H60" s="39">
        <v>555886.32999999996</v>
      </c>
      <c r="I60" s="39">
        <v>17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350047.22</v>
      </c>
      <c r="C61" s="39">
        <v>14</v>
      </c>
      <c r="D61" s="39">
        <v>0</v>
      </c>
      <c r="E61" s="39">
        <v>0</v>
      </c>
      <c r="F61" s="39">
        <v>0</v>
      </c>
      <c r="G61" s="39">
        <v>0</v>
      </c>
      <c r="H61" s="39">
        <v>405150.51</v>
      </c>
      <c r="I61" s="39">
        <v>14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1018345.59</v>
      </c>
      <c r="C62" s="39">
        <v>27</v>
      </c>
      <c r="D62" s="39">
        <v>386944.73</v>
      </c>
      <c r="E62" s="39">
        <v>15</v>
      </c>
      <c r="F62" s="39">
        <v>304979.43</v>
      </c>
      <c r="G62" s="39">
        <v>17</v>
      </c>
      <c r="H62" s="39">
        <v>986644.46</v>
      </c>
      <c r="I62" s="39">
        <v>33</v>
      </c>
      <c r="J62" s="39">
        <v>376672.86</v>
      </c>
      <c r="K62" s="39">
        <v>18</v>
      </c>
      <c r="L62" s="39">
        <v>293016.71000000002</v>
      </c>
      <c r="M62" s="39">
        <v>21</v>
      </c>
    </row>
    <row r="63" spans="1:13" x14ac:dyDescent="0.25">
      <c r="A63" s="38" t="s">
        <v>108</v>
      </c>
      <c r="B63" s="39">
        <v>239080.98</v>
      </c>
      <c r="C63" s="39">
        <v>11</v>
      </c>
      <c r="D63" s="39">
        <v>494171.94</v>
      </c>
      <c r="E63" s="39">
        <v>14</v>
      </c>
      <c r="F63" s="39">
        <v>0</v>
      </c>
      <c r="G63" s="39">
        <v>0</v>
      </c>
      <c r="H63" s="39">
        <v>362262.28</v>
      </c>
      <c r="I63" s="39">
        <v>16</v>
      </c>
      <c r="J63" s="39">
        <v>449331.13</v>
      </c>
      <c r="K63" s="39">
        <v>20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1596797.43</v>
      </c>
      <c r="C64" s="39">
        <v>43</v>
      </c>
      <c r="D64" s="39">
        <v>857178.49</v>
      </c>
      <c r="E64" s="39">
        <v>13</v>
      </c>
      <c r="F64" s="39">
        <v>416031.93</v>
      </c>
      <c r="G64" s="39">
        <v>17</v>
      </c>
      <c r="H64" s="39">
        <v>1647491.81</v>
      </c>
      <c r="I64" s="39">
        <v>45</v>
      </c>
      <c r="J64" s="39">
        <v>816987.48</v>
      </c>
      <c r="K64" s="39">
        <v>10</v>
      </c>
      <c r="L64" s="39">
        <v>466659.81</v>
      </c>
      <c r="M64" s="39">
        <v>18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128686.32</v>
      </c>
      <c r="I65" s="39">
        <v>10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3186588.02</v>
      </c>
      <c r="C66" s="39">
        <v>46</v>
      </c>
      <c r="D66" s="39">
        <v>0</v>
      </c>
      <c r="E66" s="39">
        <v>0</v>
      </c>
      <c r="F66" s="39">
        <v>395532.92</v>
      </c>
      <c r="G66" s="39">
        <v>19</v>
      </c>
      <c r="H66" s="39">
        <v>3148812.98</v>
      </c>
      <c r="I66" s="39">
        <v>45</v>
      </c>
      <c r="J66" s="39">
        <v>0</v>
      </c>
      <c r="K66" s="39">
        <v>0</v>
      </c>
      <c r="L66" s="39">
        <v>352418.47</v>
      </c>
      <c r="M66" s="39">
        <v>17</v>
      </c>
    </row>
    <row r="67" spans="1:13" x14ac:dyDescent="0.25">
      <c r="A67" s="38" t="s">
        <v>112</v>
      </c>
      <c r="B67" s="39">
        <v>579515.18999999994</v>
      </c>
      <c r="C67" s="39">
        <v>22</v>
      </c>
      <c r="D67" s="39">
        <v>109236.85</v>
      </c>
      <c r="E67" s="39">
        <v>16</v>
      </c>
      <c r="F67" s="39">
        <v>99223.5</v>
      </c>
      <c r="G67" s="39">
        <v>13</v>
      </c>
      <c r="H67" s="39">
        <v>677617.34</v>
      </c>
      <c r="I67" s="39">
        <v>24</v>
      </c>
      <c r="J67" s="39">
        <v>158557.89000000001</v>
      </c>
      <c r="K67" s="39">
        <v>14</v>
      </c>
      <c r="L67" s="39">
        <v>170976.1</v>
      </c>
      <c r="M67" s="39">
        <v>14</v>
      </c>
    </row>
    <row r="68" spans="1:13" x14ac:dyDescent="0.25">
      <c r="A68" s="38" t="s">
        <v>113</v>
      </c>
      <c r="B68" s="39">
        <v>392291.23</v>
      </c>
      <c r="C68" s="39">
        <v>14</v>
      </c>
      <c r="D68" s="39">
        <v>0</v>
      </c>
      <c r="E68" s="39">
        <v>0</v>
      </c>
      <c r="F68" s="39">
        <v>0</v>
      </c>
      <c r="G68" s="39">
        <v>0</v>
      </c>
      <c r="H68" s="39">
        <v>382006.16</v>
      </c>
      <c r="I68" s="39">
        <v>14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49271.03</v>
      </c>
      <c r="E69" s="39">
        <v>13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1133811.68</v>
      </c>
      <c r="C70" s="39">
        <v>35</v>
      </c>
      <c r="D70" s="39">
        <v>0</v>
      </c>
      <c r="E70" s="39">
        <v>0</v>
      </c>
      <c r="F70" s="39">
        <v>463189.91</v>
      </c>
      <c r="G70" s="39">
        <v>17</v>
      </c>
      <c r="H70" s="39">
        <v>1070133.52</v>
      </c>
      <c r="I70" s="39">
        <v>32</v>
      </c>
      <c r="J70" s="39">
        <v>0</v>
      </c>
      <c r="K70" s="39">
        <v>0</v>
      </c>
      <c r="L70" s="39">
        <v>455102.9</v>
      </c>
      <c r="M70" s="39">
        <v>13</v>
      </c>
    </row>
    <row r="71" spans="1:13" x14ac:dyDescent="0.25">
      <c r="A71" s="38" t="s">
        <v>116</v>
      </c>
      <c r="B71" s="39">
        <v>1614440.75</v>
      </c>
      <c r="C71" s="39">
        <v>24</v>
      </c>
      <c r="D71" s="39">
        <v>2159095.0699999998</v>
      </c>
      <c r="E71" s="39">
        <v>24</v>
      </c>
      <c r="F71" s="39">
        <v>502672.99</v>
      </c>
      <c r="G71" s="39">
        <v>15</v>
      </c>
      <c r="H71" s="39">
        <v>1528585.49</v>
      </c>
      <c r="I71" s="39">
        <v>26</v>
      </c>
      <c r="J71" s="39">
        <v>2032553.01</v>
      </c>
      <c r="K71" s="39">
        <v>24</v>
      </c>
      <c r="L71" s="39">
        <v>475671.8</v>
      </c>
      <c r="M71" s="39">
        <v>16</v>
      </c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117</v>
      </c>
      <c r="B2" s="35">
        <v>4178652.41</v>
      </c>
      <c r="C2" s="36">
        <v>121</v>
      </c>
      <c r="D2" s="35">
        <v>1706767.92</v>
      </c>
      <c r="E2" s="36">
        <v>62</v>
      </c>
      <c r="F2" s="35">
        <v>746434.33</v>
      </c>
      <c r="G2" s="36">
        <v>52</v>
      </c>
      <c r="H2" s="35">
        <v>4257998.1900000004</v>
      </c>
      <c r="I2" s="36">
        <v>135</v>
      </c>
      <c r="J2" s="35">
        <v>1724122.25</v>
      </c>
      <c r="K2" s="36">
        <v>70</v>
      </c>
      <c r="L2" s="35">
        <v>791775.28</v>
      </c>
      <c r="M2" s="37">
        <v>54</v>
      </c>
      <c r="N2" s="35"/>
      <c r="O2" s="35"/>
      <c r="P2" s="35"/>
      <c r="Q2" s="35"/>
      <c r="R2" s="35"/>
    </row>
    <row r="3" spans="1:18" x14ac:dyDescent="0.25">
      <c r="A3" s="35" t="s">
        <v>118</v>
      </c>
      <c r="B3" s="35">
        <v>6806807.3399999999</v>
      </c>
      <c r="C3" s="36">
        <v>170</v>
      </c>
      <c r="D3" s="35">
        <v>4509825.54</v>
      </c>
      <c r="E3" s="36">
        <v>101</v>
      </c>
      <c r="F3" s="35">
        <v>1515202.32</v>
      </c>
      <c r="G3" s="36">
        <v>86</v>
      </c>
      <c r="H3" s="35">
        <v>6453301.5199999996</v>
      </c>
      <c r="I3" s="36">
        <v>171</v>
      </c>
      <c r="J3" s="35">
        <v>4412961.3600000003</v>
      </c>
      <c r="K3" s="36">
        <v>108</v>
      </c>
      <c r="L3" s="35">
        <v>1432650.42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119</v>
      </c>
      <c r="B4" s="35">
        <v>3291651.32</v>
      </c>
      <c r="C4" s="36">
        <v>122</v>
      </c>
      <c r="D4" s="35">
        <v>1182620.3700000001</v>
      </c>
      <c r="E4" s="36">
        <v>46</v>
      </c>
      <c r="F4" s="35">
        <v>525085.82999999996</v>
      </c>
      <c r="G4" s="36">
        <v>50</v>
      </c>
      <c r="H4" s="35">
        <v>3251923.09</v>
      </c>
      <c r="I4" s="36">
        <v>117</v>
      </c>
      <c r="J4" s="35">
        <v>1094501.56</v>
      </c>
      <c r="K4" s="36">
        <v>51</v>
      </c>
      <c r="L4" s="35">
        <v>498077.49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120</v>
      </c>
      <c r="B5" s="35">
        <v>32120377.699999999</v>
      </c>
      <c r="C5" s="36">
        <v>598</v>
      </c>
      <c r="D5" s="35">
        <v>14184156.93</v>
      </c>
      <c r="E5" s="36">
        <v>107</v>
      </c>
      <c r="F5" s="35">
        <v>6804814.6399999997</v>
      </c>
      <c r="G5" s="36">
        <v>267</v>
      </c>
      <c r="H5" s="35">
        <v>31798375.91</v>
      </c>
      <c r="I5" s="36">
        <v>615</v>
      </c>
      <c r="J5" s="35">
        <v>13933123.02</v>
      </c>
      <c r="K5" s="36">
        <v>103</v>
      </c>
      <c r="L5" s="35">
        <v>6792637.1500000004</v>
      </c>
      <c r="M5" s="37">
        <v>256</v>
      </c>
      <c r="N5" s="35"/>
      <c r="O5" s="35"/>
      <c r="P5" s="35"/>
      <c r="Q5" s="35"/>
      <c r="R5" s="35"/>
    </row>
    <row r="6" spans="1:18" x14ac:dyDescent="0.25">
      <c r="A6" s="35" t="s">
        <v>121</v>
      </c>
      <c r="B6" s="35">
        <v>177166.39</v>
      </c>
      <c r="C6" s="36">
        <v>16</v>
      </c>
      <c r="D6" s="35">
        <v>0</v>
      </c>
      <c r="E6" s="36">
        <v>0</v>
      </c>
      <c r="F6" s="35">
        <v>0</v>
      </c>
      <c r="G6" s="36">
        <v>0</v>
      </c>
      <c r="H6" s="35">
        <v>152321.59</v>
      </c>
      <c r="I6" s="36">
        <v>17</v>
      </c>
      <c r="J6" s="35">
        <v>79483.19</v>
      </c>
      <c r="K6" s="36">
        <v>10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122</v>
      </c>
      <c r="B7" s="35">
        <v>4105071.1</v>
      </c>
      <c r="C7" s="36">
        <v>133</v>
      </c>
      <c r="D7" s="35">
        <v>1522721.26</v>
      </c>
      <c r="E7" s="36">
        <v>31</v>
      </c>
      <c r="F7" s="35">
        <v>386053.55</v>
      </c>
      <c r="G7" s="36">
        <v>44</v>
      </c>
      <c r="H7" s="35">
        <v>4066412.64</v>
      </c>
      <c r="I7" s="36">
        <v>139</v>
      </c>
      <c r="J7" s="35">
        <v>1441994.67</v>
      </c>
      <c r="K7" s="36">
        <v>29</v>
      </c>
      <c r="L7" s="35">
        <v>407974.32</v>
      </c>
      <c r="M7" s="37">
        <v>50</v>
      </c>
      <c r="N7" s="35"/>
      <c r="O7" s="35"/>
      <c r="P7" s="35"/>
      <c r="Q7" s="35"/>
      <c r="R7" s="35"/>
    </row>
    <row r="8" spans="1:18" x14ac:dyDescent="0.25">
      <c r="A8" s="35" t="s">
        <v>123</v>
      </c>
      <c r="B8" s="35">
        <v>747707.69</v>
      </c>
      <c r="C8" s="36">
        <v>38</v>
      </c>
      <c r="D8" s="35">
        <v>417446.55</v>
      </c>
      <c r="E8" s="36">
        <v>50</v>
      </c>
      <c r="F8" s="35">
        <v>163604.75</v>
      </c>
      <c r="G8" s="36">
        <v>11</v>
      </c>
      <c r="H8" s="35">
        <v>768332.05</v>
      </c>
      <c r="I8" s="36">
        <v>41</v>
      </c>
      <c r="J8" s="35">
        <v>439332.96</v>
      </c>
      <c r="K8" s="36">
        <v>56</v>
      </c>
      <c r="L8" s="35">
        <v>167718.35999999999</v>
      </c>
      <c r="M8" s="37">
        <v>13</v>
      </c>
      <c r="N8" s="35"/>
      <c r="O8" s="35"/>
      <c r="P8" s="35"/>
      <c r="Q8" s="35"/>
      <c r="R8" s="35"/>
    </row>
    <row r="9" spans="1:18" x14ac:dyDescent="0.25">
      <c r="A9" s="35" t="s">
        <v>124</v>
      </c>
      <c r="B9" s="35">
        <v>6765517.6900000004</v>
      </c>
      <c r="C9" s="36">
        <v>142</v>
      </c>
      <c r="D9" s="35">
        <v>6274720.4000000004</v>
      </c>
      <c r="E9" s="36">
        <v>117</v>
      </c>
      <c r="F9" s="35">
        <v>1998721.69</v>
      </c>
      <c r="G9" s="36">
        <v>73</v>
      </c>
      <c r="H9" s="35">
        <v>6601997.8600000003</v>
      </c>
      <c r="I9" s="36">
        <v>143</v>
      </c>
      <c r="J9" s="35">
        <v>6026713.4299999997</v>
      </c>
      <c r="K9" s="36">
        <v>113</v>
      </c>
      <c r="L9" s="35">
        <v>1853675.17</v>
      </c>
      <c r="M9" s="37">
        <v>71</v>
      </c>
      <c r="N9" s="35"/>
      <c r="O9" s="35"/>
      <c r="P9" s="35"/>
      <c r="Q9" s="35"/>
      <c r="R9" s="35"/>
    </row>
    <row r="10" spans="1:18" x14ac:dyDescent="0.25">
      <c r="A10" s="35" t="s">
        <v>125</v>
      </c>
      <c r="B10" s="35">
        <v>1806447.72</v>
      </c>
      <c r="C10" s="36">
        <v>70</v>
      </c>
      <c r="D10" s="35">
        <v>803946.56</v>
      </c>
      <c r="E10" s="36">
        <v>23</v>
      </c>
      <c r="F10" s="35">
        <v>214123.37</v>
      </c>
      <c r="G10" s="36">
        <v>20</v>
      </c>
      <c r="H10" s="35">
        <v>1796497.48</v>
      </c>
      <c r="I10" s="36">
        <v>82</v>
      </c>
      <c r="J10" s="35">
        <v>870119.56</v>
      </c>
      <c r="K10" s="36">
        <v>26</v>
      </c>
      <c r="L10" s="35">
        <v>233541.37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126</v>
      </c>
      <c r="B11" s="35">
        <v>2745741.03</v>
      </c>
      <c r="C11" s="36">
        <v>108</v>
      </c>
      <c r="D11" s="35">
        <v>652416.73</v>
      </c>
      <c r="E11" s="36">
        <v>61</v>
      </c>
      <c r="F11" s="35">
        <v>400838.64</v>
      </c>
      <c r="G11" s="36">
        <v>37</v>
      </c>
      <c r="H11" s="35">
        <v>2636117.94</v>
      </c>
      <c r="I11" s="36">
        <v>112</v>
      </c>
      <c r="J11" s="35">
        <v>649121.52</v>
      </c>
      <c r="K11" s="36">
        <v>68</v>
      </c>
      <c r="L11" s="35">
        <v>404312</v>
      </c>
      <c r="M11" s="37">
        <v>43</v>
      </c>
      <c r="N11" s="35"/>
      <c r="O11" s="35"/>
      <c r="P11" s="35"/>
      <c r="Q11" s="35"/>
      <c r="R11" s="35"/>
    </row>
    <row r="12" spans="1:18" x14ac:dyDescent="0.25">
      <c r="A12" s="35" t="s">
        <v>127</v>
      </c>
      <c r="B12" s="35">
        <v>1372996.26</v>
      </c>
      <c r="C12" s="36">
        <v>42</v>
      </c>
      <c r="D12" s="35">
        <v>6414591.7699999996</v>
      </c>
      <c r="E12" s="36">
        <v>27</v>
      </c>
      <c r="F12" s="35">
        <v>377051.93</v>
      </c>
      <c r="G12" s="36">
        <v>14</v>
      </c>
      <c r="H12" s="35">
        <v>1407802.58</v>
      </c>
      <c r="I12" s="36">
        <v>37</v>
      </c>
      <c r="J12" s="35">
        <v>5082277.99</v>
      </c>
      <c r="K12" s="36">
        <v>36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128</v>
      </c>
      <c r="B13" s="35">
        <v>8932705.4399999995</v>
      </c>
      <c r="C13" s="36">
        <v>267</v>
      </c>
      <c r="D13" s="35">
        <v>3737001.67</v>
      </c>
      <c r="E13" s="36">
        <v>118</v>
      </c>
      <c r="F13" s="35">
        <v>1717602.7</v>
      </c>
      <c r="G13" s="36">
        <v>111</v>
      </c>
      <c r="H13" s="35">
        <v>8708177.1699999999</v>
      </c>
      <c r="I13" s="36">
        <v>282</v>
      </c>
      <c r="J13" s="35">
        <v>3974865.98</v>
      </c>
      <c r="K13" s="36">
        <v>122</v>
      </c>
      <c r="L13" s="35">
        <v>1749690.08</v>
      </c>
      <c r="M13" s="37">
        <v>117</v>
      </c>
      <c r="N13" s="35"/>
      <c r="O13" s="35"/>
      <c r="P13" s="35"/>
      <c r="Q13" s="35"/>
      <c r="R13" s="35"/>
    </row>
    <row r="14" spans="1:18" x14ac:dyDescent="0.25">
      <c r="A14" s="35" t="s">
        <v>129</v>
      </c>
      <c r="B14" s="35">
        <v>9432424.3000000007</v>
      </c>
      <c r="C14" s="36">
        <v>257</v>
      </c>
      <c r="D14" s="35">
        <v>2889951.43</v>
      </c>
      <c r="E14" s="36">
        <v>82</v>
      </c>
      <c r="F14" s="35">
        <v>1694455.21</v>
      </c>
      <c r="G14" s="36">
        <v>109</v>
      </c>
      <c r="H14" s="35">
        <v>9366386.3499999996</v>
      </c>
      <c r="I14" s="36">
        <v>274</v>
      </c>
      <c r="J14" s="35">
        <v>2731768.79</v>
      </c>
      <c r="K14" s="36">
        <v>90</v>
      </c>
      <c r="L14" s="35">
        <v>1780179.99</v>
      </c>
      <c r="M14" s="37">
        <v>122</v>
      </c>
      <c r="N14" s="35"/>
      <c r="O14" s="35"/>
      <c r="P14" s="35"/>
      <c r="Q14" s="35"/>
      <c r="R14" s="35"/>
    </row>
    <row r="15" spans="1:18" x14ac:dyDescent="0.25">
      <c r="A15" s="35" t="s">
        <v>130</v>
      </c>
      <c r="B15" s="35">
        <v>6484294.6299999999</v>
      </c>
      <c r="C15" s="36">
        <v>220</v>
      </c>
      <c r="D15" s="35">
        <v>2201080.59</v>
      </c>
      <c r="E15" s="36">
        <v>94</v>
      </c>
      <c r="F15" s="35">
        <v>1208013.58</v>
      </c>
      <c r="G15" s="36">
        <v>100</v>
      </c>
      <c r="H15" s="35">
        <v>6483124.1399999997</v>
      </c>
      <c r="I15" s="36">
        <v>240</v>
      </c>
      <c r="J15" s="35">
        <v>2454087.8199999998</v>
      </c>
      <c r="K15" s="36">
        <v>102</v>
      </c>
      <c r="L15" s="35">
        <v>1381341.36</v>
      </c>
      <c r="M15" s="37">
        <v>111</v>
      </c>
      <c r="N15" s="35"/>
      <c r="O15" s="35"/>
      <c r="P15" s="35"/>
      <c r="Q15" s="35"/>
      <c r="R15" s="35"/>
    </row>
    <row r="16" spans="1:18" x14ac:dyDescent="0.25">
      <c r="A16" s="35" t="s">
        <v>131</v>
      </c>
      <c r="B16" s="35">
        <v>8768961.8900000006</v>
      </c>
      <c r="C16" s="36">
        <v>250</v>
      </c>
      <c r="D16" s="35">
        <v>6402798.3099999996</v>
      </c>
      <c r="E16" s="36">
        <v>150</v>
      </c>
      <c r="F16" s="35">
        <v>2045355.95</v>
      </c>
      <c r="G16" s="36">
        <v>120</v>
      </c>
      <c r="H16" s="35">
        <v>8635294.9199999999</v>
      </c>
      <c r="I16" s="36">
        <v>261</v>
      </c>
      <c r="J16" s="35">
        <v>6580398.9000000004</v>
      </c>
      <c r="K16" s="36">
        <v>162</v>
      </c>
      <c r="L16" s="35">
        <v>2042277.03</v>
      </c>
      <c r="M16" s="37">
        <v>117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cp:lastPrinted>2015-11-16T22:14:42Z</cp:lastPrinted>
  <dcterms:created xsi:type="dcterms:W3CDTF">2015-10-21T13:45:14Z</dcterms:created>
  <dcterms:modified xsi:type="dcterms:W3CDTF">2019-01-02T21:07:36Z</dcterms:modified>
</cp:coreProperties>
</file>