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8C30BF1C-65CD-4F8E-9A49-1AF7AA15BE63}" xr6:coauthVersionLast="40" xr6:coauthVersionMax="40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H345" i="3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H341" i="3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H337" i="3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H333" i="3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B332" i="3"/>
  <c r="H331" i="3"/>
  <c r="G331" i="3"/>
  <c r="F331" i="3"/>
  <c r="E331" i="3"/>
  <c r="K331" i="3" s="1"/>
  <c r="D331" i="3"/>
  <c r="J331" i="3" s="1"/>
  <c r="C331" i="3"/>
  <c r="I331" i="3" s="1"/>
  <c r="B331" i="3"/>
  <c r="J330" i="3"/>
  <c r="H330" i="3"/>
  <c r="G330" i="3"/>
  <c r="F330" i="3"/>
  <c r="E330" i="3"/>
  <c r="K330" i="3" s="1"/>
  <c r="D330" i="3"/>
  <c r="C330" i="3"/>
  <c r="I330" i="3" s="1"/>
  <c r="B330" i="3"/>
  <c r="H329" i="3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I311" i="3"/>
  <c r="H311" i="3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B308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B304" i="3"/>
  <c r="I303" i="3"/>
  <c r="H303" i="3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I291" i="3"/>
  <c r="H291" i="3"/>
  <c r="G291" i="3"/>
  <c r="F291" i="3"/>
  <c r="E291" i="3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B288" i="3"/>
  <c r="I287" i="3"/>
  <c r="H287" i="3"/>
  <c r="G287" i="3"/>
  <c r="F287" i="3"/>
  <c r="E287" i="3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B284" i="3"/>
  <c r="I283" i="3"/>
  <c r="H283" i="3"/>
  <c r="G283" i="3"/>
  <c r="F283" i="3"/>
  <c r="E283" i="3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B280" i="3"/>
  <c r="I279" i="3"/>
  <c r="H279" i="3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I275" i="3"/>
  <c r="H275" i="3"/>
  <c r="G275" i="3"/>
  <c r="F275" i="3"/>
  <c r="E275" i="3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J269" i="3"/>
  <c r="H269" i="3"/>
  <c r="G269" i="3"/>
  <c r="F269" i="3"/>
  <c r="I269" i="3" s="1"/>
  <c r="E269" i="3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I234" i="3" s="1"/>
  <c r="E234" i="3"/>
  <c r="K234" i="3" s="1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J231" i="3"/>
  <c r="H231" i="3"/>
  <c r="K231" i="3" s="1"/>
  <c r="G231" i="3"/>
  <c r="F231" i="3"/>
  <c r="E231" i="3"/>
  <c r="D231" i="3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J229" i="3"/>
  <c r="H229" i="3"/>
  <c r="K229" i="3" s="1"/>
  <c r="G229" i="3"/>
  <c r="F229" i="3"/>
  <c r="E229" i="3"/>
  <c r="D229" i="3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J227" i="3"/>
  <c r="H227" i="3"/>
  <c r="K227" i="3" s="1"/>
  <c r="G227" i="3"/>
  <c r="F227" i="3"/>
  <c r="E227" i="3"/>
  <c r="D227" i="3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H224" i="3"/>
  <c r="G224" i="3"/>
  <c r="F224" i="3"/>
  <c r="I224" i="3" s="1"/>
  <c r="E224" i="3"/>
  <c r="K224" i="3" s="1"/>
  <c r="D224" i="3"/>
  <c r="C224" i="3"/>
  <c r="B224" i="3"/>
  <c r="J223" i="3"/>
  <c r="H223" i="3"/>
  <c r="K223" i="3" s="1"/>
  <c r="G223" i="3"/>
  <c r="F223" i="3"/>
  <c r="E223" i="3"/>
  <c r="D223" i="3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J221" i="3"/>
  <c r="H221" i="3"/>
  <c r="K221" i="3" s="1"/>
  <c r="G221" i="3"/>
  <c r="F221" i="3"/>
  <c r="E221" i="3"/>
  <c r="D221" i="3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J219" i="3"/>
  <c r="H219" i="3"/>
  <c r="K219" i="3" s="1"/>
  <c r="G219" i="3"/>
  <c r="F219" i="3"/>
  <c r="E219" i="3"/>
  <c r="D219" i="3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H216" i="3"/>
  <c r="G216" i="3"/>
  <c r="F216" i="3"/>
  <c r="I216" i="3" s="1"/>
  <c r="E216" i="3"/>
  <c r="K216" i="3" s="1"/>
  <c r="D216" i="3"/>
  <c r="C216" i="3"/>
  <c r="B216" i="3"/>
  <c r="J215" i="3"/>
  <c r="H215" i="3"/>
  <c r="K215" i="3" s="1"/>
  <c r="G215" i="3"/>
  <c r="F215" i="3"/>
  <c r="E215" i="3"/>
  <c r="D215" i="3"/>
  <c r="C215" i="3"/>
  <c r="I215" i="3" s="1"/>
  <c r="B215" i="3"/>
  <c r="J214" i="3"/>
  <c r="H214" i="3"/>
  <c r="G214" i="3"/>
  <c r="F214" i="3"/>
  <c r="I214" i="3" s="1"/>
  <c r="E214" i="3"/>
  <c r="D214" i="3"/>
  <c r="C214" i="3"/>
  <c r="B214" i="3"/>
  <c r="H213" i="3"/>
  <c r="K213" i="3" s="1"/>
  <c r="G213" i="3"/>
  <c r="J213" i="3" s="1"/>
  <c r="F213" i="3"/>
  <c r="E213" i="3"/>
  <c r="D213" i="3"/>
  <c r="C213" i="3"/>
  <c r="I213" i="3" s="1"/>
  <c r="B213" i="3"/>
  <c r="H212" i="3"/>
  <c r="G212" i="3"/>
  <c r="F212" i="3"/>
  <c r="I212" i="3" s="1"/>
  <c r="E212" i="3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J210" i="3"/>
  <c r="H210" i="3"/>
  <c r="G210" i="3"/>
  <c r="F210" i="3"/>
  <c r="I210" i="3" s="1"/>
  <c r="E210" i="3"/>
  <c r="D210" i="3"/>
  <c r="C210" i="3"/>
  <c r="B210" i="3"/>
  <c r="H209" i="3"/>
  <c r="K209" i="3" s="1"/>
  <c r="G209" i="3"/>
  <c r="J209" i="3" s="1"/>
  <c r="F209" i="3"/>
  <c r="E209" i="3"/>
  <c r="D209" i="3"/>
  <c r="C209" i="3"/>
  <c r="I209" i="3" s="1"/>
  <c r="B209" i="3"/>
  <c r="H208" i="3"/>
  <c r="G208" i="3"/>
  <c r="F208" i="3"/>
  <c r="I208" i="3" s="1"/>
  <c r="E208" i="3"/>
  <c r="D208" i="3"/>
  <c r="J208" i="3" s="1"/>
  <c r="C208" i="3"/>
  <c r="B208" i="3"/>
  <c r="J207" i="3"/>
  <c r="H207" i="3"/>
  <c r="G207" i="3"/>
  <c r="F207" i="3"/>
  <c r="E207" i="3"/>
  <c r="K207" i="3" s="1"/>
  <c r="D207" i="3"/>
  <c r="C207" i="3"/>
  <c r="I207" i="3" s="1"/>
  <c r="B207" i="3"/>
  <c r="K206" i="3"/>
  <c r="H206" i="3"/>
  <c r="G206" i="3"/>
  <c r="F206" i="3"/>
  <c r="E206" i="3"/>
  <c r="D206" i="3"/>
  <c r="J206" i="3" s="1"/>
  <c r="C206" i="3"/>
  <c r="I206" i="3" s="1"/>
  <c r="B206" i="3"/>
  <c r="I205" i="3"/>
  <c r="H205" i="3"/>
  <c r="G205" i="3"/>
  <c r="J205" i="3" s="1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I203" i="3"/>
  <c r="H203" i="3"/>
  <c r="G203" i="3"/>
  <c r="J203" i="3" s="1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I201" i="3"/>
  <c r="H201" i="3"/>
  <c r="G201" i="3"/>
  <c r="J201" i="3" s="1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I199" i="3"/>
  <c r="H199" i="3"/>
  <c r="G199" i="3"/>
  <c r="J199" i="3" s="1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I197" i="3"/>
  <c r="H197" i="3"/>
  <c r="G197" i="3"/>
  <c r="J197" i="3" s="1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I195" i="3"/>
  <c r="H195" i="3"/>
  <c r="G195" i="3"/>
  <c r="J195" i="3" s="1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I193" i="3"/>
  <c r="H193" i="3"/>
  <c r="G193" i="3"/>
  <c r="J193" i="3" s="1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I190" i="3" s="1"/>
  <c r="B190" i="3"/>
  <c r="I189" i="3"/>
  <c r="H189" i="3"/>
  <c r="G189" i="3"/>
  <c r="J189" i="3" s="1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C186" i="3"/>
  <c r="I186" i="3" s="1"/>
  <c r="B186" i="3"/>
  <c r="I185" i="3"/>
  <c r="H185" i="3"/>
  <c r="G185" i="3"/>
  <c r="J185" i="3" s="1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C184" i="3"/>
  <c r="I184" i="3" s="1"/>
  <c r="B184" i="3"/>
  <c r="I183" i="3"/>
  <c r="H183" i="3"/>
  <c r="G183" i="3"/>
  <c r="J183" i="3" s="1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H126" i="3"/>
  <c r="G126" i="3"/>
  <c r="F126" i="3"/>
  <c r="E126" i="3"/>
  <c r="K126" i="3" s="1"/>
  <c r="D126" i="3"/>
  <c r="C126" i="3"/>
  <c r="I126" i="3" s="1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H47" i="3"/>
  <c r="K47" i="3" s="1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J31" i="3" s="1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H15" i="3"/>
  <c r="K15" i="3" s="1"/>
  <c r="G15" i="3"/>
  <c r="F15" i="3"/>
  <c r="E15" i="3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H7" i="3"/>
  <c r="K7" i="3" s="1"/>
  <c r="G7" i="3"/>
  <c r="F7" i="3"/>
  <c r="E7" i="3"/>
  <c r="D7" i="3"/>
  <c r="J7" i="3" s="1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C215" i="2"/>
  <c r="I215" i="2" s="1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K213" i="2" s="1"/>
  <c r="G213" i="2"/>
  <c r="F213" i="2"/>
  <c r="E213" i="2"/>
  <c r="D213" i="2"/>
  <c r="J213" i="2" s="1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F191" i="2"/>
  <c r="E191" i="2"/>
  <c r="D191" i="2"/>
  <c r="J191" i="2" s="1"/>
  <c r="C191" i="2"/>
  <c r="B191" i="2"/>
  <c r="J190" i="2"/>
  <c r="I190" i="2"/>
  <c r="H190" i="2"/>
  <c r="G190" i="2"/>
  <c r="F190" i="2"/>
  <c r="E190" i="2"/>
  <c r="K190" i="2" s="1"/>
  <c r="D190" i="2"/>
  <c r="C190" i="2"/>
  <c r="B190" i="2"/>
  <c r="H189" i="2"/>
  <c r="K189" i="2" s="1"/>
  <c r="G189" i="2"/>
  <c r="F189" i="2"/>
  <c r="E189" i="2"/>
  <c r="D189" i="2"/>
  <c r="J189" i="2" s="1"/>
  <c r="C189" i="2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B187" i="2"/>
  <c r="J186" i="2"/>
  <c r="I186" i="2"/>
  <c r="H186" i="2"/>
  <c r="G186" i="2"/>
  <c r="F186" i="2"/>
  <c r="E186" i="2"/>
  <c r="K186" i="2" s="1"/>
  <c r="D186" i="2"/>
  <c r="C186" i="2"/>
  <c r="B186" i="2"/>
  <c r="H185" i="2"/>
  <c r="K185" i="2" s="1"/>
  <c r="G185" i="2"/>
  <c r="F185" i="2"/>
  <c r="E185" i="2"/>
  <c r="D185" i="2"/>
  <c r="J185" i="2" s="1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B183" i="2"/>
  <c r="J182" i="2"/>
  <c r="I182" i="2"/>
  <c r="H182" i="2"/>
  <c r="G182" i="2"/>
  <c r="F182" i="2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J179" i="2" s="1"/>
  <c r="C179" i="2"/>
  <c r="B179" i="2"/>
  <c r="H178" i="2"/>
  <c r="G178" i="2"/>
  <c r="J178" i="2" s="1"/>
  <c r="F178" i="2"/>
  <c r="E178" i="2"/>
  <c r="K178" i="2" s="1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F84" i="2"/>
  <c r="E84" i="2"/>
  <c r="D84" i="2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H82" i="2"/>
  <c r="G82" i="2"/>
  <c r="F82" i="2"/>
  <c r="E82" i="2"/>
  <c r="D82" i="2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K80" i="2"/>
  <c r="H80" i="2"/>
  <c r="G80" i="2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H12" i="2"/>
  <c r="G12" i="2"/>
  <c r="F12" i="2"/>
  <c r="E12" i="2"/>
  <c r="K12" i="2" s="1"/>
  <c r="D12" i="2"/>
  <c r="C12" i="2"/>
  <c r="I12" i="2" s="1"/>
  <c r="B12" i="2"/>
  <c r="K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F8" i="2"/>
  <c r="E8" i="2"/>
  <c r="D8" i="2"/>
  <c r="C8" i="2"/>
  <c r="I8" i="2" s="1"/>
  <c r="B8" i="2"/>
  <c r="K7" i="2"/>
  <c r="H7" i="2"/>
  <c r="G7" i="2"/>
  <c r="G6" i="2" s="1"/>
  <c r="F7" i="2"/>
  <c r="E7" i="2"/>
  <c r="D7" i="2"/>
  <c r="C7" i="2"/>
  <c r="C6" i="2" s="1"/>
  <c r="I6" i="2" s="1"/>
  <c r="B7" i="2"/>
  <c r="H6" i="2"/>
  <c r="F6" i="2"/>
  <c r="D6" i="2"/>
  <c r="F4" i="2"/>
  <c r="C4" i="2"/>
  <c r="I2" i="2"/>
  <c r="G2" i="2"/>
  <c r="E6" i="2" l="1"/>
  <c r="K6" i="2" s="1"/>
  <c r="J7" i="2"/>
  <c r="J11" i="2"/>
  <c r="I7" i="2"/>
  <c r="J8" i="2"/>
  <c r="J12" i="2"/>
  <c r="J14" i="2"/>
  <c r="J16" i="2"/>
  <c r="J18" i="2"/>
  <c r="J20" i="2"/>
  <c r="J22" i="2"/>
  <c r="J24" i="2"/>
  <c r="J26" i="2"/>
  <c r="J28" i="2"/>
  <c r="J30" i="2"/>
  <c r="J32" i="2"/>
  <c r="J34" i="2"/>
  <c r="J36" i="2"/>
  <c r="J38" i="2"/>
  <c r="J40" i="2"/>
  <c r="J42" i="2"/>
  <c r="J44" i="2"/>
  <c r="J46" i="2"/>
  <c r="J48" i="2"/>
  <c r="J50" i="2"/>
  <c r="J52" i="2"/>
  <c r="J54" i="2"/>
  <c r="J56" i="2"/>
  <c r="J58" i="2"/>
  <c r="J60" i="2"/>
  <c r="J62" i="2"/>
  <c r="J64" i="2"/>
  <c r="J66" i="2"/>
  <c r="J68" i="2"/>
  <c r="J70" i="2"/>
  <c r="J72" i="2"/>
  <c r="J74" i="2"/>
  <c r="J76" i="2"/>
  <c r="J78" i="2"/>
  <c r="J80" i="2"/>
  <c r="J82" i="2"/>
  <c r="J84" i="2"/>
  <c r="J6" i="2"/>
  <c r="I179" i="2"/>
  <c r="I183" i="2"/>
  <c r="I187" i="2"/>
  <c r="I191" i="2"/>
  <c r="J195" i="2"/>
  <c r="J203" i="2"/>
  <c r="J211" i="2"/>
  <c r="J219" i="2"/>
  <c r="J227" i="2"/>
  <c r="J13" i="3"/>
  <c r="J21" i="3"/>
  <c r="J29" i="3"/>
  <c r="J37" i="3"/>
  <c r="J45" i="3"/>
  <c r="J53" i="3"/>
  <c r="I181" i="2"/>
  <c r="I185" i="2"/>
  <c r="I189" i="2"/>
  <c r="J199" i="2"/>
  <c r="J207" i="2"/>
  <c r="J215" i="2"/>
  <c r="J223" i="2"/>
  <c r="J9" i="3"/>
  <c r="J17" i="3"/>
  <c r="J25" i="3"/>
  <c r="J33" i="3"/>
  <c r="J41" i="3"/>
  <c r="J49" i="3"/>
  <c r="J57" i="3"/>
  <c r="J126" i="3"/>
  <c r="J128" i="3"/>
  <c r="J130" i="3"/>
  <c r="J132" i="3"/>
  <c r="J134" i="3"/>
  <c r="J136" i="3"/>
  <c r="J138" i="3"/>
  <c r="J140" i="3"/>
  <c r="J142" i="3"/>
  <c r="J144" i="3"/>
  <c r="J146" i="3"/>
  <c r="J148" i="3"/>
  <c r="J150" i="3"/>
  <c r="J152" i="3"/>
  <c r="J154" i="3"/>
  <c r="J156" i="3"/>
  <c r="J158" i="3"/>
  <c r="J160" i="3"/>
  <c r="J162" i="3"/>
  <c r="J164" i="3"/>
  <c r="J166" i="3"/>
  <c r="J168" i="3"/>
  <c r="J170" i="3"/>
  <c r="J172" i="3"/>
  <c r="J174" i="3"/>
  <c r="J176" i="3"/>
  <c r="J178" i="3"/>
  <c r="J180" i="3"/>
  <c r="J182" i="3"/>
  <c r="J184" i="3"/>
  <c r="J186" i="3"/>
  <c r="J188" i="3"/>
  <c r="J190" i="3"/>
  <c r="K208" i="3"/>
  <c r="K212" i="3"/>
  <c r="K210" i="3"/>
  <c r="K214" i="3"/>
  <c r="K267" i="3"/>
  <c r="K271" i="3"/>
  <c r="I276" i="3"/>
  <c r="K279" i="3"/>
  <c r="I284" i="3"/>
  <c r="K287" i="3"/>
  <c r="I292" i="3"/>
  <c r="K295" i="3"/>
  <c r="I300" i="3"/>
  <c r="K303" i="3"/>
  <c r="I308" i="3"/>
  <c r="K311" i="3"/>
  <c r="I316" i="3"/>
  <c r="I320" i="3"/>
  <c r="K325" i="3"/>
  <c r="I328" i="3"/>
  <c r="K333" i="3"/>
  <c r="I336" i="3"/>
  <c r="K341" i="3"/>
  <c r="I344" i="3"/>
  <c r="K349" i="3"/>
  <c r="K269" i="3"/>
  <c r="I272" i="3"/>
  <c r="K275" i="3"/>
  <c r="I280" i="3"/>
  <c r="K283" i="3"/>
  <c r="I288" i="3"/>
  <c r="K291" i="3"/>
  <c r="I296" i="3"/>
  <c r="K299" i="3"/>
  <c r="I304" i="3"/>
  <c r="K307" i="3"/>
  <c r="I312" i="3"/>
  <c r="K315" i="3"/>
  <c r="K321" i="3"/>
  <c r="I324" i="3"/>
  <c r="K329" i="3"/>
  <c r="I332" i="3"/>
  <c r="K337" i="3"/>
  <c r="I340" i="3"/>
  <c r="K345" i="3"/>
  <c r="I348" i="3"/>
</calcChain>
</file>

<file path=xl/sharedStrings.xml><?xml version="1.0" encoding="utf-8"?>
<sst xmlns="http://schemas.openxmlformats.org/spreadsheetml/2006/main" count="195" uniqueCount="159">
  <si>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</si>
  <si>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</si>
  <si>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</si>
  <si>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</si>
  <si>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</si>
  <si>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</si>
  <si>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</si>
  <si>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</si>
  <si>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</si>
  <si>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</si>
  <si>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</si>
  <si>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</si>
  <si>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</si>
  <si>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</si>
  <si>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</si>
  <si>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</si>
  <si>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</si>
  <si>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</si>
  <si>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</si>
  <si>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</si>
  <si>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</si>
  <si>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</si>
  <si>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</si>
  <si>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</si>
  <si>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</si>
  <si>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</si>
  <si>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</si>
  <si>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</si>
  <si>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</si>
  <si>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</si>
  <si>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</si>
  <si>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</si>
  <si>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</si>
  <si>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</si>
  <si>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</si>
  <si>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</si>
  <si>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</si>
  <si>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</si>
  <si>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</si>
  <si>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</si>
  <si>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</si>
  <si>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</si>
  <si>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</si>
  <si>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</si>
  <si>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</si>
  <si>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</si>
  <si>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</si>
  <si>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</si>
  <si>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</si>
  <si>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</si>
  <si>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</si>
  <si>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</si>
  <si>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</si>
  <si>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</si>
  <si>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</si>
  <si>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</si>
  <si>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</si>
  <si>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</si>
  <si>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</si>
  <si>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</si>
  <si>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</si>
  <si>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</si>
  <si>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</si>
  <si>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</si>
  <si>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</si>
  <si>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</si>
  <si>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</si>
  <si>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</si>
  <si>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</si>
  <si>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</si>
  <si>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</si>
  <si>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</si>
  <si>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</si>
  <si>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</si>
  <si>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</si>
  <si>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</si>
  <si>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</si>
  <si>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</si>
  <si>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</si>
  <si>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</si>
  <si>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</si>
  <si>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</si>
  <si>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</si>
  <si>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</si>
  <si>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</si>
  <si>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</si>
  <si>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</si>
  <si>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</si>
  <si>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</si>
  <si>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</si>
  <si>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</si>
  <si>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</si>
  <si>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</si>
  <si>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</si>
  <si>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</si>
  <si>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</si>
  <si>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</si>
  <si>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</si>
  <si>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</si>
  <si>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</si>
  <si>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</si>
  <si>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</si>
  <si>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</si>
  <si>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</si>
  <si>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</si>
  <si>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</si>
  <si>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</si>
  <si>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</si>
  <si>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</si>
  <si>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</si>
  <si>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</si>
  <si>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</si>
  <si>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</si>
  <si>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</si>
  <si>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</si>
  <si>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</si>
  <si>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</si>
  <si>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</si>
  <si>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</si>
  <si>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</si>
  <si>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</si>
  <si>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</si>
  <si>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</si>
  <si>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</si>
  <si>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</si>
  <si>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</si>
  <si>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</si>
  <si>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</si>
  <si>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</si>
  <si>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</si>
  <si>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</si>
  <si>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</si>
  <si>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</si>
  <si>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</si>
  <si>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</si>
  <si>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WELLS</t>
  </si>
  <si>
    <t>WEST RUTLAND</t>
  </si>
  <si>
    <t>WESTMORE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</si>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</sst>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7" sqref="H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43373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07/01/2018 - 09/30/2018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07/01/2017 - 09/30/2017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318831457.91000009</v>
      </c>
      <c r="D6" s="41">
        <f t="shared" si="0"/>
        <v>181420345.25999999</v>
      </c>
      <c r="E6" s="42">
        <f t="shared" si="0"/>
        <v>63032048.49000001</v>
      </c>
      <c r="F6" s="40">
        <f t="shared" si="0"/>
        <v>311830095.74000001</v>
      </c>
      <c r="G6" s="41">
        <f t="shared" si="0"/>
        <v>173527279.96000001</v>
      </c>
      <c r="H6" s="42">
        <f t="shared" si="0"/>
        <v>61523943.169999994</v>
      </c>
      <c r="I6" s="20">
        <f t="shared" ref="I6:I69" si="1">IFERROR((C6-F6)/F6,"")</f>
        <v>2.2452490204273687E-2</v>
      </c>
      <c r="J6" s="20">
        <f t="shared" ref="J6:J69" si="2">IFERROR((D6-G6)/G6,"")</f>
        <v>4.5486019845521829E-2</v>
      </c>
      <c r="K6" s="20">
        <f t="shared" ref="K6:K69" si="3">IFERROR((E6-H6)/H6,"")</f>
        <v>2.4512494523195486E-2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14721805.84</v>
      </c>
      <c r="D7" s="43">
        <f>IF('County Data'!E2&gt;9,'County Data'!D2,"*")</f>
        <v>7846757.7599999998</v>
      </c>
      <c r="E7" s="44">
        <f>IF('County Data'!G2&gt;9,'County Data'!F2,"*")</f>
        <v>2611569.2599999998</v>
      </c>
      <c r="F7" s="43">
        <f>IF('County Data'!I2&gt;9,'County Data'!H2,"*")</f>
        <v>14573595.77</v>
      </c>
      <c r="G7" s="43">
        <f>IF('County Data'!K2&gt;9,'County Data'!J2,"*")</f>
        <v>7457685.0599999996</v>
      </c>
      <c r="H7" s="44">
        <f>IF('County Data'!M2&gt;9,'County Data'!L2,"*")</f>
        <v>2640914.92</v>
      </c>
      <c r="I7" s="22">
        <f t="shared" si="1"/>
        <v>1.0169766771292868E-2</v>
      </c>
      <c r="J7" s="22">
        <f t="shared" si="2"/>
        <v>5.217070670989158E-2</v>
      </c>
      <c r="K7" s="22">
        <f t="shared" si="3"/>
        <v>-1.1111929346061686E-2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22034150.199999999</v>
      </c>
      <c r="D8" s="43">
        <f>IF('County Data'!E3&gt;9,'County Data'!D3,"*")</f>
        <v>14833736.74</v>
      </c>
      <c r="E8" s="44">
        <f>IF('County Data'!G3&gt;9,'County Data'!F3,"*")</f>
        <v>4611339.95</v>
      </c>
      <c r="F8" s="43">
        <f>IF('County Data'!I3&gt;9,'County Data'!H3,"*")</f>
        <v>21712827.84</v>
      </c>
      <c r="G8" s="43">
        <f>IF('County Data'!K3&gt;9,'County Data'!J3,"*")</f>
        <v>14581115.07</v>
      </c>
      <c r="H8" s="44">
        <f>IF('County Data'!M3&gt;9,'County Data'!L3,"*")</f>
        <v>4355143.43</v>
      </c>
      <c r="I8" s="22">
        <f t="shared" si="1"/>
        <v>1.4798733834569906E-2</v>
      </c>
      <c r="J8" s="22">
        <f t="shared" si="2"/>
        <v>1.7325264137017741E-2</v>
      </c>
      <c r="K8" s="22">
        <f t="shared" si="3"/>
        <v>5.8826195765497559E-2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10558867.99</v>
      </c>
      <c r="D9" s="46">
        <f>IF('County Data'!E4&gt;9,'County Data'!D4,"*")</f>
        <v>4045284.56</v>
      </c>
      <c r="E9" s="47">
        <f>IF('County Data'!G4&gt;9,'County Data'!F4,"*")</f>
        <v>1514172.65</v>
      </c>
      <c r="F9" s="45">
        <f>IF('County Data'!I4&gt;9,'County Data'!H4,"*")</f>
        <v>10368961.539999999</v>
      </c>
      <c r="G9" s="46">
        <f>IF('County Data'!K4&gt;9,'County Data'!J4,"*")</f>
        <v>3530081.94</v>
      </c>
      <c r="H9" s="47">
        <f>IF('County Data'!M4&gt;9,'County Data'!L4,"*")</f>
        <v>1431854.91</v>
      </c>
      <c r="I9" s="9">
        <f t="shared" si="1"/>
        <v>1.8314895784636225E-2</v>
      </c>
      <c r="J9" s="9">
        <f t="shared" si="2"/>
        <v>0.1459463629334338</v>
      </c>
      <c r="K9" s="9">
        <f t="shared" si="3"/>
        <v>5.749028021281849E-2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101848254.27</v>
      </c>
      <c r="D10" s="43">
        <f>IF('County Data'!E5&gt;9,'County Data'!D5,"*")</f>
        <v>46933531.350000001</v>
      </c>
      <c r="E10" s="44">
        <f>IF('County Data'!G5&gt;9,'County Data'!F5,"*")</f>
        <v>22270042.140000001</v>
      </c>
      <c r="F10" s="43">
        <f>IF('County Data'!I5&gt;9,'County Data'!H5,"*")</f>
        <v>100379536.19</v>
      </c>
      <c r="G10" s="43">
        <f>IF('County Data'!K5&gt;9,'County Data'!J5,"*")</f>
        <v>45216439.310000002</v>
      </c>
      <c r="H10" s="44">
        <f>IF('County Data'!M5&gt;9,'County Data'!L5,"*")</f>
        <v>21483647.329999998</v>
      </c>
      <c r="I10" s="22">
        <f t="shared" si="1"/>
        <v>1.4631648399131721E-2</v>
      </c>
      <c r="J10" s="22">
        <f t="shared" si="2"/>
        <v>3.7974950398631885E-2</v>
      </c>
      <c r="K10" s="22">
        <f t="shared" si="3"/>
        <v>3.6604343662906443E-2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655060.05000000005</v>
      </c>
      <c r="D11" s="46">
        <f>IF('County Data'!E6&gt;9,'County Data'!D6,"*")</f>
        <v>527808.29</v>
      </c>
      <c r="E11" s="47" t="str">
        <f>IF('County Data'!G6&gt;9,'County Data'!F6,"*")</f>
        <v>*</v>
      </c>
      <c r="F11" s="45">
        <f>IF('County Data'!I6&gt;9,'County Data'!H6,"*")</f>
        <v>537350.57999999996</v>
      </c>
      <c r="G11" s="46">
        <f>IF('County Data'!K6&gt;9,'County Data'!J6,"*")</f>
        <v>677675.05</v>
      </c>
      <c r="H11" s="47" t="str">
        <f>IF('County Data'!M6&gt;9,'County Data'!L6,"*")</f>
        <v>*</v>
      </c>
      <c r="I11" s="9">
        <f t="shared" si="1"/>
        <v>0.21905525811473042</v>
      </c>
      <c r="J11" s="9">
        <f t="shared" si="2"/>
        <v>-0.22114841028897256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13471943.560000001</v>
      </c>
      <c r="D12" s="43">
        <f>IF('County Data'!E7&gt;9,'County Data'!D7,"*")</f>
        <v>8431121.2699999996</v>
      </c>
      <c r="E12" s="44">
        <f>IF('County Data'!G7&gt;9,'County Data'!F7,"*")</f>
        <v>1352966.51</v>
      </c>
      <c r="F12" s="43">
        <f>IF('County Data'!I7&gt;9,'County Data'!H7,"*")</f>
        <v>13155536.6</v>
      </c>
      <c r="G12" s="43">
        <f>IF('County Data'!K7&gt;9,'County Data'!J7,"*")</f>
        <v>8053689.6699999999</v>
      </c>
      <c r="H12" s="44">
        <f>IF('County Data'!M7&gt;9,'County Data'!L7,"*")</f>
        <v>1521598.82</v>
      </c>
      <c r="I12" s="22">
        <f t="shared" si="1"/>
        <v>2.4051239384640599E-2</v>
      </c>
      <c r="J12" s="22">
        <f t="shared" si="2"/>
        <v>4.6864433007138655E-2</v>
      </c>
      <c r="K12" s="22">
        <f t="shared" si="3"/>
        <v>-0.11082573657621531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3109130.33</v>
      </c>
      <c r="D13" s="46">
        <f>IF('County Data'!E8&gt;9,'County Data'!D8,"*")</f>
        <v>2587890.35</v>
      </c>
      <c r="E13" s="47">
        <f>IF('County Data'!G8&gt;9,'County Data'!F8,"*")</f>
        <v>714497.26</v>
      </c>
      <c r="F13" s="45">
        <f>IF('County Data'!I8&gt;9,'County Data'!H8,"*")</f>
        <v>3070897.88</v>
      </c>
      <c r="G13" s="46">
        <f>IF('County Data'!K8&gt;9,'County Data'!J8,"*")</f>
        <v>2554144.7200000002</v>
      </c>
      <c r="H13" s="47">
        <f>IF('County Data'!M8&gt;9,'County Data'!L8,"*")</f>
        <v>658068.55000000005</v>
      </c>
      <c r="I13" s="9">
        <f t="shared" si="1"/>
        <v>1.244992555727714E-2</v>
      </c>
      <c r="J13" s="9">
        <f t="shared" si="2"/>
        <v>1.3212105694621676E-2</v>
      </c>
      <c r="K13" s="9">
        <f t="shared" si="3"/>
        <v>8.5748984661248376E-2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22308146.280000001</v>
      </c>
      <c r="D14" s="43">
        <f>IF('County Data'!E9&gt;9,'County Data'!D9,"*")</f>
        <v>22204320.27</v>
      </c>
      <c r="E14" s="44">
        <f>IF('County Data'!G9&gt;9,'County Data'!F9,"*")</f>
        <v>5871344.2699999996</v>
      </c>
      <c r="F14" s="43">
        <f>IF('County Data'!I9&gt;9,'County Data'!H9,"*")</f>
        <v>21732999.899999999</v>
      </c>
      <c r="G14" s="43">
        <f>IF('County Data'!K9&gt;9,'County Data'!J9,"*")</f>
        <v>21759329.460000001</v>
      </c>
      <c r="H14" s="44">
        <f>IF('County Data'!M9&gt;9,'County Data'!L9,"*")</f>
        <v>5401971.71</v>
      </c>
      <c r="I14" s="22">
        <f t="shared" si="1"/>
        <v>2.6464196505149883E-2</v>
      </c>
      <c r="J14" s="22">
        <f t="shared" si="2"/>
        <v>2.0450575502247055E-2</v>
      </c>
      <c r="K14" s="22">
        <f t="shared" si="3"/>
        <v>8.6889118491884812E-2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6119709.5599999996</v>
      </c>
      <c r="D15" s="48">
        <f>IF('County Data'!E10&gt;9,'County Data'!D10,"*")</f>
        <v>2566991.9500000002</v>
      </c>
      <c r="E15" s="49">
        <f>IF('County Data'!G10&gt;9,'County Data'!F10,"*")</f>
        <v>649229.42000000004</v>
      </c>
      <c r="F15" s="48">
        <f>IF('County Data'!I10&gt;9,'County Data'!H10,"*")</f>
        <v>6014044.7699999996</v>
      </c>
      <c r="G15" s="48">
        <f>IF('County Data'!K10&gt;9,'County Data'!J10,"*")</f>
        <v>2561765.4700000002</v>
      </c>
      <c r="H15" s="49">
        <f>IF('County Data'!M10&gt;9,'County Data'!L10,"*")</f>
        <v>668485.54</v>
      </c>
      <c r="I15" s="23">
        <f t="shared" si="1"/>
        <v>1.756967133452185E-2</v>
      </c>
      <c r="J15" s="23">
        <f t="shared" si="2"/>
        <v>2.0401867622956058E-3</v>
      </c>
      <c r="K15" s="23">
        <f t="shared" si="3"/>
        <v>-2.8805589422323172E-2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9602548.9800000004</v>
      </c>
      <c r="D16" s="43">
        <f>IF('County Data'!E11&gt;9,'County Data'!D11,"*")</f>
        <v>3072504.14</v>
      </c>
      <c r="E16" s="44">
        <f>IF('County Data'!G11&gt;9,'County Data'!F11,"*")</f>
        <v>1435328.01</v>
      </c>
      <c r="F16" s="43">
        <f>IF('County Data'!I11&gt;9,'County Data'!H11,"*")</f>
        <v>9079265.3200000003</v>
      </c>
      <c r="G16" s="43">
        <f>IF('County Data'!K11&gt;9,'County Data'!J11,"*")</f>
        <v>3074855.07</v>
      </c>
      <c r="H16" s="44">
        <f>IF('County Data'!M11&gt;9,'County Data'!L11,"*")</f>
        <v>1433589.47</v>
      </c>
      <c r="I16" s="22">
        <f t="shared" si="1"/>
        <v>5.7635022389675043E-2</v>
      </c>
      <c r="J16" s="22">
        <f t="shared" si="2"/>
        <v>-7.6456611660714858E-4</v>
      </c>
      <c r="K16" s="22">
        <f t="shared" si="3"/>
        <v>1.2127181709838013E-3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5734529.46</v>
      </c>
      <c r="D17" s="46">
        <f>IF('County Data'!E12&gt;9,'County Data'!D12,"*")</f>
        <v>21141833.920000002</v>
      </c>
      <c r="E17" s="47">
        <f>IF('County Data'!G12&gt;9,'County Data'!F12,"*")</f>
        <v>1341036.04</v>
      </c>
      <c r="F17" s="45">
        <f>IF('County Data'!I12&gt;9,'County Data'!H12,"*")</f>
        <v>5128584.4000000004</v>
      </c>
      <c r="G17" s="46">
        <f>IF('County Data'!K12&gt;9,'County Data'!J12,"*")</f>
        <v>16530000.220000001</v>
      </c>
      <c r="H17" s="47">
        <f>IF('County Data'!M12&gt;9,'County Data'!L12,"*")</f>
        <v>1140013.92</v>
      </c>
      <c r="I17" s="9">
        <f t="shared" si="1"/>
        <v>0.11815054852173235</v>
      </c>
      <c r="J17" s="9">
        <f t="shared" si="2"/>
        <v>0.27899780027952115</v>
      </c>
      <c r="K17" s="9">
        <f t="shared" si="3"/>
        <v>0.17633303986323265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28462656.649999999</v>
      </c>
      <c r="D18" s="43">
        <f>IF('County Data'!E13&gt;9,'County Data'!D13,"*")</f>
        <v>11502439.49</v>
      </c>
      <c r="E18" s="44">
        <f>IF('County Data'!G13&gt;9,'County Data'!F13,"*")</f>
        <v>5158259.3899999997</v>
      </c>
      <c r="F18" s="43">
        <f>IF('County Data'!I13&gt;9,'County Data'!H13,"*")</f>
        <v>27229105.09</v>
      </c>
      <c r="G18" s="43">
        <f>IF('County Data'!K13&gt;9,'County Data'!J13,"*")</f>
        <v>11481651.43</v>
      </c>
      <c r="H18" s="44">
        <f>IF('County Data'!M13&gt;9,'County Data'!L13,"*")</f>
        <v>5040307.8600000003</v>
      </c>
      <c r="I18" s="22">
        <f t="shared" si="1"/>
        <v>4.5302684606150556E-2</v>
      </c>
      <c r="J18" s="22">
        <f t="shared" si="2"/>
        <v>1.8105461680960055E-3</v>
      </c>
      <c r="K18" s="22">
        <f t="shared" si="3"/>
        <v>2.3401651898302761E-2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30047526.079999998</v>
      </c>
      <c r="D19" s="46">
        <f>IF('County Data'!E14&gt;9,'County Data'!D14,"*")</f>
        <v>8992209.3200000003</v>
      </c>
      <c r="E19" s="47">
        <f>IF('County Data'!G14&gt;9,'County Data'!F14,"*")</f>
        <v>5110143.01</v>
      </c>
      <c r="F19" s="45">
        <f>IF('County Data'!I14&gt;9,'County Data'!H14,"*")</f>
        <v>29663235.760000002</v>
      </c>
      <c r="G19" s="46">
        <f>IF('County Data'!K14&gt;9,'County Data'!J14,"*")</f>
        <v>8749382.6799999997</v>
      </c>
      <c r="H19" s="47">
        <f>IF('County Data'!M14&gt;9,'County Data'!L14,"*")</f>
        <v>5340670.04</v>
      </c>
      <c r="I19" s="9">
        <f t="shared" si="1"/>
        <v>1.2955104531050544E-2</v>
      </c>
      <c r="J19" s="9">
        <f t="shared" si="2"/>
        <v>2.775357403843726E-2</v>
      </c>
      <c r="K19" s="9">
        <f t="shared" si="3"/>
        <v>-4.316443971887847E-2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21203166.489999998</v>
      </c>
      <c r="D20" s="43">
        <f>IF('County Data'!E15&gt;9,'County Data'!D15,"*")</f>
        <v>6733091.6500000004</v>
      </c>
      <c r="E20" s="44">
        <f>IF('County Data'!G15&gt;9,'County Data'!F15,"*")</f>
        <v>3744646.81</v>
      </c>
      <c r="F20" s="43">
        <f>IF('County Data'!I15&gt;9,'County Data'!H15,"*")</f>
        <v>20951174.75</v>
      </c>
      <c r="G20" s="43">
        <f>IF('County Data'!K15&gt;9,'County Data'!J15,"*")</f>
        <v>7573268.1600000001</v>
      </c>
      <c r="H20" s="44">
        <f>IF('County Data'!M15&gt;9,'County Data'!L15,"*")</f>
        <v>4088407.16</v>
      </c>
      <c r="I20" s="22">
        <f t="shared" si="1"/>
        <v>1.2027570912222875E-2</v>
      </c>
      <c r="J20" s="22">
        <f t="shared" si="2"/>
        <v>-0.11093975444281637</v>
      </c>
      <c r="K20" s="22">
        <f t="shared" si="3"/>
        <v>-8.4081730744253971E-2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28953962.170000002</v>
      </c>
      <c r="D21" s="46">
        <f>IF('County Data'!E16&gt;9,'County Data'!D16,"*")</f>
        <v>20000824.199999999</v>
      </c>
      <c r="E21" s="47">
        <f>IF('County Data'!G16&gt;9,'County Data'!F16,"*")</f>
        <v>6647473.7699999996</v>
      </c>
      <c r="F21" s="45">
        <f>IF('County Data'!I16&gt;9,'County Data'!H16,"*")</f>
        <v>28232979.350000001</v>
      </c>
      <c r="G21" s="46">
        <f>IF('County Data'!K16&gt;9,'County Data'!J16,"*")</f>
        <v>19726196.649999999</v>
      </c>
      <c r="H21" s="47">
        <f>IF('County Data'!M16&gt;9,'County Data'!L16,"*")</f>
        <v>6319269.5099999998</v>
      </c>
      <c r="I21" s="9">
        <f t="shared" si="1"/>
        <v>2.5536901758120695E-2</v>
      </c>
      <c r="J21" s="9">
        <f t="shared" si="2"/>
        <v>1.392197162345539E-2</v>
      </c>
      <c r="K21" s="9">
        <f t="shared" si="3"/>
        <v>5.1937056883019347E-2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07/01/2018 - 09/30/2018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07/01/2017 - 09/30/2017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131735.39000000001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97241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0.35473092625538627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382041.94</v>
      </c>
      <c r="D7" s="46">
        <f>IF('Town Data'!E3&gt;9,'Town Data'!D3,"*")</f>
        <v>222586.81</v>
      </c>
      <c r="E7" s="47" t="str">
        <f>IF('Town Data'!G3&gt;9,'Town Data'!F3,"*")</f>
        <v>*</v>
      </c>
      <c r="F7" s="45">
        <f>IF('Town Data'!I3&gt;9,'Town Data'!H3,"*")</f>
        <v>390044.47</v>
      </c>
      <c r="G7" s="46">
        <f>IF('Town Data'!K3&gt;9,'Town Data'!J3,"*")</f>
        <v>240417.38</v>
      </c>
      <c r="H7" s="47" t="str">
        <f>IF('Town Data'!M3&gt;9,'Town Data'!L3,"*")</f>
        <v>*</v>
      </c>
      <c r="I7" s="9">
        <f t="shared" si="0"/>
        <v>-2.0516968231853075E-2</v>
      </c>
      <c r="J7" s="9">
        <f t="shared" si="1"/>
        <v>-7.416506244265704E-2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586765.49</v>
      </c>
      <c r="D8" s="43">
        <f>IF('Town Data'!E4&gt;9,'Town Data'!D4,"*")</f>
        <v>362445.15</v>
      </c>
      <c r="E8" s="44" t="str">
        <f>IF('Town Data'!G4&gt;9,'Town Data'!F4,"*")</f>
        <v>*</v>
      </c>
      <c r="F8" s="43">
        <f>IF('Town Data'!I4&gt;9,'Town Data'!H4,"*")</f>
        <v>659887.74</v>
      </c>
      <c r="G8" s="43">
        <f>IF('Town Data'!K4&gt;9,'Town Data'!J4,"*")</f>
        <v>350571.9</v>
      </c>
      <c r="H8" s="44" t="str">
        <f>IF('Town Data'!M4&gt;9,'Town Data'!L4,"*")</f>
        <v>*</v>
      </c>
      <c r="I8" s="22">
        <f t="shared" si="0"/>
        <v>-0.11081013567550141</v>
      </c>
      <c r="J8" s="22">
        <f t="shared" si="1"/>
        <v>3.3868230739543016E-2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2644295.96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2635451.25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3.3560514541864368E-3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 t="str">
        <f>IF('Town Data'!I6&gt;9,'Town Data'!H6,"*")</f>
        <v>*</v>
      </c>
      <c r="G10" s="43">
        <f>IF('Town Data'!K6&gt;9,'Town Data'!J6,"*")</f>
        <v>45604.56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50">
        <f>IF('Town Data'!C7&gt;9,'Town Data'!B7,"*")</f>
        <v>7483276.6100000003</v>
      </c>
      <c r="D11" s="46">
        <f>IF('Town Data'!E7&gt;9,'Town Data'!D7,"*")</f>
        <v>682604.78</v>
      </c>
      <c r="E11" s="47">
        <f>IF('Town Data'!G7&gt;9,'Town Data'!F7,"*")</f>
        <v>828440.09</v>
      </c>
      <c r="F11" s="45">
        <f>IF('Town Data'!I7&gt;9,'Town Data'!H7,"*")</f>
        <v>7288736.0099999998</v>
      </c>
      <c r="G11" s="46">
        <f>IF('Town Data'!K7&gt;9,'Town Data'!J7,"*")</f>
        <v>660877.96</v>
      </c>
      <c r="H11" s="47">
        <f>IF('Town Data'!M7&gt;9,'Town Data'!L7,"*")</f>
        <v>830102.95</v>
      </c>
      <c r="I11" s="9">
        <f t="shared" si="0"/>
        <v>2.6690581156059809E-2</v>
      </c>
      <c r="J11" s="9">
        <f t="shared" si="1"/>
        <v>3.2875691602728081E-2</v>
      </c>
      <c r="K11" s="9">
        <f t="shared" si="2"/>
        <v>-2.0031973142608231E-3</v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766918.74</v>
      </c>
      <c r="D12" s="43">
        <f>IF('Town Data'!E8&gt;9,'Town Data'!D8,"*")</f>
        <v>348366.8</v>
      </c>
      <c r="E12" s="44" t="str">
        <f>IF('Town Data'!G8&gt;9,'Town Data'!F8,"*")</f>
        <v>*</v>
      </c>
      <c r="F12" s="43">
        <f>IF('Town Data'!I8&gt;9,'Town Data'!H8,"*")</f>
        <v>613384.82999999996</v>
      </c>
      <c r="G12" s="43">
        <f>IF('Town Data'!K8&gt;9,'Town Data'!J8,"*")</f>
        <v>403638.32</v>
      </c>
      <c r="H12" s="44" t="str">
        <f>IF('Town Data'!M8&gt;9,'Town Data'!L8,"*")</f>
        <v>*</v>
      </c>
      <c r="I12" s="22">
        <f t="shared" si="0"/>
        <v>0.25030601099150113</v>
      </c>
      <c r="J12" s="22">
        <f t="shared" si="1"/>
        <v>-0.13693328225129869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8518719.8499999996</v>
      </c>
      <c r="D13" s="46">
        <f>IF('Town Data'!E9&gt;9,'Town Data'!D9,"*")</f>
        <v>2724342.23</v>
      </c>
      <c r="E13" s="47">
        <f>IF('Town Data'!G9&gt;9,'Town Data'!F9,"*")</f>
        <v>1184210.1200000001</v>
      </c>
      <c r="F13" s="45">
        <f>IF('Town Data'!I9&gt;9,'Town Data'!H9,"*")</f>
        <v>8397451.6199999992</v>
      </c>
      <c r="G13" s="46">
        <f>IF('Town Data'!K9&gt;9,'Town Data'!J9,"*")</f>
        <v>2781859.29</v>
      </c>
      <c r="H13" s="47">
        <f>IF('Town Data'!M9&gt;9,'Town Data'!L9,"*")</f>
        <v>1143757.3899999999</v>
      </c>
      <c r="I13" s="9">
        <f t="shared" si="0"/>
        <v>1.4441075160371148E-2</v>
      </c>
      <c r="J13" s="9">
        <f t="shared" si="1"/>
        <v>-2.0675761785205193E-2</v>
      </c>
      <c r="K13" s="9">
        <f t="shared" si="2"/>
        <v>3.5368278582226444E-2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2530536.88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 t="str">
        <f t="shared" si="0"/>
        <v/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846773.01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847602.81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-9.7899628246872678E-4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1460942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1436291.53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1.7162581192691411E-2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1101053.3899999999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1270631.5</v>
      </c>
      <c r="G17" s="43">
        <f>IF('Town Data'!K13&gt;9,'Town Data'!J13,"*")</f>
        <v>442379.6</v>
      </c>
      <c r="H17" s="44" t="str">
        <f>IF('Town Data'!M13&gt;9,'Town Data'!L13,"*")</f>
        <v>*</v>
      </c>
      <c r="I17" s="22">
        <f t="shared" si="0"/>
        <v>-0.1334597088140819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11630718.689999999</v>
      </c>
      <c r="D18" s="46">
        <f>IF('Town Data'!E14&gt;9,'Town Data'!D14,"*")</f>
        <v>3130991.93</v>
      </c>
      <c r="E18" s="47">
        <f>IF('Town Data'!G14&gt;9,'Town Data'!F14,"*")</f>
        <v>1700230.15</v>
      </c>
      <c r="F18" s="45">
        <f>IF('Town Data'!I14&gt;9,'Town Data'!H14,"*")</f>
        <v>11250066.68</v>
      </c>
      <c r="G18" s="46">
        <f>IF('Town Data'!K14&gt;9,'Town Data'!J14,"*")</f>
        <v>3087793.59</v>
      </c>
      <c r="H18" s="47">
        <f>IF('Town Data'!M14&gt;9,'Town Data'!L14,"*")</f>
        <v>1657361.58</v>
      </c>
      <c r="I18" s="9">
        <f t="shared" si="0"/>
        <v>3.3835533675254603E-2</v>
      </c>
      <c r="J18" s="9">
        <f t="shared" si="1"/>
        <v>1.3990034871469605E-2</v>
      </c>
      <c r="K18" s="9">
        <f t="shared" si="2"/>
        <v>2.5865550714648418E-2</v>
      </c>
      <c r="L18" s="15"/>
    </row>
    <row r="19" spans="1:12" x14ac:dyDescent="0.25">
      <c r="A19" s="15"/>
      <c r="B19" s="27" t="str">
        <f>'Town Data'!A15</f>
        <v>BRIGHTON</v>
      </c>
      <c r="C19" s="51">
        <f>IF('Town Data'!C15&gt;9,'Town Data'!B15,"*")</f>
        <v>450281.54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 t="str">
        <f>IF('Town Data'!I15&gt;9,'Town Data'!H15,"*")</f>
        <v>*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50">
        <f>IF('Town Data'!C16&gt;9,'Town Data'!B16,"*")</f>
        <v>1329817.42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1296597.1100000001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2.5621150736638478E-2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51">
        <f>IF('Town Data'!C17&gt;9,'Town Data'!B17,"*")</f>
        <v>1351536.4</v>
      </c>
      <c r="D21" s="43">
        <f>IF('Town Data'!E17&gt;9,'Town Data'!D17,"*")</f>
        <v>1428052.57</v>
      </c>
      <c r="E21" s="44" t="str">
        <f>IF('Town Data'!G17&gt;9,'Town Data'!F17,"*")</f>
        <v>*</v>
      </c>
      <c r="F21" s="43">
        <f>IF('Town Data'!I17&gt;9,'Town Data'!H17,"*")</f>
        <v>1126475.03</v>
      </c>
      <c r="G21" s="43">
        <f>IF('Town Data'!K17&gt;9,'Town Data'!J17,"*")</f>
        <v>1028961.69</v>
      </c>
      <c r="H21" s="44" t="str">
        <f>IF('Town Data'!M17&gt;9,'Town Data'!L17,"*")</f>
        <v>*</v>
      </c>
      <c r="I21" s="22">
        <f t="shared" si="0"/>
        <v>0.1997925954914419</v>
      </c>
      <c r="J21" s="22">
        <f t="shared" si="1"/>
        <v>0.38785786086943641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50">
        <f>IF('Town Data'!C18&gt;9,'Town Data'!B18,"*")</f>
        <v>36416465.57</v>
      </c>
      <c r="D22" s="46">
        <f>IF('Town Data'!E18&gt;9,'Town Data'!D18,"*")</f>
        <v>18307004.530000001</v>
      </c>
      <c r="E22" s="47">
        <f>IF('Town Data'!G18&gt;9,'Town Data'!F18,"*")</f>
        <v>13227402.779999999</v>
      </c>
      <c r="F22" s="45">
        <f>IF('Town Data'!I18&gt;9,'Town Data'!H18,"*")</f>
        <v>35652678.670000002</v>
      </c>
      <c r="G22" s="46">
        <f>IF('Town Data'!K18&gt;9,'Town Data'!J18,"*")</f>
        <v>14012462.470000001</v>
      </c>
      <c r="H22" s="47">
        <f>IF('Town Data'!M18&gt;9,'Town Data'!L18,"*")</f>
        <v>12710227.43</v>
      </c>
      <c r="I22" s="9">
        <f t="shared" si="0"/>
        <v>2.1422987794818573E-2</v>
      </c>
      <c r="J22" s="9">
        <f t="shared" si="1"/>
        <v>0.306480182851116</v>
      </c>
      <c r="K22" s="9">
        <f t="shared" si="2"/>
        <v>4.0689700703490844E-2</v>
      </c>
      <c r="L22" s="15"/>
    </row>
    <row r="23" spans="1:12" x14ac:dyDescent="0.25">
      <c r="A23" s="15"/>
      <c r="B23" s="27" t="str">
        <f>'Town Data'!A19</f>
        <v>CAMBRIDGE</v>
      </c>
      <c r="C23" s="51">
        <f>IF('Town Data'!C19&gt;9,'Town Data'!B19,"*")</f>
        <v>2169414.3199999998</v>
      </c>
      <c r="D23" s="43">
        <f>IF('Town Data'!E19&gt;9,'Town Data'!D19,"*")</f>
        <v>2173829.13</v>
      </c>
      <c r="E23" s="44">
        <f>IF('Town Data'!G19&gt;9,'Town Data'!F19,"*")</f>
        <v>552675.56999999995</v>
      </c>
      <c r="F23" s="43">
        <f>IF('Town Data'!I19&gt;9,'Town Data'!H19,"*")</f>
        <v>2214578.39</v>
      </c>
      <c r="G23" s="43">
        <f>IF('Town Data'!K19&gt;9,'Town Data'!J19,"*")</f>
        <v>2095150.47</v>
      </c>
      <c r="H23" s="44" t="str">
        <f>IF('Town Data'!M19&gt;9,'Town Data'!L19,"*")</f>
        <v>*</v>
      </c>
      <c r="I23" s="22">
        <f t="shared" si="0"/>
        <v>-2.0393981176706186E-2</v>
      </c>
      <c r="J23" s="22">
        <f t="shared" si="1"/>
        <v>3.7552749135006003E-2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CASTLETON</v>
      </c>
      <c r="C24" s="50">
        <f>IF('Town Data'!C20&gt;9,'Town Data'!B20,"*")</f>
        <v>2161925.06</v>
      </c>
      <c r="D24" s="46">
        <f>IF('Town Data'!E20&gt;9,'Town Data'!D20,"*")</f>
        <v>702639.28</v>
      </c>
      <c r="E24" s="47" t="str">
        <f>IF('Town Data'!G20&gt;9,'Town Data'!F20,"*")</f>
        <v>*</v>
      </c>
      <c r="F24" s="45">
        <f>IF('Town Data'!I20&gt;9,'Town Data'!H20,"*")</f>
        <v>1998204.03</v>
      </c>
      <c r="G24" s="46">
        <f>IF('Town Data'!K20&gt;9,'Town Data'!J20,"*")</f>
        <v>583309.52</v>
      </c>
      <c r="H24" s="47" t="str">
        <f>IF('Town Data'!M20&gt;9,'Town Data'!L20,"*")</f>
        <v>*</v>
      </c>
      <c r="I24" s="9">
        <f t="shared" si="0"/>
        <v>8.1934090584333388E-2</v>
      </c>
      <c r="J24" s="9">
        <f t="shared" si="1"/>
        <v>0.20457365413820094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CAVENDISH</v>
      </c>
      <c r="C25" s="51" t="str">
        <f>IF('Town Data'!C21&gt;9,'Town Data'!B21,"*")</f>
        <v>*</v>
      </c>
      <c r="D25" s="43">
        <f>IF('Town Data'!E21&gt;9,'Town Data'!D21,"*")</f>
        <v>832276.26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CHARLOTTE</v>
      </c>
      <c r="C26" s="50">
        <f>IF('Town Data'!C22&gt;9,'Town Data'!B22,"*")</f>
        <v>468668.85</v>
      </c>
      <c r="D26" s="46">
        <f>IF('Town Data'!E22&gt;9,'Town Data'!D22,"*")</f>
        <v>437629.93</v>
      </c>
      <c r="E26" s="47" t="str">
        <f>IF('Town Data'!G22&gt;9,'Town Data'!F22,"*")</f>
        <v>*</v>
      </c>
      <c r="F26" s="45">
        <f>IF('Town Data'!I22&gt;9,'Town Data'!H22,"*")</f>
        <v>346325.04</v>
      </c>
      <c r="G26" s="46">
        <f>IF('Town Data'!K22&gt;9,'Town Data'!J22,"*")</f>
        <v>384247.81</v>
      </c>
      <c r="H26" s="47" t="str">
        <f>IF('Town Data'!M22&gt;9,'Town Data'!L22,"*")</f>
        <v>*</v>
      </c>
      <c r="I26" s="9">
        <f t="shared" si="0"/>
        <v>0.35326296360205434</v>
      </c>
      <c r="J26" s="9">
        <f t="shared" si="1"/>
        <v>0.13892628301511983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51">
        <f>IF('Town Data'!C23&gt;9,'Town Data'!B23,"*")</f>
        <v>1063415.29</v>
      </c>
      <c r="D27" s="43">
        <f>IF('Town Data'!E23&gt;9,'Town Data'!D23,"*")</f>
        <v>308892.51</v>
      </c>
      <c r="E27" s="44" t="str">
        <f>IF('Town Data'!G23&gt;9,'Town Data'!F23,"*")</f>
        <v>*</v>
      </c>
      <c r="F27" s="43">
        <f>IF('Town Data'!I23&gt;9,'Town Data'!H23,"*")</f>
        <v>1047493.61</v>
      </c>
      <c r="G27" s="43">
        <f>IF('Town Data'!K23&gt;9,'Town Data'!J23,"*")</f>
        <v>320149.08</v>
      </c>
      <c r="H27" s="44" t="str">
        <f>IF('Town Data'!M23&gt;9,'Town Data'!L23,"*")</f>
        <v>*</v>
      </c>
      <c r="I27" s="22">
        <f t="shared" si="0"/>
        <v>1.5199787233069662E-2</v>
      </c>
      <c r="J27" s="22">
        <f t="shared" si="1"/>
        <v>-3.5160400898231553E-2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50">
        <f>IF('Town Data'!C24&gt;9,'Town Data'!B24,"*")</f>
        <v>7852000.5999999996</v>
      </c>
      <c r="D28" s="46">
        <f>IF('Town Data'!E24&gt;9,'Town Data'!D24,"*")</f>
        <v>5785534.5999999996</v>
      </c>
      <c r="E28" s="47">
        <f>IF('Town Data'!G24&gt;9,'Town Data'!F24,"*")</f>
        <v>735381.18</v>
      </c>
      <c r="F28" s="45">
        <f>IF('Town Data'!I24&gt;9,'Town Data'!H24,"*")</f>
        <v>8110199.5700000003</v>
      </c>
      <c r="G28" s="46">
        <f>IF('Town Data'!K24&gt;9,'Town Data'!J24,"*")</f>
        <v>5603243.3600000003</v>
      </c>
      <c r="H28" s="47">
        <f>IF('Town Data'!M24&gt;9,'Town Data'!L24,"*")</f>
        <v>805084.97</v>
      </c>
      <c r="I28" s="9">
        <f t="shared" si="0"/>
        <v>-3.1836327549212291E-2</v>
      </c>
      <c r="J28" s="9">
        <f t="shared" si="1"/>
        <v>3.2533164863287195E-2</v>
      </c>
      <c r="K28" s="9">
        <f t="shared" si="2"/>
        <v>-8.6579420306405572E-2</v>
      </c>
      <c r="L28" s="15"/>
    </row>
    <row r="29" spans="1:12" x14ac:dyDescent="0.25">
      <c r="A29" s="15"/>
      <c r="B29" s="27" t="str">
        <f>'Town Data'!A25</f>
        <v>CRAFTSBURY</v>
      </c>
      <c r="C29" s="51" t="str">
        <f>IF('Town Data'!C25&gt;9,'Town Data'!B25,"*")</f>
        <v>*</v>
      </c>
      <c r="D29" s="43">
        <f>IF('Town Data'!E25&gt;9,'Town Data'!D25,"*")</f>
        <v>211487.64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214129.33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-1.2336890046776747E-2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50" t="str">
        <f>IF('Town Data'!C26&gt;9,'Town Data'!B26,"*")</f>
        <v>*</v>
      </c>
      <c r="D30" s="46">
        <f>IF('Town Data'!E26&gt;9,'Town Data'!D26,"*")</f>
        <v>122763.38</v>
      </c>
      <c r="E30" s="47" t="str">
        <f>IF('Town Data'!G26&gt;9,'Town Data'!F26,"*")</f>
        <v>*</v>
      </c>
      <c r="F30" s="45">
        <f>IF('Town Data'!I26&gt;9,'Town Data'!H26,"*")</f>
        <v>614123.22</v>
      </c>
      <c r="G30" s="46">
        <f>IF('Town Data'!K26&gt;9,'Town Data'!J26,"*")</f>
        <v>124950.91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-1.7507115394357661E-2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51">
        <f>IF('Town Data'!C27&gt;9,'Town Data'!B27,"*")</f>
        <v>2774509.36</v>
      </c>
      <c r="D31" s="43">
        <f>IF('Town Data'!E27&gt;9,'Town Data'!D27,"*")</f>
        <v>312390.33</v>
      </c>
      <c r="E31" s="44" t="str">
        <f>IF('Town Data'!G27&gt;9,'Town Data'!F27,"*")</f>
        <v>*</v>
      </c>
      <c r="F31" s="43">
        <f>IF('Town Data'!I27&gt;9,'Town Data'!H27,"*")</f>
        <v>2647431.9900000002</v>
      </c>
      <c r="G31" s="43">
        <f>IF('Town Data'!K27&gt;9,'Town Data'!J27,"*")</f>
        <v>401910.17</v>
      </c>
      <c r="H31" s="44" t="str">
        <f>IF('Town Data'!M27&gt;9,'Town Data'!L27,"*")</f>
        <v>*</v>
      </c>
      <c r="I31" s="22">
        <f t="shared" si="0"/>
        <v>4.8000239658658669E-2</v>
      </c>
      <c r="J31" s="22">
        <f t="shared" si="1"/>
        <v>-0.22273594121790941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DORSET</v>
      </c>
      <c r="C32" s="50">
        <f>IF('Town Data'!C28&gt;9,'Town Data'!B28,"*")</f>
        <v>1894542.22</v>
      </c>
      <c r="D32" s="46">
        <f>IF('Town Data'!E28&gt;9,'Town Data'!D28,"*")</f>
        <v>699741.37</v>
      </c>
      <c r="E32" s="47" t="str">
        <f>IF('Town Data'!G28&gt;9,'Town Data'!F28,"*")</f>
        <v>*</v>
      </c>
      <c r="F32" s="45">
        <f>IF('Town Data'!I28&gt;9,'Town Data'!H28,"*")</f>
        <v>1926622.73</v>
      </c>
      <c r="G32" s="46">
        <f>IF('Town Data'!K28&gt;9,'Town Data'!J28,"*")</f>
        <v>953144.66</v>
      </c>
      <c r="H32" s="47" t="str">
        <f>IF('Town Data'!M28&gt;9,'Town Data'!L28,"*")</f>
        <v>*</v>
      </c>
      <c r="I32" s="9">
        <f t="shared" si="0"/>
        <v>-1.6651163458452505E-2</v>
      </c>
      <c r="J32" s="9">
        <f t="shared" si="1"/>
        <v>-0.26586026301610927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51">
        <f>IF('Town Data'!C29&gt;9,'Town Data'!B29,"*")</f>
        <v>1164484.8600000001</v>
      </c>
      <c r="D33" s="43">
        <f>IF('Town Data'!E29&gt;9,'Town Data'!D29,"*")</f>
        <v>539904.1</v>
      </c>
      <c r="E33" s="44" t="str">
        <f>IF('Town Data'!G29&gt;9,'Town Data'!F29,"*")</f>
        <v>*</v>
      </c>
      <c r="F33" s="43">
        <f>IF('Town Data'!I29&gt;9,'Town Data'!H29,"*")</f>
        <v>1146305.1599999999</v>
      </c>
      <c r="G33" s="43">
        <f>IF('Town Data'!K29&gt;9,'Town Data'!J29,"*")</f>
        <v>762187.02</v>
      </c>
      <c r="H33" s="44">
        <f>IF('Town Data'!M29&gt;9,'Town Data'!L29,"*")</f>
        <v>399984.34</v>
      </c>
      <c r="I33" s="22">
        <f t="shared" si="0"/>
        <v>1.5859389484035986E-2</v>
      </c>
      <c r="J33" s="22">
        <f t="shared" si="1"/>
        <v>-0.29163829108504108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EDEN</v>
      </c>
      <c r="C34" s="50" t="str">
        <f>IF('Town Data'!C30&gt;9,'Town Data'!B30,"*")</f>
        <v>*</v>
      </c>
      <c r="D34" s="46">
        <f>IF('Town Data'!E30&gt;9,'Town Data'!D30,"*")</f>
        <v>71973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ELMORE</v>
      </c>
      <c r="C35" s="51" t="str">
        <f>IF('Town Data'!C31&gt;9,'Town Data'!B31,"*")</f>
        <v>*</v>
      </c>
      <c r="D35" s="43">
        <f>IF('Town Data'!E31&gt;9,'Town Data'!D31,"*")</f>
        <v>87536.71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77525.240000000005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0.12913820066858225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50">
        <f>IF('Town Data'!C32&gt;9,'Town Data'!B32,"*")</f>
        <v>1229660.97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1146452.92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7.2578689057724285E-2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51">
        <f>IF('Town Data'!C33&gt;9,'Town Data'!B33,"*")</f>
        <v>11179407.9</v>
      </c>
      <c r="D37" s="43" t="str">
        <f>IF('Town Data'!E33&gt;9,'Town Data'!D33,"*")</f>
        <v>*</v>
      </c>
      <c r="E37" s="44">
        <f>IF('Town Data'!G33&gt;9,'Town Data'!F33,"*")</f>
        <v>1150256.75</v>
      </c>
      <c r="F37" s="43">
        <f>IF('Town Data'!I33&gt;9,'Town Data'!H33,"*")</f>
        <v>10659222.15</v>
      </c>
      <c r="G37" s="43" t="str">
        <f>IF('Town Data'!K33&gt;9,'Town Data'!J33,"*")</f>
        <v>*</v>
      </c>
      <c r="H37" s="44">
        <f>IF('Town Data'!M33&gt;9,'Town Data'!L33,"*")</f>
        <v>1100849.82</v>
      </c>
      <c r="I37" s="22">
        <f t="shared" si="0"/>
        <v>4.8801473754818026E-2</v>
      </c>
      <c r="J37" s="22" t="str">
        <f t="shared" si="1"/>
        <v/>
      </c>
      <c r="K37" s="22">
        <f t="shared" si="2"/>
        <v>4.4880717698622986E-2</v>
      </c>
      <c r="L37" s="15"/>
    </row>
    <row r="38" spans="1:12" x14ac:dyDescent="0.25">
      <c r="A38" s="15"/>
      <c r="B38" s="15" t="str">
        <f>'Town Data'!A34</f>
        <v>FAIR HAVEN</v>
      </c>
      <c r="C38" s="50">
        <f>IF('Town Data'!C34&gt;9,'Town Data'!B34,"*")</f>
        <v>1503300.43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1491729.39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7.7567956209537697E-3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51">
        <f>IF('Town Data'!C35&gt;9,'Town Data'!B35,"*")</f>
        <v>598247.93999999994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583554.61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2.5179014522736711E-2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50">
        <f>IF('Town Data'!C36&gt;9,'Town Data'!B36,"*")</f>
        <v>781115.79</v>
      </c>
      <c r="D40" s="46">
        <f>IF('Town Data'!E36&gt;9,'Town Data'!D36,"*")</f>
        <v>2353234.92</v>
      </c>
      <c r="E40" s="47" t="str">
        <f>IF('Town Data'!G36&gt;9,'Town Data'!F36,"*")</f>
        <v>*</v>
      </c>
      <c r="F40" s="45">
        <f>IF('Town Data'!I36&gt;9,'Town Data'!H36,"*")</f>
        <v>805907.01</v>
      </c>
      <c r="G40" s="46">
        <f>IF('Town Data'!K36&gt;9,'Town Data'!J36,"*")</f>
        <v>2284839.36</v>
      </c>
      <c r="H40" s="47" t="str">
        <f>IF('Town Data'!M36&gt;9,'Town Data'!L36,"*")</f>
        <v>*</v>
      </c>
      <c r="I40" s="9">
        <f t="shared" si="0"/>
        <v>-3.0761886535767908E-2</v>
      </c>
      <c r="J40" s="9">
        <f t="shared" si="1"/>
        <v>2.9934515833970953E-2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FAYSTON</v>
      </c>
      <c r="C41" s="51" t="str">
        <f>IF('Town Data'!C37&gt;9,'Town Data'!B37,"*")</f>
        <v>*</v>
      </c>
      <c r="D41" s="43">
        <f>IF('Town Data'!E37&gt;9,'Town Data'!D37,"*")</f>
        <v>49496.21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48305.94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2.4640240931032432E-2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50">
        <f>IF('Town Data'!C38&gt;9,'Town Data'!B38,"*")</f>
        <v>3468518.86</v>
      </c>
      <c r="D42" s="46">
        <f>IF('Town Data'!E38&gt;9,'Town Data'!D38,"*")</f>
        <v>4027352.73</v>
      </c>
      <c r="E42" s="47" t="str">
        <f>IF('Town Data'!G38&gt;9,'Town Data'!F38,"*")</f>
        <v>*</v>
      </c>
      <c r="F42" s="45">
        <f>IF('Town Data'!I38&gt;9,'Town Data'!H38,"*")</f>
        <v>3342479.45</v>
      </c>
      <c r="G42" s="46">
        <f>IF('Town Data'!K38&gt;9,'Town Data'!J38,"*")</f>
        <v>3707615.34</v>
      </c>
      <c r="H42" s="47" t="str">
        <f>IF('Town Data'!M38&gt;9,'Town Data'!L38,"*")</f>
        <v>*</v>
      </c>
      <c r="I42" s="9">
        <f t="shared" si="0"/>
        <v>3.770835748892927E-2</v>
      </c>
      <c r="J42" s="9">
        <f t="shared" si="1"/>
        <v>8.6238015726841866E-2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GLOVER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102049.75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50" t="str">
        <f>IF('Town Data'!C40&gt;9,'Town Data'!B40,"*")</f>
        <v>*</v>
      </c>
      <c r="D44" s="46">
        <f>IF('Town Data'!E40&gt;9,'Town Data'!D40,"*")</f>
        <v>311987.65000000002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325691.26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-4.2075461281951457E-2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GREENSBORO</v>
      </c>
      <c r="C45" s="51" t="str">
        <f>IF('Town Data'!C41&gt;9,'Town Data'!B41,"*")</f>
        <v>*</v>
      </c>
      <c r="D45" s="43">
        <f>IF('Town Data'!E41&gt;9,'Town Data'!D41,"*")</f>
        <v>410306.68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376826.76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8.8846981037121631E-2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HARDWICK</v>
      </c>
      <c r="C46" s="50">
        <f>IF('Town Data'!C42&gt;9,'Town Data'!B42,"*")</f>
        <v>1171774.8700000001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1031966.13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0.13547803162880948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HARTFORD</v>
      </c>
      <c r="C47" s="51">
        <f>IF('Town Data'!C43&gt;9,'Town Data'!B43,"*")</f>
        <v>7773647.7400000002</v>
      </c>
      <c r="D47" s="43">
        <f>IF('Town Data'!E43&gt;9,'Town Data'!D43,"*")</f>
        <v>5009398.4800000004</v>
      </c>
      <c r="E47" s="44">
        <f>IF('Town Data'!G43&gt;9,'Town Data'!F43,"*")</f>
        <v>1447186.79</v>
      </c>
      <c r="F47" s="43">
        <f>IF('Town Data'!I43&gt;9,'Town Data'!H43,"*")</f>
        <v>7073951.75</v>
      </c>
      <c r="G47" s="43">
        <f>IF('Town Data'!K43&gt;9,'Town Data'!J43,"*")</f>
        <v>5043363.53</v>
      </c>
      <c r="H47" s="44">
        <f>IF('Town Data'!M43&gt;9,'Town Data'!L43,"*")</f>
        <v>1270928.95</v>
      </c>
      <c r="I47" s="22">
        <f t="shared" si="0"/>
        <v>9.8911614713798446E-2</v>
      </c>
      <c r="J47" s="22">
        <f t="shared" si="1"/>
        <v>-6.7346027701476862E-3</v>
      </c>
      <c r="K47" s="22">
        <f t="shared" si="2"/>
        <v>0.13868425925776581</v>
      </c>
      <c r="L47" s="15"/>
    </row>
    <row r="48" spans="1:12" x14ac:dyDescent="0.25">
      <c r="A48" s="15"/>
      <c r="B48" s="15" t="str">
        <f>'Town Data'!A44</f>
        <v>HINESBURG</v>
      </c>
      <c r="C48" s="50">
        <f>IF('Town Data'!C44&gt;9,'Town Data'!B44,"*")</f>
        <v>1344936.64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1359995.09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-1.1072429680610233E-2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ISLE LA MOTTE</v>
      </c>
      <c r="C49" s="51" t="str">
        <f>IF('Town Data'!C45&gt;9,'Town Data'!B45,"*")</f>
        <v>*</v>
      </c>
      <c r="D49" s="43">
        <f>IF('Town Data'!E45&gt;9,'Town Data'!D45,"*")</f>
        <v>180567.8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>
        <f>IF('Town Data'!K45&gt;9,'Town Data'!J45,"*")</f>
        <v>188410.18</v>
      </c>
      <c r="H49" s="44" t="str">
        <f>IF('Town Data'!M45&gt;9,'Town Data'!L45,"*")</f>
        <v>*</v>
      </c>
      <c r="I49" s="22" t="str">
        <f t="shared" si="0"/>
        <v/>
      </c>
      <c r="J49" s="22">
        <f t="shared" si="1"/>
        <v>-4.1623971698344565E-2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JAY</v>
      </c>
      <c r="C50" s="50" t="str">
        <f>IF('Town Data'!C46&gt;9,'Town Data'!B46,"*")</f>
        <v>*</v>
      </c>
      <c r="D50" s="46">
        <f>IF('Town Data'!E46&gt;9,'Town Data'!D46,"*")</f>
        <v>713738.84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523654.81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0.36299490880261365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51">
        <f>IF('Town Data'!C47&gt;9,'Town Data'!B47,"*")</f>
        <v>1323613.79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1185483.3600000001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0.11651823607207774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50">
        <f>IF('Town Data'!C48&gt;9,'Town Data'!B48,"*")</f>
        <v>612571.25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696010.75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-0.11988248744721255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51">
        <f>IF('Town Data'!C49&gt;9,'Town Data'!B49,"*")</f>
        <v>3278863.14</v>
      </c>
      <c r="D53" s="43">
        <f>IF('Town Data'!E49&gt;9,'Town Data'!D49,"*")</f>
        <v>3619011.61</v>
      </c>
      <c r="E53" s="44">
        <f>IF('Town Data'!G49&gt;9,'Town Data'!F49,"*")</f>
        <v>1506848.3</v>
      </c>
      <c r="F53" s="43">
        <f>IF('Town Data'!I49&gt;9,'Town Data'!H49,"*")</f>
        <v>3365414.63</v>
      </c>
      <c r="G53" s="43">
        <f>IF('Town Data'!K49&gt;9,'Town Data'!J49,"*")</f>
        <v>3555718.23</v>
      </c>
      <c r="H53" s="44">
        <f>IF('Town Data'!M49&gt;9,'Town Data'!L49,"*")</f>
        <v>1425805.69</v>
      </c>
      <c r="I53" s="22">
        <f t="shared" si="0"/>
        <v>-2.5717927659926931E-2</v>
      </c>
      <c r="J53" s="22">
        <f t="shared" si="1"/>
        <v>1.7800448715532751E-2</v>
      </c>
      <c r="K53" s="22">
        <f t="shared" si="2"/>
        <v>5.6839869954509792E-2</v>
      </c>
      <c r="L53" s="15"/>
    </row>
    <row r="54" spans="1:12" x14ac:dyDescent="0.25">
      <c r="A54" s="15"/>
      <c r="B54" s="15" t="str">
        <f>'Town Data'!A50</f>
        <v>LEICESTER</v>
      </c>
      <c r="C54" s="50" t="str">
        <f>IF('Town Data'!C50&gt;9,'Town Data'!B50,"*")</f>
        <v>*</v>
      </c>
      <c r="D54" s="46">
        <f>IF('Town Data'!E50&gt;9,'Town Data'!D50,"*")</f>
        <v>69515.59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63268.1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9.8746287623620727E-2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51">
        <f>IF('Town Data'!C51&gt;9,'Town Data'!B51,"*")</f>
        <v>627895.15</v>
      </c>
      <c r="D55" s="43">
        <f>IF('Town Data'!E51&gt;9,'Town Data'!D51,"*")</f>
        <v>235829.65</v>
      </c>
      <c r="E55" s="44" t="str">
        <f>IF('Town Data'!G51&gt;9,'Town Data'!F51,"*")</f>
        <v>*</v>
      </c>
      <c r="F55" s="43">
        <f>IF('Town Data'!I51&gt;9,'Town Data'!H51,"*")</f>
        <v>746325.35</v>
      </c>
      <c r="G55" s="43">
        <f>IF('Town Data'!K51&gt;9,'Town Data'!J51,"*")</f>
        <v>189163.99</v>
      </c>
      <c r="H55" s="44" t="str">
        <f>IF('Town Data'!M51&gt;9,'Town Data'!L51,"*")</f>
        <v>*</v>
      </c>
      <c r="I55" s="22">
        <f t="shared" si="0"/>
        <v>-0.15868441290383606</v>
      </c>
      <c r="J55" s="22">
        <f t="shared" si="1"/>
        <v>0.24669420432504097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50">
        <f>IF('Town Data'!C52&gt;9,'Town Data'!B52,"*")</f>
        <v>3459416.78</v>
      </c>
      <c r="D56" s="46">
        <f>IF('Town Data'!E52&gt;9,'Town Data'!D52,"*")</f>
        <v>1905019.02</v>
      </c>
      <c r="E56" s="47">
        <f>IF('Town Data'!G52&gt;9,'Town Data'!F52,"*")</f>
        <v>1198768.1499999999</v>
      </c>
      <c r="F56" s="45">
        <f>IF('Town Data'!I52&gt;9,'Town Data'!H52,"*")</f>
        <v>3286833.77</v>
      </c>
      <c r="G56" s="46">
        <f>IF('Town Data'!K52&gt;9,'Town Data'!J52,"*")</f>
        <v>1680735.56</v>
      </c>
      <c r="H56" s="47">
        <f>IF('Town Data'!M52&gt;9,'Town Data'!L52,"*")</f>
        <v>1086178.2</v>
      </c>
      <c r="I56" s="9">
        <f t="shared" si="0"/>
        <v>5.250737398867597E-2</v>
      </c>
      <c r="J56" s="9">
        <f t="shared" si="1"/>
        <v>0.13344363345296267</v>
      </c>
      <c r="K56" s="9">
        <f t="shared" si="2"/>
        <v>0.10365697820118279</v>
      </c>
      <c r="L56" s="15"/>
    </row>
    <row r="57" spans="1:12" x14ac:dyDescent="0.25">
      <c r="A57" s="15"/>
      <c r="B57" s="27" t="str">
        <f>'Town Data'!A53</f>
        <v>LYNDON</v>
      </c>
      <c r="C57" s="51">
        <f>IF('Town Data'!C53&gt;9,'Town Data'!B53,"*")</f>
        <v>3600991.29</v>
      </c>
      <c r="D57" s="43">
        <f>IF('Town Data'!E53&gt;9,'Town Data'!D53,"*")</f>
        <v>498581.49</v>
      </c>
      <c r="E57" s="44">
        <f>IF('Town Data'!G53&gt;9,'Town Data'!F53,"*")</f>
        <v>307419.77</v>
      </c>
      <c r="F57" s="43">
        <f>IF('Town Data'!I53&gt;9,'Town Data'!H53,"*")</f>
        <v>3402523.24</v>
      </c>
      <c r="G57" s="43" t="str">
        <f>IF('Town Data'!K53&gt;9,'Town Data'!J53,"*")</f>
        <v>*</v>
      </c>
      <c r="H57" s="44">
        <f>IF('Town Data'!M53&gt;9,'Town Data'!L53,"*")</f>
        <v>304307.20000000001</v>
      </c>
      <c r="I57" s="22">
        <f t="shared" si="0"/>
        <v>5.8329667720359142E-2</v>
      </c>
      <c r="J57" s="22" t="str">
        <f t="shared" si="1"/>
        <v/>
      </c>
      <c r="K57" s="22">
        <f t="shared" si="2"/>
        <v>1.0228381057037121E-2</v>
      </c>
      <c r="L57" s="15"/>
    </row>
    <row r="58" spans="1:12" x14ac:dyDescent="0.25">
      <c r="A58" s="15"/>
      <c r="B58" s="15" t="str">
        <f>'Town Data'!A54</f>
        <v>MANCHESTER</v>
      </c>
      <c r="C58" s="50">
        <f>IF('Town Data'!C54&gt;9,'Town Data'!B54,"*")</f>
        <v>9647492.3399999999</v>
      </c>
      <c r="D58" s="46">
        <f>IF('Town Data'!E54&gt;9,'Town Data'!D54,"*")</f>
        <v>10031970.800000001</v>
      </c>
      <c r="E58" s="47">
        <f>IF('Town Data'!G54&gt;9,'Town Data'!F54,"*")</f>
        <v>2509972.21</v>
      </c>
      <c r="F58" s="45">
        <f>IF('Town Data'!I54&gt;9,'Town Data'!H54,"*")</f>
        <v>9556110.1999999993</v>
      </c>
      <c r="G58" s="46">
        <f>IF('Town Data'!K54&gt;9,'Town Data'!J54,"*")</f>
        <v>9935157.6999999993</v>
      </c>
      <c r="H58" s="47">
        <f>IF('Town Data'!M54&gt;9,'Town Data'!L54,"*")</f>
        <v>2366892.41</v>
      </c>
      <c r="I58" s="9">
        <f t="shared" si="0"/>
        <v>9.5626921506200922E-3</v>
      </c>
      <c r="J58" s="9">
        <f t="shared" si="1"/>
        <v>9.7444955503828076E-3</v>
      </c>
      <c r="K58" s="9">
        <f t="shared" si="2"/>
        <v>6.0450487481177824E-2</v>
      </c>
      <c r="L58" s="15"/>
    </row>
    <row r="59" spans="1:12" x14ac:dyDescent="0.25">
      <c r="A59" s="15"/>
      <c r="B59" s="27" t="str">
        <f>'Town Data'!A55</f>
        <v>MIDDLEBURY</v>
      </c>
      <c r="C59" s="51">
        <f>IF('Town Data'!C55&gt;9,'Town Data'!B55,"*")</f>
        <v>6782240.8300000001</v>
      </c>
      <c r="D59" s="43" t="str">
        <f>IF('Town Data'!E55&gt;9,'Town Data'!D55,"*")</f>
        <v>*</v>
      </c>
      <c r="E59" s="44">
        <f>IF('Town Data'!G55&gt;9,'Town Data'!F55,"*")</f>
        <v>1171609.33</v>
      </c>
      <c r="F59" s="43">
        <f>IF('Town Data'!I55&gt;9,'Town Data'!H55,"*")</f>
        <v>6644654.1399999997</v>
      </c>
      <c r="G59" s="43">
        <f>IF('Town Data'!K55&gt;9,'Town Data'!J55,"*")</f>
        <v>2444800.5099999998</v>
      </c>
      <c r="H59" s="44">
        <f>IF('Town Data'!M55&gt;9,'Town Data'!L55,"*")</f>
        <v>1153906.76</v>
      </c>
      <c r="I59" s="22">
        <f t="shared" si="0"/>
        <v>2.0706373439626523E-2</v>
      </c>
      <c r="J59" s="22" t="str">
        <f t="shared" si="1"/>
        <v/>
      </c>
      <c r="K59" s="22">
        <f t="shared" si="2"/>
        <v>1.5341421520054242E-2</v>
      </c>
      <c r="L59" s="15"/>
    </row>
    <row r="60" spans="1:12" x14ac:dyDescent="0.25">
      <c r="A60" s="15"/>
      <c r="B60" s="15" t="str">
        <f>'Town Data'!A56</f>
        <v>MILTON</v>
      </c>
      <c r="C60" s="50">
        <f>IF('Town Data'!C56&gt;9,'Town Data'!B56,"*")</f>
        <v>2756321.1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2939241.53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-6.2233888618197265E-2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MONTGOMERY</v>
      </c>
      <c r="C61" s="51">
        <f>IF('Town Data'!C57&gt;9,'Town Data'!B57,"*")</f>
        <v>463581.88</v>
      </c>
      <c r="D61" s="43">
        <f>IF('Town Data'!E57&gt;9,'Town Data'!D57,"*")</f>
        <v>217272.04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142946.67000000001</v>
      </c>
      <c r="H61" s="44" t="str">
        <f>IF('Town Data'!M57&gt;9,'Town Data'!L57,"*")</f>
        <v>*</v>
      </c>
      <c r="I61" s="22" t="str">
        <f t="shared" si="0"/>
        <v/>
      </c>
      <c r="J61" s="22">
        <f t="shared" si="1"/>
        <v>0.51995174144315492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MONTPELIER</v>
      </c>
      <c r="C62" s="50">
        <f>IF('Town Data'!C58&gt;9,'Town Data'!B58,"*")</f>
        <v>7208436.4699999997</v>
      </c>
      <c r="D62" s="46">
        <f>IF('Town Data'!E58&gt;9,'Town Data'!D58,"*")</f>
        <v>1209197.3600000001</v>
      </c>
      <c r="E62" s="47">
        <f>IF('Town Data'!G58&gt;9,'Town Data'!F58,"*")</f>
        <v>1233029.51</v>
      </c>
      <c r="F62" s="45">
        <f>IF('Town Data'!I58&gt;9,'Town Data'!H58,"*")</f>
        <v>7336453.5599999996</v>
      </c>
      <c r="G62" s="46">
        <f>IF('Town Data'!K58&gt;9,'Town Data'!J58,"*")</f>
        <v>1225682.23</v>
      </c>
      <c r="H62" s="47">
        <f>IF('Town Data'!M58&gt;9,'Town Data'!L58,"*")</f>
        <v>1294639.68</v>
      </c>
      <c r="I62" s="9">
        <f t="shared" si="0"/>
        <v>-1.7449451421321319E-2</v>
      </c>
      <c r="J62" s="9">
        <f t="shared" si="1"/>
        <v>-1.344954638038595E-2</v>
      </c>
      <c r="K62" s="9">
        <f t="shared" si="2"/>
        <v>-4.7588661889306473E-2</v>
      </c>
      <c r="L62" s="15"/>
    </row>
    <row r="63" spans="1:12" x14ac:dyDescent="0.25">
      <c r="A63" s="15"/>
      <c r="B63" s="27" t="str">
        <f>'Town Data'!A59</f>
        <v>MORRISTOWN</v>
      </c>
      <c r="C63" s="51">
        <f>IF('Town Data'!C59&gt;9,'Town Data'!B59,"*")</f>
        <v>4168122.18</v>
      </c>
      <c r="D63" s="43">
        <f>IF('Town Data'!E59&gt;9,'Town Data'!D59,"*")</f>
        <v>391436.04</v>
      </c>
      <c r="E63" s="44">
        <f>IF('Town Data'!G59&gt;9,'Town Data'!F59,"*")</f>
        <v>440804.78</v>
      </c>
      <c r="F63" s="43">
        <f>IF('Town Data'!I59&gt;9,'Town Data'!H59,"*")</f>
        <v>3940040.32</v>
      </c>
      <c r="G63" s="43">
        <f>IF('Town Data'!K59&gt;9,'Town Data'!J59,"*")</f>
        <v>430421.14</v>
      </c>
      <c r="H63" s="44">
        <f>IF('Town Data'!M59&gt;9,'Town Data'!L59,"*")</f>
        <v>384541.39</v>
      </c>
      <c r="I63" s="22">
        <f t="shared" si="0"/>
        <v>5.7888204555226565E-2</v>
      </c>
      <c r="J63" s="22">
        <f t="shared" si="1"/>
        <v>-9.0574315192790092E-2</v>
      </c>
      <c r="K63" s="22">
        <f t="shared" si="2"/>
        <v>0.14631296256561618</v>
      </c>
      <c r="L63" s="15"/>
    </row>
    <row r="64" spans="1:12" x14ac:dyDescent="0.25">
      <c r="A64" s="15"/>
      <c r="B64" s="15" t="str">
        <f>'Town Data'!A60</f>
        <v>MOUNT HOLLY</v>
      </c>
      <c r="C64" s="50" t="str">
        <f>IF('Town Data'!C60&gt;9,'Town Data'!B60,"*")</f>
        <v>*</v>
      </c>
      <c r="D64" s="46">
        <f>IF('Town Data'!E60&gt;9,'Town Data'!D60,"*")</f>
        <v>77597.39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81493.820000000007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-4.7812582598287912E-2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51">
        <f>IF('Town Data'!C61&gt;9,'Town Data'!B61,"*")</f>
        <v>3295478.31</v>
      </c>
      <c r="D65" s="43">
        <f>IF('Town Data'!E61&gt;9,'Town Data'!D61,"*")</f>
        <v>424725.58</v>
      </c>
      <c r="E65" s="44">
        <f>IF('Town Data'!G61&gt;9,'Town Data'!F61,"*")</f>
        <v>535225.16</v>
      </c>
      <c r="F65" s="43">
        <f>IF('Town Data'!I61&gt;9,'Town Data'!H61,"*")</f>
        <v>3289646.2</v>
      </c>
      <c r="G65" s="43">
        <f>IF('Town Data'!K61&gt;9,'Town Data'!J61,"*")</f>
        <v>450588.5</v>
      </c>
      <c r="H65" s="44">
        <f>IF('Town Data'!M61&gt;9,'Town Data'!L61,"*")</f>
        <v>550606.01</v>
      </c>
      <c r="I65" s="22">
        <f t="shared" si="0"/>
        <v>1.7728684622680302E-3</v>
      </c>
      <c r="J65" s="22">
        <f t="shared" si="1"/>
        <v>-5.7398091606865209E-2</v>
      </c>
      <c r="K65" s="22">
        <f t="shared" si="2"/>
        <v>-2.7934402677515228E-2</v>
      </c>
      <c r="L65" s="15"/>
    </row>
    <row r="66" spans="1:12" x14ac:dyDescent="0.25">
      <c r="A66" s="15"/>
      <c r="B66" s="15" t="str">
        <f>'Town Data'!A62</f>
        <v>NORTH HERO</v>
      </c>
      <c r="C66" s="50" t="str">
        <f>IF('Town Data'!C62&gt;9,'Town Data'!B62,"*")</f>
        <v>*</v>
      </c>
      <c r="D66" s="46">
        <f>IF('Town Data'!E62&gt;9,'Town Data'!D62,"*")</f>
        <v>954165.38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958556.75</v>
      </c>
      <c r="H66" s="47" t="str">
        <f>IF('Town Data'!M62&gt;9,'Town Data'!L62,"*")</f>
        <v>*</v>
      </c>
      <c r="I66" s="9" t="str">
        <f t="shared" si="0"/>
        <v/>
      </c>
      <c r="J66" s="9">
        <f t="shared" si="1"/>
        <v>-4.5812311060351883E-3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NORTHFIELD</v>
      </c>
      <c r="C67" s="51">
        <f>IF('Town Data'!C63&gt;9,'Town Data'!B63,"*")</f>
        <v>1062216.1100000001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1053689.0900000001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8.092538948087636E-3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PITTSFIELD</v>
      </c>
      <c r="C68" s="50" t="str">
        <f>IF('Town Data'!C64&gt;9,'Town Data'!B64,"*")</f>
        <v>*</v>
      </c>
      <c r="D68" s="46">
        <f>IF('Town Data'!E64&gt;9,'Town Data'!D64,"*")</f>
        <v>270673.08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268991.78000000003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6.2503768702522741E-3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PLYMOUTH</v>
      </c>
      <c r="C69" s="51" t="str">
        <f>IF('Town Data'!C65&gt;9,'Town Data'!B65,"*")</f>
        <v>*</v>
      </c>
      <c r="D69" s="43">
        <f>IF('Town Data'!E65&gt;9,'Town Data'!D65,"*")</f>
        <v>180736.42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142450.76999999999</v>
      </c>
      <c r="H69" s="44" t="str">
        <f>IF('Town Data'!M65&gt;9,'Town Data'!L65,"*")</f>
        <v>*</v>
      </c>
      <c r="I69" s="22" t="str">
        <f t="shared" si="0"/>
        <v/>
      </c>
      <c r="J69" s="22">
        <f t="shared" si="1"/>
        <v>0.26876407898672661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50">
        <f>IF('Town Data'!C66&gt;9,'Town Data'!B66,"*")</f>
        <v>833743.41</v>
      </c>
      <c r="D70" s="46">
        <f>IF('Town Data'!E66&gt;9,'Town Data'!D66,"*")</f>
        <v>94890.34</v>
      </c>
      <c r="E70" s="47" t="str">
        <f>IF('Town Data'!G66&gt;9,'Town Data'!F66,"*")</f>
        <v>*</v>
      </c>
      <c r="F70" s="45">
        <f>IF('Town Data'!I66&gt;9,'Town Data'!H66,"*")</f>
        <v>849505.58</v>
      </c>
      <c r="G70" s="46">
        <f>IF('Town Data'!K66&gt;9,'Town Data'!J66,"*")</f>
        <v>91734.28</v>
      </c>
      <c r="H70" s="47" t="str">
        <f>IF('Town Data'!M66&gt;9,'Town Data'!L66,"*")</f>
        <v>*</v>
      </c>
      <c r="I70" s="9">
        <f t="shared" ref="I70:I133" si="3">IFERROR((C70-F70)/F70,"")</f>
        <v>-1.8554522031509112E-2</v>
      </c>
      <c r="J70" s="9">
        <f t="shared" ref="J70:J133" si="4">IFERROR((D70-G70)/G70,"")</f>
        <v>3.4404368792124357E-2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51">
        <f>IF('Town Data'!C67&gt;9,'Town Data'!B67,"*")</f>
        <v>583196.01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644688.86</v>
      </c>
      <c r="G71" s="43">
        <f>IF('Town Data'!K67&gt;9,'Town Data'!J67,"*")</f>
        <v>170878.31</v>
      </c>
      <c r="H71" s="44" t="str">
        <f>IF('Town Data'!M67&gt;9,'Town Data'!L67,"*")</f>
        <v>*</v>
      </c>
      <c r="I71" s="22">
        <f t="shared" si="3"/>
        <v>-9.538376388262701E-2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50">
        <f>IF('Town Data'!C68&gt;9,'Town Data'!B68,"*")</f>
        <v>1947358.22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1884418.41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3.340012476316237E-2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51">
        <f>IF('Town Data'!C69&gt;9,'Town Data'!B69,"*")</f>
        <v>796755.57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881222.45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-9.5851938406698575E-2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50">
        <f>IF('Town Data'!C70&gt;9,'Town Data'!B70,"*")</f>
        <v>1277606.21</v>
      </c>
      <c r="D74" s="46" t="str">
        <f>IF('Town Data'!E70&gt;9,'Town Data'!D70,"*")</f>
        <v>*</v>
      </c>
      <c r="E74" s="47">
        <f>IF('Town Data'!G70&gt;9,'Town Data'!F70,"*")</f>
        <v>337610.91</v>
      </c>
      <c r="F74" s="45">
        <f>IF('Town Data'!I70&gt;9,'Town Data'!H70,"*")</f>
        <v>1389203.66</v>
      </c>
      <c r="G74" s="46" t="str">
        <f>IF('Town Data'!K70&gt;9,'Town Data'!J70,"*")</f>
        <v>*</v>
      </c>
      <c r="H74" s="47">
        <f>IF('Town Data'!M70&gt;9,'Town Data'!L70,"*")</f>
        <v>241416.77</v>
      </c>
      <c r="I74" s="9">
        <f t="shared" si="3"/>
        <v>-8.0331957950643434E-2</v>
      </c>
      <c r="J74" s="9" t="str">
        <f t="shared" si="4"/>
        <v/>
      </c>
      <c r="K74" s="9">
        <f t="shared" si="5"/>
        <v>0.3984567434979765</v>
      </c>
      <c r="L74" s="15"/>
    </row>
    <row r="75" spans="1:12" x14ac:dyDescent="0.25">
      <c r="A75" s="15"/>
      <c r="B75" s="27" t="str">
        <f>'Town Data'!A71</f>
        <v>ROYALTON</v>
      </c>
      <c r="C75" s="51">
        <f>IF('Town Data'!C71&gt;9,'Town Data'!B71,"*")</f>
        <v>1117538.8899999999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1192229.1299999999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-6.2647555004800126E-2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50">
        <f>IF('Town Data'!C72&gt;9,'Town Data'!B72,"*")</f>
        <v>11286113</v>
      </c>
      <c r="D76" s="46">
        <f>IF('Town Data'!E72&gt;9,'Town Data'!D72,"*")</f>
        <v>1025122.34</v>
      </c>
      <c r="E76" s="47">
        <f>IF('Town Data'!G72&gt;9,'Town Data'!F72,"*")</f>
        <v>1351452.18</v>
      </c>
      <c r="F76" s="45">
        <f>IF('Town Data'!I72&gt;9,'Town Data'!H72,"*")</f>
        <v>11261724.48</v>
      </c>
      <c r="G76" s="46">
        <f>IF('Town Data'!K72&gt;9,'Town Data'!J72,"*")</f>
        <v>1119080.54</v>
      </c>
      <c r="H76" s="47">
        <f>IF('Town Data'!M72&gt;9,'Town Data'!L72,"*")</f>
        <v>1353842.21</v>
      </c>
      <c r="I76" s="9">
        <f t="shared" si="3"/>
        <v>2.1656114961178265E-3</v>
      </c>
      <c r="J76" s="9">
        <f t="shared" si="4"/>
        <v>-8.3960176807292231E-2</v>
      </c>
      <c r="K76" s="9">
        <f t="shared" si="5"/>
        <v>-1.765368210819803E-3</v>
      </c>
      <c r="L76" s="15"/>
    </row>
    <row r="77" spans="1:12" x14ac:dyDescent="0.25">
      <c r="A77" s="15"/>
      <c r="B77" s="27" t="str">
        <f>'Town Data'!A73</f>
        <v>RUTLAND TOWN</v>
      </c>
      <c r="C77" s="51">
        <f>IF('Town Data'!C73&gt;9,'Town Data'!B73,"*")</f>
        <v>3731197.26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2248390.21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0.65949720088845243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SALISBURY</v>
      </c>
      <c r="C78" s="50" t="str">
        <f>IF('Town Data'!C74&gt;9,'Town Data'!B74,"*")</f>
        <v>*</v>
      </c>
      <c r="D78" s="46">
        <f>IF('Town Data'!E74&gt;9,'Town Data'!D74,"*")</f>
        <v>171327.03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>
        <f>IF('Town Data'!K74&gt;9,'Town Data'!J74,"*")</f>
        <v>122627.99</v>
      </c>
      <c r="H78" s="47" t="str">
        <f>IF('Town Data'!M74&gt;9,'Town Data'!L74,"*")</f>
        <v>*</v>
      </c>
      <c r="I78" s="9" t="str">
        <f t="shared" si="3"/>
        <v/>
      </c>
      <c r="J78" s="9">
        <f t="shared" si="4"/>
        <v>0.39712825758621656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51">
        <f>IF('Town Data'!C75&gt;9,'Town Data'!B75,"*")</f>
        <v>4052974.46</v>
      </c>
      <c r="D79" s="43">
        <f>IF('Town Data'!E75&gt;9,'Town Data'!D75,"*")</f>
        <v>2487196.9</v>
      </c>
      <c r="E79" s="44">
        <f>IF('Town Data'!G75&gt;9,'Town Data'!F75,"*")</f>
        <v>760176.35</v>
      </c>
      <c r="F79" s="43">
        <f>IF('Town Data'!I75&gt;9,'Town Data'!H75,"*")</f>
        <v>4034073.17</v>
      </c>
      <c r="G79" s="43">
        <f>IF('Town Data'!K75&gt;9,'Town Data'!J75,"*")</f>
        <v>2330250.2999999998</v>
      </c>
      <c r="H79" s="44">
        <f>IF('Town Data'!M75&gt;9,'Town Data'!L75,"*")</f>
        <v>662611.19999999995</v>
      </c>
      <c r="I79" s="22">
        <f t="shared" si="3"/>
        <v>4.6854108003202225E-3</v>
      </c>
      <c r="J79" s="22">
        <f t="shared" si="4"/>
        <v>6.7351820531897408E-2</v>
      </c>
      <c r="K79" s="22">
        <f t="shared" si="5"/>
        <v>0.147243436271527</v>
      </c>
      <c r="L79" s="15"/>
    </row>
    <row r="80" spans="1:12" x14ac:dyDescent="0.25">
      <c r="A80" s="15"/>
      <c r="B80" s="15" t="str">
        <f>'Town Data'!A76</f>
        <v>SOUTH BURLINGTON</v>
      </c>
      <c r="C80" s="50">
        <f>IF('Town Data'!C76&gt;9,'Town Data'!B76,"*")</f>
        <v>21810465.649999999</v>
      </c>
      <c r="D80" s="46">
        <f>IF('Town Data'!E76&gt;9,'Town Data'!D76,"*")</f>
        <v>13423831.84</v>
      </c>
      <c r="E80" s="47">
        <f>IF('Town Data'!G76&gt;9,'Town Data'!F76,"*")</f>
        <v>2823802.14</v>
      </c>
      <c r="F80" s="45">
        <f>IF('Town Data'!I76&gt;9,'Town Data'!H76,"*")</f>
        <v>22057642.02</v>
      </c>
      <c r="G80" s="46">
        <f>IF('Town Data'!K76&gt;9,'Town Data'!J76,"*")</f>
        <v>16393020.4</v>
      </c>
      <c r="H80" s="47">
        <f>IF('Town Data'!M76&gt;9,'Town Data'!L76,"*")</f>
        <v>2790002.61</v>
      </c>
      <c r="I80" s="9">
        <f t="shared" si="3"/>
        <v>-1.1205928982612124E-2</v>
      </c>
      <c r="J80" s="9">
        <f t="shared" si="4"/>
        <v>-0.18112516714735502</v>
      </c>
      <c r="K80" s="9">
        <f t="shared" si="5"/>
        <v>1.2114515548786623E-2</v>
      </c>
      <c r="L80" s="15"/>
    </row>
    <row r="81" spans="1:12" x14ac:dyDescent="0.25">
      <c r="A81" s="15"/>
      <c r="B81" s="27" t="str">
        <f>'Town Data'!A77</f>
        <v>SOUTH HERO</v>
      </c>
      <c r="C81" s="51">
        <f>IF('Town Data'!C77&gt;9,'Town Data'!B77,"*")</f>
        <v>1140209.03</v>
      </c>
      <c r="D81" s="43">
        <f>IF('Town Data'!E77&gt;9,'Town Data'!D77,"*")</f>
        <v>918582.71</v>
      </c>
      <c r="E81" s="44" t="str">
        <f>IF('Town Data'!G77&gt;9,'Town Data'!F77,"*")</f>
        <v>*</v>
      </c>
      <c r="F81" s="43">
        <f>IF('Town Data'!I77&gt;9,'Town Data'!H77,"*")</f>
        <v>1088330.52</v>
      </c>
      <c r="G81" s="43">
        <f>IF('Town Data'!K77&gt;9,'Town Data'!J77,"*")</f>
        <v>841069.15</v>
      </c>
      <c r="H81" s="44" t="str">
        <f>IF('Town Data'!M77&gt;9,'Town Data'!L77,"*")</f>
        <v>*</v>
      </c>
      <c r="I81" s="22">
        <f t="shared" si="3"/>
        <v>4.7667973144775916E-2</v>
      </c>
      <c r="J81" s="22">
        <f t="shared" si="4"/>
        <v>9.2160745641425484E-2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50">
        <f>IF('Town Data'!C78&gt;9,'Town Data'!B78,"*")</f>
        <v>2866836.62</v>
      </c>
      <c r="D82" s="46" t="str">
        <f>IF('Town Data'!E78&gt;9,'Town Data'!D78,"*")</f>
        <v>*</v>
      </c>
      <c r="E82" s="47">
        <f>IF('Town Data'!G78&gt;9,'Town Data'!F78,"*")</f>
        <v>268270.96000000002</v>
      </c>
      <c r="F82" s="45">
        <f>IF('Town Data'!I78&gt;9,'Town Data'!H78,"*")</f>
        <v>2859661.52</v>
      </c>
      <c r="G82" s="46" t="str">
        <f>IF('Town Data'!K78&gt;9,'Town Data'!J78,"*")</f>
        <v>*</v>
      </c>
      <c r="H82" s="47">
        <f>IF('Town Data'!M78&gt;9,'Town Data'!L78,"*")</f>
        <v>226660.23</v>
      </c>
      <c r="I82" s="9">
        <f t="shared" si="3"/>
        <v>2.5090731717088296E-3</v>
      </c>
      <c r="J82" s="9" t="str">
        <f t="shared" si="4"/>
        <v/>
      </c>
      <c r="K82" s="9">
        <f t="shared" si="5"/>
        <v>0.18358196318780762</v>
      </c>
      <c r="L82" s="15"/>
    </row>
    <row r="83" spans="1:12" x14ac:dyDescent="0.25">
      <c r="A83" s="15"/>
      <c r="B83" s="27" t="str">
        <f>'Town Data'!A79</f>
        <v>ST ALBANS</v>
      </c>
      <c r="C83" s="51">
        <f>IF('Town Data'!C79&gt;9,'Town Data'!B79,"*")</f>
        <v>5768861.71</v>
      </c>
      <c r="D83" s="43" t="str">
        <f>IF('Town Data'!E79&gt;9,'Town Data'!D79,"*")</f>
        <v>*</v>
      </c>
      <c r="E83" s="44">
        <f>IF('Town Data'!G79&gt;9,'Town Data'!F79,"*")</f>
        <v>654866.06000000006</v>
      </c>
      <c r="F83" s="43">
        <f>IF('Town Data'!I79&gt;9,'Town Data'!H79,"*")</f>
        <v>5698141.25</v>
      </c>
      <c r="G83" s="43" t="str">
        <f>IF('Town Data'!K79&gt;9,'Town Data'!J79,"*")</f>
        <v>*</v>
      </c>
      <c r="H83" s="44">
        <f>IF('Town Data'!M79&gt;9,'Town Data'!L79,"*")</f>
        <v>763045.54</v>
      </c>
      <c r="I83" s="22">
        <f t="shared" si="3"/>
        <v>1.2411145476606071E-2</v>
      </c>
      <c r="J83" s="22" t="str">
        <f t="shared" si="4"/>
        <v/>
      </c>
      <c r="K83" s="22">
        <f t="shared" si="5"/>
        <v>-0.14177329442224376</v>
      </c>
      <c r="L83" s="15"/>
    </row>
    <row r="84" spans="1:12" x14ac:dyDescent="0.25">
      <c r="A84" s="15"/>
      <c r="B84" s="15" t="str">
        <f>'Town Data'!A80</f>
        <v>ST ALBANS TOWN</v>
      </c>
      <c r="C84" s="50">
        <f>IF('Town Data'!C80&gt;9,'Town Data'!B80,"*")</f>
        <v>2361121.1800000002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2236301.79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5.5815091933544503E-2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ST JOHNSBURY</v>
      </c>
      <c r="C85" s="51">
        <f>IF('Town Data'!C81&gt;9,'Town Data'!B81,"*")</f>
        <v>3389680.93</v>
      </c>
      <c r="D85" s="43" t="str">
        <f>IF('Town Data'!E81&gt;9,'Town Data'!D81,"*")</f>
        <v>*</v>
      </c>
      <c r="E85" s="44">
        <f>IF('Town Data'!G81&gt;9,'Town Data'!F81,"*")</f>
        <v>273114.96000000002</v>
      </c>
      <c r="F85" s="43">
        <f>IF('Town Data'!I81&gt;9,'Town Data'!H81,"*")</f>
        <v>3852759.49</v>
      </c>
      <c r="G85" s="43" t="str">
        <f>IF('Town Data'!K81&gt;9,'Town Data'!J81,"*")</f>
        <v>*</v>
      </c>
      <c r="H85" s="44">
        <f>IF('Town Data'!M81&gt;9,'Town Data'!L81,"*")</f>
        <v>359429.57</v>
      </c>
      <c r="I85" s="22">
        <f t="shared" si="3"/>
        <v>-0.12019399632962816</v>
      </c>
      <c r="J85" s="22" t="str">
        <f t="shared" si="4"/>
        <v/>
      </c>
      <c r="K85" s="22">
        <f t="shared" si="5"/>
        <v>-0.24014331931565894</v>
      </c>
      <c r="L85" s="15"/>
    </row>
    <row r="86" spans="1:12" x14ac:dyDescent="0.25">
      <c r="A86" s="15"/>
      <c r="B86" s="15" t="str">
        <f>'Town Data'!A82</f>
        <v>STOWE</v>
      </c>
      <c r="C86" s="50">
        <f>IF('Town Data'!C82&gt;9,'Town Data'!B82,"*")</f>
        <v>14821673.380000001</v>
      </c>
      <c r="D86" s="46">
        <f>IF('Town Data'!E82&gt;9,'Town Data'!D82,"*")</f>
        <v>19394781.649999999</v>
      </c>
      <c r="E86" s="47">
        <f>IF('Town Data'!G82&gt;9,'Town Data'!F82,"*")</f>
        <v>4744178.96</v>
      </c>
      <c r="F86" s="45">
        <f>IF('Town Data'!I82&gt;9,'Town Data'!H82,"*")</f>
        <v>14240323.68</v>
      </c>
      <c r="G86" s="46">
        <f>IF('Town Data'!K82&gt;9,'Town Data'!J82,"*")</f>
        <v>19005522.129999999</v>
      </c>
      <c r="H86" s="47">
        <f>IF('Town Data'!M82&gt;9,'Town Data'!L82,"*")</f>
        <v>4384594.41</v>
      </c>
      <c r="I86" s="9">
        <f t="shared" si="3"/>
        <v>4.0824191434390283E-2</v>
      </c>
      <c r="J86" s="9">
        <f t="shared" si="4"/>
        <v>2.0481390478904963E-2</v>
      </c>
      <c r="K86" s="9">
        <f t="shared" si="5"/>
        <v>8.2010903717773934E-2</v>
      </c>
      <c r="L86" s="15"/>
    </row>
    <row r="87" spans="1:12" x14ac:dyDescent="0.25">
      <c r="A87" s="15"/>
      <c r="B87" s="27" t="str">
        <f>'Town Data'!A83</f>
        <v>SWANTON</v>
      </c>
      <c r="C87" s="51">
        <f>IF('Town Data'!C83&gt;9,'Town Data'!B83,"*")</f>
        <v>1671687.46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1734226.79</v>
      </c>
      <c r="G87" s="43">
        <f>IF('Town Data'!K83&gt;9,'Town Data'!J83,"*")</f>
        <v>187044</v>
      </c>
      <c r="H87" s="44" t="str">
        <f>IF('Town Data'!M83&gt;9,'Town Data'!L83,"*")</f>
        <v>*</v>
      </c>
      <c r="I87" s="22">
        <f t="shared" si="3"/>
        <v>-3.6061794432318779E-2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THETFORD</v>
      </c>
      <c r="C88" s="50">
        <f>IF('Town Data'!C84&gt;9,'Town Data'!B84,"*")</f>
        <v>251178.23999999999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234381.58</v>
      </c>
      <c r="G88" s="46">
        <f>IF('Town Data'!K84&gt;9,'Town Data'!J84,"*")</f>
        <v>66569.33</v>
      </c>
      <c r="H88" s="47" t="str">
        <f>IF('Town Data'!M84&gt;9,'Town Data'!L84,"*")</f>
        <v>*</v>
      </c>
      <c r="I88" s="9">
        <f t="shared" si="3"/>
        <v>7.1663737397793817E-2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VERGENNES</v>
      </c>
      <c r="C89" s="51">
        <f>IF('Town Data'!C85&gt;9,'Town Data'!B85,"*")</f>
        <v>1289473.03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1354112.78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>
        <f t="shared" si="3"/>
        <v>-4.7735868795212168E-2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WAITSFIELD</v>
      </c>
      <c r="C90" s="50">
        <f>IF('Town Data'!C86&gt;9,'Town Data'!B86,"*")</f>
        <v>3229855.79</v>
      </c>
      <c r="D90" s="46">
        <f>IF('Town Data'!E86&gt;9,'Town Data'!D86,"*")</f>
        <v>1146962.33</v>
      </c>
      <c r="E90" s="47">
        <f>IF('Town Data'!G86&gt;9,'Town Data'!F86,"*")</f>
        <v>891212.39</v>
      </c>
      <c r="F90" s="45">
        <f>IF('Town Data'!I86&gt;9,'Town Data'!H86,"*")</f>
        <v>3128278.94</v>
      </c>
      <c r="G90" s="46">
        <f>IF('Town Data'!K86&gt;9,'Town Data'!J86,"*")</f>
        <v>1124293.75</v>
      </c>
      <c r="H90" s="47">
        <f>IF('Town Data'!M86&gt;9,'Town Data'!L86,"*")</f>
        <v>895438.6</v>
      </c>
      <c r="I90" s="9">
        <f t="shared" si="3"/>
        <v>3.2470521954157991E-2</v>
      </c>
      <c r="J90" s="9">
        <f t="shared" si="4"/>
        <v>2.0162506462390345E-2</v>
      </c>
      <c r="K90" s="9">
        <f t="shared" si="5"/>
        <v>-4.7197094250794672E-3</v>
      </c>
      <c r="L90" s="15"/>
    </row>
    <row r="91" spans="1:12" x14ac:dyDescent="0.25">
      <c r="A91" s="15"/>
      <c r="B91" s="27" t="str">
        <f>'Town Data'!A87</f>
        <v>WARREN</v>
      </c>
      <c r="C91" s="51">
        <f>IF('Town Data'!C87&gt;9,'Town Data'!B87,"*")</f>
        <v>952897.86</v>
      </c>
      <c r="D91" s="43">
        <f>IF('Town Data'!E87&gt;9,'Town Data'!D87,"*")</f>
        <v>1426051.72</v>
      </c>
      <c r="E91" s="44" t="str">
        <f>IF('Town Data'!G87&gt;9,'Town Data'!F87,"*")</f>
        <v>*</v>
      </c>
      <c r="F91" s="43">
        <f>IF('Town Data'!I87&gt;9,'Town Data'!H87,"*")</f>
        <v>1247311.54</v>
      </c>
      <c r="G91" s="43">
        <f>IF('Town Data'!K87&gt;9,'Town Data'!J87,"*")</f>
        <v>1366374.41</v>
      </c>
      <c r="H91" s="44">
        <f>IF('Town Data'!M87&gt;9,'Town Data'!L87,"*")</f>
        <v>377940.68</v>
      </c>
      <c r="I91" s="22">
        <f t="shared" si="3"/>
        <v>-0.23603860828546494</v>
      </c>
      <c r="J91" s="22">
        <f t="shared" si="4"/>
        <v>4.3675664271259337E-2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WATERBURY</v>
      </c>
      <c r="C92" s="50">
        <f>IF('Town Data'!C88&gt;9,'Town Data'!B88,"*")</f>
        <v>5411209.1200000001</v>
      </c>
      <c r="D92" s="46">
        <f>IF('Town Data'!E88&gt;9,'Town Data'!D88,"*")</f>
        <v>2713966.81</v>
      </c>
      <c r="E92" s="47">
        <f>IF('Town Data'!G88&gt;9,'Town Data'!F88,"*")</f>
        <v>1331106.25</v>
      </c>
      <c r="F92" s="45">
        <f>IF('Town Data'!I88&gt;9,'Town Data'!H88,"*")</f>
        <v>5419234.1500000004</v>
      </c>
      <c r="G92" s="46">
        <f>IF('Town Data'!K88&gt;9,'Town Data'!J88,"*")</f>
        <v>2572958.15</v>
      </c>
      <c r="H92" s="47">
        <f>IF('Town Data'!M88&gt;9,'Town Data'!L88,"*")</f>
        <v>1472588.74</v>
      </c>
      <c r="I92" s="9">
        <f t="shared" si="3"/>
        <v>-1.4808420854080019E-3</v>
      </c>
      <c r="J92" s="9">
        <f t="shared" si="4"/>
        <v>5.4804101652411313E-2</v>
      </c>
      <c r="K92" s="9">
        <f t="shared" si="5"/>
        <v>-9.607739496908009E-2</v>
      </c>
      <c r="L92" s="15"/>
    </row>
    <row r="93" spans="1:12" x14ac:dyDescent="0.25">
      <c r="A93" s="15"/>
      <c r="B93" s="27" t="str">
        <f>'Town Data'!A89</f>
        <v>WEATHERSFIELD</v>
      </c>
      <c r="C93" s="51">
        <f>IF('Town Data'!C89&gt;9,'Town Data'!B89,"*")</f>
        <v>734850.76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>
        <f>IF('Town Data'!I89&gt;9,'Town Data'!H89,"*")</f>
        <v>705757.02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>
        <f t="shared" si="3"/>
        <v>4.1223451096526094E-2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WELLS</v>
      </c>
      <c r="C94" s="50" t="str">
        <f>IF('Town Data'!C90&gt;9,'Town Data'!B90,"*")</f>
        <v>*</v>
      </c>
      <c r="D94" s="46">
        <f>IF('Town Data'!E90&gt;9,'Town Data'!D90,"*")</f>
        <v>119966.25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>
        <f>IF('Town Data'!K90&gt;9,'Town Data'!J90,"*")</f>
        <v>131318.54</v>
      </c>
      <c r="H94" s="47" t="str">
        <f>IF('Town Data'!M90&gt;9,'Town Data'!L90,"*")</f>
        <v>*</v>
      </c>
      <c r="I94" s="9" t="str">
        <f t="shared" si="3"/>
        <v/>
      </c>
      <c r="J94" s="9">
        <f t="shared" si="4"/>
        <v>-8.6448493868421072E-2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WEST RUTLAND</v>
      </c>
      <c r="C95" s="51">
        <f>IF('Town Data'!C91&gt;9,'Town Data'!B91,"*")</f>
        <v>403978.5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>
        <f>IF('Town Data'!I91&gt;9,'Town Data'!H91,"*")</f>
        <v>381689.18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>
        <f t="shared" si="3"/>
        <v>5.8396520435816411E-2</v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WESTMORE</v>
      </c>
      <c r="C96" s="50" t="str">
        <f>IF('Town Data'!C92&gt;9,'Town Data'!B92,"*")</f>
        <v>*</v>
      </c>
      <c r="D96" s="46">
        <f>IF('Town Data'!E92&gt;9,'Town Data'!D92,"*")</f>
        <v>408487.76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>
        <f>IF('Town Data'!K92&gt;9,'Town Data'!J92,"*")</f>
        <v>406461.07</v>
      </c>
      <c r="H96" s="47" t="str">
        <f>IF('Town Data'!M92&gt;9,'Town Data'!L92,"*")</f>
        <v>*</v>
      </c>
      <c r="I96" s="9" t="str">
        <f t="shared" si="3"/>
        <v/>
      </c>
      <c r="J96" s="9">
        <f t="shared" si="4"/>
        <v>4.9861847777943466E-3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WILLISTON</v>
      </c>
      <c r="C97" s="51">
        <f>IF('Town Data'!C93&gt;9,'Town Data'!B93,"*")</f>
        <v>9867829.1300000008</v>
      </c>
      <c r="D97" s="43" t="str">
        <f>IF('Town Data'!E93&gt;9,'Town Data'!D93,"*")</f>
        <v>*</v>
      </c>
      <c r="E97" s="44">
        <f>IF('Town Data'!G93&gt;9,'Town Data'!F93,"*")</f>
        <v>1180317.46</v>
      </c>
      <c r="F97" s="43">
        <f>IF('Town Data'!I93&gt;9,'Town Data'!H93,"*")</f>
        <v>9349125.5299999993</v>
      </c>
      <c r="G97" s="43" t="str">
        <f>IF('Town Data'!K93&gt;9,'Town Data'!J93,"*")</f>
        <v>*</v>
      </c>
      <c r="H97" s="44">
        <f>IF('Town Data'!M93&gt;9,'Town Data'!L93,"*")</f>
        <v>1059977.3700000001</v>
      </c>
      <c r="I97" s="22">
        <f t="shared" si="3"/>
        <v>5.5481509830577869E-2</v>
      </c>
      <c r="J97" s="22" t="str">
        <f t="shared" si="4"/>
        <v/>
      </c>
      <c r="K97" s="22">
        <f t="shared" si="5"/>
        <v>0.11353081056815377</v>
      </c>
      <c r="L97" s="15"/>
    </row>
    <row r="98" spans="1:12" x14ac:dyDescent="0.25">
      <c r="A98" s="15"/>
      <c r="B98" s="15" t="str">
        <f>'Town Data'!A94</f>
        <v>WILMINGTON</v>
      </c>
      <c r="C98" s="50">
        <f>IF('Town Data'!C94&gt;9,'Town Data'!B94,"*")</f>
        <v>2097844.58</v>
      </c>
      <c r="D98" s="46">
        <f>IF('Town Data'!E94&gt;9,'Town Data'!D94,"*")</f>
        <v>419047.02</v>
      </c>
      <c r="E98" s="47">
        <f>IF('Town Data'!G94&gt;9,'Town Data'!F94,"*")</f>
        <v>320130.61</v>
      </c>
      <c r="F98" s="45">
        <f>IF('Town Data'!I94&gt;9,'Town Data'!H94,"*")</f>
        <v>2500377.34</v>
      </c>
      <c r="G98" s="46">
        <f>IF('Town Data'!K94&gt;9,'Town Data'!J94,"*")</f>
        <v>582523.74</v>
      </c>
      <c r="H98" s="47">
        <f>IF('Town Data'!M94&gt;9,'Town Data'!L94,"*")</f>
        <v>578837.15</v>
      </c>
      <c r="I98" s="9">
        <f t="shared" si="3"/>
        <v>-0.16098880499372939</v>
      </c>
      <c r="J98" s="9">
        <f t="shared" si="4"/>
        <v>-0.28063529222002176</v>
      </c>
      <c r="K98" s="9">
        <f t="shared" si="5"/>
        <v>-0.44694183847736801</v>
      </c>
      <c r="L98" s="15"/>
    </row>
    <row r="99" spans="1:12" x14ac:dyDescent="0.25">
      <c r="A99" s="15"/>
      <c r="B99" s="27" t="str">
        <f>'Town Data'!A95</f>
        <v>WINDSOR</v>
      </c>
      <c r="C99" s="51">
        <f>IF('Town Data'!C95&gt;9,'Town Data'!B95,"*")</f>
        <v>1235195.93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>
        <f>IF('Town Data'!I95&gt;9,'Town Data'!H95,"*")</f>
        <v>1277695.9099999999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>
        <f t="shared" si="3"/>
        <v>-3.3262985086960156E-2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WINHALL</v>
      </c>
      <c r="C100" s="51" t="str">
        <f>IF('Town Data'!C96&gt;9,'Town Data'!B96,"*")</f>
        <v>*</v>
      </c>
      <c r="D100" s="43">
        <f>IF('Town Data'!E96&gt;9,'Town Data'!D96,"*")</f>
        <v>163950.62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>
        <f>IF('Town Data'!K96&gt;9,'Town Data'!J96,"*")</f>
        <v>151902.42000000001</v>
      </c>
      <c r="H100" s="44" t="str">
        <f>IF('Town Data'!M96&gt;9,'Town Data'!L96,"*")</f>
        <v>*</v>
      </c>
      <c r="I100" s="22" t="str">
        <f t="shared" si="3"/>
        <v/>
      </c>
      <c r="J100" s="22">
        <f t="shared" si="4"/>
        <v>7.9315392078677757E-2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WINOOSKI</v>
      </c>
      <c r="C101" s="51">
        <f>IF('Town Data'!C97&gt;9,'Town Data'!B97,"*")</f>
        <v>3718426.23</v>
      </c>
      <c r="D101" s="43" t="str">
        <f>IF('Town Data'!E97&gt;9,'Town Data'!D97,"*")</f>
        <v>*</v>
      </c>
      <c r="E101" s="44">
        <f>IF('Town Data'!G97&gt;9,'Town Data'!F97,"*")</f>
        <v>1494044.94</v>
      </c>
      <c r="F101" s="43">
        <f>IF('Town Data'!I97&gt;9,'Town Data'!H97,"*")</f>
        <v>3537605.88</v>
      </c>
      <c r="G101" s="43" t="str">
        <f>IF('Town Data'!K97&gt;9,'Town Data'!J97,"*")</f>
        <v>*</v>
      </c>
      <c r="H101" s="44">
        <f>IF('Town Data'!M97&gt;9,'Town Data'!L97,"*")</f>
        <v>1486303.48</v>
      </c>
      <c r="I101" s="22">
        <f t="shared" si="3"/>
        <v>5.1113763413351207E-2</v>
      </c>
      <c r="J101" s="22" t="str">
        <f t="shared" si="4"/>
        <v/>
      </c>
      <c r="K101" s="22">
        <f t="shared" si="5"/>
        <v>5.2085325131580552E-3</v>
      </c>
      <c r="L101" s="15"/>
    </row>
    <row r="102" spans="1:12" x14ac:dyDescent="0.25">
      <c r="B102" s="27" t="str">
        <f>'Town Data'!A98</f>
        <v>WOODSTOCK</v>
      </c>
      <c r="C102" s="51">
        <f>IF('Town Data'!C98&gt;9,'Town Data'!B98,"*")</f>
        <v>4932076.6900000004</v>
      </c>
      <c r="D102" s="43">
        <f>IF('Town Data'!E98&gt;9,'Town Data'!D98,"*")</f>
        <v>6339083.9100000001</v>
      </c>
      <c r="E102" s="44">
        <f>IF('Town Data'!G98&gt;9,'Town Data'!F98,"*")</f>
        <v>1437128.16</v>
      </c>
      <c r="F102" s="43">
        <f>IF('Town Data'!I98&gt;9,'Town Data'!H98,"*")</f>
        <v>4826559.32</v>
      </c>
      <c r="G102" s="43">
        <f>IF('Town Data'!K98&gt;9,'Town Data'!J98,"*")</f>
        <v>6195951</v>
      </c>
      <c r="H102" s="44">
        <f>IF('Town Data'!M98&gt;9,'Town Data'!L98,"*")</f>
        <v>1351223.02</v>
      </c>
      <c r="I102" s="22">
        <f t="shared" si="3"/>
        <v>2.1861819777654799E-2</v>
      </c>
      <c r="J102" s="22">
        <f t="shared" si="4"/>
        <v>2.3101039695117044E-2</v>
      </c>
      <c r="K102" s="22">
        <f t="shared" si="5"/>
        <v>6.3575841092464433E-2</v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131735.39000000001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97241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382041.94</v>
      </c>
      <c r="C3" s="39">
        <v>11</v>
      </c>
      <c r="D3" s="39">
        <v>222586.81</v>
      </c>
      <c r="E3" s="39">
        <v>19</v>
      </c>
      <c r="F3" s="39">
        <v>0</v>
      </c>
      <c r="G3" s="39">
        <v>0</v>
      </c>
      <c r="H3" s="39">
        <v>390044.47</v>
      </c>
      <c r="I3" s="39">
        <v>12</v>
      </c>
      <c r="J3" s="39">
        <v>240417.38</v>
      </c>
      <c r="K3" s="39">
        <v>18</v>
      </c>
      <c r="L3" s="39">
        <v>0</v>
      </c>
      <c r="M3" s="39">
        <v>0</v>
      </c>
    </row>
    <row r="4" spans="1:13" x14ac:dyDescent="0.25">
      <c r="A4" s="38" t="s">
        <v>49</v>
      </c>
      <c r="B4" s="39">
        <v>586765.49</v>
      </c>
      <c r="C4" s="39">
        <v>12</v>
      </c>
      <c r="D4" s="39">
        <v>362445.15</v>
      </c>
      <c r="E4" s="39">
        <v>12</v>
      </c>
      <c r="F4" s="39">
        <v>0</v>
      </c>
      <c r="G4" s="39">
        <v>0</v>
      </c>
      <c r="H4" s="39">
        <v>659887.74</v>
      </c>
      <c r="I4" s="39">
        <v>14</v>
      </c>
      <c r="J4" s="39">
        <v>350571.9</v>
      </c>
      <c r="K4" s="39">
        <v>12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2644295.96</v>
      </c>
      <c r="E5" s="39">
        <v>11</v>
      </c>
      <c r="F5" s="39">
        <v>0</v>
      </c>
      <c r="G5" s="39">
        <v>0</v>
      </c>
      <c r="H5" s="39">
        <v>0</v>
      </c>
      <c r="I5" s="39">
        <v>0</v>
      </c>
      <c r="J5" s="39">
        <v>2635451.25</v>
      </c>
      <c r="K5" s="39">
        <v>12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45604.56</v>
      </c>
      <c r="K6" s="39">
        <v>10</v>
      </c>
      <c r="L6" s="39">
        <v>0</v>
      </c>
      <c r="M6" s="39">
        <v>0</v>
      </c>
    </row>
    <row r="7" spans="1:13" x14ac:dyDescent="0.25">
      <c r="A7" s="38" t="s">
        <v>52</v>
      </c>
      <c r="B7" s="39">
        <v>7483276.6100000003</v>
      </c>
      <c r="C7" s="39">
        <v>65</v>
      </c>
      <c r="D7" s="39">
        <v>682604.78</v>
      </c>
      <c r="E7" s="39">
        <v>11</v>
      </c>
      <c r="F7" s="39">
        <v>828440.09</v>
      </c>
      <c r="G7" s="39">
        <v>28</v>
      </c>
      <c r="H7" s="39">
        <v>7288736.0099999998</v>
      </c>
      <c r="I7" s="39">
        <v>61</v>
      </c>
      <c r="J7" s="39">
        <v>660877.96</v>
      </c>
      <c r="K7" s="39">
        <v>10</v>
      </c>
      <c r="L7" s="39">
        <v>830102.95</v>
      </c>
      <c r="M7" s="39">
        <v>27</v>
      </c>
    </row>
    <row r="8" spans="1:13" x14ac:dyDescent="0.25">
      <c r="A8" s="38" t="s">
        <v>53</v>
      </c>
      <c r="B8" s="39">
        <v>766918.74</v>
      </c>
      <c r="C8" s="39">
        <v>21</v>
      </c>
      <c r="D8" s="39">
        <v>348366.8</v>
      </c>
      <c r="E8" s="39">
        <v>14</v>
      </c>
      <c r="F8" s="39">
        <v>0</v>
      </c>
      <c r="G8" s="39">
        <v>0</v>
      </c>
      <c r="H8" s="39">
        <v>613384.82999999996</v>
      </c>
      <c r="I8" s="39">
        <v>21</v>
      </c>
      <c r="J8" s="39">
        <v>403638.32</v>
      </c>
      <c r="K8" s="39">
        <v>13</v>
      </c>
      <c r="L8" s="39">
        <v>0</v>
      </c>
      <c r="M8" s="39">
        <v>0</v>
      </c>
    </row>
    <row r="9" spans="1:13" x14ac:dyDescent="0.25">
      <c r="A9" s="38" t="s">
        <v>54</v>
      </c>
      <c r="B9" s="39">
        <v>8518719.8499999996</v>
      </c>
      <c r="C9" s="39">
        <v>78</v>
      </c>
      <c r="D9" s="39">
        <v>2724342.23</v>
      </c>
      <c r="E9" s="39">
        <v>27</v>
      </c>
      <c r="F9" s="39">
        <v>1184210.1200000001</v>
      </c>
      <c r="G9" s="39">
        <v>29</v>
      </c>
      <c r="H9" s="39">
        <v>8397451.6199999992</v>
      </c>
      <c r="I9" s="39">
        <v>86</v>
      </c>
      <c r="J9" s="39">
        <v>2781859.29</v>
      </c>
      <c r="K9" s="39">
        <v>28</v>
      </c>
      <c r="L9" s="39">
        <v>1143757.3899999999</v>
      </c>
      <c r="M9" s="39">
        <v>34</v>
      </c>
    </row>
    <row r="10" spans="1:13" x14ac:dyDescent="0.25">
      <c r="A10" s="38" t="s">
        <v>55</v>
      </c>
      <c r="B10" s="39">
        <v>2530536.88</v>
      </c>
      <c r="C10" s="39">
        <v>11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846773.01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847602.81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1460942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1436291.53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1101053.3899999999</v>
      </c>
      <c r="C13" s="39">
        <v>23</v>
      </c>
      <c r="D13" s="39">
        <v>0</v>
      </c>
      <c r="E13" s="39">
        <v>0</v>
      </c>
      <c r="F13" s="39">
        <v>0</v>
      </c>
      <c r="G13" s="39">
        <v>0</v>
      </c>
      <c r="H13" s="39">
        <v>1270631.5</v>
      </c>
      <c r="I13" s="39">
        <v>24</v>
      </c>
      <c r="J13" s="39">
        <v>442379.6</v>
      </c>
      <c r="K13" s="39">
        <v>11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11630718.689999999</v>
      </c>
      <c r="C14" s="39">
        <v>92</v>
      </c>
      <c r="D14" s="39">
        <v>3130991.93</v>
      </c>
      <c r="E14" s="39">
        <v>20</v>
      </c>
      <c r="F14" s="39">
        <v>1700230.15</v>
      </c>
      <c r="G14" s="39">
        <v>38</v>
      </c>
      <c r="H14" s="39">
        <v>11250066.68</v>
      </c>
      <c r="I14" s="39">
        <v>102</v>
      </c>
      <c r="J14" s="39">
        <v>3087793.59</v>
      </c>
      <c r="K14" s="39">
        <v>22</v>
      </c>
      <c r="L14" s="39">
        <v>1657361.58</v>
      </c>
      <c r="M14" s="39">
        <v>42</v>
      </c>
    </row>
    <row r="15" spans="1:13" x14ac:dyDescent="0.25">
      <c r="A15" s="38" t="s">
        <v>60</v>
      </c>
      <c r="B15" s="39">
        <v>450281.54</v>
      </c>
      <c r="C15" s="39">
        <v>10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1329817.42</v>
      </c>
      <c r="C16" s="39">
        <v>18</v>
      </c>
      <c r="D16" s="39">
        <v>0</v>
      </c>
      <c r="E16" s="39">
        <v>0</v>
      </c>
      <c r="F16" s="39">
        <v>0</v>
      </c>
      <c r="G16" s="39">
        <v>0</v>
      </c>
      <c r="H16" s="39">
        <v>1296597.1100000001</v>
      </c>
      <c r="I16" s="39">
        <v>18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1351536.4</v>
      </c>
      <c r="C17" s="39">
        <v>17</v>
      </c>
      <c r="D17" s="39">
        <v>1428052.57</v>
      </c>
      <c r="E17" s="39">
        <v>28</v>
      </c>
      <c r="F17" s="39">
        <v>0</v>
      </c>
      <c r="G17" s="39">
        <v>0</v>
      </c>
      <c r="H17" s="39">
        <v>1126475.03</v>
      </c>
      <c r="I17" s="39">
        <v>18</v>
      </c>
      <c r="J17" s="39">
        <v>1028961.69</v>
      </c>
      <c r="K17" s="39">
        <v>28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36416465.57</v>
      </c>
      <c r="C18" s="39">
        <v>213</v>
      </c>
      <c r="D18" s="39">
        <v>18307004.530000001</v>
      </c>
      <c r="E18" s="39">
        <v>38</v>
      </c>
      <c r="F18" s="39">
        <v>13227402.779999999</v>
      </c>
      <c r="G18" s="39">
        <v>120</v>
      </c>
      <c r="H18" s="39">
        <v>35652678.670000002</v>
      </c>
      <c r="I18" s="39">
        <v>219</v>
      </c>
      <c r="J18" s="39">
        <v>14012462.470000001</v>
      </c>
      <c r="K18" s="39">
        <v>32</v>
      </c>
      <c r="L18" s="39">
        <v>12710227.43</v>
      </c>
      <c r="M18" s="39">
        <v>113</v>
      </c>
    </row>
    <row r="19" spans="1:13" x14ac:dyDescent="0.25">
      <c r="A19" s="38" t="s">
        <v>64</v>
      </c>
      <c r="B19" s="39">
        <v>2169414.3199999998</v>
      </c>
      <c r="C19" s="39">
        <v>17</v>
      </c>
      <c r="D19" s="39">
        <v>2173829.13</v>
      </c>
      <c r="E19" s="39">
        <v>20</v>
      </c>
      <c r="F19" s="39">
        <v>552675.56999999995</v>
      </c>
      <c r="G19" s="39">
        <v>10</v>
      </c>
      <c r="H19" s="39">
        <v>2214578.39</v>
      </c>
      <c r="I19" s="39">
        <v>21</v>
      </c>
      <c r="J19" s="39">
        <v>2095150.47</v>
      </c>
      <c r="K19" s="39">
        <v>18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2161925.06</v>
      </c>
      <c r="C20" s="39">
        <v>27</v>
      </c>
      <c r="D20" s="39">
        <v>702639.28</v>
      </c>
      <c r="E20" s="39">
        <v>14</v>
      </c>
      <c r="F20" s="39">
        <v>0</v>
      </c>
      <c r="G20" s="39">
        <v>0</v>
      </c>
      <c r="H20" s="39">
        <v>1998204.03</v>
      </c>
      <c r="I20" s="39">
        <v>26</v>
      </c>
      <c r="J20" s="39">
        <v>583309.52</v>
      </c>
      <c r="K20" s="39">
        <v>19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832276.26</v>
      </c>
      <c r="E21" s="39">
        <v>11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468668.85</v>
      </c>
      <c r="C22" s="39">
        <v>11</v>
      </c>
      <c r="D22" s="39">
        <v>437629.93</v>
      </c>
      <c r="E22" s="39">
        <v>14</v>
      </c>
      <c r="F22" s="39">
        <v>0</v>
      </c>
      <c r="G22" s="39">
        <v>0</v>
      </c>
      <c r="H22" s="39">
        <v>346325.04</v>
      </c>
      <c r="I22" s="39">
        <v>12</v>
      </c>
      <c r="J22" s="39">
        <v>384247.81</v>
      </c>
      <c r="K22" s="39">
        <v>13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1063415.29</v>
      </c>
      <c r="C23" s="39">
        <v>21</v>
      </c>
      <c r="D23" s="39">
        <v>308892.51</v>
      </c>
      <c r="E23" s="39">
        <v>17</v>
      </c>
      <c r="F23" s="39">
        <v>0</v>
      </c>
      <c r="G23" s="39">
        <v>0</v>
      </c>
      <c r="H23" s="39">
        <v>1047493.61</v>
      </c>
      <c r="I23" s="39">
        <v>24</v>
      </c>
      <c r="J23" s="39">
        <v>320149.08</v>
      </c>
      <c r="K23" s="39">
        <v>17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7852000.5999999996</v>
      </c>
      <c r="C24" s="39">
        <v>59</v>
      </c>
      <c r="D24" s="39">
        <v>5785534.5999999996</v>
      </c>
      <c r="E24" s="39">
        <v>31</v>
      </c>
      <c r="F24" s="39">
        <v>735381.18</v>
      </c>
      <c r="G24" s="39">
        <v>19</v>
      </c>
      <c r="H24" s="39">
        <v>8110199.5700000003</v>
      </c>
      <c r="I24" s="39">
        <v>61</v>
      </c>
      <c r="J24" s="39">
        <v>5603243.3600000003</v>
      </c>
      <c r="K24" s="39">
        <v>34</v>
      </c>
      <c r="L24" s="39">
        <v>805084.97</v>
      </c>
      <c r="M24" s="39">
        <v>19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211487.64</v>
      </c>
      <c r="E25" s="39">
        <v>10</v>
      </c>
      <c r="F25" s="39">
        <v>0</v>
      </c>
      <c r="G25" s="39">
        <v>0</v>
      </c>
      <c r="H25" s="39">
        <v>0</v>
      </c>
      <c r="I25" s="39">
        <v>0</v>
      </c>
      <c r="J25" s="39">
        <v>214129.33</v>
      </c>
      <c r="K25" s="39">
        <v>12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122763.38</v>
      </c>
      <c r="E26" s="39">
        <v>14</v>
      </c>
      <c r="F26" s="39">
        <v>0</v>
      </c>
      <c r="G26" s="39">
        <v>0</v>
      </c>
      <c r="H26" s="39">
        <v>614123.22</v>
      </c>
      <c r="I26" s="39">
        <v>10</v>
      </c>
      <c r="J26" s="39">
        <v>124950.91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2774509.36</v>
      </c>
      <c r="C27" s="39">
        <v>27</v>
      </c>
      <c r="D27" s="39">
        <v>312390.33</v>
      </c>
      <c r="E27" s="39">
        <v>18</v>
      </c>
      <c r="F27" s="39">
        <v>0</v>
      </c>
      <c r="G27" s="39">
        <v>0</v>
      </c>
      <c r="H27" s="39">
        <v>2647431.9900000002</v>
      </c>
      <c r="I27" s="39">
        <v>26</v>
      </c>
      <c r="J27" s="39">
        <v>401910.17</v>
      </c>
      <c r="K27" s="39">
        <v>18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1894542.22</v>
      </c>
      <c r="C28" s="39">
        <v>16</v>
      </c>
      <c r="D28" s="39">
        <v>699741.37</v>
      </c>
      <c r="E28" s="39">
        <v>17</v>
      </c>
      <c r="F28" s="39">
        <v>0</v>
      </c>
      <c r="G28" s="39">
        <v>0</v>
      </c>
      <c r="H28" s="39">
        <v>1926622.73</v>
      </c>
      <c r="I28" s="39">
        <v>15</v>
      </c>
      <c r="J28" s="39">
        <v>953144.66</v>
      </c>
      <c r="K28" s="39">
        <v>20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1164484.8600000001</v>
      </c>
      <c r="C29" s="39">
        <v>17</v>
      </c>
      <c r="D29" s="39">
        <v>539904.1</v>
      </c>
      <c r="E29" s="39">
        <v>33</v>
      </c>
      <c r="F29" s="39">
        <v>0</v>
      </c>
      <c r="G29" s="39">
        <v>0</v>
      </c>
      <c r="H29" s="39">
        <v>1146305.1599999999</v>
      </c>
      <c r="I29" s="39">
        <v>21</v>
      </c>
      <c r="J29" s="39">
        <v>762187.02</v>
      </c>
      <c r="K29" s="39">
        <v>42</v>
      </c>
      <c r="L29" s="39">
        <v>399984.34</v>
      </c>
      <c r="M29" s="39">
        <v>12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71973</v>
      </c>
      <c r="E30" s="39">
        <v>11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87536.71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77525.240000000005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1229660.97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1146452.92</v>
      </c>
      <c r="I32" s="39">
        <v>21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11179407.9</v>
      </c>
      <c r="C33" s="39">
        <v>97</v>
      </c>
      <c r="D33" s="39">
        <v>0</v>
      </c>
      <c r="E33" s="39">
        <v>0</v>
      </c>
      <c r="F33" s="39">
        <v>1150256.75</v>
      </c>
      <c r="G33" s="39">
        <v>25</v>
      </c>
      <c r="H33" s="39">
        <v>10659222.15</v>
      </c>
      <c r="I33" s="39">
        <v>99</v>
      </c>
      <c r="J33" s="39">
        <v>0</v>
      </c>
      <c r="K33" s="39">
        <v>0</v>
      </c>
      <c r="L33" s="39">
        <v>1100849.82</v>
      </c>
      <c r="M33" s="39">
        <v>26</v>
      </c>
    </row>
    <row r="34" spans="1:13" x14ac:dyDescent="0.25">
      <c r="A34" s="38" t="s">
        <v>79</v>
      </c>
      <c r="B34" s="39">
        <v>1503300.43</v>
      </c>
      <c r="C34" s="39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1491729.39</v>
      </c>
      <c r="I34" s="39">
        <v>17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598247.93999999994</v>
      </c>
      <c r="C35" s="39">
        <v>12</v>
      </c>
      <c r="D35" s="39">
        <v>0</v>
      </c>
      <c r="E35" s="39">
        <v>0</v>
      </c>
      <c r="F35" s="39">
        <v>0</v>
      </c>
      <c r="G35" s="39">
        <v>0</v>
      </c>
      <c r="H35" s="39">
        <v>583554.61</v>
      </c>
      <c r="I35" s="39">
        <v>13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781115.79</v>
      </c>
      <c r="C36" s="39">
        <v>10</v>
      </c>
      <c r="D36" s="39">
        <v>2353234.92</v>
      </c>
      <c r="E36" s="39">
        <v>12</v>
      </c>
      <c r="F36" s="39">
        <v>0</v>
      </c>
      <c r="G36" s="39">
        <v>0</v>
      </c>
      <c r="H36" s="39">
        <v>805907.01</v>
      </c>
      <c r="I36" s="39">
        <v>12</v>
      </c>
      <c r="J36" s="39">
        <v>2284839.36</v>
      </c>
      <c r="K36" s="39">
        <v>10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49496.21</v>
      </c>
      <c r="E37" s="39">
        <v>10</v>
      </c>
      <c r="F37" s="39">
        <v>0</v>
      </c>
      <c r="G37" s="39">
        <v>0</v>
      </c>
      <c r="H37" s="39">
        <v>0</v>
      </c>
      <c r="I37" s="39">
        <v>0</v>
      </c>
      <c r="J37" s="39">
        <v>48305.94</v>
      </c>
      <c r="K37" s="39">
        <v>10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3468518.86</v>
      </c>
      <c r="C38" s="39">
        <v>11</v>
      </c>
      <c r="D38" s="39">
        <v>4027352.73</v>
      </c>
      <c r="E38" s="39">
        <v>16</v>
      </c>
      <c r="F38" s="39">
        <v>0</v>
      </c>
      <c r="G38" s="39">
        <v>0</v>
      </c>
      <c r="H38" s="39">
        <v>3342479.45</v>
      </c>
      <c r="I38" s="39">
        <v>11</v>
      </c>
      <c r="J38" s="39">
        <v>3707615.34</v>
      </c>
      <c r="K38" s="39">
        <v>17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102049.75</v>
      </c>
      <c r="K39" s="39">
        <v>12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311987.65000000002</v>
      </c>
      <c r="E40" s="39">
        <v>15</v>
      </c>
      <c r="F40" s="39">
        <v>0</v>
      </c>
      <c r="G40" s="39">
        <v>0</v>
      </c>
      <c r="H40" s="39">
        <v>0</v>
      </c>
      <c r="I40" s="39">
        <v>0</v>
      </c>
      <c r="J40" s="39">
        <v>325691.26</v>
      </c>
      <c r="K40" s="39">
        <v>17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410306.68</v>
      </c>
      <c r="E41" s="39">
        <v>12</v>
      </c>
      <c r="F41" s="39">
        <v>0</v>
      </c>
      <c r="G41" s="39">
        <v>0</v>
      </c>
      <c r="H41" s="39">
        <v>0</v>
      </c>
      <c r="I41" s="39">
        <v>0</v>
      </c>
      <c r="J41" s="39">
        <v>376826.76</v>
      </c>
      <c r="K41" s="39">
        <v>14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1171774.8700000001</v>
      </c>
      <c r="C42" s="39">
        <v>20</v>
      </c>
      <c r="D42" s="39">
        <v>0</v>
      </c>
      <c r="E42" s="39">
        <v>0</v>
      </c>
      <c r="F42" s="39">
        <v>0</v>
      </c>
      <c r="G42" s="39">
        <v>0</v>
      </c>
      <c r="H42" s="39">
        <v>1031966.13</v>
      </c>
      <c r="I42" s="39">
        <v>18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7773647.7400000002</v>
      </c>
      <c r="C43" s="39">
        <v>48</v>
      </c>
      <c r="D43" s="39">
        <v>5009398.4800000004</v>
      </c>
      <c r="E43" s="39">
        <v>28</v>
      </c>
      <c r="F43" s="39">
        <v>1447186.79</v>
      </c>
      <c r="G43" s="39">
        <v>21</v>
      </c>
      <c r="H43" s="39">
        <v>7073951.75</v>
      </c>
      <c r="I43" s="39">
        <v>54</v>
      </c>
      <c r="J43" s="39">
        <v>5043363.53</v>
      </c>
      <c r="K43" s="39">
        <v>31</v>
      </c>
      <c r="L43" s="39">
        <v>1270928.95</v>
      </c>
      <c r="M43" s="39">
        <v>19</v>
      </c>
    </row>
    <row r="44" spans="1:13" x14ac:dyDescent="0.25">
      <c r="A44" s="38" t="s">
        <v>89</v>
      </c>
      <c r="B44" s="39">
        <v>1344936.64</v>
      </c>
      <c r="C44" s="39">
        <v>13</v>
      </c>
      <c r="D44" s="39">
        <v>0</v>
      </c>
      <c r="E44" s="39">
        <v>0</v>
      </c>
      <c r="F44" s="39">
        <v>0</v>
      </c>
      <c r="G44" s="39">
        <v>0</v>
      </c>
      <c r="H44" s="39">
        <v>1359995.09</v>
      </c>
      <c r="I44" s="39">
        <v>12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180567.8</v>
      </c>
      <c r="E45" s="39">
        <v>13</v>
      </c>
      <c r="F45" s="39">
        <v>0</v>
      </c>
      <c r="G45" s="39">
        <v>0</v>
      </c>
      <c r="H45" s="39">
        <v>0</v>
      </c>
      <c r="I45" s="39">
        <v>0</v>
      </c>
      <c r="J45" s="39">
        <v>188410.18</v>
      </c>
      <c r="K45" s="39">
        <v>14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713738.84</v>
      </c>
      <c r="E46" s="39">
        <v>12</v>
      </c>
      <c r="F46" s="39">
        <v>0</v>
      </c>
      <c r="G46" s="39">
        <v>0</v>
      </c>
      <c r="H46" s="39">
        <v>0</v>
      </c>
      <c r="I46" s="39">
        <v>0</v>
      </c>
      <c r="J46" s="39">
        <v>523654.81</v>
      </c>
      <c r="K46" s="39">
        <v>15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1323613.79</v>
      </c>
      <c r="C47" s="39">
        <v>12</v>
      </c>
      <c r="D47" s="39">
        <v>0</v>
      </c>
      <c r="E47" s="39">
        <v>0</v>
      </c>
      <c r="F47" s="39">
        <v>0</v>
      </c>
      <c r="G47" s="39">
        <v>0</v>
      </c>
      <c r="H47" s="39">
        <v>1185483.3600000001</v>
      </c>
      <c r="I47" s="39">
        <v>13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612571.25</v>
      </c>
      <c r="C48" s="39">
        <v>11</v>
      </c>
      <c r="D48" s="39">
        <v>0</v>
      </c>
      <c r="E48" s="39">
        <v>0</v>
      </c>
      <c r="F48" s="39">
        <v>0</v>
      </c>
      <c r="G48" s="39">
        <v>0</v>
      </c>
      <c r="H48" s="39">
        <v>696010.75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3278863.14</v>
      </c>
      <c r="C49" s="39">
        <v>34</v>
      </c>
      <c r="D49" s="39">
        <v>3619011.61</v>
      </c>
      <c r="E49" s="39">
        <v>74</v>
      </c>
      <c r="F49" s="39">
        <v>1506848.3</v>
      </c>
      <c r="G49" s="39">
        <v>26</v>
      </c>
      <c r="H49" s="39">
        <v>3365414.63</v>
      </c>
      <c r="I49" s="39">
        <v>34</v>
      </c>
      <c r="J49" s="39">
        <v>3555718.23</v>
      </c>
      <c r="K49" s="39">
        <v>69</v>
      </c>
      <c r="L49" s="39">
        <v>1425805.69</v>
      </c>
      <c r="M49" s="39">
        <v>26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69515.59</v>
      </c>
      <c r="E50" s="39">
        <v>11</v>
      </c>
      <c r="F50" s="39">
        <v>0</v>
      </c>
      <c r="G50" s="39">
        <v>0</v>
      </c>
      <c r="H50" s="39">
        <v>0</v>
      </c>
      <c r="I50" s="39">
        <v>0</v>
      </c>
      <c r="J50" s="39">
        <v>63268.1</v>
      </c>
      <c r="K50" s="39">
        <v>10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627895.15</v>
      </c>
      <c r="C51" s="39">
        <v>16</v>
      </c>
      <c r="D51" s="39">
        <v>235829.65</v>
      </c>
      <c r="E51" s="39">
        <v>15</v>
      </c>
      <c r="F51" s="39">
        <v>0</v>
      </c>
      <c r="G51" s="39">
        <v>0</v>
      </c>
      <c r="H51" s="39">
        <v>746325.35</v>
      </c>
      <c r="I51" s="39">
        <v>16</v>
      </c>
      <c r="J51" s="39">
        <v>189163.99</v>
      </c>
      <c r="K51" s="39">
        <v>13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3459416.78</v>
      </c>
      <c r="C52" s="39">
        <v>40</v>
      </c>
      <c r="D52" s="39">
        <v>1905019.02</v>
      </c>
      <c r="E52" s="39">
        <v>65</v>
      </c>
      <c r="F52" s="39">
        <v>1198768.1499999999</v>
      </c>
      <c r="G52" s="39">
        <v>23</v>
      </c>
      <c r="H52" s="39">
        <v>3286833.77</v>
      </c>
      <c r="I52" s="39">
        <v>39</v>
      </c>
      <c r="J52" s="39">
        <v>1680735.56</v>
      </c>
      <c r="K52" s="39">
        <v>59</v>
      </c>
      <c r="L52" s="39">
        <v>1086178.2</v>
      </c>
      <c r="M52" s="39">
        <v>22</v>
      </c>
    </row>
    <row r="53" spans="1:13" x14ac:dyDescent="0.25">
      <c r="A53" s="38" t="s">
        <v>98</v>
      </c>
      <c r="B53" s="39">
        <v>3600991.29</v>
      </c>
      <c r="C53" s="39">
        <v>31</v>
      </c>
      <c r="D53" s="39">
        <v>498581.49</v>
      </c>
      <c r="E53" s="39">
        <v>10</v>
      </c>
      <c r="F53" s="39">
        <v>307419.77</v>
      </c>
      <c r="G53" s="39">
        <v>13</v>
      </c>
      <c r="H53" s="39">
        <v>3402523.24</v>
      </c>
      <c r="I53" s="39">
        <v>29</v>
      </c>
      <c r="J53" s="39">
        <v>0</v>
      </c>
      <c r="K53" s="39">
        <v>0</v>
      </c>
      <c r="L53" s="39">
        <v>304307.20000000001</v>
      </c>
      <c r="M53" s="39">
        <v>12</v>
      </c>
    </row>
    <row r="54" spans="1:13" x14ac:dyDescent="0.25">
      <c r="A54" s="38" t="s">
        <v>99</v>
      </c>
      <c r="B54" s="39">
        <v>9647492.3399999999</v>
      </c>
      <c r="C54" s="39">
        <v>59</v>
      </c>
      <c r="D54" s="39">
        <v>10031970.800000001</v>
      </c>
      <c r="E54" s="39">
        <v>43</v>
      </c>
      <c r="F54" s="39">
        <v>2509972.21</v>
      </c>
      <c r="G54" s="39">
        <v>36</v>
      </c>
      <c r="H54" s="39">
        <v>9556110.1999999993</v>
      </c>
      <c r="I54" s="39">
        <v>62</v>
      </c>
      <c r="J54" s="39">
        <v>9935157.6999999993</v>
      </c>
      <c r="K54" s="39">
        <v>49</v>
      </c>
      <c r="L54" s="39">
        <v>2366892.41</v>
      </c>
      <c r="M54" s="39">
        <v>35</v>
      </c>
    </row>
    <row r="55" spans="1:13" x14ac:dyDescent="0.25">
      <c r="A55" s="38" t="s">
        <v>100</v>
      </c>
      <c r="B55" s="39">
        <v>6782240.8300000001</v>
      </c>
      <c r="C55" s="39">
        <v>57</v>
      </c>
      <c r="D55" s="39">
        <v>0</v>
      </c>
      <c r="E55" s="39">
        <v>0</v>
      </c>
      <c r="F55" s="39">
        <v>1171609.33</v>
      </c>
      <c r="G55" s="39">
        <v>27</v>
      </c>
      <c r="H55" s="39">
        <v>6644654.1399999997</v>
      </c>
      <c r="I55" s="39">
        <v>58</v>
      </c>
      <c r="J55" s="39">
        <v>2444800.5099999998</v>
      </c>
      <c r="K55" s="39">
        <v>10</v>
      </c>
      <c r="L55" s="39">
        <v>1153906.76</v>
      </c>
      <c r="M55" s="39">
        <v>28</v>
      </c>
    </row>
    <row r="56" spans="1:13" x14ac:dyDescent="0.25">
      <c r="A56" s="38" t="s">
        <v>101</v>
      </c>
      <c r="B56" s="39">
        <v>2756321.1</v>
      </c>
      <c r="C56" s="39">
        <v>23</v>
      </c>
      <c r="D56" s="39">
        <v>0</v>
      </c>
      <c r="E56" s="39">
        <v>0</v>
      </c>
      <c r="F56" s="39">
        <v>0</v>
      </c>
      <c r="G56" s="39">
        <v>0</v>
      </c>
      <c r="H56" s="39">
        <v>2939241.53</v>
      </c>
      <c r="I56" s="39">
        <v>28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463581.88</v>
      </c>
      <c r="C57" s="39">
        <v>11</v>
      </c>
      <c r="D57" s="39">
        <v>217272.04</v>
      </c>
      <c r="E57" s="39">
        <v>13</v>
      </c>
      <c r="F57" s="39">
        <v>0</v>
      </c>
      <c r="G57" s="39">
        <v>0</v>
      </c>
      <c r="H57" s="39">
        <v>0</v>
      </c>
      <c r="I57" s="39">
        <v>0</v>
      </c>
      <c r="J57" s="39">
        <v>142946.67000000001</v>
      </c>
      <c r="K57" s="39">
        <v>12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7208436.4699999997</v>
      </c>
      <c r="C58" s="39">
        <v>68</v>
      </c>
      <c r="D58" s="39">
        <v>1209197.3600000001</v>
      </c>
      <c r="E58" s="39">
        <v>12</v>
      </c>
      <c r="F58" s="39">
        <v>1233029.51</v>
      </c>
      <c r="G58" s="39">
        <v>28</v>
      </c>
      <c r="H58" s="39">
        <v>7336453.5599999996</v>
      </c>
      <c r="I58" s="39">
        <v>70</v>
      </c>
      <c r="J58" s="39">
        <v>1225682.23</v>
      </c>
      <c r="K58" s="39">
        <v>12</v>
      </c>
      <c r="L58" s="39">
        <v>1294639.68</v>
      </c>
      <c r="M58" s="39">
        <v>31</v>
      </c>
    </row>
    <row r="59" spans="1:13" x14ac:dyDescent="0.25">
      <c r="A59" s="38" t="s">
        <v>104</v>
      </c>
      <c r="B59" s="39">
        <v>4168122.18</v>
      </c>
      <c r="C59" s="39">
        <v>34</v>
      </c>
      <c r="D59" s="39">
        <v>391436.04</v>
      </c>
      <c r="E59" s="39">
        <v>14</v>
      </c>
      <c r="F59" s="39">
        <v>440804.78</v>
      </c>
      <c r="G59" s="39">
        <v>13</v>
      </c>
      <c r="H59" s="39">
        <v>3940040.32</v>
      </c>
      <c r="I59" s="39">
        <v>35</v>
      </c>
      <c r="J59" s="39">
        <v>430421.14</v>
      </c>
      <c r="K59" s="39">
        <v>18</v>
      </c>
      <c r="L59" s="39">
        <v>384541.39</v>
      </c>
      <c r="M59" s="39">
        <v>13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77597.39</v>
      </c>
      <c r="E60" s="39">
        <v>14</v>
      </c>
      <c r="F60" s="39">
        <v>0</v>
      </c>
      <c r="G60" s="39">
        <v>0</v>
      </c>
      <c r="H60" s="39">
        <v>0</v>
      </c>
      <c r="I60" s="39">
        <v>0</v>
      </c>
      <c r="J60" s="39">
        <v>81493.820000000007</v>
      </c>
      <c r="K60" s="39">
        <v>13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3295478.31</v>
      </c>
      <c r="C61" s="39">
        <v>32</v>
      </c>
      <c r="D61" s="39">
        <v>424725.58</v>
      </c>
      <c r="E61" s="39">
        <v>10</v>
      </c>
      <c r="F61" s="39">
        <v>535225.16</v>
      </c>
      <c r="G61" s="39">
        <v>14</v>
      </c>
      <c r="H61" s="39">
        <v>3289646.2</v>
      </c>
      <c r="I61" s="39">
        <v>35</v>
      </c>
      <c r="J61" s="39">
        <v>450588.5</v>
      </c>
      <c r="K61" s="39">
        <v>10</v>
      </c>
      <c r="L61" s="39">
        <v>550606.01</v>
      </c>
      <c r="M61" s="39">
        <v>15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954165.38</v>
      </c>
      <c r="E62" s="39">
        <v>29</v>
      </c>
      <c r="F62" s="39">
        <v>0</v>
      </c>
      <c r="G62" s="39">
        <v>0</v>
      </c>
      <c r="H62" s="39">
        <v>0</v>
      </c>
      <c r="I62" s="39">
        <v>0</v>
      </c>
      <c r="J62" s="39">
        <v>958556.75</v>
      </c>
      <c r="K62" s="39">
        <v>25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1062216.1100000001</v>
      </c>
      <c r="C63" s="39">
        <v>23</v>
      </c>
      <c r="D63" s="39">
        <v>0</v>
      </c>
      <c r="E63" s="39">
        <v>0</v>
      </c>
      <c r="F63" s="39">
        <v>0</v>
      </c>
      <c r="G63" s="39">
        <v>0</v>
      </c>
      <c r="H63" s="39">
        <v>1053689.0900000001</v>
      </c>
      <c r="I63" s="39">
        <v>22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270673.08</v>
      </c>
      <c r="E64" s="39">
        <v>11</v>
      </c>
      <c r="F64" s="39">
        <v>0</v>
      </c>
      <c r="G64" s="39">
        <v>0</v>
      </c>
      <c r="H64" s="39">
        <v>0</v>
      </c>
      <c r="I64" s="39">
        <v>0</v>
      </c>
      <c r="J64" s="39">
        <v>268991.78000000003</v>
      </c>
      <c r="K64" s="39">
        <v>11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180736.42</v>
      </c>
      <c r="E65" s="39">
        <v>15</v>
      </c>
      <c r="F65" s="39">
        <v>0</v>
      </c>
      <c r="G65" s="39">
        <v>0</v>
      </c>
      <c r="H65" s="39">
        <v>0</v>
      </c>
      <c r="I65" s="39">
        <v>0</v>
      </c>
      <c r="J65" s="39">
        <v>142450.76999999999</v>
      </c>
      <c r="K65" s="39">
        <v>18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833743.41</v>
      </c>
      <c r="C66" s="39">
        <v>14</v>
      </c>
      <c r="D66" s="39">
        <v>94890.34</v>
      </c>
      <c r="E66" s="39">
        <v>11</v>
      </c>
      <c r="F66" s="39">
        <v>0</v>
      </c>
      <c r="G66" s="39">
        <v>0</v>
      </c>
      <c r="H66" s="39">
        <v>849505.58</v>
      </c>
      <c r="I66" s="39">
        <v>18</v>
      </c>
      <c r="J66" s="39">
        <v>91734.28</v>
      </c>
      <c r="K66" s="39">
        <v>10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583196.01</v>
      </c>
      <c r="C67" s="39">
        <v>10</v>
      </c>
      <c r="D67" s="39">
        <v>0</v>
      </c>
      <c r="E67" s="39">
        <v>0</v>
      </c>
      <c r="F67" s="39">
        <v>0</v>
      </c>
      <c r="G67" s="39">
        <v>0</v>
      </c>
      <c r="H67" s="39">
        <v>644688.86</v>
      </c>
      <c r="I67" s="39">
        <v>13</v>
      </c>
      <c r="J67" s="39">
        <v>170878.31</v>
      </c>
      <c r="K67" s="39">
        <v>10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1947358.22</v>
      </c>
      <c r="C68" s="39">
        <v>22</v>
      </c>
      <c r="D68" s="39">
        <v>0</v>
      </c>
      <c r="E68" s="39">
        <v>0</v>
      </c>
      <c r="F68" s="39">
        <v>0</v>
      </c>
      <c r="G68" s="39">
        <v>0</v>
      </c>
      <c r="H68" s="39">
        <v>1884418.41</v>
      </c>
      <c r="I68" s="39">
        <v>28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796755.57</v>
      </c>
      <c r="C69" s="39">
        <v>11</v>
      </c>
      <c r="D69" s="39">
        <v>0</v>
      </c>
      <c r="E69" s="39">
        <v>0</v>
      </c>
      <c r="F69" s="39">
        <v>0</v>
      </c>
      <c r="G69" s="39">
        <v>0</v>
      </c>
      <c r="H69" s="39">
        <v>881222.45</v>
      </c>
      <c r="I69" s="39">
        <v>12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1277606.21</v>
      </c>
      <c r="C70" s="39">
        <v>38</v>
      </c>
      <c r="D70" s="39">
        <v>0</v>
      </c>
      <c r="E70" s="39">
        <v>0</v>
      </c>
      <c r="F70" s="39">
        <v>337610.91</v>
      </c>
      <c r="G70" s="39">
        <v>13</v>
      </c>
      <c r="H70" s="39">
        <v>1389203.66</v>
      </c>
      <c r="I70" s="39">
        <v>37</v>
      </c>
      <c r="J70" s="39">
        <v>0</v>
      </c>
      <c r="K70" s="39">
        <v>0</v>
      </c>
      <c r="L70" s="39">
        <v>241416.77</v>
      </c>
      <c r="M70" s="39">
        <v>12</v>
      </c>
    </row>
    <row r="71" spans="1:13" x14ac:dyDescent="0.25">
      <c r="A71" s="38" t="s">
        <v>116</v>
      </c>
      <c r="B71" s="39">
        <v>1117538.8899999999</v>
      </c>
      <c r="C71" s="39">
        <v>12</v>
      </c>
      <c r="D71" s="39">
        <v>0</v>
      </c>
      <c r="E71" s="39">
        <v>0</v>
      </c>
      <c r="F71" s="39">
        <v>0</v>
      </c>
      <c r="G71" s="39">
        <v>0</v>
      </c>
      <c r="H71" s="39">
        <v>1192229.1299999999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11286113</v>
      </c>
      <c r="C72" s="39">
        <v>106</v>
      </c>
      <c r="D72" s="39">
        <v>1025122.34</v>
      </c>
      <c r="E72" s="39">
        <v>16</v>
      </c>
      <c r="F72" s="39">
        <v>1351452.18</v>
      </c>
      <c r="G72" s="39">
        <v>40</v>
      </c>
      <c r="H72" s="39">
        <v>11261724.48</v>
      </c>
      <c r="I72" s="39">
        <v>102</v>
      </c>
      <c r="J72" s="39">
        <v>1119080.54</v>
      </c>
      <c r="K72" s="39">
        <v>13</v>
      </c>
      <c r="L72" s="39">
        <v>1353842.21</v>
      </c>
      <c r="M72" s="39">
        <v>39</v>
      </c>
    </row>
    <row r="73" spans="1:13" x14ac:dyDescent="0.25">
      <c r="A73" s="38" t="s">
        <v>118</v>
      </c>
      <c r="B73" s="39">
        <v>3731197.26</v>
      </c>
      <c r="C73" s="39">
        <v>14</v>
      </c>
      <c r="D73" s="39">
        <v>0</v>
      </c>
      <c r="E73" s="39">
        <v>0</v>
      </c>
      <c r="F73" s="39">
        <v>0</v>
      </c>
      <c r="G73" s="39">
        <v>0</v>
      </c>
      <c r="H73" s="39">
        <v>2248390.21</v>
      </c>
      <c r="I73" s="39">
        <v>15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171327.03</v>
      </c>
      <c r="E74" s="39">
        <v>16</v>
      </c>
      <c r="F74" s="39">
        <v>0</v>
      </c>
      <c r="G74" s="39">
        <v>0</v>
      </c>
      <c r="H74" s="39">
        <v>0</v>
      </c>
      <c r="I74" s="39">
        <v>0</v>
      </c>
      <c r="J74" s="39">
        <v>122627.99</v>
      </c>
      <c r="K74" s="39">
        <v>15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4052974.46</v>
      </c>
      <c r="C75" s="39">
        <v>37</v>
      </c>
      <c r="D75" s="39">
        <v>2487196.9</v>
      </c>
      <c r="E75" s="39">
        <v>17</v>
      </c>
      <c r="F75" s="39">
        <v>760176.35</v>
      </c>
      <c r="G75" s="39">
        <v>19</v>
      </c>
      <c r="H75" s="39">
        <v>4034073.17</v>
      </c>
      <c r="I75" s="39">
        <v>38</v>
      </c>
      <c r="J75" s="39">
        <v>2330250.2999999998</v>
      </c>
      <c r="K75" s="39">
        <v>15</v>
      </c>
      <c r="L75" s="39">
        <v>662611.19999999995</v>
      </c>
      <c r="M75" s="39">
        <v>18</v>
      </c>
    </row>
    <row r="76" spans="1:13" x14ac:dyDescent="0.25">
      <c r="A76" s="38" t="s">
        <v>121</v>
      </c>
      <c r="B76" s="39">
        <v>21810465.649999999</v>
      </c>
      <c r="C76" s="39">
        <v>108</v>
      </c>
      <c r="D76" s="39">
        <v>13423831.84</v>
      </c>
      <c r="E76" s="39">
        <v>25</v>
      </c>
      <c r="F76" s="39">
        <v>2823802.14</v>
      </c>
      <c r="G76" s="39">
        <v>40</v>
      </c>
      <c r="H76" s="39">
        <v>22057642.02</v>
      </c>
      <c r="I76" s="39">
        <v>108</v>
      </c>
      <c r="J76" s="39">
        <v>16393020.4</v>
      </c>
      <c r="K76" s="39">
        <v>26</v>
      </c>
      <c r="L76" s="39">
        <v>2790002.61</v>
      </c>
      <c r="M76" s="39">
        <v>39</v>
      </c>
    </row>
    <row r="77" spans="1:13" x14ac:dyDescent="0.25">
      <c r="A77" s="35" t="s">
        <v>122</v>
      </c>
      <c r="B77" s="35">
        <v>1140209.03</v>
      </c>
      <c r="C77" s="35">
        <v>17</v>
      </c>
      <c r="D77" s="35">
        <v>918582.71</v>
      </c>
      <c r="E77" s="35">
        <v>32</v>
      </c>
      <c r="F77" s="35">
        <v>0</v>
      </c>
      <c r="G77" s="35">
        <v>0</v>
      </c>
      <c r="H77" s="35">
        <v>1088330.52</v>
      </c>
      <c r="I77" s="35">
        <v>17</v>
      </c>
      <c r="J77" s="35">
        <v>841069.15</v>
      </c>
      <c r="K77" s="35">
        <v>29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2866836.62</v>
      </c>
      <c r="C78" s="35">
        <v>36</v>
      </c>
      <c r="D78" s="35">
        <v>0</v>
      </c>
      <c r="E78" s="35">
        <v>0</v>
      </c>
      <c r="F78" s="35">
        <v>268270.96000000002</v>
      </c>
      <c r="G78" s="35">
        <v>15</v>
      </c>
      <c r="H78" s="35">
        <v>2859661.52</v>
      </c>
      <c r="I78" s="35">
        <v>36</v>
      </c>
      <c r="J78" s="35">
        <v>0</v>
      </c>
      <c r="K78" s="35">
        <v>0</v>
      </c>
      <c r="L78" s="35">
        <v>226660.23</v>
      </c>
      <c r="M78" s="35">
        <v>15</v>
      </c>
    </row>
    <row r="79" spans="1:13" x14ac:dyDescent="0.25">
      <c r="A79" s="35" t="s">
        <v>124</v>
      </c>
      <c r="B79" s="35">
        <v>5768861.71</v>
      </c>
      <c r="C79" s="35">
        <v>56</v>
      </c>
      <c r="D79" s="35">
        <v>0</v>
      </c>
      <c r="E79" s="35">
        <v>0</v>
      </c>
      <c r="F79" s="35">
        <v>654866.06000000006</v>
      </c>
      <c r="G79" s="35">
        <v>23</v>
      </c>
      <c r="H79" s="35">
        <v>5698141.25</v>
      </c>
      <c r="I79" s="35">
        <v>63</v>
      </c>
      <c r="J79" s="35">
        <v>0</v>
      </c>
      <c r="K79" s="35">
        <v>0</v>
      </c>
      <c r="L79" s="35">
        <v>763045.54</v>
      </c>
      <c r="M79" s="35">
        <v>24</v>
      </c>
    </row>
    <row r="80" spans="1:13" x14ac:dyDescent="0.25">
      <c r="A80" s="35" t="s">
        <v>125</v>
      </c>
      <c r="B80" s="35">
        <v>2361121.1800000002</v>
      </c>
      <c r="C80" s="35">
        <v>12</v>
      </c>
      <c r="D80" s="35">
        <v>0</v>
      </c>
      <c r="E80" s="35">
        <v>0</v>
      </c>
      <c r="F80" s="35">
        <v>0</v>
      </c>
      <c r="G80" s="35">
        <v>0</v>
      </c>
      <c r="H80" s="35">
        <v>2236301.79</v>
      </c>
      <c r="I80" s="35">
        <v>12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3389680.93</v>
      </c>
      <c r="C81" s="35">
        <v>54</v>
      </c>
      <c r="D81" s="35">
        <v>0</v>
      </c>
      <c r="E81" s="35">
        <v>0</v>
      </c>
      <c r="F81" s="35">
        <v>273114.96000000002</v>
      </c>
      <c r="G81" s="35">
        <v>22</v>
      </c>
      <c r="H81" s="35">
        <v>3852759.49</v>
      </c>
      <c r="I81" s="35">
        <v>52</v>
      </c>
      <c r="J81" s="35">
        <v>0</v>
      </c>
      <c r="K81" s="35">
        <v>0</v>
      </c>
      <c r="L81" s="35">
        <v>359429.57</v>
      </c>
      <c r="M81" s="35">
        <v>22</v>
      </c>
    </row>
    <row r="82" spans="1:13" x14ac:dyDescent="0.25">
      <c r="A82" s="35" t="s">
        <v>127</v>
      </c>
      <c r="B82" s="35">
        <v>14821673.380000001</v>
      </c>
      <c r="C82" s="35">
        <v>81</v>
      </c>
      <c r="D82" s="35">
        <v>19394781.649999999</v>
      </c>
      <c r="E82" s="35">
        <v>134</v>
      </c>
      <c r="F82" s="35">
        <v>4744178.96</v>
      </c>
      <c r="G82" s="35">
        <v>49</v>
      </c>
      <c r="H82" s="35">
        <v>14240323.68</v>
      </c>
      <c r="I82" s="35">
        <v>78</v>
      </c>
      <c r="J82" s="35">
        <v>19005522.129999999</v>
      </c>
      <c r="K82" s="35">
        <v>135</v>
      </c>
      <c r="L82" s="35">
        <v>4384594.41</v>
      </c>
      <c r="M82" s="35">
        <v>50</v>
      </c>
    </row>
    <row r="83" spans="1:13" x14ac:dyDescent="0.25">
      <c r="A83" s="35" t="s">
        <v>128</v>
      </c>
      <c r="B83" s="35">
        <v>1671687.46</v>
      </c>
      <c r="C83" s="35">
        <v>16</v>
      </c>
      <c r="D83" s="35">
        <v>0</v>
      </c>
      <c r="E83" s="35">
        <v>0</v>
      </c>
      <c r="F83" s="35">
        <v>0</v>
      </c>
      <c r="G83" s="35">
        <v>0</v>
      </c>
      <c r="H83" s="35">
        <v>1734226.79</v>
      </c>
      <c r="I83" s="35">
        <v>18</v>
      </c>
      <c r="J83" s="35">
        <v>187044</v>
      </c>
      <c r="K83" s="35">
        <v>11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251178.23999999999</v>
      </c>
      <c r="C84" s="35">
        <v>10</v>
      </c>
      <c r="D84" s="35">
        <v>0</v>
      </c>
      <c r="E84" s="35">
        <v>0</v>
      </c>
      <c r="F84" s="35">
        <v>0</v>
      </c>
      <c r="G84" s="35">
        <v>0</v>
      </c>
      <c r="H84" s="35">
        <v>234381.58</v>
      </c>
      <c r="I84" s="35">
        <v>10</v>
      </c>
      <c r="J84" s="35">
        <v>66569.33</v>
      </c>
      <c r="K84" s="35">
        <v>10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1289473.03</v>
      </c>
      <c r="C85" s="35">
        <v>16</v>
      </c>
      <c r="D85" s="35">
        <v>0</v>
      </c>
      <c r="E85" s="35">
        <v>0</v>
      </c>
      <c r="F85" s="35">
        <v>0</v>
      </c>
      <c r="G85" s="35">
        <v>0</v>
      </c>
      <c r="H85" s="35">
        <v>1354112.78</v>
      </c>
      <c r="I85" s="35">
        <v>20</v>
      </c>
      <c r="J85" s="35">
        <v>0</v>
      </c>
      <c r="K85" s="35">
        <v>0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3229855.79</v>
      </c>
      <c r="C86" s="35">
        <v>34</v>
      </c>
      <c r="D86" s="35">
        <v>1146962.33</v>
      </c>
      <c r="E86" s="35">
        <v>29</v>
      </c>
      <c r="F86" s="35">
        <v>891212.39</v>
      </c>
      <c r="G86" s="35">
        <v>21</v>
      </c>
      <c r="H86" s="35">
        <v>3128278.94</v>
      </c>
      <c r="I86" s="35">
        <v>35</v>
      </c>
      <c r="J86" s="35">
        <v>1124293.75</v>
      </c>
      <c r="K86" s="35">
        <v>31</v>
      </c>
      <c r="L86" s="35">
        <v>895438.6</v>
      </c>
      <c r="M86" s="35">
        <v>23</v>
      </c>
    </row>
    <row r="87" spans="1:13" x14ac:dyDescent="0.25">
      <c r="A87" s="35" t="s">
        <v>132</v>
      </c>
      <c r="B87" s="35">
        <v>952897.86</v>
      </c>
      <c r="C87" s="35">
        <v>15</v>
      </c>
      <c r="D87" s="35">
        <v>1426051.72</v>
      </c>
      <c r="E87" s="35">
        <v>21</v>
      </c>
      <c r="F87" s="35">
        <v>0</v>
      </c>
      <c r="G87" s="35">
        <v>0</v>
      </c>
      <c r="H87" s="35">
        <v>1247311.54</v>
      </c>
      <c r="I87" s="35">
        <v>16</v>
      </c>
      <c r="J87" s="35">
        <v>1366374.41</v>
      </c>
      <c r="K87" s="35">
        <v>31</v>
      </c>
      <c r="L87" s="35">
        <v>377940.68</v>
      </c>
      <c r="M87" s="35">
        <v>10</v>
      </c>
    </row>
    <row r="88" spans="1:13" x14ac:dyDescent="0.25">
      <c r="A88" s="35" t="s">
        <v>133</v>
      </c>
      <c r="B88" s="35">
        <v>5411209.1200000001</v>
      </c>
      <c r="C88" s="35">
        <v>47</v>
      </c>
      <c r="D88" s="35">
        <v>2713966.81</v>
      </c>
      <c r="E88" s="35">
        <v>23</v>
      </c>
      <c r="F88" s="35">
        <v>1331106.25</v>
      </c>
      <c r="G88" s="35">
        <v>19</v>
      </c>
      <c r="H88" s="35">
        <v>5419234.1500000004</v>
      </c>
      <c r="I88" s="35">
        <v>49</v>
      </c>
      <c r="J88" s="35">
        <v>2572958.15</v>
      </c>
      <c r="K88" s="35">
        <v>19</v>
      </c>
      <c r="L88" s="35">
        <v>1472588.74</v>
      </c>
      <c r="M88" s="35">
        <v>18</v>
      </c>
    </row>
    <row r="89" spans="1:13" x14ac:dyDescent="0.25">
      <c r="A89" s="35" t="s">
        <v>134</v>
      </c>
      <c r="B89" s="35">
        <v>734850.76</v>
      </c>
      <c r="C89" s="35">
        <v>11</v>
      </c>
      <c r="D89" s="35">
        <v>0</v>
      </c>
      <c r="E89" s="35">
        <v>0</v>
      </c>
      <c r="F89" s="35">
        <v>0</v>
      </c>
      <c r="G89" s="35">
        <v>0</v>
      </c>
      <c r="H89" s="35">
        <v>705757.02</v>
      </c>
      <c r="I89" s="35">
        <v>10</v>
      </c>
      <c r="J89" s="35">
        <v>0</v>
      </c>
      <c r="K89" s="35">
        <v>0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0</v>
      </c>
      <c r="C90" s="35">
        <v>0</v>
      </c>
      <c r="D90" s="35">
        <v>119966.25</v>
      </c>
      <c r="E90" s="35">
        <v>11</v>
      </c>
      <c r="F90" s="35">
        <v>0</v>
      </c>
      <c r="G90" s="35">
        <v>0</v>
      </c>
      <c r="H90" s="35">
        <v>0</v>
      </c>
      <c r="I90" s="35">
        <v>0</v>
      </c>
      <c r="J90" s="35">
        <v>131318.54</v>
      </c>
      <c r="K90" s="35">
        <v>13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403978.5</v>
      </c>
      <c r="C91" s="35">
        <v>11</v>
      </c>
      <c r="D91" s="35">
        <v>0</v>
      </c>
      <c r="E91" s="35">
        <v>0</v>
      </c>
      <c r="F91" s="35">
        <v>0</v>
      </c>
      <c r="G91" s="35">
        <v>0</v>
      </c>
      <c r="H91" s="35">
        <v>381689.18</v>
      </c>
      <c r="I91" s="35">
        <v>10</v>
      </c>
      <c r="J91" s="35">
        <v>0</v>
      </c>
      <c r="K91" s="35">
        <v>0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0</v>
      </c>
      <c r="C92" s="35">
        <v>0</v>
      </c>
      <c r="D92" s="35">
        <v>408487.76</v>
      </c>
      <c r="E92" s="35">
        <v>10</v>
      </c>
      <c r="F92" s="35">
        <v>0</v>
      </c>
      <c r="G92" s="35">
        <v>0</v>
      </c>
      <c r="H92" s="35">
        <v>0</v>
      </c>
      <c r="I92" s="35">
        <v>0</v>
      </c>
      <c r="J92" s="35">
        <v>406461.07</v>
      </c>
      <c r="K92" s="35">
        <v>11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9867829.1300000008</v>
      </c>
      <c r="C93" s="35">
        <v>55</v>
      </c>
      <c r="D93" s="35">
        <v>0</v>
      </c>
      <c r="E93" s="35">
        <v>0</v>
      </c>
      <c r="F93" s="35">
        <v>1180317.46</v>
      </c>
      <c r="G93" s="35">
        <v>19</v>
      </c>
      <c r="H93" s="35">
        <v>9349125.5299999993</v>
      </c>
      <c r="I93" s="35">
        <v>52</v>
      </c>
      <c r="J93" s="35">
        <v>0</v>
      </c>
      <c r="K93" s="35">
        <v>0</v>
      </c>
      <c r="L93" s="35">
        <v>1059977.3700000001</v>
      </c>
      <c r="M93" s="35">
        <v>19</v>
      </c>
    </row>
    <row r="94" spans="1:13" x14ac:dyDescent="0.25">
      <c r="A94" s="35" t="s">
        <v>139</v>
      </c>
      <c r="B94" s="35">
        <v>2097844.58</v>
      </c>
      <c r="C94" s="35">
        <v>23</v>
      </c>
      <c r="D94" s="35">
        <v>419047.02</v>
      </c>
      <c r="E94" s="35">
        <v>29</v>
      </c>
      <c r="F94" s="35">
        <v>320130.61</v>
      </c>
      <c r="G94" s="35">
        <v>13</v>
      </c>
      <c r="H94" s="35">
        <v>2500377.34</v>
      </c>
      <c r="I94" s="35">
        <v>27</v>
      </c>
      <c r="J94" s="35">
        <v>582523.74</v>
      </c>
      <c r="K94" s="35">
        <v>27</v>
      </c>
      <c r="L94" s="35">
        <v>578837.15</v>
      </c>
      <c r="M94" s="35">
        <v>16</v>
      </c>
    </row>
    <row r="95" spans="1:13" x14ac:dyDescent="0.25">
      <c r="A95" s="35" t="s">
        <v>140</v>
      </c>
      <c r="B95" s="35">
        <v>1235195.93</v>
      </c>
      <c r="C95" s="35">
        <v>14</v>
      </c>
      <c r="D95" s="35">
        <v>0</v>
      </c>
      <c r="E95" s="35">
        <v>0</v>
      </c>
      <c r="F95" s="35">
        <v>0</v>
      </c>
      <c r="G95" s="35">
        <v>0</v>
      </c>
      <c r="H95" s="35">
        <v>1277695.9099999999</v>
      </c>
      <c r="I95" s="35">
        <v>15</v>
      </c>
      <c r="J95" s="35">
        <v>0</v>
      </c>
      <c r="K95" s="35">
        <v>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163950.62</v>
      </c>
      <c r="E96" s="35">
        <v>16</v>
      </c>
      <c r="F96" s="35">
        <v>0</v>
      </c>
      <c r="G96" s="35">
        <v>0</v>
      </c>
      <c r="H96" s="35">
        <v>0</v>
      </c>
      <c r="I96" s="35">
        <v>0</v>
      </c>
      <c r="J96" s="35">
        <v>151902.42000000001</v>
      </c>
      <c r="K96" s="35">
        <v>16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3718426.23</v>
      </c>
      <c r="C97" s="35">
        <v>40</v>
      </c>
      <c r="D97" s="35">
        <v>0</v>
      </c>
      <c r="E97" s="35">
        <v>0</v>
      </c>
      <c r="F97" s="35">
        <v>1494044.94</v>
      </c>
      <c r="G97" s="35">
        <v>18</v>
      </c>
      <c r="H97" s="35">
        <v>3537605.88</v>
      </c>
      <c r="I97" s="35">
        <v>35</v>
      </c>
      <c r="J97" s="35">
        <v>0</v>
      </c>
      <c r="K97" s="35">
        <v>0</v>
      </c>
      <c r="L97" s="35">
        <v>1486303.48</v>
      </c>
      <c r="M97" s="35">
        <v>14</v>
      </c>
    </row>
    <row r="98" spans="1:13" x14ac:dyDescent="0.25">
      <c r="A98" s="35" t="s">
        <v>143</v>
      </c>
      <c r="B98" s="35">
        <v>4932076.6900000004</v>
      </c>
      <c r="C98" s="35">
        <v>27</v>
      </c>
      <c r="D98" s="35">
        <v>6339083.9100000001</v>
      </c>
      <c r="E98" s="35">
        <v>37</v>
      </c>
      <c r="F98" s="35">
        <v>1437128.16</v>
      </c>
      <c r="G98" s="35">
        <v>17</v>
      </c>
      <c r="H98" s="35">
        <v>4826559.32</v>
      </c>
      <c r="I98" s="35">
        <v>30</v>
      </c>
      <c r="J98" s="35">
        <v>6195951</v>
      </c>
      <c r="K98" s="35">
        <v>35</v>
      </c>
      <c r="L98" s="35">
        <v>1351223.02</v>
      </c>
      <c r="M98" s="35">
        <v>16</v>
      </c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144</v>
      </c>
      <c r="B2" s="35">
        <v>14721805.84</v>
      </c>
      <c r="C2" s="36">
        <v>146</v>
      </c>
      <c r="D2" s="35">
        <v>7846757.7599999998</v>
      </c>
      <c r="E2" s="36">
        <v>124</v>
      </c>
      <c r="F2" s="35">
        <v>2611569.2599999998</v>
      </c>
      <c r="G2" s="36">
        <v>61</v>
      </c>
      <c r="H2" s="35">
        <v>14573595.77</v>
      </c>
      <c r="I2" s="36">
        <v>157</v>
      </c>
      <c r="J2" s="35">
        <v>7457685.0599999996</v>
      </c>
      <c r="K2" s="36">
        <v>124</v>
      </c>
      <c r="L2" s="35">
        <v>2640914.92</v>
      </c>
      <c r="M2" s="37">
        <v>62</v>
      </c>
      <c r="N2" s="35"/>
      <c r="O2" s="35"/>
      <c r="P2" s="35"/>
      <c r="Q2" s="35"/>
      <c r="R2" s="35"/>
    </row>
    <row r="3" spans="1:18" x14ac:dyDescent="0.25">
      <c r="A3" s="35" t="s">
        <v>145</v>
      </c>
      <c r="B3" s="35">
        <v>22034150.199999999</v>
      </c>
      <c r="C3" s="36">
        <v>196</v>
      </c>
      <c r="D3" s="35">
        <v>14833736.74</v>
      </c>
      <c r="E3" s="36">
        <v>148</v>
      </c>
      <c r="F3" s="35">
        <v>4611339.95</v>
      </c>
      <c r="G3" s="36">
        <v>90</v>
      </c>
      <c r="H3" s="35">
        <v>21712827.84</v>
      </c>
      <c r="I3" s="36">
        <v>204</v>
      </c>
      <c r="J3" s="35">
        <v>14581115.07</v>
      </c>
      <c r="K3" s="36">
        <v>158</v>
      </c>
      <c r="L3" s="35">
        <v>4355143.43</v>
      </c>
      <c r="M3" s="37">
        <v>93</v>
      </c>
      <c r="N3" s="35"/>
      <c r="O3" s="35"/>
      <c r="P3" s="35"/>
      <c r="Q3" s="35"/>
      <c r="R3" s="35"/>
    </row>
    <row r="4" spans="1:18" x14ac:dyDescent="0.25">
      <c r="A4" s="35" t="s">
        <v>146</v>
      </c>
      <c r="B4" s="35">
        <v>10558867.99</v>
      </c>
      <c r="C4" s="36">
        <v>146</v>
      </c>
      <c r="D4" s="35">
        <v>4045284.56</v>
      </c>
      <c r="E4" s="36">
        <v>93</v>
      </c>
      <c r="F4" s="35">
        <v>1514172.65</v>
      </c>
      <c r="G4" s="36">
        <v>55</v>
      </c>
      <c r="H4" s="35">
        <v>10368961.539999999</v>
      </c>
      <c r="I4" s="36">
        <v>143</v>
      </c>
      <c r="J4" s="35">
        <v>3530081.94</v>
      </c>
      <c r="K4" s="36">
        <v>94</v>
      </c>
      <c r="L4" s="35">
        <v>1431854.91</v>
      </c>
      <c r="M4" s="37">
        <v>53</v>
      </c>
      <c r="N4" s="35"/>
      <c r="O4" s="35"/>
      <c r="P4" s="35"/>
      <c r="Q4" s="35"/>
      <c r="R4" s="35"/>
    </row>
    <row r="5" spans="1:18" x14ac:dyDescent="0.25">
      <c r="A5" s="35" t="s">
        <v>147</v>
      </c>
      <c r="B5" s="35">
        <v>101848254.27</v>
      </c>
      <c r="C5" s="36">
        <v>689</v>
      </c>
      <c r="D5" s="35">
        <v>46933531.350000001</v>
      </c>
      <c r="E5" s="36">
        <v>168</v>
      </c>
      <c r="F5" s="35">
        <v>22270042.140000001</v>
      </c>
      <c r="G5" s="36">
        <v>285</v>
      </c>
      <c r="H5" s="35">
        <v>100379536.19</v>
      </c>
      <c r="I5" s="36">
        <v>701</v>
      </c>
      <c r="J5" s="35">
        <v>45216439.310000002</v>
      </c>
      <c r="K5" s="36">
        <v>171</v>
      </c>
      <c r="L5" s="35">
        <v>21483647.329999998</v>
      </c>
      <c r="M5" s="37">
        <v>276</v>
      </c>
      <c r="N5" s="35"/>
      <c r="O5" s="35"/>
      <c r="P5" s="35"/>
      <c r="Q5" s="35"/>
      <c r="R5" s="35"/>
    </row>
    <row r="6" spans="1:18" x14ac:dyDescent="0.25">
      <c r="A6" s="35" t="s">
        <v>148</v>
      </c>
      <c r="B6" s="35">
        <v>655060.05000000005</v>
      </c>
      <c r="C6" s="36">
        <v>22</v>
      </c>
      <c r="D6" s="35">
        <v>527808.29</v>
      </c>
      <c r="E6" s="36">
        <v>18</v>
      </c>
      <c r="F6" s="35">
        <v>0</v>
      </c>
      <c r="G6" s="36">
        <v>0</v>
      </c>
      <c r="H6" s="35">
        <v>537350.57999999996</v>
      </c>
      <c r="I6" s="36">
        <v>21</v>
      </c>
      <c r="J6" s="35">
        <v>677675.05</v>
      </c>
      <c r="K6" s="36">
        <v>23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149</v>
      </c>
      <c r="B7" s="35">
        <v>13471943.560000001</v>
      </c>
      <c r="C7" s="36">
        <v>166</v>
      </c>
      <c r="D7" s="35">
        <v>8431121.2699999996</v>
      </c>
      <c r="E7" s="36">
        <v>55</v>
      </c>
      <c r="F7" s="35">
        <v>1352966.51</v>
      </c>
      <c r="G7" s="36">
        <v>50</v>
      </c>
      <c r="H7" s="35">
        <v>13155536.6</v>
      </c>
      <c r="I7" s="36">
        <v>177</v>
      </c>
      <c r="J7" s="35">
        <v>8053689.6699999999</v>
      </c>
      <c r="K7" s="36">
        <v>54</v>
      </c>
      <c r="L7" s="35">
        <v>1521598.82</v>
      </c>
      <c r="M7" s="37">
        <v>55</v>
      </c>
      <c r="N7" s="35"/>
      <c r="O7" s="35"/>
      <c r="P7" s="35"/>
      <c r="Q7" s="35"/>
      <c r="R7" s="35"/>
    </row>
    <row r="8" spans="1:18" x14ac:dyDescent="0.25">
      <c r="A8" s="35" t="s">
        <v>150</v>
      </c>
      <c r="B8" s="35">
        <v>3109130.33</v>
      </c>
      <c r="C8" s="36">
        <v>48</v>
      </c>
      <c r="D8" s="35">
        <v>2587890.35</v>
      </c>
      <c r="E8" s="36">
        <v>108</v>
      </c>
      <c r="F8" s="35">
        <v>714497.26</v>
      </c>
      <c r="G8" s="36">
        <v>14</v>
      </c>
      <c r="H8" s="35">
        <v>3070897.88</v>
      </c>
      <c r="I8" s="36">
        <v>53</v>
      </c>
      <c r="J8" s="35">
        <v>2554144.7200000002</v>
      </c>
      <c r="K8" s="36">
        <v>103</v>
      </c>
      <c r="L8" s="35">
        <v>658068.55000000005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151</v>
      </c>
      <c r="B9" s="35">
        <v>22308146.280000001</v>
      </c>
      <c r="C9" s="36">
        <v>158</v>
      </c>
      <c r="D9" s="35">
        <v>22204320.27</v>
      </c>
      <c r="E9" s="36">
        <v>198</v>
      </c>
      <c r="F9" s="35">
        <v>5871344.2699999996</v>
      </c>
      <c r="G9" s="36">
        <v>77</v>
      </c>
      <c r="H9" s="35">
        <v>21732999.899999999</v>
      </c>
      <c r="I9" s="36">
        <v>166</v>
      </c>
      <c r="J9" s="35">
        <v>21759329.460000001</v>
      </c>
      <c r="K9" s="36">
        <v>200</v>
      </c>
      <c r="L9" s="35">
        <v>5401971.71</v>
      </c>
      <c r="M9" s="37">
        <v>80</v>
      </c>
      <c r="N9" s="35"/>
      <c r="O9" s="35"/>
      <c r="P9" s="35"/>
      <c r="Q9" s="35"/>
      <c r="R9" s="35"/>
    </row>
    <row r="10" spans="1:18" x14ac:dyDescent="0.25">
      <c r="A10" s="35" t="s">
        <v>152</v>
      </c>
      <c r="B10" s="35">
        <v>6119709.5599999996</v>
      </c>
      <c r="C10" s="36">
        <v>83</v>
      </c>
      <c r="D10" s="35">
        <v>2566991.9500000002</v>
      </c>
      <c r="E10" s="36">
        <v>46</v>
      </c>
      <c r="F10" s="35">
        <v>649229.42000000004</v>
      </c>
      <c r="G10" s="36">
        <v>21</v>
      </c>
      <c r="H10" s="35">
        <v>6014044.7699999996</v>
      </c>
      <c r="I10" s="36">
        <v>98</v>
      </c>
      <c r="J10" s="35">
        <v>2561765.4700000002</v>
      </c>
      <c r="K10" s="36">
        <v>47</v>
      </c>
      <c r="L10" s="35">
        <v>668485.54</v>
      </c>
      <c r="M10" s="37">
        <v>27</v>
      </c>
      <c r="N10" s="35"/>
      <c r="O10" s="35"/>
      <c r="P10" s="35"/>
      <c r="Q10" s="35"/>
      <c r="R10" s="35"/>
    </row>
    <row r="11" spans="1:18" x14ac:dyDescent="0.25">
      <c r="A11" s="35" t="s">
        <v>153</v>
      </c>
      <c r="B11" s="35">
        <v>9602548.9800000004</v>
      </c>
      <c r="C11" s="36">
        <v>135</v>
      </c>
      <c r="D11" s="35">
        <v>3072504.14</v>
      </c>
      <c r="E11" s="36">
        <v>120</v>
      </c>
      <c r="F11" s="35">
        <v>1435328.01</v>
      </c>
      <c r="G11" s="36">
        <v>41</v>
      </c>
      <c r="H11" s="35">
        <v>9079265.3200000003</v>
      </c>
      <c r="I11" s="36">
        <v>141</v>
      </c>
      <c r="J11" s="35">
        <v>3074855.07</v>
      </c>
      <c r="K11" s="36">
        <v>135</v>
      </c>
      <c r="L11" s="35">
        <v>1433589.47</v>
      </c>
      <c r="M11" s="37">
        <v>44</v>
      </c>
      <c r="N11" s="35"/>
      <c r="O11" s="35"/>
      <c r="P11" s="35"/>
      <c r="Q11" s="35"/>
      <c r="R11" s="35"/>
    </row>
    <row r="12" spans="1:18" x14ac:dyDescent="0.25">
      <c r="A12" s="35" t="s">
        <v>154</v>
      </c>
      <c r="B12" s="35">
        <v>5734529.46</v>
      </c>
      <c r="C12" s="36">
        <v>61</v>
      </c>
      <c r="D12" s="35">
        <v>21141833.920000002</v>
      </c>
      <c r="E12" s="36">
        <v>72</v>
      </c>
      <c r="F12" s="35">
        <v>1341036.04</v>
      </c>
      <c r="G12" s="36">
        <v>16</v>
      </c>
      <c r="H12" s="35">
        <v>5128584.4000000004</v>
      </c>
      <c r="I12" s="36">
        <v>60</v>
      </c>
      <c r="J12" s="35">
        <v>16530000.220000001</v>
      </c>
      <c r="K12" s="36">
        <v>70</v>
      </c>
      <c r="L12" s="35">
        <v>1140013.92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155</v>
      </c>
      <c r="B13" s="35">
        <v>28462656.649999999</v>
      </c>
      <c r="C13" s="36">
        <v>316</v>
      </c>
      <c r="D13" s="35">
        <v>11502439.49</v>
      </c>
      <c r="E13" s="36">
        <v>205</v>
      </c>
      <c r="F13" s="35">
        <v>5158259.3899999997</v>
      </c>
      <c r="G13" s="36">
        <v>122</v>
      </c>
      <c r="H13" s="35">
        <v>27229105.09</v>
      </c>
      <c r="I13" s="36">
        <v>322</v>
      </c>
      <c r="J13" s="35">
        <v>11481651.43</v>
      </c>
      <c r="K13" s="36">
        <v>214</v>
      </c>
      <c r="L13" s="35">
        <v>5040307.8600000003</v>
      </c>
      <c r="M13" s="37">
        <v>123</v>
      </c>
      <c r="N13" s="35"/>
      <c r="O13" s="35"/>
      <c r="P13" s="35"/>
      <c r="Q13" s="35"/>
      <c r="R13" s="35"/>
    </row>
    <row r="14" spans="1:18" x14ac:dyDescent="0.25">
      <c r="A14" s="35" t="s">
        <v>156</v>
      </c>
      <c r="B14" s="35">
        <v>30047526.079999998</v>
      </c>
      <c r="C14" s="36">
        <v>305</v>
      </c>
      <c r="D14" s="35">
        <v>8992209.3200000003</v>
      </c>
      <c r="E14" s="36">
        <v>146</v>
      </c>
      <c r="F14" s="35">
        <v>5110143.01</v>
      </c>
      <c r="G14" s="36">
        <v>120</v>
      </c>
      <c r="H14" s="35">
        <v>29663235.760000002</v>
      </c>
      <c r="I14" s="36">
        <v>305</v>
      </c>
      <c r="J14" s="35">
        <v>8749382.6799999997</v>
      </c>
      <c r="K14" s="36">
        <v>150</v>
      </c>
      <c r="L14" s="35">
        <v>5340670.04</v>
      </c>
      <c r="M14" s="37">
        <v>127</v>
      </c>
      <c r="N14" s="35"/>
      <c r="O14" s="35"/>
      <c r="P14" s="35"/>
      <c r="Q14" s="35"/>
      <c r="R14" s="35"/>
    </row>
    <row r="15" spans="1:18" x14ac:dyDescent="0.25">
      <c r="A15" s="35" t="s">
        <v>157</v>
      </c>
      <c r="B15" s="35">
        <v>21203166.489999998</v>
      </c>
      <c r="C15" s="36">
        <v>251</v>
      </c>
      <c r="D15" s="35">
        <v>6733091.6500000004</v>
      </c>
      <c r="E15" s="36">
        <v>168</v>
      </c>
      <c r="F15" s="35">
        <v>3744646.81</v>
      </c>
      <c r="G15" s="36">
        <v>107</v>
      </c>
      <c r="H15" s="35">
        <v>20951174.75</v>
      </c>
      <c r="I15" s="36">
        <v>278</v>
      </c>
      <c r="J15" s="35">
        <v>7573268.1600000001</v>
      </c>
      <c r="K15" s="36">
        <v>186</v>
      </c>
      <c r="L15" s="35">
        <v>4088407.16</v>
      </c>
      <c r="M15" s="37">
        <v>119</v>
      </c>
      <c r="N15" s="35"/>
      <c r="O15" s="35"/>
      <c r="P15" s="35"/>
      <c r="Q15" s="35"/>
      <c r="R15" s="35"/>
    </row>
    <row r="16" spans="1:18" x14ac:dyDescent="0.25">
      <c r="A16" s="35" t="s">
        <v>158</v>
      </c>
      <c r="B16" s="35">
        <v>28953962.170000002</v>
      </c>
      <c r="C16" s="36">
        <v>291</v>
      </c>
      <c r="D16" s="35">
        <v>20000824.199999999</v>
      </c>
      <c r="E16" s="36">
        <v>256</v>
      </c>
      <c r="F16" s="35">
        <v>6647473.7699999996</v>
      </c>
      <c r="G16" s="36">
        <v>130</v>
      </c>
      <c r="H16" s="35">
        <v>28232979.350000001</v>
      </c>
      <c r="I16" s="36">
        <v>303</v>
      </c>
      <c r="J16" s="35">
        <v>19726196.649999999</v>
      </c>
      <c r="K16" s="36">
        <v>251</v>
      </c>
      <c r="L16" s="35">
        <v>6319269.5099999998</v>
      </c>
      <c r="M16" s="37">
        <v>127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2019-01-02T21:00:08Z</dcterms:modified>
</cp:coreProperties>
</file>