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jects\MRT and SUT\missing Oct 20 report generated manually\"/>
    </mc:Choice>
  </mc:AlternateContent>
  <xr:revisionPtr revIDLastSave="0" documentId="13_ncr:1_{BACB90C8-AFCC-40D6-BFB0-2BDDD462724A}" xr6:coauthVersionLast="46" xr6:coauthVersionMax="46" xr10:uidLastSave="{00000000-0000-0000-0000-000000000000}"/>
  <bookViews>
    <workbookView xWindow="1050" yWindow="435" windowWidth="18030" windowHeight="11220" xr2:uid="{00000000-000D-0000-FFFF-FFFF00000000}"/>
  </bookViews>
  <sheets>
    <sheet name="Cover" sheetId="3" r:id="rId1"/>
    <sheet name="Town" sheetId="5" r:id="rId2"/>
    <sheet name="County" sheetId="4" r:id="rId3"/>
    <sheet name="County Data" sheetId="2" r:id="rId4"/>
    <sheet name="Town Data" sheetId="1" r:id="rId5"/>
  </sheets>
  <externalReferences>
    <externalReference r:id="rId6"/>
  </externalReferences>
  <definedNames>
    <definedName name="_xlnm._FilterDatabase" localSheetId="3" hidden="1">'County Data'!$1:$1</definedName>
    <definedName name="_xlnm._FilterDatabase" localSheetId="4" hidden="1">'Town Data'!$1:$1</definedName>
    <definedName name="_xlnm.Print_Titles" localSheetId="3">'County Data'!$1:$1</definedName>
    <definedName name="_xlnm.Print_Titles" localSheetId="4">'Town Data'!$1:$1</definedName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7" i="5" l="1"/>
  <c r="G137" i="5"/>
  <c r="F137" i="5"/>
  <c r="E137" i="5"/>
  <c r="D137" i="5"/>
  <c r="C137" i="5"/>
  <c r="B137" i="5"/>
  <c r="H136" i="5"/>
  <c r="K136" i="5" s="1"/>
  <c r="G136" i="5"/>
  <c r="F136" i="5"/>
  <c r="E136" i="5"/>
  <c r="D136" i="5"/>
  <c r="C136" i="5"/>
  <c r="B136" i="5"/>
  <c r="H135" i="5"/>
  <c r="K135" i="5" s="1"/>
  <c r="G135" i="5"/>
  <c r="J135" i="5" s="1"/>
  <c r="F135" i="5"/>
  <c r="E135" i="5"/>
  <c r="D135" i="5"/>
  <c r="C135" i="5"/>
  <c r="B135" i="5"/>
  <c r="H134" i="5"/>
  <c r="G134" i="5"/>
  <c r="J134" i="5" s="1"/>
  <c r="F134" i="5"/>
  <c r="I134" i="5" s="1"/>
  <c r="E134" i="5"/>
  <c r="D134" i="5"/>
  <c r="C134" i="5"/>
  <c r="B134" i="5"/>
  <c r="H133" i="5"/>
  <c r="G133" i="5"/>
  <c r="F133" i="5"/>
  <c r="E133" i="5"/>
  <c r="K133" i="5" s="1"/>
  <c r="D133" i="5"/>
  <c r="C133" i="5"/>
  <c r="B133" i="5"/>
  <c r="H132" i="5"/>
  <c r="G132" i="5"/>
  <c r="F132" i="5"/>
  <c r="E132" i="5"/>
  <c r="K132" i="5" s="1"/>
  <c r="D132" i="5"/>
  <c r="J132" i="5" s="1"/>
  <c r="C132" i="5"/>
  <c r="B132" i="5"/>
  <c r="H131" i="5"/>
  <c r="G131" i="5"/>
  <c r="F131" i="5"/>
  <c r="E131" i="5"/>
  <c r="D131" i="5"/>
  <c r="J131" i="5" s="1"/>
  <c r="C131" i="5"/>
  <c r="I131" i="5" s="1"/>
  <c r="B131" i="5"/>
  <c r="H130" i="5"/>
  <c r="G130" i="5"/>
  <c r="F130" i="5"/>
  <c r="E130" i="5"/>
  <c r="D130" i="5"/>
  <c r="C130" i="5"/>
  <c r="I130" i="5" s="1"/>
  <c r="B130" i="5"/>
  <c r="H129" i="5"/>
  <c r="G129" i="5"/>
  <c r="F129" i="5"/>
  <c r="E129" i="5"/>
  <c r="D129" i="5"/>
  <c r="C129" i="5"/>
  <c r="B129" i="5"/>
  <c r="H128" i="5"/>
  <c r="K128" i="5" s="1"/>
  <c r="G128" i="5"/>
  <c r="F128" i="5"/>
  <c r="E128" i="5"/>
  <c r="D128" i="5"/>
  <c r="C128" i="5"/>
  <c r="B128" i="5"/>
  <c r="H127" i="5"/>
  <c r="K127" i="5" s="1"/>
  <c r="G127" i="5"/>
  <c r="J127" i="5" s="1"/>
  <c r="F127" i="5"/>
  <c r="E127" i="5"/>
  <c r="D127" i="5"/>
  <c r="C127" i="5"/>
  <c r="B127" i="5"/>
  <c r="H126" i="5"/>
  <c r="G126" i="5"/>
  <c r="J126" i="5" s="1"/>
  <c r="F126" i="5"/>
  <c r="I126" i="5" s="1"/>
  <c r="E126" i="5"/>
  <c r="D126" i="5"/>
  <c r="C126" i="5"/>
  <c r="B126" i="5"/>
  <c r="H125" i="5"/>
  <c r="G125" i="5"/>
  <c r="F125" i="5"/>
  <c r="I125" i="5" s="1"/>
  <c r="E125" i="5"/>
  <c r="K125" i="5" s="1"/>
  <c r="D125" i="5"/>
  <c r="C125" i="5"/>
  <c r="B125" i="5"/>
  <c r="H124" i="5"/>
  <c r="G124" i="5"/>
  <c r="F124" i="5"/>
  <c r="E124" i="5"/>
  <c r="K124" i="5" s="1"/>
  <c r="D124" i="5"/>
  <c r="J124" i="5" s="1"/>
  <c r="C124" i="5"/>
  <c r="B124" i="5"/>
  <c r="H123" i="5"/>
  <c r="G123" i="5"/>
  <c r="F123" i="5"/>
  <c r="E123" i="5"/>
  <c r="D123" i="5"/>
  <c r="J123" i="5" s="1"/>
  <c r="C123" i="5"/>
  <c r="I123" i="5" s="1"/>
  <c r="B123" i="5"/>
  <c r="H122" i="5"/>
  <c r="G122" i="5"/>
  <c r="F122" i="5"/>
  <c r="E122" i="5"/>
  <c r="D122" i="5"/>
  <c r="C122" i="5"/>
  <c r="B122" i="5"/>
  <c r="H121" i="5"/>
  <c r="G121" i="5"/>
  <c r="F121" i="5"/>
  <c r="E121" i="5"/>
  <c r="D121" i="5"/>
  <c r="C121" i="5"/>
  <c r="B121" i="5"/>
  <c r="H120" i="5"/>
  <c r="K120" i="5" s="1"/>
  <c r="G120" i="5"/>
  <c r="F120" i="5"/>
  <c r="E120" i="5"/>
  <c r="D120" i="5"/>
  <c r="C120" i="5"/>
  <c r="B120" i="5"/>
  <c r="H119" i="5"/>
  <c r="K119" i="5" s="1"/>
  <c r="G119" i="5"/>
  <c r="J119" i="5" s="1"/>
  <c r="F119" i="5"/>
  <c r="E119" i="5"/>
  <c r="D119" i="5"/>
  <c r="C119" i="5"/>
  <c r="B119" i="5"/>
  <c r="H118" i="5"/>
  <c r="G118" i="5"/>
  <c r="J118" i="5" s="1"/>
  <c r="F118" i="5"/>
  <c r="I118" i="5" s="1"/>
  <c r="E118" i="5"/>
  <c r="D118" i="5"/>
  <c r="C118" i="5"/>
  <c r="B118" i="5"/>
  <c r="H117" i="5"/>
  <c r="G117" i="5"/>
  <c r="F117" i="5"/>
  <c r="I117" i="5" s="1"/>
  <c r="E117" i="5"/>
  <c r="K117" i="5" s="1"/>
  <c r="D117" i="5"/>
  <c r="C117" i="5"/>
  <c r="B117" i="5"/>
  <c r="H116" i="5"/>
  <c r="G116" i="5"/>
  <c r="F116" i="5"/>
  <c r="E116" i="5"/>
  <c r="K116" i="5" s="1"/>
  <c r="D116" i="5"/>
  <c r="J116" i="5" s="1"/>
  <c r="C116" i="5"/>
  <c r="B116" i="5"/>
  <c r="H115" i="5"/>
  <c r="G115" i="5"/>
  <c r="F115" i="5"/>
  <c r="E115" i="5"/>
  <c r="D115" i="5"/>
  <c r="C115" i="5"/>
  <c r="I115" i="5" s="1"/>
  <c r="B115" i="5"/>
  <c r="H114" i="5"/>
  <c r="G114" i="5"/>
  <c r="F114" i="5"/>
  <c r="E114" i="5"/>
  <c r="D114" i="5"/>
  <c r="C114" i="5"/>
  <c r="I114" i="5" s="1"/>
  <c r="B114" i="5"/>
  <c r="H113" i="5"/>
  <c r="K113" i="5" s="1"/>
  <c r="G113" i="5"/>
  <c r="F113" i="5"/>
  <c r="E113" i="5"/>
  <c r="D113" i="5"/>
  <c r="C113" i="5"/>
  <c r="B113" i="5"/>
  <c r="H112" i="5"/>
  <c r="K112" i="5" s="1"/>
  <c r="G112" i="5"/>
  <c r="J112" i="5" s="1"/>
  <c r="F112" i="5"/>
  <c r="E112" i="5"/>
  <c r="D112" i="5"/>
  <c r="C112" i="5"/>
  <c r="B112" i="5"/>
  <c r="H111" i="5"/>
  <c r="K111" i="5" s="1"/>
  <c r="G111" i="5"/>
  <c r="J111" i="5" s="1"/>
  <c r="F111" i="5"/>
  <c r="I111" i="5" s="1"/>
  <c r="E111" i="5"/>
  <c r="D111" i="5"/>
  <c r="C111" i="5"/>
  <c r="B111" i="5"/>
  <c r="H110" i="5"/>
  <c r="G110" i="5"/>
  <c r="F110" i="5"/>
  <c r="I110" i="5" s="1"/>
  <c r="E110" i="5"/>
  <c r="K110" i="5" s="1"/>
  <c r="D110" i="5"/>
  <c r="C110" i="5"/>
  <c r="B110" i="5"/>
  <c r="H109" i="5"/>
  <c r="G109" i="5"/>
  <c r="F109" i="5"/>
  <c r="I109" i="5" s="1"/>
  <c r="E109" i="5"/>
  <c r="K109" i="5" s="1"/>
  <c r="D109" i="5"/>
  <c r="J109" i="5" s="1"/>
  <c r="C109" i="5"/>
  <c r="B109" i="5"/>
  <c r="H108" i="5"/>
  <c r="G108" i="5"/>
  <c r="F108" i="5"/>
  <c r="E108" i="5"/>
  <c r="K108" i="5" s="1"/>
  <c r="D108" i="5"/>
  <c r="C108" i="5"/>
  <c r="I108" i="5" s="1"/>
  <c r="B108" i="5"/>
  <c r="H107" i="5"/>
  <c r="G107" i="5"/>
  <c r="F107" i="5"/>
  <c r="E107" i="5"/>
  <c r="D107" i="5"/>
  <c r="J107" i="5" s="1"/>
  <c r="C107" i="5"/>
  <c r="I107" i="5" s="1"/>
  <c r="B107" i="5"/>
  <c r="H106" i="5"/>
  <c r="G106" i="5"/>
  <c r="F106" i="5"/>
  <c r="E106" i="5"/>
  <c r="D106" i="5"/>
  <c r="C106" i="5"/>
  <c r="B106" i="5"/>
  <c r="H105" i="5"/>
  <c r="K105" i="5" s="1"/>
  <c r="G105" i="5"/>
  <c r="F105" i="5"/>
  <c r="E105" i="5"/>
  <c r="D105" i="5"/>
  <c r="C105" i="5"/>
  <c r="B105" i="5"/>
  <c r="H104" i="5"/>
  <c r="K104" i="5" s="1"/>
  <c r="G104" i="5"/>
  <c r="J104" i="5" s="1"/>
  <c r="F104" i="5"/>
  <c r="E104" i="5"/>
  <c r="D104" i="5"/>
  <c r="C104" i="5"/>
  <c r="B104" i="5"/>
  <c r="H103" i="5"/>
  <c r="K103" i="5" s="1"/>
  <c r="G103" i="5"/>
  <c r="J103" i="5" s="1"/>
  <c r="F103" i="5"/>
  <c r="I103" i="5" s="1"/>
  <c r="E103" i="5"/>
  <c r="D103" i="5"/>
  <c r="C103" i="5"/>
  <c r="B103" i="5"/>
  <c r="H102" i="5"/>
  <c r="G102" i="5"/>
  <c r="J102" i="5" s="1"/>
  <c r="F102" i="5"/>
  <c r="I102" i="5" s="1"/>
  <c r="E102" i="5"/>
  <c r="D102" i="5"/>
  <c r="C102" i="5"/>
  <c r="B102" i="5"/>
  <c r="H101" i="5"/>
  <c r="G101" i="5"/>
  <c r="F101" i="5"/>
  <c r="E101" i="5"/>
  <c r="D101" i="5"/>
  <c r="J101" i="5" s="1"/>
  <c r="C101" i="5"/>
  <c r="B101" i="5"/>
  <c r="H100" i="5"/>
  <c r="G100" i="5"/>
  <c r="F100" i="5"/>
  <c r="E100" i="5"/>
  <c r="K100" i="5" s="1"/>
  <c r="D100" i="5"/>
  <c r="J100" i="5" s="1"/>
  <c r="C100" i="5"/>
  <c r="I100" i="5" s="1"/>
  <c r="B100" i="5"/>
  <c r="H99" i="5"/>
  <c r="G99" i="5"/>
  <c r="F99" i="5"/>
  <c r="E99" i="5"/>
  <c r="D99" i="5"/>
  <c r="J99" i="5" s="1"/>
  <c r="C99" i="5"/>
  <c r="I99" i="5" s="1"/>
  <c r="B99" i="5"/>
  <c r="H98" i="5"/>
  <c r="G98" i="5"/>
  <c r="F98" i="5"/>
  <c r="E98" i="5"/>
  <c r="D98" i="5"/>
  <c r="C98" i="5"/>
  <c r="I98" i="5" s="1"/>
  <c r="B98" i="5"/>
  <c r="H97" i="5"/>
  <c r="K97" i="5" s="1"/>
  <c r="G97" i="5"/>
  <c r="F97" i="5"/>
  <c r="E97" i="5"/>
  <c r="D97" i="5"/>
  <c r="C97" i="5"/>
  <c r="B97" i="5"/>
  <c r="H96" i="5"/>
  <c r="K96" i="5" s="1"/>
  <c r="G96" i="5"/>
  <c r="J96" i="5" s="1"/>
  <c r="F96" i="5"/>
  <c r="E96" i="5"/>
  <c r="D96" i="5"/>
  <c r="C96" i="5"/>
  <c r="B96" i="5"/>
  <c r="H95" i="5"/>
  <c r="K95" i="5" s="1"/>
  <c r="G95" i="5"/>
  <c r="J95" i="5" s="1"/>
  <c r="F95" i="5"/>
  <c r="I95" i="5" s="1"/>
  <c r="E95" i="5"/>
  <c r="D95" i="5"/>
  <c r="C95" i="5"/>
  <c r="B95" i="5"/>
  <c r="H94" i="5"/>
  <c r="G94" i="5"/>
  <c r="J94" i="5" s="1"/>
  <c r="F94" i="5"/>
  <c r="I94" i="5" s="1"/>
  <c r="E94" i="5"/>
  <c r="K94" i="5" s="1"/>
  <c r="D94" i="5"/>
  <c r="C94" i="5"/>
  <c r="B94" i="5"/>
  <c r="H93" i="5"/>
  <c r="G93" i="5"/>
  <c r="F93" i="5"/>
  <c r="I93" i="5" s="1"/>
  <c r="E93" i="5"/>
  <c r="K93" i="5" s="1"/>
  <c r="D93" i="5"/>
  <c r="J93" i="5" s="1"/>
  <c r="C93" i="5"/>
  <c r="B93" i="5"/>
  <c r="H92" i="5"/>
  <c r="G92" i="5"/>
  <c r="F92" i="5"/>
  <c r="E92" i="5"/>
  <c r="K92" i="5" s="1"/>
  <c r="D92" i="5"/>
  <c r="J92" i="5" s="1"/>
  <c r="C92" i="5"/>
  <c r="I92" i="5" s="1"/>
  <c r="B92" i="5"/>
  <c r="H91" i="5"/>
  <c r="G91" i="5"/>
  <c r="F91" i="5"/>
  <c r="E91" i="5"/>
  <c r="D91" i="5"/>
  <c r="J91" i="5" s="1"/>
  <c r="C91" i="5"/>
  <c r="I91" i="5" s="1"/>
  <c r="B91" i="5"/>
  <c r="H90" i="5"/>
  <c r="G90" i="5"/>
  <c r="F90" i="5"/>
  <c r="E90" i="5"/>
  <c r="D90" i="5"/>
  <c r="C90" i="5"/>
  <c r="I90" i="5" s="1"/>
  <c r="B90" i="5"/>
  <c r="H89" i="5"/>
  <c r="K89" i="5" s="1"/>
  <c r="G89" i="5"/>
  <c r="F89" i="5"/>
  <c r="E89" i="5"/>
  <c r="D89" i="5"/>
  <c r="C89" i="5"/>
  <c r="B89" i="5"/>
  <c r="H88" i="5"/>
  <c r="K88" i="5" s="1"/>
  <c r="G88" i="5"/>
  <c r="J88" i="5" s="1"/>
  <c r="F88" i="5"/>
  <c r="E88" i="5"/>
  <c r="D88" i="5"/>
  <c r="C88" i="5"/>
  <c r="B88" i="5"/>
  <c r="H87" i="5"/>
  <c r="K87" i="5" s="1"/>
  <c r="G87" i="5"/>
  <c r="F87" i="5"/>
  <c r="I87" i="5" s="1"/>
  <c r="E87" i="5"/>
  <c r="D87" i="5"/>
  <c r="C87" i="5"/>
  <c r="B87" i="5"/>
  <c r="H86" i="5"/>
  <c r="G86" i="5"/>
  <c r="F86" i="5"/>
  <c r="I86" i="5" s="1"/>
  <c r="E86" i="5"/>
  <c r="K86" i="5" s="1"/>
  <c r="D86" i="5"/>
  <c r="C86" i="5"/>
  <c r="B86" i="5"/>
  <c r="H85" i="5"/>
  <c r="G85" i="5"/>
  <c r="F85" i="5"/>
  <c r="I85" i="5" s="1"/>
  <c r="E85" i="5"/>
  <c r="K85" i="5" s="1"/>
  <c r="D85" i="5"/>
  <c r="J85" i="5" s="1"/>
  <c r="C85" i="5"/>
  <c r="B85" i="5"/>
  <c r="H84" i="5"/>
  <c r="G84" i="5"/>
  <c r="F84" i="5"/>
  <c r="E84" i="5"/>
  <c r="K84" i="5" s="1"/>
  <c r="D84" i="5"/>
  <c r="J84" i="5" s="1"/>
  <c r="C84" i="5"/>
  <c r="I84" i="5" s="1"/>
  <c r="B84" i="5"/>
  <c r="H83" i="5"/>
  <c r="G83" i="5"/>
  <c r="F83" i="5"/>
  <c r="E83" i="5"/>
  <c r="D83" i="5"/>
  <c r="J83" i="5" s="1"/>
  <c r="C83" i="5"/>
  <c r="I83" i="5" s="1"/>
  <c r="B83" i="5"/>
  <c r="H82" i="5"/>
  <c r="G82" i="5"/>
  <c r="F82" i="5"/>
  <c r="E82" i="5"/>
  <c r="D82" i="5"/>
  <c r="C82" i="5"/>
  <c r="I82" i="5" s="1"/>
  <c r="B82" i="5"/>
  <c r="H81" i="5"/>
  <c r="K81" i="5" s="1"/>
  <c r="G81" i="5"/>
  <c r="F81" i="5"/>
  <c r="E81" i="5"/>
  <c r="D81" i="5"/>
  <c r="C81" i="5"/>
  <c r="B81" i="5"/>
  <c r="H80" i="5"/>
  <c r="G80" i="5"/>
  <c r="J80" i="5" s="1"/>
  <c r="F80" i="5"/>
  <c r="E80" i="5"/>
  <c r="D80" i="5"/>
  <c r="C80" i="5"/>
  <c r="B80" i="5"/>
  <c r="H79" i="5"/>
  <c r="K79" i="5" s="1"/>
  <c r="G79" i="5"/>
  <c r="J79" i="5" s="1"/>
  <c r="F79" i="5"/>
  <c r="I79" i="5" s="1"/>
  <c r="E79" i="5"/>
  <c r="D79" i="5"/>
  <c r="C79" i="5"/>
  <c r="B79" i="5"/>
  <c r="H78" i="5"/>
  <c r="G78" i="5"/>
  <c r="J78" i="5" s="1"/>
  <c r="F78" i="5"/>
  <c r="I78" i="5" s="1"/>
  <c r="E78" i="5"/>
  <c r="K78" i="5" s="1"/>
  <c r="D78" i="5"/>
  <c r="C78" i="5"/>
  <c r="B78" i="5"/>
  <c r="H77" i="5"/>
  <c r="G77" i="5"/>
  <c r="F77" i="5"/>
  <c r="I77" i="5" s="1"/>
  <c r="E77" i="5"/>
  <c r="K77" i="5" s="1"/>
  <c r="D77" i="5"/>
  <c r="J77" i="5" s="1"/>
  <c r="C77" i="5"/>
  <c r="B77" i="5"/>
  <c r="H76" i="5"/>
  <c r="G76" i="5"/>
  <c r="F76" i="5"/>
  <c r="E76" i="5"/>
  <c r="K76" i="5" s="1"/>
  <c r="D76" i="5"/>
  <c r="J76" i="5" s="1"/>
  <c r="C76" i="5"/>
  <c r="I76" i="5" s="1"/>
  <c r="B76" i="5"/>
  <c r="H75" i="5"/>
  <c r="G75" i="5"/>
  <c r="F75" i="5"/>
  <c r="E75" i="5"/>
  <c r="D75" i="5"/>
  <c r="C75" i="5"/>
  <c r="I75" i="5" s="1"/>
  <c r="B75" i="5"/>
  <c r="H74" i="5"/>
  <c r="G74" i="5"/>
  <c r="F74" i="5"/>
  <c r="E74" i="5"/>
  <c r="D74" i="5"/>
  <c r="C74" i="5"/>
  <c r="I74" i="5" s="1"/>
  <c r="B74" i="5"/>
  <c r="H73" i="5"/>
  <c r="K73" i="5" s="1"/>
  <c r="G73" i="5"/>
  <c r="F73" i="5"/>
  <c r="E73" i="5"/>
  <c r="D73" i="5"/>
  <c r="C73" i="5"/>
  <c r="B73" i="5"/>
  <c r="H72" i="5"/>
  <c r="K72" i="5" s="1"/>
  <c r="G72" i="5"/>
  <c r="J72" i="5" s="1"/>
  <c r="F72" i="5"/>
  <c r="E72" i="5"/>
  <c r="D72" i="5"/>
  <c r="C72" i="5"/>
  <c r="B72" i="5"/>
  <c r="H71" i="5"/>
  <c r="G71" i="5"/>
  <c r="J71" i="5" s="1"/>
  <c r="F71" i="5"/>
  <c r="I71" i="5" s="1"/>
  <c r="E71" i="5"/>
  <c r="D71" i="5"/>
  <c r="C71" i="5"/>
  <c r="B71" i="5"/>
  <c r="H70" i="5"/>
  <c r="G70" i="5"/>
  <c r="J70" i="5" s="1"/>
  <c r="F70" i="5"/>
  <c r="I70" i="5" s="1"/>
  <c r="E70" i="5"/>
  <c r="K70" i="5" s="1"/>
  <c r="D70" i="5"/>
  <c r="C70" i="5"/>
  <c r="B70" i="5"/>
  <c r="H69" i="5"/>
  <c r="G69" i="5"/>
  <c r="F69" i="5"/>
  <c r="I69" i="5" s="1"/>
  <c r="E69" i="5"/>
  <c r="D69" i="5"/>
  <c r="J69" i="5" s="1"/>
  <c r="C69" i="5"/>
  <c r="B69" i="5"/>
  <c r="H68" i="5"/>
  <c r="G68" i="5"/>
  <c r="F68" i="5"/>
  <c r="E68" i="5"/>
  <c r="K68" i="5" s="1"/>
  <c r="D68" i="5"/>
  <c r="J68" i="5" s="1"/>
  <c r="C68" i="5"/>
  <c r="I68" i="5" s="1"/>
  <c r="B68" i="5"/>
  <c r="H67" i="5"/>
  <c r="G67" i="5"/>
  <c r="F67" i="5"/>
  <c r="E67" i="5"/>
  <c r="D67" i="5"/>
  <c r="J67" i="5" s="1"/>
  <c r="C67" i="5"/>
  <c r="I67" i="5" s="1"/>
  <c r="B67" i="5"/>
  <c r="H66" i="5"/>
  <c r="G66" i="5"/>
  <c r="F66" i="5"/>
  <c r="E66" i="5"/>
  <c r="D66" i="5"/>
  <c r="C66" i="5"/>
  <c r="B66" i="5"/>
  <c r="H65" i="5"/>
  <c r="K65" i="5" s="1"/>
  <c r="G65" i="5"/>
  <c r="F65" i="5"/>
  <c r="E65" i="5"/>
  <c r="D65" i="5"/>
  <c r="C65" i="5"/>
  <c r="B65" i="5"/>
  <c r="H64" i="5"/>
  <c r="K64" i="5" s="1"/>
  <c r="G64" i="5"/>
  <c r="J64" i="5" s="1"/>
  <c r="F64" i="5"/>
  <c r="E64" i="5"/>
  <c r="D64" i="5"/>
  <c r="C64" i="5"/>
  <c r="B64" i="5"/>
  <c r="H63" i="5"/>
  <c r="K63" i="5" s="1"/>
  <c r="G63" i="5"/>
  <c r="J63" i="5" s="1"/>
  <c r="F63" i="5"/>
  <c r="I63" i="5" s="1"/>
  <c r="E63" i="5"/>
  <c r="D63" i="5"/>
  <c r="C63" i="5"/>
  <c r="B63" i="5"/>
  <c r="H62" i="5"/>
  <c r="G62" i="5"/>
  <c r="J62" i="5" s="1"/>
  <c r="F62" i="5"/>
  <c r="E62" i="5"/>
  <c r="K62" i="5" s="1"/>
  <c r="D62" i="5"/>
  <c r="C62" i="5"/>
  <c r="B62" i="5"/>
  <c r="H61" i="5"/>
  <c r="G61" i="5"/>
  <c r="F61" i="5"/>
  <c r="E61" i="5"/>
  <c r="K61" i="5" s="1"/>
  <c r="D61" i="5"/>
  <c r="J61" i="5" s="1"/>
  <c r="C61" i="5"/>
  <c r="B61" i="5"/>
  <c r="H60" i="5"/>
  <c r="G60" i="5"/>
  <c r="F60" i="5"/>
  <c r="E60" i="5"/>
  <c r="K60" i="5" s="1"/>
  <c r="D60" i="5"/>
  <c r="J60" i="5" s="1"/>
  <c r="C60" i="5"/>
  <c r="B60" i="5"/>
  <c r="H59" i="5"/>
  <c r="G59" i="5"/>
  <c r="F59" i="5"/>
  <c r="E59" i="5"/>
  <c r="D59" i="5"/>
  <c r="J59" i="5" s="1"/>
  <c r="C59" i="5"/>
  <c r="B59" i="5"/>
  <c r="H58" i="5"/>
  <c r="G58" i="5"/>
  <c r="F58" i="5"/>
  <c r="E58" i="5"/>
  <c r="D58" i="5"/>
  <c r="C58" i="5"/>
  <c r="I58" i="5" s="1"/>
  <c r="B58" i="5"/>
  <c r="H57" i="5"/>
  <c r="G57" i="5"/>
  <c r="F57" i="5"/>
  <c r="E57" i="5"/>
  <c r="D57" i="5"/>
  <c r="C57" i="5"/>
  <c r="B57" i="5"/>
  <c r="H56" i="5"/>
  <c r="G56" i="5"/>
  <c r="J56" i="5" s="1"/>
  <c r="F56" i="5"/>
  <c r="E56" i="5"/>
  <c r="D56" i="5"/>
  <c r="C56" i="5"/>
  <c r="B56" i="5"/>
  <c r="H55" i="5"/>
  <c r="K55" i="5" s="1"/>
  <c r="G55" i="5"/>
  <c r="J55" i="5" s="1"/>
  <c r="F55" i="5"/>
  <c r="I55" i="5" s="1"/>
  <c r="E55" i="5"/>
  <c r="D55" i="5"/>
  <c r="C55" i="5"/>
  <c r="B55" i="5"/>
  <c r="H54" i="5"/>
  <c r="G54" i="5"/>
  <c r="J54" i="5" s="1"/>
  <c r="F54" i="5"/>
  <c r="I54" i="5" s="1"/>
  <c r="E54" i="5"/>
  <c r="K54" i="5" s="1"/>
  <c r="D54" i="5"/>
  <c r="C54" i="5"/>
  <c r="B54" i="5"/>
  <c r="H53" i="5"/>
  <c r="G53" i="5"/>
  <c r="F53" i="5"/>
  <c r="E53" i="5"/>
  <c r="K53" i="5" s="1"/>
  <c r="D53" i="5"/>
  <c r="J53" i="5" s="1"/>
  <c r="C53" i="5"/>
  <c r="B53" i="5"/>
  <c r="H52" i="5"/>
  <c r="G52" i="5"/>
  <c r="F52" i="5"/>
  <c r="E52" i="5"/>
  <c r="K52" i="5" s="1"/>
  <c r="D52" i="5"/>
  <c r="J52" i="5" s="1"/>
  <c r="C52" i="5"/>
  <c r="I52" i="5" s="1"/>
  <c r="B52" i="5"/>
  <c r="H51" i="5"/>
  <c r="G51" i="5"/>
  <c r="F51" i="5"/>
  <c r="E51" i="5"/>
  <c r="D51" i="5"/>
  <c r="J51" i="5" s="1"/>
  <c r="C51" i="5"/>
  <c r="I51" i="5" s="1"/>
  <c r="B51" i="5"/>
  <c r="H50" i="5"/>
  <c r="G50" i="5"/>
  <c r="F50" i="5"/>
  <c r="E50" i="5"/>
  <c r="D50" i="5"/>
  <c r="C50" i="5"/>
  <c r="I50" i="5" s="1"/>
  <c r="B50" i="5"/>
  <c r="H49" i="5"/>
  <c r="K49" i="5" s="1"/>
  <c r="G49" i="5"/>
  <c r="F49" i="5"/>
  <c r="E49" i="5"/>
  <c r="D49" i="5"/>
  <c r="C49" i="5"/>
  <c r="B49" i="5"/>
  <c r="H48" i="5"/>
  <c r="K48" i="5" s="1"/>
  <c r="G48" i="5"/>
  <c r="J48" i="5" s="1"/>
  <c r="F48" i="5"/>
  <c r="E48" i="5"/>
  <c r="D48" i="5"/>
  <c r="C48" i="5"/>
  <c r="B48" i="5"/>
  <c r="H47" i="5"/>
  <c r="K47" i="5" s="1"/>
  <c r="G47" i="5"/>
  <c r="J47" i="5" s="1"/>
  <c r="F47" i="5"/>
  <c r="I47" i="5" s="1"/>
  <c r="E47" i="5"/>
  <c r="D47" i="5"/>
  <c r="C47" i="5"/>
  <c r="B47" i="5"/>
  <c r="H46" i="5"/>
  <c r="G46" i="5"/>
  <c r="J46" i="5" s="1"/>
  <c r="F46" i="5"/>
  <c r="I46" i="5" s="1"/>
  <c r="E46" i="5"/>
  <c r="K46" i="5" s="1"/>
  <c r="D46" i="5"/>
  <c r="C46" i="5"/>
  <c r="B46" i="5"/>
  <c r="H45" i="5"/>
  <c r="G45" i="5"/>
  <c r="F45" i="5"/>
  <c r="I45" i="5" s="1"/>
  <c r="E45" i="5"/>
  <c r="K45" i="5" s="1"/>
  <c r="D45" i="5"/>
  <c r="J45" i="5" s="1"/>
  <c r="C45" i="5"/>
  <c r="B45" i="5"/>
  <c r="H44" i="5"/>
  <c r="G44" i="5"/>
  <c r="F44" i="5"/>
  <c r="E44" i="5"/>
  <c r="K44" i="5" s="1"/>
  <c r="D44" i="5"/>
  <c r="J44" i="5" s="1"/>
  <c r="C44" i="5"/>
  <c r="I44" i="5" s="1"/>
  <c r="B44" i="5"/>
  <c r="H43" i="5"/>
  <c r="G43" i="5"/>
  <c r="F43" i="5"/>
  <c r="E43" i="5"/>
  <c r="D43" i="5"/>
  <c r="J43" i="5" s="1"/>
  <c r="C43" i="5"/>
  <c r="I43" i="5" s="1"/>
  <c r="B43" i="5"/>
  <c r="H42" i="5"/>
  <c r="G42" i="5"/>
  <c r="F42" i="5"/>
  <c r="E42" i="5"/>
  <c r="D42" i="5"/>
  <c r="C42" i="5"/>
  <c r="I42" i="5" s="1"/>
  <c r="B42" i="5"/>
  <c r="H41" i="5"/>
  <c r="K41" i="5" s="1"/>
  <c r="G41" i="5"/>
  <c r="F41" i="5"/>
  <c r="E41" i="5"/>
  <c r="D41" i="5"/>
  <c r="C41" i="5"/>
  <c r="B41" i="5"/>
  <c r="H40" i="5"/>
  <c r="K40" i="5" s="1"/>
  <c r="G40" i="5"/>
  <c r="J40" i="5" s="1"/>
  <c r="F40" i="5"/>
  <c r="E40" i="5"/>
  <c r="D40" i="5"/>
  <c r="C40" i="5"/>
  <c r="B40" i="5"/>
  <c r="H39" i="5"/>
  <c r="K39" i="5" s="1"/>
  <c r="G39" i="5"/>
  <c r="J39" i="5" s="1"/>
  <c r="F39" i="5"/>
  <c r="I39" i="5" s="1"/>
  <c r="E39" i="5"/>
  <c r="D39" i="5"/>
  <c r="C39" i="5"/>
  <c r="B39" i="5"/>
  <c r="H38" i="5"/>
  <c r="G38" i="5"/>
  <c r="J38" i="5" s="1"/>
  <c r="F38" i="5"/>
  <c r="E38" i="5"/>
  <c r="K38" i="5" s="1"/>
  <c r="D38" i="5"/>
  <c r="C38" i="5"/>
  <c r="B38" i="5"/>
  <c r="H37" i="5"/>
  <c r="G37" i="5"/>
  <c r="F37" i="5"/>
  <c r="I37" i="5" s="1"/>
  <c r="E37" i="5"/>
  <c r="K37" i="5" s="1"/>
  <c r="D37" i="5"/>
  <c r="J37" i="5" s="1"/>
  <c r="C37" i="5"/>
  <c r="B37" i="5"/>
  <c r="H36" i="5"/>
  <c r="G36" i="5"/>
  <c r="F36" i="5"/>
  <c r="E36" i="5"/>
  <c r="K36" i="5" s="1"/>
  <c r="D36" i="5"/>
  <c r="J36" i="5" s="1"/>
  <c r="C36" i="5"/>
  <c r="I36" i="5" s="1"/>
  <c r="B36" i="5"/>
  <c r="H35" i="5"/>
  <c r="G35" i="5"/>
  <c r="F35" i="5"/>
  <c r="E35" i="5"/>
  <c r="D35" i="5"/>
  <c r="J35" i="5" s="1"/>
  <c r="C35" i="5"/>
  <c r="I35" i="5" s="1"/>
  <c r="B35" i="5"/>
  <c r="H34" i="5"/>
  <c r="G34" i="5"/>
  <c r="F34" i="5"/>
  <c r="E34" i="5"/>
  <c r="D34" i="5"/>
  <c r="C34" i="5"/>
  <c r="I34" i="5" s="1"/>
  <c r="B34" i="5"/>
  <c r="H33" i="5"/>
  <c r="K33" i="5" s="1"/>
  <c r="G33" i="5"/>
  <c r="F33" i="5"/>
  <c r="E33" i="5"/>
  <c r="D33" i="5"/>
  <c r="C33" i="5"/>
  <c r="B33" i="5"/>
  <c r="H32" i="5"/>
  <c r="K32" i="5" s="1"/>
  <c r="G32" i="5"/>
  <c r="J32" i="5" s="1"/>
  <c r="F32" i="5"/>
  <c r="E32" i="5"/>
  <c r="D32" i="5"/>
  <c r="C32" i="5"/>
  <c r="B32" i="5"/>
  <c r="H31" i="5"/>
  <c r="K31" i="5" s="1"/>
  <c r="G31" i="5"/>
  <c r="J31" i="5" s="1"/>
  <c r="F31" i="5"/>
  <c r="I31" i="5" s="1"/>
  <c r="E31" i="5"/>
  <c r="D31" i="5"/>
  <c r="C31" i="5"/>
  <c r="B31" i="5"/>
  <c r="H30" i="5"/>
  <c r="G30" i="5"/>
  <c r="J30" i="5" s="1"/>
  <c r="F30" i="5"/>
  <c r="I30" i="5" s="1"/>
  <c r="E30" i="5"/>
  <c r="K30" i="5" s="1"/>
  <c r="D30" i="5"/>
  <c r="C30" i="5"/>
  <c r="B30" i="5"/>
  <c r="H29" i="5"/>
  <c r="G29" i="5"/>
  <c r="F29" i="5"/>
  <c r="E29" i="5"/>
  <c r="K29" i="5" s="1"/>
  <c r="D29" i="5"/>
  <c r="J29" i="5" s="1"/>
  <c r="C29" i="5"/>
  <c r="B29" i="5"/>
  <c r="H28" i="5"/>
  <c r="G28" i="5"/>
  <c r="F28" i="5"/>
  <c r="E28" i="5"/>
  <c r="K28" i="5" s="1"/>
  <c r="D28" i="5"/>
  <c r="J28" i="5" s="1"/>
  <c r="C28" i="5"/>
  <c r="I28" i="5" s="1"/>
  <c r="B28" i="5"/>
  <c r="H27" i="5"/>
  <c r="G27" i="5"/>
  <c r="F27" i="5"/>
  <c r="E27" i="5"/>
  <c r="D27" i="5"/>
  <c r="J27" i="5" s="1"/>
  <c r="C27" i="5"/>
  <c r="I27" i="5" s="1"/>
  <c r="B27" i="5"/>
  <c r="H26" i="5"/>
  <c r="G26" i="5"/>
  <c r="F26" i="5"/>
  <c r="E26" i="5"/>
  <c r="D26" i="5"/>
  <c r="C26" i="5"/>
  <c r="I26" i="5" s="1"/>
  <c r="B26" i="5"/>
  <c r="H25" i="5"/>
  <c r="K25" i="5" s="1"/>
  <c r="G25" i="5"/>
  <c r="F25" i="5"/>
  <c r="E25" i="5"/>
  <c r="D25" i="5"/>
  <c r="C25" i="5"/>
  <c r="B25" i="5"/>
  <c r="H24" i="5"/>
  <c r="G24" i="5"/>
  <c r="J24" i="5" s="1"/>
  <c r="F24" i="5"/>
  <c r="E24" i="5"/>
  <c r="D24" i="5"/>
  <c r="C24" i="5"/>
  <c r="B24" i="5"/>
  <c r="H23" i="5"/>
  <c r="K23" i="5" s="1"/>
  <c r="G23" i="5"/>
  <c r="J23" i="5" s="1"/>
  <c r="F23" i="5"/>
  <c r="I23" i="5" s="1"/>
  <c r="E23" i="5"/>
  <c r="D23" i="5"/>
  <c r="C23" i="5"/>
  <c r="B23" i="5"/>
  <c r="H22" i="5"/>
  <c r="G22" i="5"/>
  <c r="J22" i="5" s="1"/>
  <c r="F22" i="5"/>
  <c r="I22" i="5" s="1"/>
  <c r="E22" i="5"/>
  <c r="K22" i="5" s="1"/>
  <c r="D22" i="5"/>
  <c r="C22" i="5"/>
  <c r="B22" i="5"/>
  <c r="H21" i="5"/>
  <c r="G21" i="5"/>
  <c r="F21" i="5"/>
  <c r="I21" i="5" s="1"/>
  <c r="E21" i="5"/>
  <c r="K21" i="5" s="1"/>
  <c r="D21" i="5"/>
  <c r="J21" i="5" s="1"/>
  <c r="C21" i="5"/>
  <c r="B21" i="5"/>
  <c r="H20" i="5"/>
  <c r="G20" i="5"/>
  <c r="F20" i="5"/>
  <c r="E20" i="5"/>
  <c r="K20" i="5" s="1"/>
  <c r="D20" i="5"/>
  <c r="J20" i="5" s="1"/>
  <c r="C20" i="5"/>
  <c r="I20" i="5" s="1"/>
  <c r="B20" i="5"/>
  <c r="H19" i="5"/>
  <c r="G19" i="5"/>
  <c r="F19" i="5"/>
  <c r="E19" i="5"/>
  <c r="D19" i="5"/>
  <c r="J19" i="5" s="1"/>
  <c r="C19" i="5"/>
  <c r="I19" i="5" s="1"/>
  <c r="B19" i="5"/>
  <c r="H18" i="5"/>
  <c r="G18" i="5"/>
  <c r="F18" i="5"/>
  <c r="E18" i="5"/>
  <c r="D18" i="5"/>
  <c r="C18" i="5"/>
  <c r="I18" i="5" s="1"/>
  <c r="B18" i="5"/>
  <c r="H17" i="5"/>
  <c r="K17" i="5" s="1"/>
  <c r="G17" i="5"/>
  <c r="F17" i="5"/>
  <c r="E17" i="5"/>
  <c r="D17" i="5"/>
  <c r="C17" i="5"/>
  <c r="B17" i="5"/>
  <c r="H16" i="5"/>
  <c r="K16" i="5" s="1"/>
  <c r="G16" i="5"/>
  <c r="J16" i="5" s="1"/>
  <c r="F16" i="5"/>
  <c r="E16" i="5"/>
  <c r="D16" i="5"/>
  <c r="C16" i="5"/>
  <c r="B16" i="5"/>
  <c r="H15" i="5"/>
  <c r="K15" i="5" s="1"/>
  <c r="G15" i="5"/>
  <c r="J15" i="5" s="1"/>
  <c r="F15" i="5"/>
  <c r="I15" i="5" s="1"/>
  <c r="E15" i="5"/>
  <c r="D15" i="5"/>
  <c r="C15" i="5"/>
  <c r="B15" i="5"/>
  <c r="H14" i="5"/>
  <c r="G14" i="5"/>
  <c r="F14" i="5"/>
  <c r="I14" i="5" s="1"/>
  <c r="E14" i="5"/>
  <c r="K14" i="5" s="1"/>
  <c r="D14" i="5"/>
  <c r="C14" i="5"/>
  <c r="B14" i="5"/>
  <c r="H13" i="5"/>
  <c r="G13" i="5"/>
  <c r="F13" i="5"/>
  <c r="I13" i="5" s="1"/>
  <c r="E13" i="5"/>
  <c r="K13" i="5" s="1"/>
  <c r="D13" i="5"/>
  <c r="J13" i="5" s="1"/>
  <c r="C13" i="5"/>
  <c r="B13" i="5"/>
  <c r="H12" i="5"/>
  <c r="G12" i="5"/>
  <c r="F12" i="5"/>
  <c r="E12" i="5"/>
  <c r="K12" i="5" s="1"/>
  <c r="D12" i="5"/>
  <c r="J12" i="5" s="1"/>
  <c r="C12" i="5"/>
  <c r="I12" i="5" s="1"/>
  <c r="B12" i="5"/>
  <c r="H11" i="5"/>
  <c r="G11" i="5"/>
  <c r="F11" i="5"/>
  <c r="E11" i="5"/>
  <c r="D11" i="5"/>
  <c r="J11" i="5" s="1"/>
  <c r="C11" i="5"/>
  <c r="I11" i="5" s="1"/>
  <c r="B11" i="5"/>
  <c r="H10" i="5"/>
  <c r="G10" i="5"/>
  <c r="F10" i="5"/>
  <c r="E10" i="5"/>
  <c r="D10" i="5"/>
  <c r="C10" i="5"/>
  <c r="I10" i="5" s="1"/>
  <c r="B10" i="5"/>
  <c r="H9" i="5"/>
  <c r="K9" i="5" s="1"/>
  <c r="G9" i="5"/>
  <c r="F9" i="5"/>
  <c r="E9" i="5"/>
  <c r="D9" i="5"/>
  <c r="C9" i="5"/>
  <c r="B9" i="5"/>
  <c r="H8" i="5"/>
  <c r="K8" i="5" s="1"/>
  <c r="G8" i="5"/>
  <c r="J8" i="5" s="1"/>
  <c r="F8" i="5"/>
  <c r="E8" i="5"/>
  <c r="D8" i="5"/>
  <c r="C8" i="5"/>
  <c r="B8" i="5"/>
  <c r="H7" i="5"/>
  <c r="K7" i="5" s="1"/>
  <c r="G7" i="5"/>
  <c r="J7" i="5" s="1"/>
  <c r="F7" i="5"/>
  <c r="I7" i="5" s="1"/>
  <c r="E7" i="5"/>
  <c r="D7" i="5"/>
  <c r="C7" i="5"/>
  <c r="B7" i="5"/>
  <c r="H6" i="5"/>
  <c r="G6" i="5"/>
  <c r="F6" i="5"/>
  <c r="I6" i="5" s="1"/>
  <c r="E6" i="5"/>
  <c r="K6" i="5" s="1"/>
  <c r="D6" i="5"/>
  <c r="C6" i="5"/>
  <c r="B6" i="5"/>
  <c r="K137" i="5"/>
  <c r="J137" i="5"/>
  <c r="I137" i="5"/>
  <c r="J136" i="5"/>
  <c r="I136" i="5"/>
  <c r="I135" i="5"/>
  <c r="K134" i="5"/>
  <c r="J133" i="5"/>
  <c r="I133" i="5"/>
  <c r="I132" i="5"/>
  <c r="K131" i="5"/>
  <c r="J130" i="5"/>
  <c r="K130" i="5"/>
  <c r="K129" i="5"/>
  <c r="J129" i="5"/>
  <c r="I129" i="5"/>
  <c r="J128" i="5"/>
  <c r="I128" i="5"/>
  <c r="I127" i="5"/>
  <c r="K126" i="5"/>
  <c r="J125" i="5"/>
  <c r="I124" i="5"/>
  <c r="K123" i="5"/>
  <c r="J122" i="5"/>
  <c r="I122" i="5"/>
  <c r="K122" i="5"/>
  <c r="K121" i="5"/>
  <c r="J121" i="5"/>
  <c r="I121" i="5"/>
  <c r="J120" i="5"/>
  <c r="I120" i="5"/>
  <c r="I119" i="5"/>
  <c r="K118" i="5"/>
  <c r="J117" i="5"/>
  <c r="I116" i="5"/>
  <c r="K115" i="5"/>
  <c r="J115" i="5"/>
  <c r="J114" i="5"/>
  <c r="K114" i="5"/>
  <c r="J113" i="5"/>
  <c r="I113" i="5"/>
  <c r="I112" i="5"/>
  <c r="J110" i="5"/>
  <c r="J108" i="5"/>
  <c r="K107" i="5"/>
  <c r="K106" i="5"/>
  <c r="J106" i="5"/>
  <c r="I106" i="5"/>
  <c r="J105" i="5"/>
  <c r="I105" i="5"/>
  <c r="I104" i="5"/>
  <c r="K102" i="5"/>
  <c r="K101" i="5"/>
  <c r="I101" i="5"/>
  <c r="K99" i="5"/>
  <c r="K98" i="5"/>
  <c r="J98" i="5"/>
  <c r="J97" i="5"/>
  <c r="I97" i="5"/>
  <c r="I96" i="5"/>
  <c r="K91" i="5"/>
  <c r="K90" i="5"/>
  <c r="J90" i="5"/>
  <c r="J89" i="5"/>
  <c r="I89" i="5"/>
  <c r="I88" i="5"/>
  <c r="J87" i="5"/>
  <c r="J86" i="5"/>
  <c r="K83" i="5"/>
  <c r="K82" i="5"/>
  <c r="J82" i="5"/>
  <c r="J81" i="5"/>
  <c r="I81" i="5"/>
  <c r="K80" i="5"/>
  <c r="I80" i="5"/>
  <c r="J75" i="5"/>
  <c r="K75" i="5"/>
  <c r="K74" i="5"/>
  <c r="J74" i="5"/>
  <c r="J73" i="5"/>
  <c r="I73" i="5"/>
  <c r="I72" i="5"/>
  <c r="K71" i="5"/>
  <c r="K69" i="5"/>
  <c r="K67" i="5"/>
  <c r="K66" i="5"/>
  <c r="I66" i="5"/>
  <c r="J66" i="5"/>
  <c r="J65" i="5"/>
  <c r="I65" i="5"/>
  <c r="I64" i="5"/>
  <c r="I62" i="5"/>
  <c r="I61" i="5"/>
  <c r="I60" i="5"/>
  <c r="I59" i="5"/>
  <c r="K59" i="5"/>
  <c r="K58" i="5"/>
  <c r="J58" i="5"/>
  <c r="J57" i="5"/>
  <c r="K57" i="5"/>
  <c r="I57" i="5"/>
  <c r="K56" i="5"/>
  <c r="I56" i="5"/>
  <c r="I53" i="5"/>
  <c r="K51" i="5"/>
  <c r="K50" i="5"/>
  <c r="J50" i="5"/>
  <c r="J49" i="5"/>
  <c r="I49" i="5"/>
  <c r="I48" i="5"/>
  <c r="K43" i="5"/>
  <c r="K42" i="5"/>
  <c r="J42" i="5"/>
  <c r="J41" i="5"/>
  <c r="I41" i="5"/>
  <c r="I40" i="5"/>
  <c r="I38" i="5"/>
  <c r="K35" i="5"/>
  <c r="K34" i="5"/>
  <c r="J34" i="5"/>
  <c r="J33" i="5"/>
  <c r="I33" i="5"/>
  <c r="I32" i="5"/>
  <c r="I29" i="5"/>
  <c r="K27" i="5"/>
  <c r="K26" i="5"/>
  <c r="J26" i="5"/>
  <c r="J25" i="5"/>
  <c r="I25" i="5"/>
  <c r="K24" i="5"/>
  <c r="I24" i="5"/>
  <c r="K19" i="5"/>
  <c r="K18" i="5"/>
  <c r="J18" i="5"/>
  <c r="J17" i="5"/>
  <c r="I17" i="5"/>
  <c r="I16" i="5"/>
  <c r="J14" i="5"/>
  <c r="K11" i="5"/>
  <c r="K10" i="5"/>
  <c r="J10" i="5"/>
  <c r="J9" i="5"/>
  <c r="I9" i="5"/>
  <c r="I8" i="5"/>
  <c r="I2" i="5"/>
  <c r="G2" i="5"/>
  <c r="H58" i="4"/>
  <c r="G58" i="4"/>
  <c r="F58" i="4"/>
  <c r="I58" i="4" s="1"/>
  <c r="E58" i="4"/>
  <c r="K58" i="4" s="1"/>
  <c r="D58" i="4"/>
  <c r="C58" i="4"/>
  <c r="B58" i="4"/>
  <c r="H57" i="4"/>
  <c r="G57" i="4"/>
  <c r="F57" i="4"/>
  <c r="E57" i="4"/>
  <c r="D57" i="4"/>
  <c r="J57" i="4" s="1"/>
  <c r="C57" i="4"/>
  <c r="B57" i="4"/>
  <c r="H56" i="4"/>
  <c r="G56" i="4"/>
  <c r="F56" i="4"/>
  <c r="E56" i="4"/>
  <c r="D56" i="4"/>
  <c r="C56" i="4"/>
  <c r="I56" i="4" s="1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K53" i="4" s="1"/>
  <c r="G53" i="4"/>
  <c r="F53" i="4"/>
  <c r="E53" i="4"/>
  <c r="D53" i="4"/>
  <c r="C53" i="4"/>
  <c r="B53" i="4"/>
  <c r="H52" i="4"/>
  <c r="K52" i="4" s="1"/>
  <c r="G52" i="4"/>
  <c r="F52" i="4"/>
  <c r="E52" i="4"/>
  <c r="D52" i="4"/>
  <c r="C52" i="4"/>
  <c r="B52" i="4"/>
  <c r="H51" i="4"/>
  <c r="G51" i="4"/>
  <c r="J51" i="4" s="1"/>
  <c r="F51" i="4"/>
  <c r="I51" i="4" s="1"/>
  <c r="E51" i="4"/>
  <c r="D51" i="4"/>
  <c r="C51" i="4"/>
  <c r="B51" i="4"/>
  <c r="H50" i="4"/>
  <c r="G50" i="4"/>
  <c r="F50" i="4"/>
  <c r="I50" i="4" s="1"/>
  <c r="E50" i="4"/>
  <c r="K50" i="4" s="1"/>
  <c r="D50" i="4"/>
  <c r="C50" i="4"/>
  <c r="B50" i="4"/>
  <c r="H49" i="4"/>
  <c r="G49" i="4"/>
  <c r="F49" i="4"/>
  <c r="E49" i="4"/>
  <c r="D49" i="4"/>
  <c r="J49" i="4" s="1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K45" i="4" s="1"/>
  <c r="G45" i="4"/>
  <c r="F45" i="4"/>
  <c r="E45" i="4"/>
  <c r="D45" i="4"/>
  <c r="C45" i="4"/>
  <c r="B45" i="4"/>
  <c r="H44" i="4"/>
  <c r="K44" i="4" s="1"/>
  <c r="G44" i="4"/>
  <c r="J44" i="4" s="1"/>
  <c r="F44" i="4"/>
  <c r="E44" i="4"/>
  <c r="D44" i="4"/>
  <c r="C44" i="4"/>
  <c r="B44" i="4"/>
  <c r="H43" i="4"/>
  <c r="G43" i="4"/>
  <c r="F43" i="4"/>
  <c r="I43" i="4" s="1"/>
  <c r="E43" i="4"/>
  <c r="D43" i="4"/>
  <c r="C43" i="4"/>
  <c r="B43" i="4"/>
  <c r="H42" i="4"/>
  <c r="G42" i="4"/>
  <c r="F42" i="4"/>
  <c r="I42" i="4" s="1"/>
  <c r="E42" i="4"/>
  <c r="K42" i="4" s="1"/>
  <c r="D42" i="4"/>
  <c r="C42" i="4"/>
  <c r="B42" i="4"/>
  <c r="H41" i="4"/>
  <c r="G41" i="4"/>
  <c r="F41" i="4"/>
  <c r="E41" i="4"/>
  <c r="D41" i="4"/>
  <c r="J41" i="4" s="1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K37" i="4" s="1"/>
  <c r="G37" i="4"/>
  <c r="F37" i="4"/>
  <c r="E37" i="4"/>
  <c r="D37" i="4"/>
  <c r="J37" i="4" s="1"/>
  <c r="C37" i="4"/>
  <c r="B37" i="4"/>
  <c r="H36" i="4"/>
  <c r="K36" i="4" s="1"/>
  <c r="G36" i="4"/>
  <c r="F36" i="4"/>
  <c r="E36" i="4"/>
  <c r="D36" i="4"/>
  <c r="C36" i="4"/>
  <c r="I36" i="4" s="1"/>
  <c r="B36" i="4"/>
  <c r="H35" i="4"/>
  <c r="G35" i="4"/>
  <c r="J35" i="4" s="1"/>
  <c r="F35" i="4"/>
  <c r="I35" i="4" s="1"/>
  <c r="E35" i="4"/>
  <c r="D35" i="4"/>
  <c r="C35" i="4"/>
  <c r="B35" i="4"/>
  <c r="H34" i="4"/>
  <c r="G34" i="4"/>
  <c r="F34" i="4"/>
  <c r="I34" i="4" s="1"/>
  <c r="E34" i="4"/>
  <c r="K34" i="4" s="1"/>
  <c r="D34" i="4"/>
  <c r="C34" i="4"/>
  <c r="B34" i="4"/>
  <c r="H33" i="4"/>
  <c r="G33" i="4"/>
  <c r="F33" i="4"/>
  <c r="E33" i="4"/>
  <c r="D33" i="4"/>
  <c r="J33" i="4" s="1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K30" i="4" s="1"/>
  <c r="D30" i="4"/>
  <c r="C30" i="4"/>
  <c r="B30" i="4"/>
  <c r="H29" i="4"/>
  <c r="K29" i="4" s="1"/>
  <c r="G29" i="4"/>
  <c r="F29" i="4"/>
  <c r="E29" i="4"/>
  <c r="D29" i="4"/>
  <c r="J29" i="4" s="1"/>
  <c r="C29" i="4"/>
  <c r="B29" i="4"/>
  <c r="H28" i="4"/>
  <c r="K28" i="4" s="1"/>
  <c r="G28" i="4"/>
  <c r="J28" i="4" s="1"/>
  <c r="F28" i="4"/>
  <c r="E28" i="4"/>
  <c r="D28" i="4"/>
  <c r="C28" i="4"/>
  <c r="I28" i="4" s="1"/>
  <c r="B28" i="4"/>
  <c r="H27" i="4"/>
  <c r="G27" i="4"/>
  <c r="J27" i="4" s="1"/>
  <c r="F27" i="4"/>
  <c r="E27" i="4"/>
  <c r="D27" i="4"/>
  <c r="C27" i="4"/>
  <c r="B27" i="4"/>
  <c r="H26" i="4"/>
  <c r="G26" i="4"/>
  <c r="F26" i="4"/>
  <c r="I26" i="4" s="1"/>
  <c r="E26" i="4"/>
  <c r="K26" i="4" s="1"/>
  <c r="D26" i="4"/>
  <c r="C26" i="4"/>
  <c r="B26" i="4"/>
  <c r="H25" i="4"/>
  <c r="G25" i="4"/>
  <c r="F25" i="4"/>
  <c r="E25" i="4"/>
  <c r="D25" i="4"/>
  <c r="J25" i="4" s="1"/>
  <c r="C25" i="4"/>
  <c r="B25" i="4"/>
  <c r="H24" i="4"/>
  <c r="G24" i="4"/>
  <c r="F24" i="4"/>
  <c r="E24" i="4"/>
  <c r="D24" i="4"/>
  <c r="C24" i="4"/>
  <c r="I24" i="4" s="1"/>
  <c r="B24" i="4"/>
  <c r="H23" i="4"/>
  <c r="G23" i="4"/>
  <c r="F23" i="4"/>
  <c r="E23" i="4"/>
  <c r="D23" i="4"/>
  <c r="J23" i="4" s="1"/>
  <c r="C23" i="4"/>
  <c r="B23" i="4"/>
  <c r="H21" i="4"/>
  <c r="G21" i="4"/>
  <c r="F21" i="4"/>
  <c r="E21" i="4"/>
  <c r="D21" i="4"/>
  <c r="J21" i="4" s="1"/>
  <c r="C21" i="4"/>
  <c r="B21" i="4"/>
  <c r="H20" i="4"/>
  <c r="G20" i="4"/>
  <c r="F20" i="4"/>
  <c r="E20" i="4"/>
  <c r="D20" i="4"/>
  <c r="C20" i="4"/>
  <c r="I20" i="4" s="1"/>
  <c r="B20" i="4"/>
  <c r="H19" i="4"/>
  <c r="K19" i="4" s="1"/>
  <c r="G19" i="4"/>
  <c r="J19" i="4" s="1"/>
  <c r="F19" i="4"/>
  <c r="E19" i="4"/>
  <c r="D19" i="4"/>
  <c r="C19" i="4"/>
  <c r="B19" i="4"/>
  <c r="H18" i="4"/>
  <c r="G18" i="4"/>
  <c r="J18" i="4" s="1"/>
  <c r="F18" i="4"/>
  <c r="I18" i="4" s="1"/>
  <c r="E18" i="4"/>
  <c r="D18" i="4"/>
  <c r="C18" i="4"/>
  <c r="B18" i="4"/>
  <c r="H17" i="4"/>
  <c r="G17" i="4"/>
  <c r="F17" i="4"/>
  <c r="I17" i="4" s="1"/>
  <c r="E17" i="4"/>
  <c r="K17" i="4" s="1"/>
  <c r="D17" i="4"/>
  <c r="C17" i="4"/>
  <c r="B17" i="4"/>
  <c r="H16" i="4"/>
  <c r="G16" i="4"/>
  <c r="F16" i="4"/>
  <c r="E16" i="4"/>
  <c r="K16" i="4" s="1"/>
  <c r="D16" i="4"/>
  <c r="C16" i="4"/>
  <c r="B16" i="4"/>
  <c r="H15" i="4"/>
  <c r="G15" i="4"/>
  <c r="F15" i="4"/>
  <c r="E15" i="4"/>
  <c r="D15" i="4"/>
  <c r="J15" i="4" s="1"/>
  <c r="C15" i="4"/>
  <c r="I15" i="4" s="1"/>
  <c r="B15" i="4"/>
  <c r="H14" i="4"/>
  <c r="G14" i="4"/>
  <c r="F14" i="4"/>
  <c r="E14" i="4"/>
  <c r="K14" i="4" s="1"/>
  <c r="D14" i="4"/>
  <c r="C14" i="4"/>
  <c r="I14" i="4" s="1"/>
  <c r="B14" i="4"/>
  <c r="H13" i="4"/>
  <c r="G13" i="4"/>
  <c r="F13" i="4"/>
  <c r="E13" i="4"/>
  <c r="D13" i="4"/>
  <c r="J13" i="4" s="1"/>
  <c r="C13" i="4"/>
  <c r="B13" i="4"/>
  <c r="H12" i="4"/>
  <c r="K12" i="4" s="1"/>
  <c r="G12" i="4"/>
  <c r="F12" i="4"/>
  <c r="E12" i="4"/>
  <c r="D12" i="4"/>
  <c r="J12" i="4" s="1"/>
  <c r="C12" i="4"/>
  <c r="I12" i="4" s="1"/>
  <c r="B12" i="4"/>
  <c r="H11" i="4"/>
  <c r="K11" i="4" s="1"/>
  <c r="G11" i="4"/>
  <c r="J11" i="4" s="1"/>
  <c r="F11" i="4"/>
  <c r="E11" i="4"/>
  <c r="D11" i="4"/>
  <c r="C11" i="4"/>
  <c r="I11" i="4" s="1"/>
  <c r="B11" i="4"/>
  <c r="H10" i="4"/>
  <c r="G10" i="4"/>
  <c r="J10" i="4" s="1"/>
  <c r="F10" i="4"/>
  <c r="E10" i="4"/>
  <c r="D10" i="4"/>
  <c r="C10" i="4"/>
  <c r="B10" i="4"/>
  <c r="H9" i="4"/>
  <c r="G9" i="4"/>
  <c r="F9" i="4"/>
  <c r="I9" i="4" s="1"/>
  <c r="E9" i="4"/>
  <c r="K9" i="4" s="1"/>
  <c r="D9" i="4"/>
  <c r="C9" i="4"/>
  <c r="B9" i="4"/>
  <c r="H8" i="4"/>
  <c r="G8" i="4"/>
  <c r="F8" i="4"/>
  <c r="E8" i="4"/>
  <c r="K8" i="4" s="1"/>
  <c r="D8" i="4"/>
  <c r="C8" i="4"/>
  <c r="B8" i="4"/>
  <c r="H7" i="4"/>
  <c r="G7" i="4"/>
  <c r="F7" i="4"/>
  <c r="E7" i="4"/>
  <c r="D7" i="4"/>
  <c r="C7" i="4"/>
  <c r="B7" i="4"/>
  <c r="K24" i="4"/>
  <c r="J26" i="4"/>
  <c r="K27" i="4"/>
  <c r="I27" i="4"/>
  <c r="I29" i="4"/>
  <c r="I30" i="4"/>
  <c r="J30" i="4"/>
  <c r="K31" i="4"/>
  <c r="J31" i="4"/>
  <c r="I32" i="4"/>
  <c r="K32" i="4"/>
  <c r="I33" i="4"/>
  <c r="J34" i="4"/>
  <c r="K35" i="4"/>
  <c r="J36" i="4"/>
  <c r="I37" i="4"/>
  <c r="I38" i="4"/>
  <c r="J38" i="4"/>
  <c r="K39" i="4"/>
  <c r="J39" i="4"/>
  <c r="I40" i="4"/>
  <c r="K40" i="4"/>
  <c r="I41" i="4"/>
  <c r="J42" i="4"/>
  <c r="K43" i="4"/>
  <c r="J43" i="4"/>
  <c r="I45" i="4"/>
  <c r="I46" i="4"/>
  <c r="J46" i="4"/>
  <c r="K47" i="4"/>
  <c r="J47" i="4"/>
  <c r="I48" i="4"/>
  <c r="K48" i="4"/>
  <c r="I49" i="4"/>
  <c r="J50" i="4"/>
  <c r="K51" i="4"/>
  <c r="J52" i="4"/>
  <c r="I53" i="4"/>
  <c r="I54" i="4"/>
  <c r="J54" i="4"/>
  <c r="K55" i="4"/>
  <c r="J55" i="4"/>
  <c r="K56" i="4"/>
  <c r="I57" i="4"/>
  <c r="J58" i="4"/>
  <c r="K21" i="4"/>
  <c r="I21" i="4"/>
  <c r="J20" i="4"/>
  <c r="K20" i="4"/>
  <c r="I19" i="4"/>
  <c r="K18" i="4"/>
  <c r="J17" i="4"/>
  <c r="I16" i="4"/>
  <c r="K15" i="4"/>
  <c r="J14" i="4"/>
  <c r="K13" i="4"/>
  <c r="I13" i="4"/>
  <c r="I10" i="4"/>
  <c r="K10" i="4"/>
  <c r="I8" i="4"/>
  <c r="I2" i="4"/>
  <c r="G2" i="4"/>
  <c r="J8" i="4" l="1"/>
  <c r="J16" i="4"/>
  <c r="K23" i="4"/>
  <c r="I25" i="4"/>
  <c r="J7" i="4"/>
  <c r="I23" i="4"/>
  <c r="J24" i="4"/>
  <c r="K25" i="4"/>
  <c r="I31" i="4"/>
  <c r="J32" i="4"/>
  <c r="K33" i="4"/>
  <c r="K38" i="4"/>
  <c r="I39" i="4"/>
  <c r="J40" i="4"/>
  <c r="K41" i="4"/>
  <c r="I44" i="4"/>
  <c r="J45" i="4"/>
  <c r="K46" i="4"/>
  <c r="I47" i="4"/>
  <c r="J48" i="4"/>
  <c r="K49" i="4"/>
  <c r="I52" i="4"/>
  <c r="J53" i="4"/>
  <c r="K54" i="4"/>
  <c r="I55" i="4"/>
  <c r="J56" i="4"/>
  <c r="K57" i="4"/>
  <c r="J6" i="5"/>
  <c r="K7" i="4"/>
  <c r="I7" i="4"/>
  <c r="F6" i="4"/>
  <c r="H6" i="4"/>
  <c r="D6" i="4"/>
  <c r="G6" i="4"/>
  <c r="J9" i="4"/>
  <c r="C6" i="4"/>
  <c r="E6" i="4"/>
  <c r="K6" i="4" l="1"/>
  <c r="I6" i="4"/>
  <c r="J6" i="4"/>
</calcChain>
</file>

<file path=xl/sharedStrings.xml><?xml version="1.0" encoding="utf-8"?>
<sst xmlns="http://schemas.openxmlformats.org/spreadsheetml/2006/main" count="225" uniqueCount="179">
  <si>
    <t>Gross Count</t>
  </si>
  <si>
    <t>Retail Count</t>
  </si>
  <si>
    <t>Use Count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</si>
  <si>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</si>
  <si>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</si>
  <si>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</si>
  <si>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</si>
  <si>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</si>
  <si>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</si>
  <si>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</si>
  <si>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</si>
  <si>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</si>
  <si>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</si>
  <si>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</si>
  <si>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</si>
  <si>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</si>
  <si>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</si>
  <si>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</si>
  <si>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</si>
  <si>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</si>
  <si>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</si>
  <si>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</si>
  <si>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</si>
  <si>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</si>
  <si>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</si>
  <si>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</si>
  <si>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</si>
  <si>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</si>
  <si>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</si>
  <si>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</si>
  <si>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</si>
  <si>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</si>
  <si>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</si>
  <si>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</si>
  <si>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</si>
  <si>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</si>
  <si>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</si>
  <si>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</si>
  <si>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</si>
  <si>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</si>
  <si>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</si>
  <si>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</si>
  <si>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</si>
  <si>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</si>
  <si>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</si>
  <si>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</si>
  <si>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</si>
  <si>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</si>
  <si>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</si>
  <si>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</si>
  <si>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</si>
  <si>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</si>
  <si>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</si>
  <si>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</si>
  <si>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</si>
  <si>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</si>
  <si>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</si>
  <si>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</si>
  <si>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</si>
  <si>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</si>
  <si>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</si>
  <si>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</si>
  <si>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</si>
  <si>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</si>
  <si>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</si>
  <si>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</si>
  <si>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</si>
  <si>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</si>
  <si>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</si>
  <si>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</si>
  <si>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</si>
  <si>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</si>
  <si>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</si>
  <si>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</si>
  <si>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</si>
  <si>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</si>
  <si>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</si>
  <si>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</si>
  <si>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</si>
  <si>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</si>
  <si>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</si>
  <si>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</si>
  <si>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</si>
  <si>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</si>
  <si>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</si>
  <si>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</si>
  <si>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</si>
  <si>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</si>
  <si>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</si>
  <si>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</si>
  <si>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</si>
  <si>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</si>
  <si>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</si>
  <si>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</si>
  <si>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</si>
  <si>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</si>
  <si>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</si>
  <si>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</si>
  <si>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</si>
  <si>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</si>
  <si>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</si>
  <si>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</si>
  <si>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</si>
  <si>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</si>
  <si>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</si>
  <si>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</si>
  <si>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</si>
  <si>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</si>
  <si>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</si>
  <si>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</si>
  <si>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</si>
  <si>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Windsor</t>
  </si>
  <si>
    <t>Windham</t>
  </si>
  <si>
    <t>Washington</t>
  </si>
  <si>
    <t>Rutland</t>
  </si>
  <si>
    <t>Other</t>
  </si>
  <si>
    <t>Orleans</t>
  </si>
  <si>
    <t>Orange</t>
  </si>
  <si>
    <t>Lamoille</t>
  </si>
  <si>
    <t>Grand Isle</t>
  </si>
  <si>
    <t>Franklin</t>
  </si>
  <si>
    <t>Essex</t>
  </si>
  <si>
    <t>Chittenden</t>
  </si>
  <si>
    <t>Caledonia</t>
  </si>
  <si>
    <t>Bennington</t>
  </si>
  <si>
    <t>Addison</t>
  </si>
  <si>
    <t>State of Vermont Department of Taxes</t>
  </si>
  <si>
    <t>Sales and Use Tax Statistics Report</t>
  </si>
  <si>
    <t>Period Summary by County/Town</t>
  </si>
  <si>
    <t>Monthly Report</t>
  </si>
  <si>
    <t>75 Day Processing</t>
  </si>
  <si>
    <t>Quarterly Report</t>
  </si>
  <si>
    <t>180 Day Processing</t>
  </si>
  <si>
    <t>Period:</t>
  </si>
  <si>
    <t>through</t>
  </si>
  <si>
    <t>Annual Report</t>
  </si>
  <si>
    <t>Fiscal Report</t>
  </si>
  <si>
    <t>Reports are located in the "County" and "Town" tabs. "Town Data" and "County Data" tabs hold unformatted data.</t>
  </si>
  <si>
    <t>Report Notes:</t>
  </si>
  <si>
    <t>1)</t>
  </si>
  <si>
    <t>Information pertaining to fewer than ten accounts has been suppressed to protect confidentiality of taxpayer information. Suppressed information is noted by "*".</t>
  </si>
  <si>
    <t>2)</t>
  </si>
  <si>
    <t>Monthly reports hold information for monthly filers only, while quarter period reports hold information for monthly and quarterly filers.</t>
  </si>
  <si>
    <t>3)</t>
  </si>
  <si>
    <t>Reports for annual periods include information for monthly, quarterly, and annual filer.</t>
  </si>
  <si>
    <t>4)</t>
  </si>
  <si>
    <t>"Gross" receipts may or may not include sales subject to exemptions. Use caution before drawing conclusions about economic activity.</t>
  </si>
  <si>
    <t>5)</t>
  </si>
  <si>
    <t>"Use" and "Retail" figures are taxable receipts.</t>
  </si>
  <si>
    <t>6)</t>
  </si>
  <si>
    <t>Previous period figures reflect current status of prior year returns and may not match previously published statistics.</t>
  </si>
  <si>
    <t>7)</t>
  </si>
  <si>
    <t>75 and 180 Day processing reports reflect returns posted within that time frame after the close of the reporting period.</t>
  </si>
  <si>
    <t>8)</t>
  </si>
  <si>
    <t>The "Other" county name contains sales data from multi-site businesses who file one composite return and from out-of-state businesses.</t>
  </si>
  <si>
    <t>Report Type:</t>
  </si>
  <si>
    <t>County Summary</t>
  </si>
  <si>
    <t>Current Taxable Receipts</t>
  </si>
  <si>
    <t>Previous Taxable Receipts</t>
  </si>
  <si>
    <t>Period to Period Change</t>
  </si>
  <si>
    <t>Gross</t>
  </si>
  <si>
    <t>Retail</t>
  </si>
  <si>
    <t>Use</t>
  </si>
  <si>
    <t>Vermont</t>
  </si>
  <si>
    <t>10/01/2019 - 10/31/2019</t>
  </si>
  <si>
    <t>10/01/2020 - 10/31/2020</t>
  </si>
  <si>
    <t>*</t>
  </si>
  <si>
    <t/>
  </si>
  <si>
    <t>Summary of Towns with 10 or more reporting accounts</t>
  </si>
  <si>
    <t>Current Receipts</t>
  </si>
  <si>
    <t>Previous Receipts</t>
  </si>
  <si>
    <t>County</t>
  </si>
  <si>
    <t>Past Gross</t>
  </si>
  <si>
    <t>Past Gross Count</t>
  </si>
  <si>
    <t>Past Retail</t>
  </si>
  <si>
    <t>Past Retail Count</t>
  </si>
  <si>
    <t>Past Use</t>
  </si>
  <si>
    <t>Past Use Count</t>
  </si>
  <si>
    <t>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</si>
</sst>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7" formatCode="0.0%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72">
    <xf numFmtId="0" fontId="0" fillId="0" borderId="0" xfId="0"/>
    <xf numFmtId="0" fontId="18" fillId="0" borderId="0" xfId="42" applyAlignment="1">
      <alignment vertical="center"/>
    </xf>
    <xf numFmtId="0" fontId="19" fillId="0" borderId="0" xfId="42" applyFont="1" applyAlignment="1">
      <alignment horizontal="center" vertical="center"/>
    </xf>
    <xf numFmtId="0" fontId="19" fillId="0" borderId="0" xfId="42" applyFont="1" applyAlignment="1">
      <alignment vertical="center"/>
    </xf>
    <xf numFmtId="0" fontId="18" fillId="0" borderId="0" xfId="42" applyAlignment="1">
      <alignment horizontal="center" vertical="center"/>
    </xf>
    <xf numFmtId="0" fontId="20" fillId="0" borderId="0" xfId="42" applyFont="1" applyAlignment="1">
      <alignment horizontal="center" vertical="center"/>
    </xf>
    <xf numFmtId="14" fontId="20" fillId="0" borderId="0" xfId="42" applyNumberFormat="1" applyFont="1" applyAlignment="1">
      <alignment horizontal="center" vertical="center"/>
    </xf>
    <xf numFmtId="0" fontId="21" fillId="0" borderId="0" xfId="42" applyFont="1" applyAlignment="1">
      <alignment vertical="center"/>
    </xf>
    <xf numFmtId="0" fontId="21" fillId="0" borderId="11" xfId="42" applyFont="1" applyBorder="1" applyAlignment="1">
      <alignment horizontal="left" vertical="center"/>
    </xf>
    <xf numFmtId="0" fontId="18" fillId="0" borderId="0" xfId="42" applyAlignment="1">
      <alignment horizontal="center" vertical="center"/>
    </xf>
    <xf numFmtId="0" fontId="18" fillId="0" borderId="0" xfId="42" applyAlignment="1">
      <alignment vertical="center"/>
    </xf>
    <xf numFmtId="0" fontId="22" fillId="0" borderId="0" xfId="42" applyFont="1" applyAlignment="1">
      <alignment horizontal="right" vertical="center"/>
    </xf>
    <xf numFmtId="0" fontId="22" fillId="0" borderId="0" xfId="42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4" fontId="22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4" fontId="21" fillId="0" borderId="0" xfId="0" applyNumberFormat="1" applyFont="1" applyAlignment="1">
      <alignment horizontal="center" vertical="center"/>
    </xf>
    <xf numFmtId="44" fontId="21" fillId="0" borderId="14" xfId="0" applyNumberFormat="1" applyFont="1" applyBorder="1" applyAlignment="1">
      <alignment horizontal="center" vertical="center"/>
    </xf>
    <xf numFmtId="167" fontId="21" fillId="0" borderId="0" xfId="0" applyNumberFormat="1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4" fontId="21" fillId="0" borderId="12" xfId="0" applyNumberFormat="1" applyFont="1" applyBorder="1" applyAlignment="1">
      <alignment horizontal="center" vertical="center"/>
    </xf>
    <xf numFmtId="44" fontId="21" fillId="0" borderId="15" xfId="0" applyNumberFormat="1" applyFont="1" applyBorder="1" applyAlignment="1">
      <alignment horizontal="center" vertical="center"/>
    </xf>
    <xf numFmtId="44" fontId="21" fillId="0" borderId="0" xfId="0" applyNumberFormat="1" applyFont="1" applyAlignment="1">
      <alignment horizontal="center" vertical="center"/>
    </xf>
    <xf numFmtId="0" fontId="0" fillId="0" borderId="16" xfId="0" applyBorder="1"/>
    <xf numFmtId="42" fontId="0" fillId="0" borderId="17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167" fontId="0" fillId="0" borderId="18" xfId="0" applyNumberFormat="1" applyBorder="1" applyAlignment="1">
      <alignment horizontal="center" vertical="center"/>
    </xf>
    <xf numFmtId="0" fontId="0" fillId="0" borderId="19" xfId="0" applyBorder="1"/>
    <xf numFmtId="42" fontId="0" fillId="0" borderId="20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167" fontId="0" fillId="0" borderId="20" xfId="0" applyNumberFormat="1" applyBorder="1" applyAlignment="1">
      <alignment horizontal="center" vertical="center"/>
    </xf>
    <xf numFmtId="0" fontId="0" fillId="0" borderId="14" xfId="0" applyBorder="1"/>
    <xf numFmtId="42" fontId="0" fillId="0" borderId="0" xfId="0" applyNumberFormat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0" fontId="0" fillId="0" borderId="21" xfId="0" applyBorder="1"/>
    <xf numFmtId="42" fontId="0" fillId="0" borderId="22" xfId="0" applyNumberFormat="1" applyBorder="1" applyAlignment="1">
      <alignment horizontal="right" vertical="center"/>
    </xf>
    <xf numFmtId="42" fontId="0" fillId="0" borderId="21" xfId="0" applyNumberFormat="1" applyBorder="1" applyAlignment="1">
      <alignment horizontal="right" vertical="center"/>
    </xf>
    <xf numFmtId="167" fontId="0" fillId="0" borderId="22" xfId="0" applyNumberFormat="1" applyBorder="1" applyAlignment="1">
      <alignment horizontal="center" vertical="center"/>
    </xf>
    <xf numFmtId="49" fontId="0" fillId="0" borderId="19" xfId="0" applyNumberFormat="1" applyBorder="1"/>
    <xf numFmtId="0" fontId="22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44" fontId="21" fillId="0" borderId="23" xfId="0" applyNumberFormat="1" applyFont="1" applyBorder="1" applyAlignment="1">
      <alignment horizontal="center" vertical="center"/>
    </xf>
    <xf numFmtId="44" fontId="21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4" fontId="21" fillId="0" borderId="24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44" fontId="21" fillId="0" borderId="24" xfId="0" applyNumberFormat="1" applyFont="1" applyBorder="1" applyAlignment="1">
      <alignment horizontal="center" vertical="center"/>
    </xf>
    <xf numFmtId="167" fontId="21" fillId="0" borderId="0" xfId="0" applyNumberFormat="1" applyFont="1" applyAlignment="1">
      <alignment horizontal="center" vertical="center"/>
    </xf>
    <xf numFmtId="167" fontId="21" fillId="0" borderId="12" xfId="0" applyNumberFormat="1" applyFont="1" applyBorder="1" applyAlignment="1">
      <alignment horizontal="center" vertical="center"/>
    </xf>
    <xf numFmtId="42" fontId="0" fillId="0" borderId="24" xfId="0" applyNumberFormat="1" applyBorder="1" applyAlignment="1">
      <alignment horizontal="right" vertical="center"/>
    </xf>
    <xf numFmtId="0" fontId="0" fillId="0" borderId="20" xfId="0" applyBorder="1"/>
    <xf numFmtId="42" fontId="0" fillId="0" borderId="25" xfId="0" applyNumberFormat="1" applyBorder="1" applyAlignment="1">
      <alignment horizontal="right" vertical="center"/>
    </xf>
    <xf numFmtId="0" fontId="0" fillId="0" borderId="26" xfId="0" applyBorder="1"/>
    <xf numFmtId="42" fontId="0" fillId="0" borderId="27" xfId="0" applyNumberFormat="1" applyBorder="1" applyAlignment="1">
      <alignment horizontal="right" vertical="center"/>
    </xf>
    <xf numFmtId="42" fontId="0" fillId="0" borderId="26" xfId="0" applyNumberFormat="1" applyBorder="1" applyAlignment="1">
      <alignment horizontal="right" vertical="center"/>
    </xf>
    <xf numFmtId="42" fontId="0" fillId="0" borderId="28" xfId="0" applyNumberFormat="1" applyBorder="1" applyAlignment="1">
      <alignment horizontal="right" vertical="center"/>
    </xf>
    <xf numFmtId="167" fontId="0" fillId="0" borderId="26" xfId="0" applyNumberFormat="1" applyBorder="1" applyAlignment="1">
      <alignment horizontal="center" vertical="center"/>
    </xf>
    <xf numFmtId="49" fontId="0" fillId="0" borderId="18" xfId="0" applyNumberFormat="1" applyBorder="1"/>
    <xf numFmtId="0" fontId="18" fillId="0" borderId="0" xfId="0" applyFont="1" applyAlignment="1">
      <alignment horizontal="center" vertical="center"/>
    </xf>
    <xf numFmtId="44" fontId="18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 vertical="center"/>
    </xf>
    <xf numFmtId="44" fontId="18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left"/>
    </xf>
    <xf numFmtId="4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AFC6597A-76E4-4647-93B5-D8CEF00AEFBD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hicks-t\AppData\Local\Temp\2\10312019SUTStatsMonthlyReport75D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unty"/>
      <sheetName val="Town"/>
      <sheetName val="Town Data"/>
      <sheetName val="County Data"/>
    </sheetNames>
    <sheetDataSet>
      <sheetData sheetId="0">
        <row r="24">
          <cell r="E24" t="str">
            <v>Monthly Report</v>
          </cell>
        </row>
        <row r="26">
          <cell r="E26" t="str">
            <v>75 Day Processing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AE96D-21DE-4E58-A6E2-5A3C63E8FD36}">
  <dimension ref="B2:R26"/>
  <sheetViews>
    <sheetView showGridLines="0" tabSelected="1" workbookViewId="0">
      <selection activeCell="D5" sqref="D5:G5"/>
    </sheetView>
  </sheetViews>
  <sheetFormatPr defaultColWidth="8" defaultRowHeight="15" x14ac:dyDescent="0.25"/>
  <cols>
    <col min="1" max="1" width="4.625" style="1" customWidth="1"/>
    <col min="2" max="2" width="3.375" style="1" customWidth="1"/>
    <col min="3" max="3" width="14.375" style="1" customWidth="1"/>
    <col min="4" max="4" width="16.625" style="1" customWidth="1"/>
    <col min="5" max="5" width="23.625" style="1" bestFit="1" customWidth="1"/>
    <col min="6" max="6" width="17.375" style="1" customWidth="1"/>
    <col min="7" max="7" width="23.625" style="1" bestFit="1" customWidth="1"/>
    <col min="8" max="8" width="35.5" style="1" customWidth="1"/>
    <col min="9" max="14" width="8" style="1" customWidth="1"/>
    <col min="15" max="15" width="14" style="1" hidden="1" customWidth="1"/>
    <col min="16" max="17" width="0" style="1" hidden="1" customWidth="1"/>
    <col min="18" max="18" width="17.625" style="1" hidden="1" customWidth="1"/>
    <col min="19" max="19" width="8" style="1" customWidth="1"/>
    <col min="20" max="16384" width="8" style="1"/>
  </cols>
  <sheetData>
    <row r="2" spans="2:18" ht="28.5" customHeight="1" x14ac:dyDescent="0.25"/>
    <row r="3" spans="2:18" ht="36" x14ac:dyDescent="0.25">
      <c r="D3" s="2" t="s">
        <v>126</v>
      </c>
      <c r="E3" s="2"/>
      <c r="F3" s="2"/>
      <c r="G3" s="2"/>
      <c r="H3" s="3"/>
    </row>
    <row r="4" spans="2:18" ht="36" x14ac:dyDescent="0.25">
      <c r="D4" s="2" t="s">
        <v>127</v>
      </c>
      <c r="E4" s="2"/>
      <c r="F4" s="2"/>
      <c r="G4" s="2"/>
      <c r="H4" s="3"/>
    </row>
    <row r="5" spans="2:18" ht="36" x14ac:dyDescent="0.25">
      <c r="D5" s="2" t="s">
        <v>128</v>
      </c>
      <c r="E5" s="2"/>
      <c r="F5" s="2"/>
      <c r="G5" s="2"/>
      <c r="H5" s="3"/>
      <c r="O5" s="1" t="s">
        <v>129</v>
      </c>
      <c r="R5" s="1" t="s">
        <v>130</v>
      </c>
    </row>
    <row r="6" spans="2:18" x14ac:dyDescent="0.25">
      <c r="E6" s="4"/>
      <c r="F6" s="4"/>
      <c r="G6" s="4"/>
      <c r="H6" s="4"/>
      <c r="O6" s="1" t="s">
        <v>131</v>
      </c>
      <c r="R6" s="1" t="s">
        <v>132</v>
      </c>
    </row>
    <row r="7" spans="2:18" ht="33.75" x14ac:dyDescent="0.25">
      <c r="D7" s="5" t="s">
        <v>133</v>
      </c>
      <c r="E7" s="6">
        <v>44105</v>
      </c>
      <c r="F7" s="5" t="s">
        <v>134</v>
      </c>
      <c r="G7" s="6">
        <v>44135</v>
      </c>
      <c r="O7" s="1" t="s">
        <v>135</v>
      </c>
    </row>
    <row r="8" spans="2:18" x14ac:dyDescent="0.25">
      <c r="O8" s="1" t="s">
        <v>136</v>
      </c>
    </row>
    <row r="12" spans="2:18" ht="18.75" x14ac:dyDescent="0.25">
      <c r="C12" s="7" t="s">
        <v>137</v>
      </c>
      <c r="D12" s="7"/>
      <c r="E12" s="7"/>
      <c r="F12" s="7"/>
      <c r="G12" s="7"/>
      <c r="H12" s="7"/>
    </row>
    <row r="14" spans="2:18" ht="18.75" x14ac:dyDescent="0.25">
      <c r="C14" s="8" t="s">
        <v>138</v>
      </c>
      <c r="D14" s="8"/>
      <c r="E14" s="8"/>
      <c r="F14" s="8"/>
      <c r="G14" s="8"/>
      <c r="H14" s="8"/>
    </row>
    <row r="15" spans="2:18" ht="16.5" customHeight="1" x14ac:dyDescent="0.25">
      <c r="B15" s="9" t="s">
        <v>139</v>
      </c>
      <c r="C15" s="10" t="s">
        <v>140</v>
      </c>
      <c r="D15" s="10"/>
      <c r="E15" s="10"/>
      <c r="F15" s="10"/>
      <c r="G15" s="10"/>
      <c r="H15" s="10"/>
    </row>
    <row r="16" spans="2:18" ht="16.5" customHeight="1" x14ac:dyDescent="0.25">
      <c r="B16" s="9" t="s">
        <v>141</v>
      </c>
      <c r="C16" s="10" t="s">
        <v>142</v>
      </c>
      <c r="D16" s="10"/>
      <c r="E16" s="10"/>
      <c r="F16" s="10"/>
      <c r="G16" s="10"/>
      <c r="H16" s="10"/>
    </row>
    <row r="17" spans="2:8" ht="16.5" customHeight="1" x14ac:dyDescent="0.25">
      <c r="B17" s="9" t="s">
        <v>143</v>
      </c>
      <c r="C17" s="1" t="s">
        <v>144</v>
      </c>
    </row>
    <row r="18" spans="2:8" ht="16.5" customHeight="1" x14ac:dyDescent="0.25">
      <c r="B18" s="9" t="s">
        <v>145</v>
      </c>
      <c r="C18" s="1" t="s">
        <v>146</v>
      </c>
    </row>
    <row r="19" spans="2:8" ht="16.5" customHeight="1" x14ac:dyDescent="0.25">
      <c r="B19" s="9" t="s">
        <v>147</v>
      </c>
      <c r="C19" s="1" t="s">
        <v>148</v>
      </c>
    </row>
    <row r="20" spans="2:8" ht="16.5" customHeight="1" x14ac:dyDescent="0.25">
      <c r="B20" s="9" t="s">
        <v>149</v>
      </c>
      <c r="C20" s="10" t="s">
        <v>150</v>
      </c>
      <c r="D20" s="10"/>
      <c r="E20" s="10"/>
      <c r="F20" s="10"/>
      <c r="G20" s="10"/>
      <c r="H20" s="10"/>
    </row>
    <row r="21" spans="2:8" ht="16.5" customHeight="1" x14ac:dyDescent="0.25">
      <c r="B21" s="9" t="s">
        <v>151</v>
      </c>
      <c r="C21" s="10" t="s">
        <v>152</v>
      </c>
      <c r="D21" s="10"/>
      <c r="E21" s="10"/>
      <c r="F21" s="10"/>
      <c r="G21" s="10"/>
      <c r="H21" s="10"/>
    </row>
    <row r="22" spans="2:8" ht="16.5" customHeight="1" x14ac:dyDescent="0.25">
      <c r="B22" s="9" t="s">
        <v>153</v>
      </c>
      <c r="C22" s="10" t="s">
        <v>154</v>
      </c>
      <c r="D22" s="10"/>
      <c r="E22" s="10"/>
      <c r="F22" s="10"/>
      <c r="G22" s="10"/>
      <c r="H22" s="10"/>
    </row>
    <row r="23" spans="2:8" ht="16.5" customHeight="1" x14ac:dyDescent="0.25">
      <c r="B23" s="9"/>
    </row>
    <row r="24" spans="2:8" ht="16.5" customHeight="1" x14ac:dyDescent="0.25">
      <c r="B24" s="9"/>
      <c r="D24" s="11" t="s">
        <v>155</v>
      </c>
      <c r="E24" s="12" t="s">
        <v>129</v>
      </c>
    </row>
    <row r="25" spans="2:8" ht="11.25" customHeight="1" x14ac:dyDescent="0.25">
      <c r="B25" s="9"/>
    </row>
    <row r="26" spans="2:8" ht="18.75" x14ac:dyDescent="0.25">
      <c r="E26" s="12" t="s">
        <v>130</v>
      </c>
    </row>
  </sheetData>
  <mergeCells count="11">
    <mergeCell ref="C15:H15"/>
    <mergeCell ref="C16:H16"/>
    <mergeCell ref="C20:H20"/>
    <mergeCell ref="C21:H21"/>
    <mergeCell ref="C22:H22"/>
    <mergeCell ref="D3:G3"/>
    <mergeCell ref="D4:G4"/>
    <mergeCell ref="D5:G5"/>
    <mergeCell ref="E6:H6"/>
    <mergeCell ref="C12:H12"/>
    <mergeCell ref="C14:H14"/>
  </mergeCells>
  <dataValidations count="2">
    <dataValidation type="list" allowBlank="1" showInputMessage="1" showErrorMessage="1" sqref="E26" xr:uid="{7CD498FC-097D-4DBE-9206-17B274E666D1}">
      <formula1>Processing</formula1>
    </dataValidation>
    <dataValidation type="list" allowBlank="1" showInputMessage="1" showErrorMessage="1" sqref="E24" xr:uid="{4975F47B-FDE8-4793-80FA-BED9A2844121}">
      <formula1>ReportType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FFA53-607F-40F9-A73C-1042BAB0FF8C}">
  <dimension ref="B1:K137"/>
  <sheetViews>
    <sheetView showGridLines="0" workbookViewId="0">
      <selection activeCell="B3" sqref="B3:B5"/>
    </sheetView>
  </sheetViews>
  <sheetFormatPr defaultRowHeight="15.75" x14ac:dyDescent="0.25"/>
  <cols>
    <col min="2" max="2" width="22.5" customWidth="1"/>
    <col min="3" max="8" width="18.625" customWidth="1"/>
    <col min="9" max="11" width="12.125" customWidth="1"/>
  </cols>
  <sheetData>
    <row r="1" spans="2:11" x14ac:dyDescent="0.25">
      <c r="C1" s="13"/>
      <c r="D1" s="13"/>
      <c r="E1" s="13"/>
      <c r="F1" s="13"/>
      <c r="G1" s="13"/>
      <c r="H1" s="13"/>
      <c r="I1" s="14"/>
      <c r="J1" s="14"/>
      <c r="K1" s="14"/>
    </row>
    <row r="2" spans="2:11" ht="19.5" thickBot="1" x14ac:dyDescent="0.3">
      <c r="B2" s="43" t="s">
        <v>126</v>
      </c>
      <c r="C2" s="43"/>
      <c r="D2" s="43"/>
      <c r="E2" s="16" t="s">
        <v>127</v>
      </c>
      <c r="F2" s="16"/>
      <c r="G2" s="16" t="str">
        <f>[1]Cover!E24</f>
        <v>Monthly Report</v>
      </c>
      <c r="H2" s="16"/>
      <c r="I2" s="16" t="str">
        <f>[1]Cover!E26</f>
        <v>75 Day Processing</v>
      </c>
      <c r="J2" s="16"/>
      <c r="K2" s="16"/>
    </row>
    <row r="3" spans="2:11" ht="19.5" thickTop="1" x14ac:dyDescent="0.25">
      <c r="B3" s="44" t="s">
        <v>168</v>
      </c>
      <c r="C3" s="45" t="s">
        <v>169</v>
      </c>
      <c r="D3" s="45"/>
      <c r="E3" s="46"/>
      <c r="F3" s="45" t="s">
        <v>170</v>
      </c>
      <c r="G3" s="45"/>
      <c r="H3" s="19"/>
      <c r="I3" s="20" t="s">
        <v>159</v>
      </c>
      <c r="J3" s="20"/>
      <c r="K3" s="20"/>
    </row>
    <row r="4" spans="2:11" ht="18.75" x14ac:dyDescent="0.25">
      <c r="B4" s="47"/>
      <c r="C4" s="48" t="s">
        <v>165</v>
      </c>
      <c r="D4" s="18"/>
      <c r="E4" s="19"/>
      <c r="F4" s="18" t="s">
        <v>164</v>
      </c>
      <c r="G4" s="18"/>
      <c r="H4" s="19"/>
      <c r="I4" s="20"/>
      <c r="J4" s="20"/>
      <c r="K4" s="20"/>
    </row>
    <row r="5" spans="2:11" ht="19.5" thickBot="1" x14ac:dyDescent="0.3">
      <c r="B5" s="49"/>
      <c r="C5" s="50" t="s">
        <v>160</v>
      </c>
      <c r="D5" s="23" t="s">
        <v>161</v>
      </c>
      <c r="E5" s="24" t="s">
        <v>162</v>
      </c>
      <c r="F5" s="23" t="s">
        <v>160</v>
      </c>
      <c r="G5" s="23" t="s">
        <v>161</v>
      </c>
      <c r="H5" s="24" t="s">
        <v>162</v>
      </c>
      <c r="I5" s="51" t="s">
        <v>160</v>
      </c>
      <c r="J5" s="52" t="s">
        <v>161</v>
      </c>
      <c r="K5" s="52" t="s">
        <v>162</v>
      </c>
    </row>
    <row r="6" spans="2:11" ht="16.5" thickTop="1" x14ac:dyDescent="0.25">
      <c r="B6" s="61" t="str">
        <f>'Town Data'!A2</f>
        <v>ALBURGH</v>
      </c>
      <c r="C6" s="27">
        <f>IF('Town Data'!C2&gt;9,'Town Data'!B2,"*")</f>
        <v>1241466.1499999999</v>
      </c>
      <c r="D6" s="28">
        <f>IF('Town Data'!E2&gt;9,'Town Data'!D2,"*")</f>
        <v>386286.73</v>
      </c>
      <c r="E6" s="29" t="str">
        <f>IF('Town Data'!G2&gt;9,'Town Data'!F2,"*")</f>
        <v>*</v>
      </c>
      <c r="F6" s="28">
        <f>IF('Town Data'!I2&gt;9,'Town Data'!H2,"*")</f>
        <v>1622005.99</v>
      </c>
      <c r="G6" s="28">
        <f>IF('Town Data'!K2&gt;9,'Town Data'!J2,"*")</f>
        <v>327263.46999999997</v>
      </c>
      <c r="H6" s="29" t="str">
        <f>IF('Town Data'!M2&gt;9,'Town Data'!L2,"*")</f>
        <v>*</v>
      </c>
      <c r="I6" s="30">
        <f t="shared" ref="I6:K69" si="0">IFERROR((C6-F6)/F6,"")</f>
        <v>-0.23461062557481682</v>
      </c>
      <c r="J6" s="30">
        <f t="shared" si="0"/>
        <v>0.18035395151191183</v>
      </c>
      <c r="K6" s="30" t="str">
        <f t="shared" si="0"/>
        <v/>
      </c>
    </row>
    <row r="7" spans="2:11" x14ac:dyDescent="0.25">
      <c r="B7" t="str">
        <f>'Town Data'!A3</f>
        <v>ARLINGTON</v>
      </c>
      <c r="C7" s="53">
        <f>IF('Town Data'!C3&gt;9,'Town Data'!B3,"*")</f>
        <v>11439946.84</v>
      </c>
      <c r="D7" s="36">
        <f>IF('Town Data'!E3&gt;9,'Town Data'!D3,"*")</f>
        <v>484387.68</v>
      </c>
      <c r="E7" s="37" t="str">
        <f>IF('Town Data'!G3&gt;9,'Town Data'!F3,"*")</f>
        <v>*</v>
      </c>
      <c r="F7" s="36">
        <f>IF('Town Data'!I3&gt;9,'Town Data'!H3,"*")</f>
        <v>12079470.74</v>
      </c>
      <c r="G7" s="36">
        <f>IF('Town Data'!K3&gt;9,'Town Data'!J3,"*")</f>
        <v>480297.57</v>
      </c>
      <c r="H7" s="37" t="str">
        <f>IF('Town Data'!M3&gt;9,'Town Data'!L3,"*")</f>
        <v>*</v>
      </c>
      <c r="I7" s="14">
        <f t="shared" si="0"/>
        <v>-5.2943039787519727E-2</v>
      </c>
      <c r="J7" s="14">
        <f t="shared" si="0"/>
        <v>8.5157832466235175E-3</v>
      </c>
      <c r="K7" s="14" t="str">
        <f t="shared" si="0"/>
        <v/>
      </c>
    </row>
    <row r="8" spans="2:11" x14ac:dyDescent="0.25">
      <c r="B8" s="54" t="str">
        <f>'Town Data'!A4</f>
        <v>BARRE</v>
      </c>
      <c r="C8" s="55">
        <f>IF('Town Data'!C4&gt;9,'Town Data'!B4,"*")</f>
        <v>37005538.880000003</v>
      </c>
      <c r="D8" s="32">
        <f>IF('Town Data'!E4&gt;9,'Town Data'!D4,"*")</f>
        <v>14513939.369999999</v>
      </c>
      <c r="E8" s="33">
        <f>IF('Town Data'!G4&gt;9,'Town Data'!F4,"*")</f>
        <v>384496.00000000017</v>
      </c>
      <c r="F8" s="32">
        <f>IF('Town Data'!I4&gt;9,'Town Data'!H4,"*")</f>
        <v>46400311.700000003</v>
      </c>
      <c r="G8" s="32">
        <f>IF('Town Data'!K4&gt;9,'Town Data'!J4,"*")</f>
        <v>11648596.640000001</v>
      </c>
      <c r="H8" s="33">
        <f>IF('Town Data'!M4&gt;9,'Town Data'!L4,"*")</f>
        <v>319554.66666666669</v>
      </c>
      <c r="I8" s="34">
        <f t="shared" si="0"/>
        <v>-0.20247219201331357</v>
      </c>
      <c r="J8" s="34">
        <f t="shared" si="0"/>
        <v>0.24598179665357511</v>
      </c>
      <c r="K8" s="34">
        <f t="shared" si="0"/>
        <v>0.20322448741164836</v>
      </c>
    </row>
    <row r="9" spans="2:11" x14ac:dyDescent="0.25">
      <c r="B9" t="str">
        <f>'Town Data'!A5</f>
        <v>BARRE TOWN</v>
      </c>
      <c r="C9" s="53">
        <f>IF('Town Data'!C5&gt;9,'Town Data'!B5,"*")</f>
        <v>9128094.4399999995</v>
      </c>
      <c r="D9" s="36">
        <f>IF('Town Data'!E5&gt;9,'Town Data'!D5,"*")</f>
        <v>1113927.3700000001</v>
      </c>
      <c r="E9" s="37" t="str">
        <f>IF('Town Data'!G5&gt;9,'Town Data'!F5,"*")</f>
        <v>*</v>
      </c>
      <c r="F9" s="36">
        <f>IF('Town Data'!I5&gt;9,'Town Data'!H5,"*")</f>
        <v>9700586.9100000001</v>
      </c>
      <c r="G9" s="36">
        <f>IF('Town Data'!K5&gt;9,'Town Data'!J5,"*")</f>
        <v>1151299.6399999999</v>
      </c>
      <c r="H9" s="37" t="str">
        <f>IF('Town Data'!M5&gt;9,'Town Data'!L5,"*")</f>
        <v>*</v>
      </c>
      <c r="I9" s="14">
        <f t="shared" si="0"/>
        <v>-5.9016271418571381E-2</v>
      </c>
      <c r="J9" s="14">
        <f t="shared" si="0"/>
        <v>-3.2460941271552718E-2</v>
      </c>
      <c r="K9" s="14" t="str">
        <f t="shared" si="0"/>
        <v/>
      </c>
    </row>
    <row r="10" spans="2:11" x14ac:dyDescent="0.25">
      <c r="B10" s="54" t="str">
        <f>'Town Data'!A6</f>
        <v>BARTON</v>
      </c>
      <c r="C10" s="55">
        <f>IF('Town Data'!C6&gt;9,'Town Data'!B6,"*")</f>
        <v>17024692.190000001</v>
      </c>
      <c r="D10" s="32">
        <f>IF('Town Data'!E6&gt;9,'Town Data'!D6,"*")</f>
        <v>1719044.12</v>
      </c>
      <c r="E10" s="33">
        <f>IF('Town Data'!G6&gt;9,'Town Data'!F6,"*")</f>
        <v>40204.833333333365</v>
      </c>
      <c r="F10" s="32">
        <f>IF('Town Data'!I6&gt;9,'Town Data'!H6,"*")</f>
        <v>18735091.629999999</v>
      </c>
      <c r="G10" s="32">
        <f>IF('Town Data'!K6&gt;9,'Town Data'!J6,"*")</f>
        <v>1411129.66</v>
      </c>
      <c r="H10" s="33">
        <f>IF('Town Data'!M6&gt;9,'Town Data'!L6,"*")</f>
        <v>29138.833333333336</v>
      </c>
      <c r="I10" s="34">
        <f t="shared" si="0"/>
        <v>-9.1293892433447238E-2</v>
      </c>
      <c r="J10" s="34">
        <f t="shared" si="0"/>
        <v>0.21820422936897252</v>
      </c>
      <c r="K10" s="34">
        <f t="shared" si="0"/>
        <v>0.37976812157887907</v>
      </c>
    </row>
    <row r="11" spans="2:11" x14ac:dyDescent="0.25">
      <c r="B11" t="str">
        <f>'Town Data'!A7</f>
        <v>BENNINGTON</v>
      </c>
      <c r="C11" s="53">
        <f>IF('Town Data'!C7&gt;9,'Town Data'!B7,"*")</f>
        <v>37811793.82</v>
      </c>
      <c r="D11" s="36">
        <f>IF('Town Data'!E7&gt;9,'Town Data'!D7,"*")</f>
        <v>13192330.039999999</v>
      </c>
      <c r="E11" s="37">
        <f>IF('Town Data'!G7&gt;9,'Town Data'!F7,"*")</f>
        <v>127765.83333333334</v>
      </c>
      <c r="F11" s="36">
        <f>IF('Town Data'!I7&gt;9,'Town Data'!H7,"*")</f>
        <v>40929417.329999998</v>
      </c>
      <c r="G11" s="36">
        <f>IF('Town Data'!K7&gt;9,'Town Data'!J7,"*")</f>
        <v>11906102.460000001</v>
      </c>
      <c r="H11" s="37">
        <f>IF('Town Data'!M7&gt;9,'Town Data'!L7,"*")</f>
        <v>195319.8333333332</v>
      </c>
      <c r="I11" s="14">
        <f t="shared" si="0"/>
        <v>-7.6170727886587242E-2</v>
      </c>
      <c r="J11" s="14">
        <f t="shared" si="0"/>
        <v>0.10803095171751093</v>
      </c>
      <c r="K11" s="14">
        <f t="shared" si="0"/>
        <v>-0.34586349397867888</v>
      </c>
    </row>
    <row r="12" spans="2:11" x14ac:dyDescent="0.25">
      <c r="B12" s="54" t="str">
        <f>'Town Data'!A8</f>
        <v>BERLIN</v>
      </c>
      <c r="C12" s="55">
        <f>IF('Town Data'!C8&gt;9,'Town Data'!B8,"*")</f>
        <v>17127302.460000001</v>
      </c>
      <c r="D12" s="32">
        <f>IF('Town Data'!E8&gt;9,'Town Data'!D8,"*")</f>
        <v>6195204.3399999999</v>
      </c>
      <c r="E12" s="33">
        <f>IF('Town Data'!G8&gt;9,'Town Data'!F8,"*")</f>
        <v>72840</v>
      </c>
      <c r="F12" s="32">
        <f>IF('Town Data'!I8&gt;9,'Town Data'!H8,"*")</f>
        <v>16608101.970000001</v>
      </c>
      <c r="G12" s="32">
        <f>IF('Town Data'!K8&gt;9,'Town Data'!J8,"*")</f>
        <v>6428102.7000000002</v>
      </c>
      <c r="H12" s="33">
        <f>IF('Town Data'!M8&gt;9,'Town Data'!L8,"*")</f>
        <v>137177.16666666663</v>
      </c>
      <c r="I12" s="34">
        <f t="shared" si="0"/>
        <v>3.1261879950993596E-2</v>
      </c>
      <c r="J12" s="34">
        <f t="shared" si="0"/>
        <v>-3.623127552084697E-2</v>
      </c>
      <c r="K12" s="34">
        <f t="shared" si="0"/>
        <v>-0.46900784022608216</v>
      </c>
    </row>
    <row r="13" spans="2:11" x14ac:dyDescent="0.25">
      <c r="B13" t="str">
        <f>'Town Data'!A9</f>
        <v>BETHEL</v>
      </c>
      <c r="C13" s="53">
        <f>IF('Town Data'!C9&gt;9,'Town Data'!B9,"*")</f>
        <v>3445106.64</v>
      </c>
      <c r="D13" s="36">
        <f>IF('Town Data'!E9&gt;9,'Town Data'!D9,"*")</f>
        <v>388482.97</v>
      </c>
      <c r="E13" s="37" t="str">
        <f>IF('Town Data'!G9&gt;9,'Town Data'!F9,"*")</f>
        <v>*</v>
      </c>
      <c r="F13" s="36">
        <f>IF('Town Data'!I9&gt;9,'Town Data'!H9,"*")</f>
        <v>3502065.48</v>
      </c>
      <c r="G13" s="36">
        <f>IF('Town Data'!K9&gt;9,'Town Data'!J9,"*")</f>
        <v>358204.81</v>
      </c>
      <c r="H13" s="37" t="str">
        <f>IF('Town Data'!M9&gt;9,'Town Data'!L9,"*")</f>
        <v>*</v>
      </c>
      <c r="I13" s="14">
        <f t="shared" si="0"/>
        <v>-1.6264356085083781E-2</v>
      </c>
      <c r="J13" s="14">
        <f t="shared" si="0"/>
        <v>8.4527508159368311E-2</v>
      </c>
      <c r="K13" s="14" t="str">
        <f t="shared" si="0"/>
        <v/>
      </c>
    </row>
    <row r="14" spans="2:11" x14ac:dyDescent="0.25">
      <c r="B14" s="54" t="str">
        <f>'Town Data'!A10</f>
        <v>BRADFORD</v>
      </c>
      <c r="C14" s="55">
        <f>IF('Town Data'!C10&gt;9,'Town Data'!B10,"*")</f>
        <v>7355096.1799999997</v>
      </c>
      <c r="D14" s="32">
        <f>IF('Town Data'!E10&gt;9,'Town Data'!D10,"*")</f>
        <v>1550863.94</v>
      </c>
      <c r="E14" s="33">
        <f>IF('Town Data'!G10&gt;9,'Town Data'!F10,"*")</f>
        <v>95968.333333333328</v>
      </c>
      <c r="F14" s="32">
        <f>IF('Town Data'!I10&gt;9,'Town Data'!H10,"*")</f>
        <v>8048483.79</v>
      </c>
      <c r="G14" s="32">
        <f>IF('Town Data'!K10&gt;9,'Town Data'!J10,"*")</f>
        <v>1781891.85</v>
      </c>
      <c r="H14" s="33">
        <f>IF('Town Data'!M10&gt;9,'Town Data'!L10,"*")</f>
        <v>124393.49999999967</v>
      </c>
      <c r="I14" s="34">
        <f t="shared" si="0"/>
        <v>-8.6151333355670504E-2</v>
      </c>
      <c r="J14" s="34">
        <f t="shared" si="0"/>
        <v>-0.12965316048782655</v>
      </c>
      <c r="K14" s="34">
        <f t="shared" si="0"/>
        <v>-0.22851006416465822</v>
      </c>
    </row>
    <row r="15" spans="2:11" x14ac:dyDescent="0.25">
      <c r="B15" t="str">
        <f>'Town Data'!A11</f>
        <v>BRANDON</v>
      </c>
      <c r="C15" s="53">
        <f>IF('Town Data'!C11&gt;9,'Town Data'!B11,"*")</f>
        <v>6334823.2999999998</v>
      </c>
      <c r="D15" s="36">
        <f>IF('Town Data'!E11&gt;9,'Town Data'!D11,"*")</f>
        <v>1142532.3400000001</v>
      </c>
      <c r="E15" s="37" t="str">
        <f>IF('Town Data'!G11&gt;9,'Town Data'!F11,"*")</f>
        <v>*</v>
      </c>
      <c r="F15" s="36">
        <f>IF('Town Data'!I11&gt;9,'Town Data'!H11,"*")</f>
        <v>9387783.5199999996</v>
      </c>
      <c r="G15" s="36">
        <f>IF('Town Data'!K11&gt;9,'Town Data'!J11,"*")</f>
        <v>1048692.6499999999</v>
      </c>
      <c r="H15" s="37" t="str">
        <f>IF('Town Data'!M11&gt;9,'Town Data'!L11,"*")</f>
        <v>*</v>
      </c>
      <c r="I15" s="14">
        <f t="shared" si="0"/>
        <v>-0.32520564769052107</v>
      </c>
      <c r="J15" s="14">
        <f t="shared" si="0"/>
        <v>8.9482547627276865E-2</v>
      </c>
      <c r="K15" s="14" t="str">
        <f t="shared" si="0"/>
        <v/>
      </c>
    </row>
    <row r="16" spans="2:11" x14ac:dyDescent="0.25">
      <c r="B16" s="56" t="str">
        <f>'Town Data'!A12</f>
        <v>BRATTLEBORO</v>
      </c>
      <c r="C16" s="57">
        <f>IF('Town Data'!C12&gt;9,'Town Data'!B12,"*")</f>
        <v>37862543.590000004</v>
      </c>
      <c r="D16" s="58">
        <f>IF('Town Data'!E12&gt;9,'Town Data'!D12,"*")</f>
        <v>7891111.9199999999</v>
      </c>
      <c r="E16" s="59">
        <f>IF('Town Data'!G12&gt;9,'Town Data'!F12,"*")</f>
        <v>170976.83333333328</v>
      </c>
      <c r="F16" s="58">
        <f>IF('Town Data'!I12&gt;9,'Town Data'!H12,"*")</f>
        <v>40479933.490000002</v>
      </c>
      <c r="G16" s="58">
        <f>IF('Town Data'!K12&gt;9,'Town Data'!J12,"*")</f>
        <v>7940955.1799999997</v>
      </c>
      <c r="H16" s="59">
        <f>IF('Town Data'!M12&gt;9,'Town Data'!L12,"*")</f>
        <v>277282.1666666664</v>
      </c>
      <c r="I16" s="60">
        <f t="shared" si="0"/>
        <v>-6.4658947639985323E-2</v>
      </c>
      <c r="J16" s="60">
        <f t="shared" si="0"/>
        <v>-6.2767335755192838E-3</v>
      </c>
      <c r="K16" s="60">
        <f t="shared" si="0"/>
        <v>-0.38338323236318195</v>
      </c>
    </row>
    <row r="17" spans="2:11" x14ac:dyDescent="0.25">
      <c r="B17" s="54" t="str">
        <f>'Town Data'!A13</f>
        <v>BRIDGEWATER</v>
      </c>
      <c r="C17" s="55">
        <f>IF('Town Data'!C13&gt;9,'Town Data'!B13,"*")</f>
        <v>484050.95</v>
      </c>
      <c r="D17" s="32" t="str">
        <f>IF('Town Data'!E13&gt;9,'Town Data'!D13,"*")</f>
        <v>*</v>
      </c>
      <c r="E17" s="33" t="str">
        <f>IF('Town Data'!G13&gt;9,'Town Data'!F13,"*")</f>
        <v>*</v>
      </c>
      <c r="F17" s="32">
        <f>IF('Town Data'!I13&gt;9,'Town Data'!H13,"*")</f>
        <v>327300.7</v>
      </c>
      <c r="G17" s="32" t="str">
        <f>IF('Town Data'!K13&gt;9,'Town Data'!J13,"*")</f>
        <v>*</v>
      </c>
      <c r="H17" s="33" t="str">
        <f>IF('Town Data'!M13&gt;9,'Town Data'!L13,"*")</f>
        <v>*</v>
      </c>
      <c r="I17" s="34">
        <f t="shared" si="0"/>
        <v>0.47891816302256607</v>
      </c>
      <c r="J17" s="34" t="str">
        <f t="shared" si="0"/>
        <v/>
      </c>
      <c r="K17" s="34" t="str">
        <f t="shared" si="0"/>
        <v/>
      </c>
    </row>
    <row r="18" spans="2:11" x14ac:dyDescent="0.25">
      <c r="B18" t="str">
        <f>'Town Data'!A14</f>
        <v>BRIDPORT</v>
      </c>
      <c r="C18" s="53">
        <f>IF('Town Data'!C14&gt;9,'Town Data'!B14,"*")</f>
        <v>981134.58</v>
      </c>
      <c r="D18" s="36">
        <f>IF('Town Data'!E14&gt;9,'Town Data'!D14,"*")</f>
        <v>282003.21000000002</v>
      </c>
      <c r="E18" s="37" t="str">
        <f>IF('Town Data'!G14&gt;9,'Town Data'!F14,"*")</f>
        <v>*</v>
      </c>
      <c r="F18" s="36" t="str">
        <f>IF('Town Data'!I14&gt;9,'Town Data'!H14,"*")</f>
        <v>*</v>
      </c>
      <c r="G18" s="36" t="str">
        <f>IF('Town Data'!K14&gt;9,'Town Data'!J14,"*")</f>
        <v>*</v>
      </c>
      <c r="H18" s="37" t="str">
        <f>IF('Town Data'!M14&gt;9,'Town Data'!L14,"*")</f>
        <v>*</v>
      </c>
      <c r="I18" s="14" t="str">
        <f t="shared" si="0"/>
        <v/>
      </c>
      <c r="J18" s="14" t="str">
        <f t="shared" si="0"/>
        <v/>
      </c>
      <c r="K18" s="14" t="str">
        <f t="shared" si="0"/>
        <v/>
      </c>
    </row>
    <row r="19" spans="2:11" x14ac:dyDescent="0.25">
      <c r="B19" s="54" t="str">
        <f>'Town Data'!A15</f>
        <v>BRIGHTON</v>
      </c>
      <c r="C19" s="55">
        <f>IF('Town Data'!C15&gt;9,'Town Data'!B15,"*")</f>
        <v>753812.51</v>
      </c>
      <c r="D19" s="32" t="str">
        <f>IF('Town Data'!E15&gt;9,'Town Data'!D15,"*")</f>
        <v>*</v>
      </c>
      <c r="E19" s="33" t="str">
        <f>IF('Town Data'!G15&gt;9,'Town Data'!F15,"*")</f>
        <v>*</v>
      </c>
      <c r="F19" s="32">
        <f>IF('Town Data'!I15&gt;9,'Town Data'!H15,"*")</f>
        <v>558737.06000000006</v>
      </c>
      <c r="G19" s="32">
        <f>IF('Town Data'!K15&gt;9,'Town Data'!J15,"*")</f>
        <v>320775.52</v>
      </c>
      <c r="H19" s="33" t="str">
        <f>IF('Town Data'!M15&gt;9,'Town Data'!L15,"*")</f>
        <v>*</v>
      </c>
      <c r="I19" s="34">
        <f t="shared" si="0"/>
        <v>0.34913640774069993</v>
      </c>
      <c r="J19" s="34" t="str">
        <f t="shared" si="0"/>
        <v/>
      </c>
      <c r="K19" s="34" t="str">
        <f t="shared" si="0"/>
        <v/>
      </c>
    </row>
    <row r="20" spans="2:11" x14ac:dyDescent="0.25">
      <c r="B20" t="str">
        <f>'Town Data'!A16</f>
        <v>BRISTOL</v>
      </c>
      <c r="C20" s="53">
        <f>IF('Town Data'!C16&gt;9,'Town Data'!B16,"*")</f>
        <v>4808866.8899999997</v>
      </c>
      <c r="D20" s="36">
        <f>IF('Town Data'!E16&gt;9,'Town Data'!D16,"*")</f>
        <v>1531724.34</v>
      </c>
      <c r="E20" s="37" t="str">
        <f>IF('Town Data'!G16&gt;9,'Town Data'!F16,"*")</f>
        <v>*</v>
      </c>
      <c r="F20" s="36">
        <f>IF('Town Data'!I16&gt;9,'Town Data'!H16,"*")</f>
        <v>4848104.24</v>
      </c>
      <c r="G20" s="36">
        <f>IF('Town Data'!K16&gt;9,'Town Data'!J16,"*")</f>
        <v>1512983.99</v>
      </c>
      <c r="H20" s="37" t="str">
        <f>IF('Town Data'!M16&gt;9,'Town Data'!L16,"*")</f>
        <v>*</v>
      </c>
      <c r="I20" s="14">
        <f t="shared" si="0"/>
        <v>-8.0933387686401223E-3</v>
      </c>
      <c r="J20" s="14">
        <f t="shared" si="0"/>
        <v>1.2386350499320282E-2</v>
      </c>
      <c r="K20" s="14" t="str">
        <f t="shared" si="0"/>
        <v/>
      </c>
    </row>
    <row r="21" spans="2:11" x14ac:dyDescent="0.25">
      <c r="B21" s="54" t="str">
        <f>'Town Data'!A17</f>
        <v>BURKE</v>
      </c>
      <c r="C21" s="55">
        <f>IF('Town Data'!C17&gt;9,'Town Data'!B17,"*")</f>
        <v>871836.17</v>
      </c>
      <c r="D21" s="32">
        <f>IF('Town Data'!E17&gt;9,'Town Data'!D17,"*")</f>
        <v>566883.68999999994</v>
      </c>
      <c r="E21" s="33" t="str">
        <f>IF('Town Data'!G17&gt;9,'Town Data'!F17,"*")</f>
        <v>*</v>
      </c>
      <c r="F21" s="32">
        <f>IF('Town Data'!I17&gt;9,'Town Data'!H17,"*")</f>
        <v>878985.46</v>
      </c>
      <c r="G21" s="32">
        <f>IF('Town Data'!K17&gt;9,'Town Data'!J17,"*")</f>
        <v>499863.59</v>
      </c>
      <c r="H21" s="33" t="str">
        <f>IF('Town Data'!M17&gt;9,'Town Data'!L17,"*")</f>
        <v>*</v>
      </c>
      <c r="I21" s="34">
        <f t="shared" si="0"/>
        <v>-8.1335702640632085E-3</v>
      </c>
      <c r="J21" s="34">
        <f t="shared" si="0"/>
        <v>0.13407677882679936</v>
      </c>
      <c r="K21" s="34" t="str">
        <f t="shared" si="0"/>
        <v/>
      </c>
    </row>
    <row r="22" spans="2:11" x14ac:dyDescent="0.25">
      <c r="B22" t="str">
        <f>'Town Data'!A18</f>
        <v>BURLINGTON</v>
      </c>
      <c r="C22" s="53">
        <f>IF('Town Data'!C18&gt;9,'Town Data'!B18,"*")</f>
        <v>70278425.319999993</v>
      </c>
      <c r="D22" s="36">
        <f>IF('Town Data'!E18&gt;9,'Town Data'!D18,"*")</f>
        <v>18715720.800000001</v>
      </c>
      <c r="E22" s="37">
        <f>IF('Town Data'!G18&gt;9,'Town Data'!F18,"*")</f>
        <v>642111.16666666651</v>
      </c>
      <c r="F22" s="36">
        <f>IF('Town Data'!I18&gt;9,'Town Data'!H18,"*")</f>
        <v>73030392.129999995</v>
      </c>
      <c r="G22" s="36">
        <f>IF('Town Data'!K18&gt;9,'Town Data'!J18,"*")</f>
        <v>19173234.73</v>
      </c>
      <c r="H22" s="37">
        <f>IF('Town Data'!M18&gt;9,'Town Data'!L18,"*")</f>
        <v>600344.49999999977</v>
      </c>
      <c r="I22" s="14">
        <f t="shared" si="0"/>
        <v>-3.7682487108946082E-2</v>
      </c>
      <c r="J22" s="14">
        <f t="shared" si="0"/>
        <v>-2.3862114893119013E-2</v>
      </c>
      <c r="K22" s="14">
        <f t="shared" si="0"/>
        <v>6.9571165666824239E-2</v>
      </c>
    </row>
    <row r="23" spans="2:11" x14ac:dyDescent="0.25">
      <c r="B23" s="54" t="str">
        <f>'Town Data'!A19</f>
        <v>CAMBRIDGE</v>
      </c>
      <c r="C23" s="55">
        <f>IF('Town Data'!C19&gt;9,'Town Data'!B19,"*")</f>
        <v>4837024.9400000004</v>
      </c>
      <c r="D23" s="32">
        <f>IF('Town Data'!E19&gt;9,'Town Data'!D19,"*")</f>
        <v>2150072.36</v>
      </c>
      <c r="E23" s="33" t="str">
        <f>IF('Town Data'!G19&gt;9,'Town Data'!F19,"*")</f>
        <v>*</v>
      </c>
      <c r="F23" s="32">
        <f>IF('Town Data'!I19&gt;9,'Town Data'!H19,"*")</f>
        <v>4033382.93</v>
      </c>
      <c r="G23" s="32">
        <f>IF('Town Data'!K19&gt;9,'Town Data'!J19,"*")</f>
        <v>1928701.18</v>
      </c>
      <c r="H23" s="33" t="str">
        <f>IF('Town Data'!M19&gt;9,'Town Data'!L19,"*")</f>
        <v>*</v>
      </c>
      <c r="I23" s="34">
        <f t="shared" si="0"/>
        <v>0.19924763503672591</v>
      </c>
      <c r="J23" s="34">
        <f t="shared" si="0"/>
        <v>0.1147773342472886</v>
      </c>
      <c r="K23" s="34" t="str">
        <f t="shared" si="0"/>
        <v/>
      </c>
    </row>
    <row r="24" spans="2:11" x14ac:dyDescent="0.25">
      <c r="B24" t="str">
        <f>'Town Data'!A20</f>
        <v>CASTLETON</v>
      </c>
      <c r="C24" s="53">
        <f>IF('Town Data'!C20&gt;9,'Town Data'!B20,"*")</f>
        <v>4742667.78</v>
      </c>
      <c r="D24" s="36">
        <f>IF('Town Data'!E20&gt;9,'Town Data'!D20,"*")</f>
        <v>1266835.58</v>
      </c>
      <c r="E24" s="37" t="str">
        <f>IF('Town Data'!G20&gt;9,'Town Data'!F20,"*")</f>
        <v>*</v>
      </c>
      <c r="F24" s="36">
        <f>IF('Town Data'!I20&gt;9,'Town Data'!H20,"*")</f>
        <v>4540653.18</v>
      </c>
      <c r="G24" s="36">
        <f>IF('Town Data'!K20&gt;9,'Town Data'!J20,"*")</f>
        <v>1150441.81</v>
      </c>
      <c r="H24" s="37" t="str">
        <f>IF('Town Data'!M20&gt;9,'Town Data'!L20,"*")</f>
        <v>*</v>
      </c>
      <c r="I24" s="14">
        <f t="shared" si="0"/>
        <v>4.4490207023475108E-2</v>
      </c>
      <c r="J24" s="14">
        <f t="shared" si="0"/>
        <v>0.10117310496564795</v>
      </c>
      <c r="K24" s="14" t="str">
        <f t="shared" si="0"/>
        <v/>
      </c>
    </row>
    <row r="25" spans="2:11" x14ac:dyDescent="0.25">
      <c r="B25" s="54" t="str">
        <f>'Town Data'!A21</f>
        <v>CHARLOTTE</v>
      </c>
      <c r="C25" s="55">
        <f>IF('Town Data'!C21&gt;9,'Town Data'!B21,"*")</f>
        <v>1441252.44</v>
      </c>
      <c r="D25" s="32">
        <f>IF('Town Data'!E21&gt;9,'Town Data'!D21,"*")</f>
        <v>453933.61</v>
      </c>
      <c r="E25" s="33" t="str">
        <f>IF('Town Data'!G21&gt;9,'Town Data'!F21,"*")</f>
        <v>*</v>
      </c>
      <c r="F25" s="32">
        <f>IF('Town Data'!I21&gt;9,'Town Data'!H21,"*")</f>
        <v>1488897.24</v>
      </c>
      <c r="G25" s="32">
        <f>IF('Town Data'!K21&gt;9,'Town Data'!J21,"*")</f>
        <v>561193.97</v>
      </c>
      <c r="H25" s="33" t="str">
        <f>IF('Town Data'!M21&gt;9,'Town Data'!L21,"*")</f>
        <v>*</v>
      </c>
      <c r="I25" s="34">
        <f t="shared" si="0"/>
        <v>-3.2000059319070295E-2</v>
      </c>
      <c r="J25" s="34">
        <f t="shared" si="0"/>
        <v>-0.19112885336241228</v>
      </c>
      <c r="K25" s="34" t="str">
        <f t="shared" si="0"/>
        <v/>
      </c>
    </row>
    <row r="26" spans="2:11" x14ac:dyDescent="0.25">
      <c r="B26" t="str">
        <f>'Town Data'!A22</f>
        <v>CHELSEA</v>
      </c>
      <c r="C26" s="53" t="str">
        <f>IF('Town Data'!C22&gt;9,'Town Data'!B22,"*")</f>
        <v>*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167171.93</v>
      </c>
      <c r="G26" s="36">
        <f>IF('Town Data'!K22&gt;9,'Town Data'!J22,"*")</f>
        <v>86300.46</v>
      </c>
      <c r="H26" s="37" t="str">
        <f>IF('Town Data'!M22&gt;9,'Town Data'!L22,"*")</f>
        <v>*</v>
      </c>
      <c r="I26" s="14" t="str">
        <f t="shared" si="0"/>
        <v/>
      </c>
      <c r="J26" s="14" t="str">
        <f t="shared" si="0"/>
        <v/>
      </c>
      <c r="K26" s="14" t="str">
        <f t="shared" si="0"/>
        <v/>
      </c>
    </row>
    <row r="27" spans="2:11" x14ac:dyDescent="0.25">
      <c r="B27" s="54" t="str">
        <f>'Town Data'!A23</f>
        <v>CHESTER</v>
      </c>
      <c r="C27" s="55">
        <f>IF('Town Data'!C23&gt;9,'Town Data'!B23,"*")</f>
        <v>2602476.5699999998</v>
      </c>
      <c r="D27" s="32">
        <f>IF('Town Data'!E23&gt;9,'Town Data'!D23,"*")</f>
        <v>789279.46</v>
      </c>
      <c r="E27" s="33" t="str">
        <f>IF('Town Data'!G23&gt;9,'Town Data'!F23,"*")</f>
        <v>*</v>
      </c>
      <c r="F27" s="32">
        <f>IF('Town Data'!I23&gt;9,'Town Data'!H23,"*")</f>
        <v>3045568.89</v>
      </c>
      <c r="G27" s="32">
        <f>IF('Town Data'!K23&gt;9,'Town Data'!J23,"*")</f>
        <v>746415.47</v>
      </c>
      <c r="H27" s="33" t="str">
        <f>IF('Town Data'!M23&gt;9,'Town Data'!L23,"*")</f>
        <v>*</v>
      </c>
      <c r="I27" s="34">
        <f t="shared" si="0"/>
        <v>-0.14548753812625145</v>
      </c>
      <c r="J27" s="34">
        <f t="shared" si="0"/>
        <v>5.7426449106152626E-2</v>
      </c>
      <c r="K27" s="34" t="str">
        <f t="shared" si="0"/>
        <v/>
      </c>
    </row>
    <row r="28" spans="2:11" x14ac:dyDescent="0.25">
      <c r="B28" t="str">
        <f>'Town Data'!A24</f>
        <v>CLARENDON</v>
      </c>
      <c r="C28" s="53">
        <f>IF('Town Data'!C24&gt;9,'Town Data'!B24,"*")</f>
        <v>6450768.2699999996</v>
      </c>
      <c r="D28" s="36">
        <f>IF('Town Data'!E24&gt;9,'Town Data'!D24,"*")</f>
        <v>1624292.58</v>
      </c>
      <c r="E28" s="37" t="str">
        <f>IF('Town Data'!G24&gt;9,'Town Data'!F24,"*")</f>
        <v>*</v>
      </c>
      <c r="F28" s="36">
        <f>IF('Town Data'!I24&gt;9,'Town Data'!H24,"*")</f>
        <v>7673740.5099999998</v>
      </c>
      <c r="G28" s="36">
        <f>IF('Town Data'!K24&gt;9,'Town Data'!J24,"*")</f>
        <v>1897908.37</v>
      </c>
      <c r="H28" s="37" t="str">
        <f>IF('Town Data'!M24&gt;9,'Town Data'!L24,"*")</f>
        <v>*</v>
      </c>
      <c r="I28" s="14">
        <f t="shared" si="0"/>
        <v>-0.15937107052372823</v>
      </c>
      <c r="J28" s="14">
        <f t="shared" si="0"/>
        <v>-0.14416701792616049</v>
      </c>
      <c r="K28" s="14" t="str">
        <f t="shared" si="0"/>
        <v/>
      </c>
    </row>
    <row r="29" spans="2:11" x14ac:dyDescent="0.25">
      <c r="B29" s="54" t="str">
        <f>'Town Data'!A25</f>
        <v>COLCHESTER</v>
      </c>
      <c r="C29" s="55">
        <f>IF('Town Data'!C25&gt;9,'Town Data'!B25,"*")</f>
        <v>124176954.18000001</v>
      </c>
      <c r="D29" s="32">
        <f>IF('Town Data'!E25&gt;9,'Town Data'!D25,"*")</f>
        <v>29828058.27</v>
      </c>
      <c r="E29" s="33">
        <f>IF('Town Data'!G25&gt;9,'Town Data'!F25,"*")</f>
        <v>677251.16666666663</v>
      </c>
      <c r="F29" s="32">
        <f>IF('Town Data'!I25&gt;9,'Town Data'!H25,"*")</f>
        <v>121977409.90000001</v>
      </c>
      <c r="G29" s="32">
        <f>IF('Town Data'!K25&gt;9,'Town Data'!J25,"*")</f>
        <v>29577790.780000001</v>
      </c>
      <c r="H29" s="33">
        <f>IF('Town Data'!M25&gt;9,'Town Data'!L25,"*")</f>
        <v>975251.33333333314</v>
      </c>
      <c r="I29" s="34">
        <f t="shared" si="0"/>
        <v>1.8032390438551205E-2</v>
      </c>
      <c r="J29" s="34">
        <f t="shared" si="0"/>
        <v>8.4613314044139146E-3</v>
      </c>
      <c r="K29" s="34">
        <f t="shared" si="0"/>
        <v>-0.30556242937717926</v>
      </c>
    </row>
    <row r="30" spans="2:11" x14ac:dyDescent="0.25">
      <c r="B30" t="str">
        <f>'Town Data'!A26</f>
        <v>CRAFTSBURY</v>
      </c>
      <c r="C30" s="53">
        <f>IF('Town Data'!C26&gt;9,'Town Data'!B26,"*")</f>
        <v>448225.85</v>
      </c>
      <c r="D30" s="36">
        <f>IF('Town Data'!E26&gt;9,'Town Data'!D26,"*")</f>
        <v>217051.08</v>
      </c>
      <c r="E30" s="37" t="str">
        <f>IF('Town Data'!G26&gt;9,'Town Data'!F26,"*")</f>
        <v>*</v>
      </c>
      <c r="F30" s="36">
        <f>IF('Town Data'!I26&gt;9,'Town Data'!H26,"*")</f>
        <v>476785.69</v>
      </c>
      <c r="G30" s="36">
        <f>IF('Town Data'!K26&gt;9,'Town Data'!J26,"*")</f>
        <v>214856.83</v>
      </c>
      <c r="H30" s="37" t="str">
        <f>IF('Town Data'!M26&gt;9,'Town Data'!L26,"*")</f>
        <v>*</v>
      </c>
      <c r="I30" s="14">
        <f t="shared" si="0"/>
        <v>-5.990079106610776E-2</v>
      </c>
      <c r="J30" s="14">
        <f t="shared" si="0"/>
        <v>1.0212614604804512E-2</v>
      </c>
      <c r="K30" s="14" t="str">
        <f t="shared" si="0"/>
        <v/>
      </c>
    </row>
    <row r="31" spans="2:11" x14ac:dyDescent="0.25">
      <c r="B31" s="54" t="str">
        <f>'Town Data'!A27</f>
        <v>DANVILLE</v>
      </c>
      <c r="C31" s="55">
        <f>IF('Town Data'!C27&gt;9,'Town Data'!B27,"*")</f>
        <v>977417.33</v>
      </c>
      <c r="D31" s="32">
        <f>IF('Town Data'!E27&gt;9,'Town Data'!D27,"*")</f>
        <v>751136.09</v>
      </c>
      <c r="E31" s="33" t="str">
        <f>IF('Town Data'!G27&gt;9,'Town Data'!F27,"*")</f>
        <v>*</v>
      </c>
      <c r="F31" s="32">
        <f>IF('Town Data'!I27&gt;9,'Town Data'!H27,"*")</f>
        <v>1071565.3400000001</v>
      </c>
      <c r="G31" s="32">
        <f>IF('Town Data'!K27&gt;9,'Town Data'!J27,"*")</f>
        <v>707528.07</v>
      </c>
      <c r="H31" s="33" t="str">
        <f>IF('Town Data'!M27&gt;9,'Town Data'!L27,"*")</f>
        <v>*</v>
      </c>
      <c r="I31" s="34">
        <f t="shared" si="0"/>
        <v>-8.7860260579163671E-2</v>
      </c>
      <c r="J31" s="34">
        <f t="shared" si="0"/>
        <v>6.1634332048479748E-2</v>
      </c>
      <c r="K31" s="34" t="str">
        <f t="shared" si="0"/>
        <v/>
      </c>
    </row>
    <row r="32" spans="2:11" x14ac:dyDescent="0.25">
      <c r="B32" t="str">
        <f>'Town Data'!A28</f>
        <v>DERBY</v>
      </c>
      <c r="C32" s="53">
        <f>IF('Town Data'!C28&gt;9,'Town Data'!B28,"*")</f>
        <v>21976533.239999998</v>
      </c>
      <c r="D32" s="36">
        <f>IF('Town Data'!E28&gt;9,'Town Data'!D28,"*")</f>
        <v>9413602.5600000005</v>
      </c>
      <c r="E32" s="37">
        <f>IF('Town Data'!G28&gt;9,'Town Data'!F28,"*")</f>
        <v>117188.66666666677</v>
      </c>
      <c r="F32" s="36">
        <f>IF('Town Data'!I28&gt;9,'Town Data'!H28,"*")</f>
        <v>23650774.300000001</v>
      </c>
      <c r="G32" s="36">
        <f>IF('Town Data'!K28&gt;9,'Town Data'!J28,"*")</f>
        <v>8256340.3399999999</v>
      </c>
      <c r="H32" s="37">
        <f>IF('Town Data'!M28&gt;9,'Town Data'!L28,"*")</f>
        <v>84815.166666666672</v>
      </c>
      <c r="I32" s="14">
        <f t="shared" si="0"/>
        <v>-7.0790116161228697E-2</v>
      </c>
      <c r="J32" s="14">
        <f t="shared" si="0"/>
        <v>0.14016648688685243</v>
      </c>
      <c r="K32" s="14">
        <f t="shared" si="0"/>
        <v>0.38169470475995959</v>
      </c>
    </row>
    <row r="33" spans="2:11" x14ac:dyDescent="0.25">
      <c r="B33" s="54" t="str">
        <f>'Town Data'!A29</f>
        <v>DORSET</v>
      </c>
      <c r="C33" s="55">
        <f>IF('Town Data'!C29&gt;9,'Town Data'!B29,"*")</f>
        <v>2015101.61</v>
      </c>
      <c r="D33" s="32">
        <f>IF('Town Data'!E29&gt;9,'Town Data'!D29,"*")</f>
        <v>705801.65</v>
      </c>
      <c r="E33" s="33" t="str">
        <f>IF('Town Data'!G29&gt;9,'Town Data'!F29,"*")</f>
        <v>*</v>
      </c>
      <c r="F33" s="32">
        <f>IF('Town Data'!I29&gt;9,'Town Data'!H29,"*")</f>
        <v>1716305.17</v>
      </c>
      <c r="G33" s="32">
        <f>IF('Town Data'!K29&gt;9,'Town Data'!J29,"*")</f>
        <v>603973.93000000005</v>
      </c>
      <c r="H33" s="33" t="str">
        <f>IF('Town Data'!M29&gt;9,'Town Data'!L29,"*")</f>
        <v>*</v>
      </c>
      <c r="I33" s="34">
        <f t="shared" si="0"/>
        <v>0.17409283921227142</v>
      </c>
      <c r="J33" s="34">
        <f t="shared" si="0"/>
        <v>0.16859621738971409</v>
      </c>
      <c r="K33" s="34" t="str">
        <f t="shared" si="0"/>
        <v/>
      </c>
    </row>
    <row r="34" spans="2:11" x14ac:dyDescent="0.25">
      <c r="B34" t="str">
        <f>'Town Data'!A30</f>
        <v>DOVER</v>
      </c>
      <c r="C34" s="53">
        <f>IF('Town Data'!C30&gt;9,'Town Data'!B30,"*")</f>
        <v>1025009.6</v>
      </c>
      <c r="D34" s="36">
        <f>IF('Town Data'!E30&gt;9,'Town Data'!D30,"*")</f>
        <v>669065.59</v>
      </c>
      <c r="E34" s="37" t="str">
        <f>IF('Town Data'!G30&gt;9,'Town Data'!F30,"*")</f>
        <v>*</v>
      </c>
      <c r="F34" s="36">
        <f>IF('Town Data'!I30&gt;9,'Town Data'!H30,"*")</f>
        <v>1082601.6100000001</v>
      </c>
      <c r="G34" s="36">
        <f>IF('Town Data'!K30&gt;9,'Town Data'!J30,"*")</f>
        <v>794040.53</v>
      </c>
      <c r="H34" s="37" t="str">
        <f>IF('Town Data'!M30&gt;9,'Town Data'!L30,"*")</f>
        <v>*</v>
      </c>
      <c r="I34" s="14">
        <f t="shared" si="0"/>
        <v>-5.3197787134271972E-2</v>
      </c>
      <c r="J34" s="14">
        <f t="shared" si="0"/>
        <v>-0.15739113468175239</v>
      </c>
      <c r="K34" s="14" t="str">
        <f t="shared" si="0"/>
        <v/>
      </c>
    </row>
    <row r="35" spans="2:11" x14ac:dyDescent="0.25">
      <c r="B35" s="54" t="str">
        <f>'Town Data'!A31</f>
        <v>DUMMERSTON</v>
      </c>
      <c r="C35" s="55">
        <f>IF('Town Data'!C31&gt;9,'Town Data'!B31,"*")</f>
        <v>1636498.7</v>
      </c>
      <c r="D35" s="32">
        <f>IF('Town Data'!E31&gt;9,'Town Data'!D31,"*")</f>
        <v>301066.76</v>
      </c>
      <c r="E35" s="33" t="str">
        <f>IF('Town Data'!G31&gt;9,'Town Data'!F31,"*")</f>
        <v>*</v>
      </c>
      <c r="F35" s="32">
        <f>IF('Town Data'!I31&gt;9,'Town Data'!H31,"*")</f>
        <v>1178488.1499999999</v>
      </c>
      <c r="G35" s="32">
        <f>IF('Town Data'!K31&gt;9,'Town Data'!J31,"*")</f>
        <v>296135.46000000002</v>
      </c>
      <c r="H35" s="33" t="str">
        <f>IF('Town Data'!M31&gt;9,'Town Data'!L31,"*")</f>
        <v>*</v>
      </c>
      <c r="I35" s="34">
        <f t="shared" si="0"/>
        <v>0.38864247383395417</v>
      </c>
      <c r="J35" s="34">
        <f t="shared" si="0"/>
        <v>1.6652176676173761E-2</v>
      </c>
      <c r="K35" s="34" t="str">
        <f t="shared" si="0"/>
        <v/>
      </c>
    </row>
    <row r="36" spans="2:11" x14ac:dyDescent="0.25">
      <c r="B36" t="str">
        <f>'Town Data'!A32</f>
        <v>EAST MONTPELIER</v>
      </c>
      <c r="C36" s="53">
        <f>IF('Town Data'!C32&gt;9,'Town Data'!B32,"*")</f>
        <v>4507373.0199999996</v>
      </c>
      <c r="D36" s="36">
        <f>IF('Town Data'!E32&gt;9,'Town Data'!D32,"*")</f>
        <v>1489387.42</v>
      </c>
      <c r="E36" s="37" t="str">
        <f>IF('Town Data'!G32&gt;9,'Town Data'!F32,"*")</f>
        <v>*</v>
      </c>
      <c r="F36" s="36">
        <f>IF('Town Data'!I32&gt;9,'Town Data'!H32,"*")</f>
        <v>4755632.1500000004</v>
      </c>
      <c r="G36" s="36">
        <f>IF('Town Data'!K32&gt;9,'Town Data'!J32,"*")</f>
        <v>1206494.25</v>
      </c>
      <c r="H36" s="37" t="str">
        <f>IF('Town Data'!M32&gt;9,'Town Data'!L32,"*")</f>
        <v>*</v>
      </c>
      <c r="I36" s="14">
        <f t="shared" si="0"/>
        <v>-5.220318186300444E-2</v>
      </c>
      <c r="J36" s="14">
        <f t="shared" si="0"/>
        <v>0.23447535701061148</v>
      </c>
      <c r="K36" s="14" t="str">
        <f t="shared" si="0"/>
        <v/>
      </c>
    </row>
    <row r="37" spans="2:11" x14ac:dyDescent="0.25">
      <c r="B37" s="54" t="str">
        <f>'Town Data'!A33</f>
        <v>ENOSBURG</v>
      </c>
      <c r="C37" s="55">
        <f>IF('Town Data'!C33&gt;9,'Town Data'!B33,"*")</f>
        <v>5580410.1799999997</v>
      </c>
      <c r="D37" s="32">
        <f>IF('Town Data'!E33&gt;9,'Town Data'!D33,"*")</f>
        <v>1817746.45</v>
      </c>
      <c r="E37" s="33" t="str">
        <f>IF('Town Data'!G33&gt;9,'Town Data'!F33,"*")</f>
        <v>*</v>
      </c>
      <c r="F37" s="32">
        <f>IF('Town Data'!I33&gt;9,'Town Data'!H33,"*")</f>
        <v>5292756.54</v>
      </c>
      <c r="G37" s="32">
        <f>IF('Town Data'!K33&gt;9,'Town Data'!J33,"*")</f>
        <v>1704431.55</v>
      </c>
      <c r="H37" s="33" t="str">
        <f>IF('Town Data'!M33&gt;9,'Town Data'!L33,"*")</f>
        <v>*</v>
      </c>
      <c r="I37" s="34">
        <f t="shared" si="0"/>
        <v>5.4348549347784596E-2</v>
      </c>
      <c r="J37" s="34">
        <f t="shared" si="0"/>
        <v>6.6482517294402285E-2</v>
      </c>
      <c r="K37" s="34" t="str">
        <f t="shared" si="0"/>
        <v/>
      </c>
    </row>
    <row r="38" spans="2:11" x14ac:dyDescent="0.25">
      <c r="B38" t="str">
        <f>'Town Data'!A34</f>
        <v>ESSEX</v>
      </c>
      <c r="C38" s="53">
        <f>IF('Town Data'!C34&gt;9,'Town Data'!B34,"*")</f>
        <v>38832638.520000003</v>
      </c>
      <c r="D38" s="36">
        <f>IF('Town Data'!E34&gt;9,'Town Data'!D34,"*")</f>
        <v>14170049.369999999</v>
      </c>
      <c r="E38" s="37">
        <f>IF('Town Data'!G34&gt;9,'Town Data'!F34,"*")</f>
        <v>179628.16666666666</v>
      </c>
      <c r="F38" s="36">
        <f>IF('Town Data'!I34&gt;9,'Town Data'!H34,"*")</f>
        <v>46491424.859999999</v>
      </c>
      <c r="G38" s="36">
        <f>IF('Town Data'!K34&gt;9,'Town Data'!J34,"*")</f>
        <v>13111611.07</v>
      </c>
      <c r="H38" s="37">
        <f>IF('Town Data'!M34&gt;9,'Town Data'!L34,"*")</f>
        <v>224106.33333333328</v>
      </c>
      <c r="I38" s="14">
        <f t="shared" si="0"/>
        <v>-0.1647354617128419</v>
      </c>
      <c r="J38" s="14">
        <f t="shared" si="0"/>
        <v>8.0725266662443701E-2</v>
      </c>
      <c r="K38" s="14">
        <f t="shared" si="0"/>
        <v>-0.19846903032637767</v>
      </c>
    </row>
    <row r="39" spans="2:11" x14ac:dyDescent="0.25">
      <c r="B39" s="54" t="str">
        <f>'Town Data'!A35</f>
        <v>FAIR HAVEN</v>
      </c>
      <c r="C39" s="55">
        <f>IF('Town Data'!C35&gt;9,'Town Data'!B35,"*")</f>
        <v>5541426.3799999999</v>
      </c>
      <c r="D39" s="32">
        <f>IF('Town Data'!E35&gt;9,'Town Data'!D35,"*")</f>
        <v>1314014.9099999999</v>
      </c>
      <c r="E39" s="33" t="str">
        <f>IF('Town Data'!G35&gt;9,'Town Data'!F35,"*")</f>
        <v>*</v>
      </c>
      <c r="F39" s="32">
        <f>IF('Town Data'!I35&gt;9,'Town Data'!H35,"*")</f>
        <v>5813715.4900000002</v>
      </c>
      <c r="G39" s="32">
        <f>IF('Town Data'!K35&gt;9,'Town Data'!J35,"*")</f>
        <v>1131026.6000000001</v>
      </c>
      <c r="H39" s="33" t="str">
        <f>IF('Town Data'!M35&gt;9,'Town Data'!L35,"*")</f>
        <v>*</v>
      </c>
      <c r="I39" s="34">
        <f t="shared" si="0"/>
        <v>-4.683564417081585E-2</v>
      </c>
      <c r="J39" s="34">
        <f t="shared" si="0"/>
        <v>0.16178957241147096</v>
      </c>
      <c r="K39" s="34" t="str">
        <f t="shared" si="0"/>
        <v/>
      </c>
    </row>
    <row r="40" spans="2:11" x14ac:dyDescent="0.25">
      <c r="B40" t="str">
        <f>'Town Data'!A36</f>
        <v>FAIRFAX</v>
      </c>
      <c r="C40" s="53">
        <f>IF('Town Data'!C36&gt;9,'Town Data'!B36,"*")</f>
        <v>3629637.05</v>
      </c>
      <c r="D40" s="36">
        <f>IF('Town Data'!E36&gt;9,'Town Data'!D36,"*")</f>
        <v>1633565.29</v>
      </c>
      <c r="E40" s="37" t="str">
        <f>IF('Town Data'!G36&gt;9,'Town Data'!F36,"*")</f>
        <v>*</v>
      </c>
      <c r="F40" s="36">
        <f>IF('Town Data'!I36&gt;9,'Town Data'!H36,"*")</f>
        <v>3625814.35</v>
      </c>
      <c r="G40" s="36">
        <f>IF('Town Data'!K36&gt;9,'Town Data'!J36,"*")</f>
        <v>1409993.07</v>
      </c>
      <c r="H40" s="37" t="str">
        <f>IF('Town Data'!M36&gt;9,'Town Data'!L36,"*")</f>
        <v>*</v>
      </c>
      <c r="I40" s="14">
        <f t="shared" si="0"/>
        <v>1.05430108411362E-3</v>
      </c>
      <c r="J40" s="14">
        <f t="shared" si="0"/>
        <v>0.15856263747452318</v>
      </c>
      <c r="K40" s="14" t="str">
        <f t="shared" si="0"/>
        <v/>
      </c>
    </row>
    <row r="41" spans="2:11" x14ac:dyDescent="0.25">
      <c r="B41" s="54" t="str">
        <f>'Town Data'!A37</f>
        <v>FAIRLEE</v>
      </c>
      <c r="C41" s="55">
        <f>IF('Town Data'!C37&gt;9,'Town Data'!B37,"*")</f>
        <v>1415546.5</v>
      </c>
      <c r="D41" s="32">
        <f>IF('Town Data'!E37&gt;9,'Town Data'!D37,"*")</f>
        <v>371417.58</v>
      </c>
      <c r="E41" s="33" t="str">
        <f>IF('Town Data'!G37&gt;9,'Town Data'!F37,"*")</f>
        <v>*</v>
      </c>
      <c r="F41" s="32">
        <f>IF('Town Data'!I37&gt;9,'Town Data'!H37,"*")</f>
        <v>1385266.48</v>
      </c>
      <c r="G41" s="32">
        <f>IF('Town Data'!K37&gt;9,'Town Data'!J37,"*")</f>
        <v>335873.56</v>
      </c>
      <c r="H41" s="33" t="str">
        <f>IF('Town Data'!M37&gt;9,'Town Data'!L37,"*")</f>
        <v>*</v>
      </c>
      <c r="I41" s="34">
        <f t="shared" si="0"/>
        <v>2.1858624630836387E-2</v>
      </c>
      <c r="J41" s="34">
        <f t="shared" si="0"/>
        <v>0.10582559698953385</v>
      </c>
      <c r="K41" s="34" t="str">
        <f t="shared" si="0"/>
        <v/>
      </c>
    </row>
    <row r="42" spans="2:11" x14ac:dyDescent="0.25">
      <c r="B42" t="str">
        <f>'Town Data'!A38</f>
        <v>FERRISBURGH</v>
      </c>
      <c r="C42" s="53">
        <f>IF('Town Data'!C38&gt;9,'Town Data'!B38,"*")</f>
        <v>1733734.09</v>
      </c>
      <c r="D42" s="36">
        <f>IF('Town Data'!E38&gt;9,'Town Data'!D38,"*")</f>
        <v>578721.75</v>
      </c>
      <c r="E42" s="37" t="str">
        <f>IF('Town Data'!G38&gt;9,'Town Data'!F38,"*")</f>
        <v>*</v>
      </c>
      <c r="F42" s="36">
        <f>IF('Town Data'!I38&gt;9,'Town Data'!H38,"*")</f>
        <v>2083314.44</v>
      </c>
      <c r="G42" s="36">
        <f>IF('Town Data'!K38&gt;9,'Town Data'!J38,"*")</f>
        <v>658242.56000000006</v>
      </c>
      <c r="H42" s="37" t="str">
        <f>IF('Town Data'!M38&gt;9,'Town Data'!L38,"*")</f>
        <v>*</v>
      </c>
      <c r="I42" s="14">
        <f t="shared" si="0"/>
        <v>-0.16780008974545382</v>
      </c>
      <c r="J42" s="14">
        <f t="shared" si="0"/>
        <v>-0.12080776119976205</v>
      </c>
      <c r="K42" s="14" t="str">
        <f t="shared" si="0"/>
        <v/>
      </c>
    </row>
    <row r="43" spans="2:11" x14ac:dyDescent="0.25">
      <c r="B43" s="54" t="str">
        <f>'Town Data'!A39</f>
        <v>GEORGIA</v>
      </c>
      <c r="C43" s="55">
        <f>IF('Town Data'!C39&gt;9,'Town Data'!B39,"*")</f>
        <v>1243058.2</v>
      </c>
      <c r="D43" s="32">
        <f>IF('Town Data'!E39&gt;9,'Town Data'!D39,"*")</f>
        <v>693631.82</v>
      </c>
      <c r="E43" s="33" t="str">
        <f>IF('Town Data'!G39&gt;9,'Town Data'!F39,"*")</f>
        <v>*</v>
      </c>
      <c r="F43" s="32">
        <f>IF('Town Data'!I39&gt;9,'Town Data'!H39,"*")</f>
        <v>1091750.6000000001</v>
      </c>
      <c r="G43" s="32">
        <f>IF('Town Data'!K39&gt;9,'Town Data'!J39,"*")</f>
        <v>542057.68000000005</v>
      </c>
      <c r="H43" s="33" t="str">
        <f>IF('Town Data'!M39&gt;9,'Town Data'!L39,"*")</f>
        <v>*</v>
      </c>
      <c r="I43" s="34">
        <f t="shared" si="0"/>
        <v>0.13859172598576988</v>
      </c>
      <c r="J43" s="34">
        <f t="shared" si="0"/>
        <v>0.27962732674500596</v>
      </c>
      <c r="K43" s="34" t="str">
        <f t="shared" si="0"/>
        <v/>
      </c>
    </row>
    <row r="44" spans="2:11" x14ac:dyDescent="0.25">
      <c r="B44" t="str">
        <f>'Town Data'!A40</f>
        <v>GRAND ISLE</v>
      </c>
      <c r="C44" s="53" t="str">
        <f>IF('Town Data'!C40&gt;9,'Town Data'!B40,"*")</f>
        <v>*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587895.09</v>
      </c>
      <c r="G44" s="36">
        <f>IF('Town Data'!K40&gt;9,'Town Data'!J40,"*")</f>
        <v>244330.37</v>
      </c>
      <c r="H44" s="37" t="str">
        <f>IF('Town Data'!M40&gt;9,'Town Data'!L40,"*")</f>
        <v>*</v>
      </c>
      <c r="I44" s="14" t="str">
        <f t="shared" si="0"/>
        <v/>
      </c>
      <c r="J44" s="14" t="str">
        <f t="shared" si="0"/>
        <v/>
      </c>
      <c r="K44" s="14" t="str">
        <f t="shared" si="0"/>
        <v/>
      </c>
    </row>
    <row r="45" spans="2:11" x14ac:dyDescent="0.25">
      <c r="B45" s="54" t="str">
        <f>'Town Data'!A41</f>
        <v>HARDWICK</v>
      </c>
      <c r="C45" s="55">
        <f>IF('Town Data'!C41&gt;9,'Town Data'!B41,"*")</f>
        <v>9673691.3399999999</v>
      </c>
      <c r="D45" s="32">
        <f>IF('Town Data'!E41&gt;9,'Town Data'!D41,"*")</f>
        <v>1616990.15</v>
      </c>
      <c r="E45" s="33" t="str">
        <f>IF('Town Data'!G41&gt;9,'Town Data'!F41,"*")</f>
        <v>*</v>
      </c>
      <c r="F45" s="32">
        <f>IF('Town Data'!I41&gt;9,'Town Data'!H41,"*")</f>
        <v>8733774.6400000006</v>
      </c>
      <c r="G45" s="32">
        <f>IF('Town Data'!K41&gt;9,'Town Data'!J41,"*")</f>
        <v>1556742.86</v>
      </c>
      <c r="H45" s="33" t="str">
        <f>IF('Town Data'!M41&gt;9,'Town Data'!L41,"*")</f>
        <v>*</v>
      </c>
      <c r="I45" s="34">
        <f t="shared" si="0"/>
        <v>0.10761861151022317</v>
      </c>
      <c r="J45" s="34">
        <f t="shared" si="0"/>
        <v>3.8700861618212144E-2</v>
      </c>
      <c r="K45" s="34" t="str">
        <f t="shared" si="0"/>
        <v/>
      </c>
    </row>
    <row r="46" spans="2:11" x14ac:dyDescent="0.25">
      <c r="B46" t="str">
        <f>'Town Data'!A42</f>
        <v>HARTFORD</v>
      </c>
      <c r="C46" s="53">
        <f>IF('Town Data'!C42&gt;9,'Town Data'!B42,"*")</f>
        <v>48215806.469999999</v>
      </c>
      <c r="D46" s="36">
        <f>IF('Town Data'!E42&gt;9,'Town Data'!D42,"*")</f>
        <v>8303963.8799999999</v>
      </c>
      <c r="E46" s="37">
        <f>IF('Town Data'!G42&gt;9,'Town Data'!F42,"*")</f>
        <v>76673.500000000058</v>
      </c>
      <c r="F46" s="36">
        <f>IF('Town Data'!I42&gt;9,'Town Data'!H42,"*")</f>
        <v>39638580.960000001</v>
      </c>
      <c r="G46" s="36">
        <f>IF('Town Data'!K42&gt;9,'Town Data'!J42,"*")</f>
        <v>8382299.8700000001</v>
      </c>
      <c r="H46" s="37">
        <f>IF('Town Data'!M42&gt;9,'Town Data'!L42,"*")</f>
        <v>161653.83333333328</v>
      </c>
      <c r="I46" s="14">
        <f t="shared" si="0"/>
        <v>0.21638578632911781</v>
      </c>
      <c r="J46" s="14">
        <f t="shared" si="0"/>
        <v>-9.3454053439870812E-3</v>
      </c>
      <c r="K46" s="14">
        <f t="shared" si="0"/>
        <v>-0.52569327668278776</v>
      </c>
    </row>
    <row r="47" spans="2:11" x14ac:dyDescent="0.25">
      <c r="B47" s="54" t="str">
        <f>'Town Data'!A43</f>
        <v>HARTLAND</v>
      </c>
      <c r="C47" s="55">
        <f>IF('Town Data'!C43&gt;9,'Town Data'!B43,"*")</f>
        <v>995503.94</v>
      </c>
      <c r="D47" s="32">
        <f>IF('Town Data'!E43&gt;9,'Town Data'!D43,"*")</f>
        <v>360359.51</v>
      </c>
      <c r="E47" s="33" t="str">
        <f>IF('Town Data'!G43&gt;9,'Town Data'!F43,"*")</f>
        <v>*</v>
      </c>
      <c r="F47" s="32">
        <f>IF('Town Data'!I43&gt;9,'Town Data'!H43,"*")</f>
        <v>932195.73</v>
      </c>
      <c r="G47" s="32">
        <f>IF('Town Data'!K43&gt;9,'Town Data'!J43,"*")</f>
        <v>490634.59</v>
      </c>
      <c r="H47" s="33" t="str">
        <f>IF('Town Data'!M43&gt;9,'Town Data'!L43,"*")</f>
        <v>*</v>
      </c>
      <c r="I47" s="34">
        <f t="shared" si="0"/>
        <v>6.7913001489504743E-2</v>
      </c>
      <c r="J47" s="34">
        <f t="shared" si="0"/>
        <v>-0.26552363542081286</v>
      </c>
      <c r="K47" s="34" t="str">
        <f t="shared" si="0"/>
        <v/>
      </c>
    </row>
    <row r="48" spans="2:11" x14ac:dyDescent="0.25">
      <c r="B48" t="str">
        <f>'Town Data'!A44</f>
        <v>HIGHGATE</v>
      </c>
      <c r="C48" s="53">
        <f>IF('Town Data'!C44&gt;9,'Town Data'!B44,"*")</f>
        <v>2132291.59</v>
      </c>
      <c r="D48" s="36">
        <f>IF('Town Data'!E44&gt;9,'Town Data'!D44,"*")</f>
        <v>823920.91</v>
      </c>
      <c r="E48" s="37" t="str">
        <f>IF('Town Data'!G44&gt;9,'Town Data'!F44,"*")</f>
        <v>*</v>
      </c>
      <c r="F48" s="36">
        <f>IF('Town Data'!I44&gt;9,'Town Data'!H44,"*")</f>
        <v>1985407.14</v>
      </c>
      <c r="G48" s="36">
        <f>IF('Town Data'!K44&gt;9,'Town Data'!J44,"*")</f>
        <v>602689.80000000005</v>
      </c>
      <c r="H48" s="37" t="str">
        <f>IF('Town Data'!M44&gt;9,'Town Data'!L44,"*")</f>
        <v>*</v>
      </c>
      <c r="I48" s="14">
        <f t="shared" si="0"/>
        <v>7.3982029700971036E-2</v>
      </c>
      <c r="J48" s="14">
        <f t="shared" si="0"/>
        <v>0.36707292872718267</v>
      </c>
      <c r="K48" s="14" t="str">
        <f t="shared" si="0"/>
        <v/>
      </c>
    </row>
    <row r="49" spans="2:11" x14ac:dyDescent="0.25">
      <c r="B49" s="54" t="str">
        <f>'Town Data'!A45</f>
        <v>HINESBURG</v>
      </c>
      <c r="C49" s="55">
        <f>IF('Town Data'!C45&gt;9,'Town Data'!B45,"*")</f>
        <v>6191765.8799999999</v>
      </c>
      <c r="D49" s="32">
        <f>IF('Town Data'!E45&gt;9,'Town Data'!D45,"*")</f>
        <v>1800789.27</v>
      </c>
      <c r="E49" s="33" t="str">
        <f>IF('Town Data'!G45&gt;9,'Town Data'!F45,"*")</f>
        <v>*</v>
      </c>
      <c r="F49" s="32">
        <f>IF('Town Data'!I45&gt;9,'Town Data'!H45,"*")</f>
        <v>8313274.8200000003</v>
      </c>
      <c r="G49" s="32">
        <f>IF('Town Data'!K45&gt;9,'Town Data'!J45,"*")</f>
        <v>1660788.54</v>
      </c>
      <c r="H49" s="33">
        <f>IF('Town Data'!M45&gt;9,'Town Data'!L45,"*")</f>
        <v>18724.333333333303</v>
      </c>
      <c r="I49" s="34">
        <f t="shared" si="0"/>
        <v>-0.25519533347990536</v>
      </c>
      <c r="J49" s="34">
        <f t="shared" si="0"/>
        <v>8.4297745696149839E-2</v>
      </c>
      <c r="K49" s="34" t="str">
        <f t="shared" si="0"/>
        <v/>
      </c>
    </row>
    <row r="50" spans="2:11" x14ac:dyDescent="0.25">
      <c r="B50" t="str">
        <f>'Town Data'!A46</f>
        <v>HYDE PARK</v>
      </c>
      <c r="C50" s="53">
        <f>IF('Town Data'!C46&gt;9,'Town Data'!B46,"*")</f>
        <v>3770921.15</v>
      </c>
      <c r="D50" s="36">
        <f>IF('Town Data'!E46&gt;9,'Town Data'!D46,"*")</f>
        <v>379671.05</v>
      </c>
      <c r="E50" s="37" t="str">
        <f>IF('Town Data'!G46&gt;9,'Town Data'!F46,"*")</f>
        <v>*</v>
      </c>
      <c r="F50" s="36">
        <f>IF('Town Data'!I46&gt;9,'Town Data'!H46,"*")</f>
        <v>2592670.21</v>
      </c>
      <c r="G50" s="36">
        <f>IF('Town Data'!K46&gt;9,'Town Data'!J46,"*")</f>
        <v>329134.98</v>
      </c>
      <c r="H50" s="37" t="str">
        <f>IF('Town Data'!M46&gt;9,'Town Data'!L46,"*")</f>
        <v>*</v>
      </c>
      <c r="I50" s="14">
        <f t="shared" si="0"/>
        <v>0.45445461418712407</v>
      </c>
      <c r="J50" s="14">
        <f t="shared" si="0"/>
        <v>0.1535420817319387</v>
      </c>
      <c r="K50" s="14" t="str">
        <f t="shared" si="0"/>
        <v/>
      </c>
    </row>
    <row r="51" spans="2:11" x14ac:dyDescent="0.25">
      <c r="B51" s="54" t="str">
        <f>'Town Data'!A47</f>
        <v>JAMAICA</v>
      </c>
      <c r="C51" s="55">
        <f>IF('Town Data'!C47&gt;9,'Town Data'!B47,"*")</f>
        <v>1658785.65</v>
      </c>
      <c r="D51" s="32">
        <f>IF('Town Data'!E47&gt;9,'Town Data'!D47,"*")</f>
        <v>405774.52</v>
      </c>
      <c r="E51" s="33" t="str">
        <f>IF('Town Data'!G47&gt;9,'Town Data'!F47,"*")</f>
        <v>*</v>
      </c>
      <c r="F51" s="32">
        <f>IF('Town Data'!I47&gt;9,'Town Data'!H47,"*")</f>
        <v>1615800.31</v>
      </c>
      <c r="G51" s="32">
        <f>IF('Town Data'!K47&gt;9,'Town Data'!J47,"*")</f>
        <v>338258.38</v>
      </c>
      <c r="H51" s="33" t="str">
        <f>IF('Town Data'!M47&gt;9,'Town Data'!L47,"*")</f>
        <v>*</v>
      </c>
      <c r="I51" s="34">
        <f t="shared" si="0"/>
        <v>2.6603126471735763E-2</v>
      </c>
      <c r="J51" s="34">
        <f t="shared" si="0"/>
        <v>0.19959931221807428</v>
      </c>
      <c r="K51" s="34" t="str">
        <f t="shared" si="0"/>
        <v/>
      </c>
    </row>
    <row r="52" spans="2:11" x14ac:dyDescent="0.25">
      <c r="B52" t="str">
        <f>'Town Data'!A48</f>
        <v>JERICHO</v>
      </c>
      <c r="C52" s="53">
        <f>IF('Town Data'!C48&gt;9,'Town Data'!B48,"*")</f>
        <v>2784291.94</v>
      </c>
      <c r="D52" s="36">
        <f>IF('Town Data'!E48&gt;9,'Town Data'!D48,"*")</f>
        <v>974039.89</v>
      </c>
      <c r="E52" s="37" t="str">
        <f>IF('Town Data'!G48&gt;9,'Town Data'!F48,"*")</f>
        <v>*</v>
      </c>
      <c r="F52" s="36">
        <f>IF('Town Data'!I48&gt;9,'Town Data'!H48,"*")</f>
        <v>2412321.37</v>
      </c>
      <c r="G52" s="36">
        <f>IF('Town Data'!K48&gt;9,'Town Data'!J48,"*")</f>
        <v>805934.23</v>
      </c>
      <c r="H52" s="37" t="str">
        <f>IF('Town Data'!M48&gt;9,'Town Data'!L48,"*")</f>
        <v>*</v>
      </c>
      <c r="I52" s="14">
        <f t="shared" si="0"/>
        <v>0.1541961094512046</v>
      </c>
      <c r="J52" s="14">
        <f t="shared" si="0"/>
        <v>0.20858483700338679</v>
      </c>
      <c r="K52" s="14" t="str">
        <f t="shared" si="0"/>
        <v/>
      </c>
    </row>
    <row r="53" spans="2:11" x14ac:dyDescent="0.25">
      <c r="B53" s="54" t="str">
        <f>'Town Data'!A49</f>
        <v>JOHNSON</v>
      </c>
      <c r="C53" s="55">
        <f>IF('Town Data'!C49&gt;9,'Town Data'!B49,"*")</f>
        <v>9526738.1400000006</v>
      </c>
      <c r="D53" s="32">
        <f>IF('Town Data'!E49&gt;9,'Town Data'!D49,"*")</f>
        <v>2749943.88</v>
      </c>
      <c r="E53" s="33" t="str">
        <f>IF('Town Data'!G49&gt;9,'Town Data'!F49,"*")</f>
        <v>*</v>
      </c>
      <c r="F53" s="32">
        <f>IF('Town Data'!I49&gt;9,'Town Data'!H49,"*")</f>
        <v>8734637.8300000001</v>
      </c>
      <c r="G53" s="32">
        <f>IF('Town Data'!K49&gt;9,'Town Data'!J49,"*")</f>
        <v>2406886.9</v>
      </c>
      <c r="H53" s="33" t="str">
        <f>IF('Town Data'!M49&gt;9,'Town Data'!L49,"*")</f>
        <v>*</v>
      </c>
      <c r="I53" s="34">
        <f t="shared" si="0"/>
        <v>9.0684963179520919E-2</v>
      </c>
      <c r="J53" s="34">
        <f t="shared" si="0"/>
        <v>0.14253140851778287</v>
      </c>
      <c r="K53" s="34" t="str">
        <f t="shared" si="0"/>
        <v/>
      </c>
    </row>
    <row r="54" spans="2:11" x14ac:dyDescent="0.25">
      <c r="B54" t="str">
        <f>'Town Data'!A50</f>
        <v>KILLINGTON</v>
      </c>
      <c r="C54" s="53">
        <f>IF('Town Data'!C50&gt;9,'Town Data'!B50,"*")</f>
        <v>3684181.12</v>
      </c>
      <c r="D54" s="36">
        <f>IF('Town Data'!E50&gt;9,'Town Data'!D50,"*")</f>
        <v>2891853.11</v>
      </c>
      <c r="E54" s="37" t="str">
        <f>IF('Town Data'!G50&gt;9,'Town Data'!F50,"*")</f>
        <v>*</v>
      </c>
      <c r="F54" s="36">
        <f>IF('Town Data'!I50&gt;9,'Town Data'!H50,"*")</f>
        <v>6128265.1100000003</v>
      </c>
      <c r="G54" s="36">
        <f>IF('Town Data'!K50&gt;9,'Town Data'!J50,"*")</f>
        <v>5120625.84</v>
      </c>
      <c r="H54" s="37" t="str">
        <f>IF('Town Data'!M50&gt;9,'Town Data'!L50,"*")</f>
        <v>*</v>
      </c>
      <c r="I54" s="14">
        <f t="shared" si="0"/>
        <v>-0.39882151736741689</v>
      </c>
      <c r="J54" s="14">
        <f t="shared" si="0"/>
        <v>-0.43525397083103423</v>
      </c>
      <c r="K54" s="14" t="str">
        <f t="shared" si="0"/>
        <v/>
      </c>
    </row>
    <row r="55" spans="2:11" x14ac:dyDescent="0.25">
      <c r="B55" s="54" t="str">
        <f>'Town Data'!A51</f>
        <v>LONDONDERRY</v>
      </c>
      <c r="C55" s="55">
        <f>IF('Town Data'!C51&gt;9,'Town Data'!B51,"*")</f>
        <v>5242914.5599999996</v>
      </c>
      <c r="D55" s="32">
        <f>IF('Town Data'!E51&gt;9,'Town Data'!D51,"*")</f>
        <v>2024129.88</v>
      </c>
      <c r="E55" s="33" t="str">
        <f>IF('Town Data'!G51&gt;9,'Town Data'!F51,"*")</f>
        <v>*</v>
      </c>
      <c r="F55" s="32">
        <f>IF('Town Data'!I51&gt;9,'Town Data'!H51,"*")</f>
        <v>4819860.66</v>
      </c>
      <c r="G55" s="32">
        <f>IF('Town Data'!K51&gt;9,'Town Data'!J51,"*")</f>
        <v>1517242.06</v>
      </c>
      <c r="H55" s="33" t="str">
        <f>IF('Town Data'!M51&gt;9,'Town Data'!L51,"*")</f>
        <v>*</v>
      </c>
      <c r="I55" s="34">
        <f t="shared" si="0"/>
        <v>8.7773056078347178E-2</v>
      </c>
      <c r="J55" s="34">
        <f t="shared" si="0"/>
        <v>0.33408500420822751</v>
      </c>
      <c r="K55" s="34" t="str">
        <f t="shared" si="0"/>
        <v/>
      </c>
    </row>
    <row r="56" spans="2:11" x14ac:dyDescent="0.25">
      <c r="B56" t="str">
        <f>'Town Data'!A52</f>
        <v>LUDLOW</v>
      </c>
      <c r="C56" s="53">
        <f>IF('Town Data'!C52&gt;9,'Town Data'!B52,"*")</f>
        <v>6834395.0300000003</v>
      </c>
      <c r="D56" s="36">
        <f>IF('Town Data'!E52&gt;9,'Town Data'!D52,"*")</f>
        <v>3497239.97</v>
      </c>
      <c r="E56" s="37" t="str">
        <f>IF('Town Data'!G52&gt;9,'Town Data'!F52,"*")</f>
        <v>*</v>
      </c>
      <c r="F56" s="36">
        <f>IF('Town Data'!I52&gt;9,'Town Data'!H52,"*")</f>
        <v>5794783.0199999996</v>
      </c>
      <c r="G56" s="36">
        <f>IF('Town Data'!K52&gt;9,'Town Data'!J52,"*")</f>
        <v>2999179.08</v>
      </c>
      <c r="H56" s="37" t="str">
        <f>IF('Town Data'!M52&gt;9,'Town Data'!L52,"*")</f>
        <v>*</v>
      </c>
      <c r="I56" s="14">
        <f t="shared" si="0"/>
        <v>0.17940482092459792</v>
      </c>
      <c r="J56" s="14">
        <f t="shared" si="0"/>
        <v>0.16606573889545806</v>
      </c>
      <c r="K56" s="14" t="str">
        <f t="shared" si="0"/>
        <v/>
      </c>
    </row>
    <row r="57" spans="2:11" x14ac:dyDescent="0.25">
      <c r="B57" s="54" t="str">
        <f>'Town Data'!A53</f>
        <v>LYNDON</v>
      </c>
      <c r="C57" s="55">
        <f>IF('Town Data'!C53&gt;9,'Town Data'!B53,"*")</f>
        <v>7352529.6500000004</v>
      </c>
      <c r="D57" s="32">
        <f>IF('Town Data'!E53&gt;9,'Town Data'!D53,"*")</f>
        <v>3170439.06</v>
      </c>
      <c r="E57" s="33">
        <f>IF('Town Data'!G53&gt;9,'Town Data'!F53,"*")</f>
        <v>48026.166666666701</v>
      </c>
      <c r="F57" s="32">
        <f>IF('Town Data'!I53&gt;9,'Town Data'!H53,"*")</f>
        <v>7261550.0199999996</v>
      </c>
      <c r="G57" s="32">
        <f>IF('Town Data'!K53&gt;9,'Town Data'!J53,"*")</f>
        <v>3106837.69</v>
      </c>
      <c r="H57" s="33">
        <f>IF('Town Data'!M53&gt;9,'Town Data'!L53,"*")</f>
        <v>44739.333333333336</v>
      </c>
      <c r="I57" s="34">
        <f t="shared" si="0"/>
        <v>1.2528954527534993E-2</v>
      </c>
      <c r="J57" s="34">
        <f t="shared" si="0"/>
        <v>2.0471417031122766E-2</v>
      </c>
      <c r="K57" s="34">
        <f t="shared" si="0"/>
        <v>7.3466301092253605E-2</v>
      </c>
    </row>
    <row r="58" spans="2:11" x14ac:dyDescent="0.25">
      <c r="B58" t="str">
        <f>'Town Data'!A54</f>
        <v>MANCHESTER</v>
      </c>
      <c r="C58" s="53">
        <f>IF('Town Data'!C54&gt;9,'Town Data'!B54,"*")</f>
        <v>24769754.27</v>
      </c>
      <c r="D58" s="36">
        <f>IF('Town Data'!E54&gt;9,'Town Data'!D54,"*")</f>
        <v>11388250.85</v>
      </c>
      <c r="E58" s="37">
        <f>IF('Town Data'!G54&gt;9,'Town Data'!F54,"*")</f>
        <v>341114.66666666692</v>
      </c>
      <c r="F58" s="36">
        <f>IF('Town Data'!I54&gt;9,'Town Data'!H54,"*")</f>
        <v>24014035.32</v>
      </c>
      <c r="G58" s="36">
        <f>IF('Town Data'!K54&gt;9,'Town Data'!J54,"*")</f>
        <v>9720313.8599999994</v>
      </c>
      <c r="H58" s="37">
        <f>IF('Town Data'!M54&gt;9,'Town Data'!L54,"*")</f>
        <v>414017.50000000012</v>
      </c>
      <c r="I58" s="14">
        <f t="shared" si="0"/>
        <v>3.1469885836746543E-2</v>
      </c>
      <c r="J58" s="14">
        <f t="shared" si="0"/>
        <v>0.17159291500490709</v>
      </c>
      <c r="K58" s="14">
        <f t="shared" si="0"/>
        <v>-0.17608635705817549</v>
      </c>
    </row>
    <row r="59" spans="2:11" x14ac:dyDescent="0.25">
      <c r="B59" s="54" t="str">
        <f>'Town Data'!A55</f>
        <v>MENDON</v>
      </c>
      <c r="C59" s="55" t="str">
        <f>IF('Town Data'!C55&gt;9,'Town Data'!B55,"*")</f>
        <v>*</v>
      </c>
      <c r="D59" s="32" t="str">
        <f>IF('Town Data'!E55&gt;9,'Town Data'!D55,"*")</f>
        <v>*</v>
      </c>
      <c r="E59" s="33" t="str">
        <f>IF('Town Data'!G55&gt;9,'Town Data'!F55,"*")</f>
        <v>*</v>
      </c>
      <c r="F59" s="32">
        <f>IF('Town Data'!I55&gt;9,'Town Data'!H55,"*")</f>
        <v>2827511.01</v>
      </c>
      <c r="G59" s="32" t="str">
        <f>IF('Town Data'!K55&gt;9,'Town Data'!J55,"*")</f>
        <v>*</v>
      </c>
      <c r="H59" s="33" t="str">
        <f>IF('Town Data'!M55&gt;9,'Town Data'!L55,"*")</f>
        <v>*</v>
      </c>
      <c r="I59" s="34" t="str">
        <f t="shared" si="0"/>
        <v/>
      </c>
      <c r="J59" s="34" t="str">
        <f t="shared" si="0"/>
        <v/>
      </c>
      <c r="K59" s="34" t="str">
        <f t="shared" si="0"/>
        <v/>
      </c>
    </row>
    <row r="60" spans="2:11" x14ac:dyDescent="0.25">
      <c r="B60" t="str">
        <f>'Town Data'!A56</f>
        <v>MIDDLEBURY</v>
      </c>
      <c r="C60" s="53">
        <f>IF('Town Data'!C56&gt;9,'Town Data'!B56,"*")</f>
        <v>31409607.02</v>
      </c>
      <c r="D60" s="36">
        <f>IF('Town Data'!E56&gt;9,'Town Data'!D56,"*")</f>
        <v>9764503.0299999993</v>
      </c>
      <c r="E60" s="37">
        <f>IF('Town Data'!G56&gt;9,'Town Data'!F56,"*")</f>
        <v>44115.166666666664</v>
      </c>
      <c r="F60" s="36">
        <f>IF('Town Data'!I56&gt;9,'Town Data'!H56,"*")</f>
        <v>34943315.049999997</v>
      </c>
      <c r="G60" s="36">
        <f>IF('Town Data'!K56&gt;9,'Town Data'!J56,"*")</f>
        <v>9176019.8100000005</v>
      </c>
      <c r="H60" s="37">
        <f>IF('Town Data'!M56&gt;9,'Town Data'!L56,"*")</f>
        <v>113957.83333333331</v>
      </c>
      <c r="I60" s="14">
        <f t="shared" si="0"/>
        <v>-0.10112686861402974</v>
      </c>
      <c r="J60" s="14">
        <f t="shared" si="0"/>
        <v>6.4132732076130808E-2</v>
      </c>
      <c r="K60" s="14">
        <f t="shared" si="0"/>
        <v>-0.61288166529432675</v>
      </c>
    </row>
    <row r="61" spans="2:11" x14ac:dyDescent="0.25">
      <c r="B61" s="54" t="str">
        <f>'Town Data'!A57</f>
        <v>MILTON</v>
      </c>
      <c r="C61" s="55">
        <f>IF('Town Data'!C57&gt;9,'Town Data'!B57,"*")</f>
        <v>14867112.970000001</v>
      </c>
      <c r="D61" s="32">
        <f>IF('Town Data'!E57&gt;9,'Town Data'!D57,"*")</f>
        <v>4178187.76</v>
      </c>
      <c r="E61" s="33">
        <f>IF('Town Data'!G57&gt;9,'Town Data'!F57,"*")</f>
        <v>262507.83333333296</v>
      </c>
      <c r="F61" s="32">
        <f>IF('Town Data'!I57&gt;9,'Town Data'!H57,"*")</f>
        <v>14283489.800000001</v>
      </c>
      <c r="G61" s="32">
        <f>IF('Town Data'!K57&gt;9,'Town Data'!J57,"*")</f>
        <v>4125315.94</v>
      </c>
      <c r="H61" s="33">
        <f>IF('Town Data'!M57&gt;9,'Town Data'!L57,"*")</f>
        <v>248733.16666666672</v>
      </c>
      <c r="I61" s="34">
        <f t="shared" si="0"/>
        <v>4.0859984371606435E-2</v>
      </c>
      <c r="J61" s="34">
        <f t="shared" si="0"/>
        <v>1.2816429279353531E-2</v>
      </c>
      <c r="K61" s="34">
        <f t="shared" si="0"/>
        <v>5.5379291998987862E-2</v>
      </c>
    </row>
    <row r="62" spans="2:11" x14ac:dyDescent="0.25">
      <c r="B62" t="str">
        <f>'Town Data'!A58</f>
        <v>MONTPELIER</v>
      </c>
      <c r="C62" s="53">
        <f>IF('Town Data'!C58&gt;9,'Town Data'!B58,"*")</f>
        <v>18575586.48</v>
      </c>
      <c r="D62" s="36">
        <f>IF('Town Data'!E58&gt;9,'Town Data'!D58,"*")</f>
        <v>6334896.2699999996</v>
      </c>
      <c r="E62" s="37">
        <f>IF('Town Data'!G58&gt;9,'Town Data'!F58,"*")</f>
        <v>194291.33333333299</v>
      </c>
      <c r="F62" s="36">
        <f>IF('Town Data'!I58&gt;9,'Town Data'!H58,"*")</f>
        <v>17935344.890000001</v>
      </c>
      <c r="G62" s="36">
        <f>IF('Town Data'!K58&gt;9,'Town Data'!J58,"*")</f>
        <v>6393588.21</v>
      </c>
      <c r="H62" s="37">
        <f>IF('Town Data'!M58&gt;9,'Town Data'!L58,"*")</f>
        <v>201219.33333333372</v>
      </c>
      <c r="I62" s="14">
        <f t="shared" si="0"/>
        <v>3.5697199798871544E-2</v>
      </c>
      <c r="J62" s="14">
        <f t="shared" si="0"/>
        <v>-9.1798123482839077E-3</v>
      </c>
      <c r="K62" s="14">
        <f t="shared" si="0"/>
        <v>-3.4430091210589674E-2</v>
      </c>
    </row>
    <row r="63" spans="2:11" x14ac:dyDescent="0.25">
      <c r="B63" s="54" t="str">
        <f>'Town Data'!A59</f>
        <v>MORETOWN</v>
      </c>
      <c r="C63" s="55">
        <f>IF('Town Data'!C59&gt;9,'Town Data'!B59,"*")</f>
        <v>440729.72</v>
      </c>
      <c r="D63" s="32" t="str">
        <f>IF('Town Data'!E59&gt;9,'Town Data'!D59,"*")</f>
        <v>*</v>
      </c>
      <c r="E63" s="33" t="str">
        <f>IF('Town Data'!G59&gt;9,'Town Data'!F59,"*")</f>
        <v>*</v>
      </c>
      <c r="F63" s="32">
        <f>IF('Town Data'!I59&gt;9,'Town Data'!H59,"*")</f>
        <v>470919.67</v>
      </c>
      <c r="G63" s="32" t="str">
        <f>IF('Town Data'!K59&gt;9,'Town Data'!J59,"*")</f>
        <v>*</v>
      </c>
      <c r="H63" s="33" t="str">
        <f>IF('Town Data'!M59&gt;9,'Town Data'!L59,"*")</f>
        <v>*</v>
      </c>
      <c r="I63" s="34">
        <f t="shared" si="0"/>
        <v>-6.4108492219065755E-2</v>
      </c>
      <c r="J63" s="34" t="str">
        <f t="shared" si="0"/>
        <v/>
      </c>
      <c r="K63" s="34" t="str">
        <f t="shared" si="0"/>
        <v/>
      </c>
    </row>
    <row r="64" spans="2:11" x14ac:dyDescent="0.25">
      <c r="B64" t="str">
        <f>'Town Data'!A60</f>
        <v>MORRISTOWN</v>
      </c>
      <c r="C64" s="53">
        <f>IF('Town Data'!C60&gt;9,'Town Data'!B60,"*")</f>
        <v>27574970.670000002</v>
      </c>
      <c r="D64" s="36">
        <f>IF('Town Data'!E60&gt;9,'Town Data'!D60,"*")</f>
        <v>8539037.5999999996</v>
      </c>
      <c r="E64" s="37">
        <f>IF('Town Data'!G60&gt;9,'Town Data'!F60,"*")</f>
        <v>182178.16666666677</v>
      </c>
      <c r="F64" s="36">
        <f>IF('Town Data'!I60&gt;9,'Town Data'!H60,"*")</f>
        <v>25506038.649999999</v>
      </c>
      <c r="G64" s="36">
        <f>IF('Town Data'!K60&gt;9,'Town Data'!J60,"*")</f>
        <v>7174603.46</v>
      </c>
      <c r="H64" s="37">
        <f>IF('Town Data'!M60&gt;9,'Town Data'!L60,"*")</f>
        <v>172019</v>
      </c>
      <c r="I64" s="14">
        <f t="shared" si="0"/>
        <v>8.111538010235092E-2</v>
      </c>
      <c r="J64" s="14">
        <f t="shared" si="0"/>
        <v>0.19017554734655673</v>
      </c>
      <c r="K64" s="14">
        <f t="shared" si="0"/>
        <v>5.9058398587753524E-2</v>
      </c>
    </row>
    <row r="65" spans="2:11" x14ac:dyDescent="0.25">
      <c r="B65" s="54" t="str">
        <f>'Town Data'!A61</f>
        <v>NEW HAVEN</v>
      </c>
      <c r="C65" s="55">
        <f>IF('Town Data'!C61&gt;9,'Town Data'!B61,"*")</f>
        <v>11315102.050000001</v>
      </c>
      <c r="D65" s="32">
        <f>IF('Town Data'!E61&gt;9,'Town Data'!D61,"*")</f>
        <v>852210.65</v>
      </c>
      <c r="E65" s="33" t="str">
        <f>IF('Town Data'!G61&gt;9,'Town Data'!F61,"*")</f>
        <v>*</v>
      </c>
      <c r="F65" s="32">
        <f>IF('Town Data'!I61&gt;9,'Town Data'!H61,"*")</f>
        <v>11216986.65</v>
      </c>
      <c r="G65" s="32">
        <f>IF('Town Data'!K61&gt;9,'Town Data'!J61,"*")</f>
        <v>627369.86</v>
      </c>
      <c r="H65" s="33" t="str">
        <f>IF('Town Data'!M61&gt;9,'Town Data'!L61,"*")</f>
        <v>*</v>
      </c>
      <c r="I65" s="34">
        <f t="shared" si="0"/>
        <v>8.7470372446240164E-3</v>
      </c>
      <c r="J65" s="34">
        <f t="shared" si="0"/>
        <v>0.35838634326488056</v>
      </c>
      <c r="K65" s="34" t="str">
        <f t="shared" si="0"/>
        <v/>
      </c>
    </row>
    <row r="66" spans="2:11" x14ac:dyDescent="0.25">
      <c r="B66" t="str">
        <f>'Town Data'!A62</f>
        <v>NEWBURY</v>
      </c>
      <c r="C66" s="53">
        <f>IF('Town Data'!C62&gt;9,'Town Data'!B62,"*")</f>
        <v>2815684.51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>
        <f>IF('Town Data'!I62&gt;9,'Town Data'!H62,"*")</f>
        <v>3287734.84</v>
      </c>
      <c r="G66" s="36">
        <f>IF('Town Data'!K62&gt;9,'Town Data'!J62,"*")</f>
        <v>243604.47</v>
      </c>
      <c r="H66" s="37" t="str">
        <f>IF('Town Data'!M62&gt;9,'Town Data'!L62,"*")</f>
        <v>*</v>
      </c>
      <c r="I66" s="14">
        <f t="shared" si="0"/>
        <v>-0.14357919752433565</v>
      </c>
      <c r="J66" s="14" t="str">
        <f t="shared" si="0"/>
        <v/>
      </c>
      <c r="K66" s="14" t="str">
        <f t="shared" si="0"/>
        <v/>
      </c>
    </row>
    <row r="67" spans="2:11" x14ac:dyDescent="0.25">
      <c r="B67" s="54" t="str">
        <f>'Town Data'!A63</f>
        <v>NEWPORT</v>
      </c>
      <c r="C67" s="55">
        <f>IF('Town Data'!C63&gt;9,'Town Data'!B63,"*")</f>
        <v>20085682.73</v>
      </c>
      <c r="D67" s="32">
        <f>IF('Town Data'!E63&gt;9,'Town Data'!D63,"*")</f>
        <v>4406435.55</v>
      </c>
      <c r="E67" s="33">
        <f>IF('Town Data'!G63&gt;9,'Town Data'!F63,"*")</f>
        <v>70998.333333333299</v>
      </c>
      <c r="F67" s="32">
        <f>IF('Town Data'!I63&gt;9,'Town Data'!H63,"*")</f>
        <v>18384266.02</v>
      </c>
      <c r="G67" s="32">
        <f>IF('Town Data'!K63&gt;9,'Town Data'!J63,"*")</f>
        <v>4117578.19</v>
      </c>
      <c r="H67" s="33">
        <f>IF('Town Data'!M63&gt;9,'Town Data'!L63,"*")</f>
        <v>45007.166666666672</v>
      </c>
      <c r="I67" s="34">
        <f t="shared" si="0"/>
        <v>9.25474374744715E-2</v>
      </c>
      <c r="J67" s="34">
        <f t="shared" si="0"/>
        <v>7.0152246459222647E-2</v>
      </c>
      <c r="K67" s="34">
        <f t="shared" si="0"/>
        <v>0.57748951092973988</v>
      </c>
    </row>
    <row r="68" spans="2:11" x14ac:dyDescent="0.25">
      <c r="B68" t="str">
        <f>'Town Data'!A64</f>
        <v>NORTHFIELD</v>
      </c>
      <c r="C68" s="53">
        <f>IF('Town Data'!C64&gt;9,'Town Data'!B64,"*")</f>
        <v>4836074.57</v>
      </c>
      <c r="D68" s="36">
        <f>IF('Town Data'!E64&gt;9,'Town Data'!D64,"*")</f>
        <v>1348366.87</v>
      </c>
      <c r="E68" s="37" t="str">
        <f>IF('Town Data'!G64&gt;9,'Town Data'!F64,"*")</f>
        <v>*</v>
      </c>
      <c r="F68" s="36">
        <f>IF('Town Data'!I64&gt;9,'Town Data'!H64,"*")</f>
        <v>6485247.1200000001</v>
      </c>
      <c r="G68" s="36">
        <f>IF('Town Data'!K64&gt;9,'Town Data'!J64,"*")</f>
        <v>1349211.08</v>
      </c>
      <c r="H68" s="37" t="str">
        <f>IF('Town Data'!M64&gt;9,'Town Data'!L64,"*")</f>
        <v>*</v>
      </c>
      <c r="I68" s="14">
        <f t="shared" si="0"/>
        <v>-0.25429602287846198</v>
      </c>
      <c r="J68" s="14">
        <f t="shared" si="0"/>
        <v>-6.2570639428781059E-4</v>
      </c>
      <c r="K68" s="14" t="str">
        <f t="shared" si="0"/>
        <v/>
      </c>
    </row>
    <row r="69" spans="2:11" x14ac:dyDescent="0.25">
      <c r="B69" s="54" t="str">
        <f>'Town Data'!A65</f>
        <v>NORWICH</v>
      </c>
      <c r="C69" s="55">
        <f>IF('Town Data'!C65&gt;9,'Town Data'!B65,"*")</f>
        <v>3685386.71</v>
      </c>
      <c r="D69" s="32">
        <f>IF('Town Data'!E65&gt;9,'Town Data'!D65,"*")</f>
        <v>508886.31</v>
      </c>
      <c r="E69" s="33" t="str">
        <f>IF('Town Data'!G65&gt;9,'Town Data'!F65,"*")</f>
        <v>*</v>
      </c>
      <c r="F69" s="32">
        <f>IF('Town Data'!I65&gt;9,'Town Data'!H65,"*")</f>
        <v>9414750.25</v>
      </c>
      <c r="G69" s="32">
        <f>IF('Town Data'!K65&gt;9,'Town Data'!J65,"*")</f>
        <v>923625.35</v>
      </c>
      <c r="H69" s="33" t="str">
        <f>IF('Town Data'!M65&gt;9,'Town Data'!L65,"*")</f>
        <v>*</v>
      </c>
      <c r="I69" s="34">
        <f t="shared" si="0"/>
        <v>-0.6085518349252016</v>
      </c>
      <c r="J69" s="34">
        <f t="shared" si="0"/>
        <v>-0.44903384256397899</v>
      </c>
      <c r="K69" s="34" t="str">
        <f t="shared" si="0"/>
        <v/>
      </c>
    </row>
    <row r="70" spans="2:11" x14ac:dyDescent="0.25">
      <c r="B70" t="str">
        <f>'Town Data'!A66</f>
        <v>PAWLET</v>
      </c>
      <c r="C70" s="53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>
        <f>IF('Town Data'!I66&gt;9,'Town Data'!H66,"*")</f>
        <v>526342.94999999995</v>
      </c>
      <c r="G70" s="36" t="str">
        <f>IF('Town Data'!K66&gt;9,'Town Data'!J66,"*")</f>
        <v>*</v>
      </c>
      <c r="H70" s="37" t="str">
        <f>IF('Town Data'!M66&gt;9,'Town Data'!L66,"*")</f>
        <v>*</v>
      </c>
      <c r="I70" s="14" t="str">
        <f t="shared" ref="I70:K132" si="1">IFERROR((C70-F70)/F70,"")</f>
        <v/>
      </c>
      <c r="J70" s="14" t="str">
        <f t="shared" si="1"/>
        <v/>
      </c>
      <c r="K70" s="14" t="str">
        <f t="shared" si="1"/>
        <v/>
      </c>
    </row>
    <row r="71" spans="2:11" x14ac:dyDescent="0.25">
      <c r="B71" s="54" t="str">
        <f>'Town Data'!A67</f>
        <v>PITTSFORD</v>
      </c>
      <c r="C71" s="55">
        <f>IF('Town Data'!C67&gt;9,'Town Data'!B67,"*")</f>
        <v>2263531.02</v>
      </c>
      <c r="D71" s="32">
        <f>IF('Town Data'!E67&gt;9,'Town Data'!D67,"*")</f>
        <v>736430.03</v>
      </c>
      <c r="E71" s="33" t="str">
        <f>IF('Town Data'!G67&gt;9,'Town Data'!F67,"*")</f>
        <v>*</v>
      </c>
      <c r="F71" s="32">
        <f>IF('Town Data'!I67&gt;9,'Town Data'!H67,"*")</f>
        <v>3550536.31</v>
      </c>
      <c r="G71" s="32">
        <f>IF('Town Data'!K67&gt;9,'Town Data'!J67,"*")</f>
        <v>750870.26</v>
      </c>
      <c r="H71" s="33" t="str">
        <f>IF('Town Data'!M67&gt;9,'Town Data'!L67,"*")</f>
        <v>*</v>
      </c>
      <c r="I71" s="34">
        <f t="shared" si="1"/>
        <v>-0.36248194008752443</v>
      </c>
      <c r="J71" s="34">
        <f t="shared" si="1"/>
        <v>-1.9231324996145115E-2</v>
      </c>
      <c r="K71" s="34" t="str">
        <f t="shared" si="1"/>
        <v/>
      </c>
    </row>
    <row r="72" spans="2:11" x14ac:dyDescent="0.25">
      <c r="B72" t="str">
        <f>'Town Data'!A68</f>
        <v>POULTNEY</v>
      </c>
      <c r="C72" s="53">
        <f>IF('Town Data'!C68&gt;9,'Town Data'!B68,"*")</f>
        <v>2413217.71</v>
      </c>
      <c r="D72" s="36">
        <f>IF('Town Data'!E68&gt;9,'Town Data'!D68,"*")</f>
        <v>716984.31</v>
      </c>
      <c r="E72" s="37" t="str">
        <f>IF('Town Data'!G68&gt;9,'Town Data'!F68,"*")</f>
        <v>*</v>
      </c>
      <c r="F72" s="36">
        <f>IF('Town Data'!I68&gt;9,'Town Data'!H68,"*")</f>
        <v>2282460.06</v>
      </c>
      <c r="G72" s="36">
        <f>IF('Town Data'!K68&gt;9,'Town Data'!J68,"*")</f>
        <v>637754.87</v>
      </c>
      <c r="H72" s="37" t="str">
        <f>IF('Town Data'!M68&gt;9,'Town Data'!L68,"*")</f>
        <v>*</v>
      </c>
      <c r="I72" s="14">
        <f t="shared" si="1"/>
        <v>5.7288034209895401E-2</v>
      </c>
      <c r="J72" s="14">
        <f t="shared" si="1"/>
        <v>0.1242318071205008</v>
      </c>
      <c r="K72" s="14" t="str">
        <f t="shared" si="1"/>
        <v/>
      </c>
    </row>
    <row r="73" spans="2:11" x14ac:dyDescent="0.25">
      <c r="B73" s="54" t="str">
        <f>'Town Data'!A69</f>
        <v>POWNAL</v>
      </c>
      <c r="C73" s="55">
        <f>IF('Town Data'!C69&gt;9,'Town Data'!B69,"*")</f>
        <v>997816.45</v>
      </c>
      <c r="D73" s="32">
        <f>IF('Town Data'!E69&gt;9,'Town Data'!D69,"*")</f>
        <v>684348.96</v>
      </c>
      <c r="E73" s="33" t="str">
        <f>IF('Town Data'!G69&gt;9,'Town Data'!F69,"*")</f>
        <v>*</v>
      </c>
      <c r="F73" s="32">
        <f>IF('Town Data'!I69&gt;9,'Town Data'!H69,"*")</f>
        <v>777739.4</v>
      </c>
      <c r="G73" s="32">
        <f>IF('Town Data'!K69&gt;9,'Town Data'!J69,"*")</f>
        <v>475874.54</v>
      </c>
      <c r="H73" s="33" t="str">
        <f>IF('Town Data'!M69&gt;9,'Town Data'!L69,"*")</f>
        <v>*</v>
      </c>
      <c r="I73" s="34">
        <f t="shared" si="1"/>
        <v>0.28297016969951622</v>
      </c>
      <c r="J73" s="34">
        <f t="shared" si="1"/>
        <v>0.43808693778826663</v>
      </c>
      <c r="K73" s="34" t="str">
        <f t="shared" si="1"/>
        <v/>
      </c>
    </row>
    <row r="74" spans="2:11" x14ac:dyDescent="0.25">
      <c r="B74" t="str">
        <f>'Town Data'!A70</f>
        <v>PUTNEY</v>
      </c>
      <c r="C74" s="53">
        <f>IF('Town Data'!C70&gt;9,'Town Data'!B70,"*")</f>
        <v>780076.83</v>
      </c>
      <c r="D74" s="36">
        <f>IF('Town Data'!E70&gt;9,'Town Data'!D70,"*")</f>
        <v>197733.87</v>
      </c>
      <c r="E74" s="37" t="str">
        <f>IF('Town Data'!G70&gt;9,'Town Data'!F70,"*")</f>
        <v>*</v>
      </c>
      <c r="F74" s="36">
        <f>IF('Town Data'!I70&gt;9,'Town Data'!H70,"*")</f>
        <v>848786.11</v>
      </c>
      <c r="G74" s="36">
        <f>IF('Town Data'!K70&gt;9,'Town Data'!J70,"*")</f>
        <v>220135.83</v>
      </c>
      <c r="H74" s="37" t="str">
        <f>IF('Town Data'!M70&gt;9,'Town Data'!L70,"*")</f>
        <v>*</v>
      </c>
      <c r="I74" s="14">
        <f t="shared" si="1"/>
        <v>-8.0950052304696679E-2</v>
      </c>
      <c r="J74" s="14">
        <f t="shared" si="1"/>
        <v>-0.10176426072938691</v>
      </c>
      <c r="K74" s="14" t="str">
        <f t="shared" si="1"/>
        <v/>
      </c>
    </row>
    <row r="75" spans="2:11" x14ac:dyDescent="0.25">
      <c r="B75" s="54" t="str">
        <f>'Town Data'!A71</f>
        <v>RANDOLPH</v>
      </c>
      <c r="C75" s="55">
        <f>IF('Town Data'!C71&gt;9,'Town Data'!B71,"*")</f>
        <v>6732361.21</v>
      </c>
      <c r="D75" s="32">
        <f>IF('Town Data'!E71&gt;9,'Town Data'!D71,"*")</f>
        <v>1699066.8</v>
      </c>
      <c r="E75" s="33">
        <f>IF('Town Data'!G71&gt;9,'Town Data'!F71,"*")</f>
        <v>38915.333333333379</v>
      </c>
      <c r="F75" s="32">
        <f>IF('Town Data'!I71&gt;9,'Town Data'!H71,"*")</f>
        <v>6983281.2699999996</v>
      </c>
      <c r="G75" s="32">
        <f>IF('Town Data'!K71&gt;9,'Town Data'!J71,"*")</f>
        <v>1648342.51</v>
      </c>
      <c r="H75" s="33">
        <f>IF('Town Data'!M71&gt;9,'Town Data'!L71,"*")</f>
        <v>92697.333333333328</v>
      </c>
      <c r="I75" s="34">
        <f t="shared" si="1"/>
        <v>-3.5931541391286334E-2</v>
      </c>
      <c r="J75" s="34">
        <f t="shared" si="1"/>
        <v>3.0772906536275665E-2</v>
      </c>
      <c r="K75" s="34">
        <f t="shared" si="1"/>
        <v>-0.5801892898752925</v>
      </c>
    </row>
    <row r="76" spans="2:11" x14ac:dyDescent="0.25">
      <c r="B76" t="str">
        <f>'Town Data'!A72</f>
        <v>RICHFORD</v>
      </c>
      <c r="C76" s="53">
        <f>IF('Town Data'!C72&gt;9,'Town Data'!B72,"*")</f>
        <v>5351630.41</v>
      </c>
      <c r="D76" s="36">
        <f>IF('Town Data'!E72&gt;9,'Town Data'!D72,"*")</f>
        <v>304799.37</v>
      </c>
      <c r="E76" s="37" t="str">
        <f>IF('Town Data'!G72&gt;9,'Town Data'!F72,"*")</f>
        <v>*</v>
      </c>
      <c r="F76" s="36">
        <f>IF('Town Data'!I72&gt;9,'Town Data'!H72,"*")</f>
        <v>5190253.78</v>
      </c>
      <c r="G76" s="36">
        <f>IF('Town Data'!K72&gt;9,'Town Data'!J72,"*")</f>
        <v>264314.37</v>
      </c>
      <c r="H76" s="37" t="str">
        <f>IF('Town Data'!M72&gt;9,'Town Data'!L72,"*")</f>
        <v>*</v>
      </c>
      <c r="I76" s="14">
        <f t="shared" si="1"/>
        <v>3.109224266101298E-2</v>
      </c>
      <c r="J76" s="14">
        <f t="shared" si="1"/>
        <v>0.15316987873190549</v>
      </c>
      <c r="K76" s="14" t="str">
        <f t="shared" si="1"/>
        <v/>
      </c>
    </row>
    <row r="77" spans="2:11" x14ac:dyDescent="0.25">
      <c r="B77" s="54" t="str">
        <f>'Town Data'!A73</f>
        <v>RICHMOND</v>
      </c>
      <c r="C77" s="55">
        <f>IF('Town Data'!C73&gt;9,'Town Data'!B73,"*")</f>
        <v>7922400.0700000003</v>
      </c>
      <c r="D77" s="32">
        <f>IF('Town Data'!E73&gt;9,'Town Data'!D73,"*")</f>
        <v>2428860.06</v>
      </c>
      <c r="E77" s="33" t="str">
        <f>IF('Town Data'!G73&gt;9,'Town Data'!F73,"*")</f>
        <v>*</v>
      </c>
      <c r="F77" s="32">
        <f>IF('Town Data'!I73&gt;9,'Town Data'!H73,"*")</f>
        <v>7645511.5199999996</v>
      </c>
      <c r="G77" s="32">
        <f>IF('Town Data'!K73&gt;9,'Town Data'!J73,"*")</f>
        <v>2509694.81</v>
      </c>
      <c r="H77" s="33" t="str">
        <f>IF('Town Data'!M73&gt;9,'Town Data'!L73,"*")</f>
        <v>*</v>
      </c>
      <c r="I77" s="34">
        <f t="shared" si="1"/>
        <v>3.6215830592326512E-2</v>
      </c>
      <c r="J77" s="34">
        <f t="shared" si="1"/>
        <v>-3.220899596154482E-2</v>
      </c>
      <c r="K77" s="34" t="str">
        <f t="shared" si="1"/>
        <v/>
      </c>
    </row>
    <row r="78" spans="2:11" x14ac:dyDescent="0.25">
      <c r="B78" t="str">
        <f>'Town Data'!A74</f>
        <v>ROCHESTER</v>
      </c>
      <c r="C78" s="53">
        <f>IF('Town Data'!C74&gt;9,'Town Data'!B74,"*")</f>
        <v>1733987.25</v>
      </c>
      <c r="D78" s="36">
        <f>IF('Town Data'!E74&gt;9,'Town Data'!D74,"*")</f>
        <v>285926.36</v>
      </c>
      <c r="E78" s="37" t="str">
        <f>IF('Town Data'!G74&gt;9,'Town Data'!F74,"*")</f>
        <v>*</v>
      </c>
      <c r="F78" s="36">
        <f>IF('Town Data'!I74&gt;9,'Town Data'!H74,"*")</f>
        <v>1379630.88</v>
      </c>
      <c r="G78" s="36">
        <f>IF('Town Data'!K74&gt;9,'Town Data'!J74,"*")</f>
        <v>242072.57</v>
      </c>
      <c r="H78" s="37" t="str">
        <f>IF('Town Data'!M74&gt;9,'Town Data'!L74,"*")</f>
        <v>*</v>
      </c>
      <c r="I78" s="14">
        <f t="shared" si="1"/>
        <v>0.2568486796990222</v>
      </c>
      <c r="J78" s="14">
        <f t="shared" si="1"/>
        <v>0.18115968281742942</v>
      </c>
      <c r="K78" s="14" t="str">
        <f t="shared" si="1"/>
        <v/>
      </c>
    </row>
    <row r="79" spans="2:11" x14ac:dyDescent="0.25">
      <c r="B79" s="54" t="str">
        <f>'Town Data'!A75</f>
        <v>ROCKINGHAM</v>
      </c>
      <c r="C79" s="55">
        <f>IF('Town Data'!C75&gt;9,'Town Data'!B75,"*")</f>
        <v>6052203.5499999998</v>
      </c>
      <c r="D79" s="32">
        <f>IF('Town Data'!E75&gt;9,'Town Data'!D75,"*")</f>
        <v>1205016.97</v>
      </c>
      <c r="E79" s="33" t="str">
        <f>IF('Town Data'!G75&gt;9,'Town Data'!F75,"*")</f>
        <v>*</v>
      </c>
      <c r="F79" s="32">
        <f>IF('Town Data'!I75&gt;9,'Town Data'!H75,"*")</f>
        <v>6976241.3499999996</v>
      </c>
      <c r="G79" s="32">
        <f>IF('Town Data'!K75&gt;9,'Town Data'!J75,"*")</f>
        <v>1355395.12</v>
      </c>
      <c r="H79" s="33" t="str">
        <f>IF('Town Data'!M75&gt;9,'Town Data'!L75,"*")</f>
        <v>*</v>
      </c>
      <c r="I79" s="34">
        <f t="shared" si="1"/>
        <v>-0.13245496444872851</v>
      </c>
      <c r="J79" s="34">
        <f t="shared" si="1"/>
        <v>-0.11094783195028778</v>
      </c>
      <c r="K79" s="34" t="str">
        <f t="shared" si="1"/>
        <v/>
      </c>
    </row>
    <row r="80" spans="2:11" x14ac:dyDescent="0.25">
      <c r="B80" t="str">
        <f>'Town Data'!A76</f>
        <v>ROYALTON</v>
      </c>
      <c r="C80" s="53">
        <f>IF('Town Data'!C76&gt;9,'Town Data'!B76,"*")</f>
        <v>5584416.1600000001</v>
      </c>
      <c r="D80" s="36">
        <f>IF('Town Data'!E76&gt;9,'Town Data'!D76,"*")</f>
        <v>1013615.99</v>
      </c>
      <c r="E80" s="37" t="str">
        <f>IF('Town Data'!G76&gt;9,'Town Data'!F76,"*")</f>
        <v>*</v>
      </c>
      <c r="F80" s="36">
        <f>IF('Town Data'!I76&gt;9,'Town Data'!H76,"*")</f>
        <v>5688792.6200000001</v>
      </c>
      <c r="G80" s="36">
        <f>IF('Town Data'!K76&gt;9,'Town Data'!J76,"*")</f>
        <v>1146449.29</v>
      </c>
      <c r="H80" s="37" t="str">
        <f>IF('Town Data'!M76&gt;9,'Town Data'!L76,"*")</f>
        <v>*</v>
      </c>
      <c r="I80" s="14">
        <f t="shared" si="1"/>
        <v>-1.834773509462188E-2</v>
      </c>
      <c r="J80" s="14">
        <f t="shared" si="1"/>
        <v>-0.11586495901619866</v>
      </c>
      <c r="K80" s="14" t="str">
        <f t="shared" si="1"/>
        <v/>
      </c>
    </row>
    <row r="81" spans="2:11" x14ac:dyDescent="0.25">
      <c r="B81" s="54" t="str">
        <f>'Town Data'!A77</f>
        <v>RUTLAND</v>
      </c>
      <c r="C81" s="55">
        <f>IF('Town Data'!C77&gt;9,'Town Data'!B77,"*")</f>
        <v>37696856.770000003</v>
      </c>
      <c r="D81" s="32">
        <f>IF('Town Data'!E77&gt;9,'Town Data'!D77,"*")</f>
        <v>14256993.92</v>
      </c>
      <c r="E81" s="33">
        <f>IF('Town Data'!G77&gt;9,'Town Data'!F77,"*")</f>
        <v>1071279.9999999993</v>
      </c>
      <c r="F81" s="32">
        <f>IF('Town Data'!I77&gt;9,'Town Data'!H77,"*")</f>
        <v>38005975.479999997</v>
      </c>
      <c r="G81" s="32">
        <f>IF('Town Data'!K77&gt;9,'Town Data'!J77,"*")</f>
        <v>13527105.6</v>
      </c>
      <c r="H81" s="33">
        <f>IF('Town Data'!M77&gt;9,'Town Data'!L77,"*")</f>
        <v>650687.3333333336</v>
      </c>
      <c r="I81" s="34">
        <f t="shared" si="1"/>
        <v>-8.1334239181062983E-3</v>
      </c>
      <c r="J81" s="34">
        <f t="shared" si="1"/>
        <v>5.3957464485233288E-2</v>
      </c>
      <c r="K81" s="34">
        <f t="shared" si="1"/>
        <v>0.64638213335436911</v>
      </c>
    </row>
    <row r="82" spans="2:11" x14ac:dyDescent="0.25">
      <c r="B82" t="str">
        <f>'Town Data'!A78</f>
        <v>RUTLAND TOWN</v>
      </c>
      <c r="C82" s="53">
        <f>IF('Town Data'!C78&gt;9,'Town Data'!B78,"*")</f>
        <v>24850790.690000001</v>
      </c>
      <c r="D82" s="36">
        <f>IF('Town Data'!E78&gt;9,'Town Data'!D78,"*")</f>
        <v>12838390.84</v>
      </c>
      <c r="E82" s="37">
        <f>IF('Town Data'!G78&gt;9,'Town Data'!F78,"*")</f>
        <v>715556.49999999965</v>
      </c>
      <c r="F82" s="36">
        <f>IF('Town Data'!I78&gt;9,'Town Data'!H78,"*")</f>
        <v>24236180.75</v>
      </c>
      <c r="G82" s="36">
        <f>IF('Town Data'!K78&gt;9,'Town Data'!J78,"*")</f>
        <v>11853678.800000001</v>
      </c>
      <c r="H82" s="37">
        <f>IF('Town Data'!M78&gt;9,'Town Data'!L78,"*")</f>
        <v>1198899.333333334</v>
      </c>
      <c r="I82" s="14">
        <f t="shared" si="1"/>
        <v>2.5359191134106448E-2</v>
      </c>
      <c r="J82" s="14">
        <f t="shared" si="1"/>
        <v>8.3072272887974585E-2</v>
      </c>
      <c r="K82" s="14">
        <f t="shared" si="1"/>
        <v>-0.4031554776075173</v>
      </c>
    </row>
    <row r="83" spans="2:11" x14ac:dyDescent="0.25">
      <c r="B83" s="54" t="str">
        <f>'Town Data'!A79</f>
        <v>SHAFTSBURY</v>
      </c>
      <c r="C83" s="55">
        <f>IF('Town Data'!C79&gt;9,'Town Data'!B79,"*")</f>
        <v>7450207.8099999996</v>
      </c>
      <c r="D83" s="32" t="str">
        <f>IF('Town Data'!E79&gt;9,'Town Data'!D79,"*")</f>
        <v>*</v>
      </c>
      <c r="E83" s="33" t="str">
        <f>IF('Town Data'!G79&gt;9,'Town Data'!F79,"*")</f>
        <v>*</v>
      </c>
      <c r="F83" s="32">
        <f>IF('Town Data'!I79&gt;9,'Town Data'!H79,"*")</f>
        <v>7154755.4199999999</v>
      </c>
      <c r="G83" s="32" t="str">
        <f>IF('Town Data'!K79&gt;9,'Town Data'!J79,"*")</f>
        <v>*</v>
      </c>
      <c r="H83" s="33" t="str">
        <f>IF('Town Data'!M79&gt;9,'Town Data'!L79,"*")</f>
        <v>*</v>
      </c>
      <c r="I83" s="34">
        <f t="shared" si="1"/>
        <v>4.129454784353756E-2</v>
      </c>
      <c r="J83" s="34" t="str">
        <f t="shared" si="1"/>
        <v/>
      </c>
      <c r="K83" s="34" t="str">
        <f t="shared" si="1"/>
        <v/>
      </c>
    </row>
    <row r="84" spans="2:11" x14ac:dyDescent="0.25">
      <c r="B84" t="str">
        <f>'Town Data'!A80</f>
        <v>SHELBURNE</v>
      </c>
      <c r="C84" s="53">
        <f>IF('Town Data'!C80&gt;9,'Town Data'!B80,"*")</f>
        <v>27001757.52</v>
      </c>
      <c r="D84" s="36">
        <f>IF('Town Data'!E80&gt;9,'Town Data'!D80,"*")</f>
        <v>5668051.9800000004</v>
      </c>
      <c r="E84" s="40">
        <f>IF('Town Data'!G80&gt;9,'Town Data'!F80,"*")</f>
        <v>121347.8333333333</v>
      </c>
      <c r="F84" s="36">
        <f>IF('Town Data'!I80&gt;9,'Town Data'!H80,"*")</f>
        <v>20815086.579999998</v>
      </c>
      <c r="G84" s="36">
        <f>IF('Town Data'!K80&gt;9,'Town Data'!J80,"*")</f>
        <v>4814409.26</v>
      </c>
      <c r="H84" s="37">
        <f>IF('Town Data'!M80&gt;9,'Town Data'!L80,"*")</f>
        <v>52072.666666666701</v>
      </c>
      <c r="I84" s="14">
        <f t="shared" si="1"/>
        <v>0.29722052398016024</v>
      </c>
      <c r="J84" s="14">
        <f t="shared" si="1"/>
        <v>0.1773099613887002</v>
      </c>
      <c r="K84" s="14">
        <f t="shared" si="1"/>
        <v>1.3303556568385184</v>
      </c>
    </row>
    <row r="85" spans="2:11" x14ac:dyDescent="0.25">
      <c r="B85" s="54" t="str">
        <f>'Town Data'!A81</f>
        <v>SOUTH BURLINGTON</v>
      </c>
      <c r="C85" s="55">
        <f>IF('Town Data'!C81&gt;9,'Town Data'!B81,"*")</f>
        <v>120131310.14</v>
      </c>
      <c r="D85" s="32">
        <f>IF('Town Data'!E81&gt;9,'Town Data'!D81,"*")</f>
        <v>27530414.670000002</v>
      </c>
      <c r="E85" s="33">
        <f>IF('Town Data'!G81&gt;9,'Town Data'!F81,"*")</f>
        <v>2802623.5000000033</v>
      </c>
      <c r="F85" s="32">
        <f>IF('Town Data'!I81&gt;9,'Town Data'!H81,"*")</f>
        <v>112527523.83</v>
      </c>
      <c r="G85" s="32">
        <f>IF('Town Data'!K81&gt;9,'Town Data'!J81,"*")</f>
        <v>25166191.149999999</v>
      </c>
      <c r="H85" s="33">
        <f>IF('Town Data'!M81&gt;9,'Town Data'!L81,"*")</f>
        <v>1325081.1666666679</v>
      </c>
      <c r="I85" s="34">
        <f t="shared" si="1"/>
        <v>6.7572679564933444E-2</v>
      </c>
      <c r="J85" s="34">
        <f t="shared" si="1"/>
        <v>9.3944431475877249E-2</v>
      </c>
      <c r="K85" s="34">
        <f t="shared" si="1"/>
        <v>1.1150579832405241</v>
      </c>
    </row>
    <row r="86" spans="2:11" x14ac:dyDescent="0.25">
      <c r="B86" t="str">
        <f>'Town Data'!A82</f>
        <v>SOUTH HERO</v>
      </c>
      <c r="C86" s="53">
        <f>IF('Town Data'!C82&gt;9,'Town Data'!B82,"*")</f>
        <v>1352044.01</v>
      </c>
      <c r="D86" s="36">
        <f>IF('Town Data'!E82&gt;9,'Town Data'!D82,"*")</f>
        <v>564017.09</v>
      </c>
      <c r="E86" s="37" t="str">
        <f>IF('Town Data'!G82&gt;9,'Town Data'!F82,"*")</f>
        <v>*</v>
      </c>
      <c r="F86" s="36">
        <f>IF('Town Data'!I82&gt;9,'Town Data'!H82,"*")</f>
        <v>1540349.61</v>
      </c>
      <c r="G86" s="36">
        <f>IF('Town Data'!K82&gt;9,'Town Data'!J82,"*")</f>
        <v>472013.55</v>
      </c>
      <c r="H86" s="37" t="str">
        <f>IF('Town Data'!M82&gt;9,'Town Data'!L82,"*")</f>
        <v>*</v>
      </c>
      <c r="I86" s="14">
        <f t="shared" si="1"/>
        <v>-0.12224861082024105</v>
      </c>
      <c r="J86" s="14">
        <f t="shared" si="1"/>
        <v>0.19491715862817918</v>
      </c>
      <c r="K86" s="14" t="str">
        <f t="shared" si="1"/>
        <v/>
      </c>
    </row>
    <row r="87" spans="2:11" x14ac:dyDescent="0.25">
      <c r="B87" s="54" t="str">
        <f>'Town Data'!A83</f>
        <v>SPRINGFIELD</v>
      </c>
      <c r="C87" s="55">
        <f>IF('Town Data'!C83&gt;9,'Town Data'!B83,"*")</f>
        <v>11748411.210000001</v>
      </c>
      <c r="D87" s="32">
        <f>IF('Town Data'!E83&gt;9,'Town Data'!D83,"*")</f>
        <v>5240787.95</v>
      </c>
      <c r="E87" s="33">
        <f>IF('Town Data'!G83&gt;9,'Town Data'!F83,"*")</f>
        <v>270838.83333333291</v>
      </c>
      <c r="F87" s="32">
        <f>IF('Town Data'!I83&gt;9,'Town Data'!H83,"*")</f>
        <v>12512102.25</v>
      </c>
      <c r="G87" s="32">
        <f>IF('Town Data'!K83&gt;9,'Town Data'!J83,"*")</f>
        <v>4667327.8600000003</v>
      </c>
      <c r="H87" s="33">
        <f>IF('Town Data'!M83&gt;9,'Town Data'!L83,"*")</f>
        <v>216873.83333333334</v>
      </c>
      <c r="I87" s="34">
        <f t="shared" si="1"/>
        <v>-6.1036189182357356E-2</v>
      </c>
      <c r="J87" s="34">
        <f t="shared" si="1"/>
        <v>0.12286689669150429</v>
      </c>
      <c r="K87" s="34">
        <f t="shared" si="1"/>
        <v>0.24883130975536266</v>
      </c>
    </row>
    <row r="88" spans="2:11" x14ac:dyDescent="0.25">
      <c r="B88" t="str">
        <f>'Town Data'!A84</f>
        <v>ST ALBANS</v>
      </c>
      <c r="C88" s="53">
        <f>IF('Town Data'!C84&gt;9,'Town Data'!B84,"*")</f>
        <v>42957499.770000003</v>
      </c>
      <c r="D88" s="36">
        <f>IF('Town Data'!E84&gt;9,'Town Data'!D84,"*")</f>
        <v>3463010.31</v>
      </c>
      <c r="E88" s="37">
        <f>IF('Town Data'!G84&gt;9,'Town Data'!F84,"*")</f>
        <v>440884.66666666692</v>
      </c>
      <c r="F88" s="36">
        <f>IF('Town Data'!I84&gt;9,'Town Data'!H84,"*")</f>
        <v>54601774.799999997</v>
      </c>
      <c r="G88" s="36">
        <f>IF('Town Data'!K84&gt;9,'Town Data'!J84,"*")</f>
        <v>3206000.06</v>
      </c>
      <c r="H88" s="37">
        <f>IF('Town Data'!M84&gt;9,'Town Data'!L84,"*")</f>
        <v>193036.8333333334</v>
      </c>
      <c r="I88" s="14">
        <f t="shared" si="1"/>
        <v>-0.21325817837701486</v>
      </c>
      <c r="J88" s="14">
        <f t="shared" si="1"/>
        <v>8.0165391512812378E-2</v>
      </c>
      <c r="K88" s="14">
        <f t="shared" si="1"/>
        <v>1.2839406296380402</v>
      </c>
    </row>
    <row r="89" spans="2:11" x14ac:dyDescent="0.25">
      <c r="B89" s="54" t="str">
        <f>'Town Data'!A85</f>
        <v>ST ALBANS TOWN</v>
      </c>
      <c r="C89" s="55">
        <f>IF('Town Data'!C85&gt;9,'Town Data'!B85,"*")</f>
        <v>29626245.82</v>
      </c>
      <c r="D89" s="32">
        <f>IF('Town Data'!E85&gt;9,'Town Data'!D85,"*")</f>
        <v>8580141.4399999995</v>
      </c>
      <c r="E89" s="33">
        <f>IF('Town Data'!G85&gt;9,'Town Data'!F85,"*")</f>
        <v>43031.333333333343</v>
      </c>
      <c r="F89" s="32">
        <f>IF('Town Data'!I85&gt;9,'Town Data'!H85,"*")</f>
        <v>26778384.550000001</v>
      </c>
      <c r="G89" s="32">
        <f>IF('Town Data'!K85&gt;9,'Town Data'!J85,"*")</f>
        <v>7435313.0199999996</v>
      </c>
      <c r="H89" s="33">
        <f>IF('Town Data'!M85&gt;9,'Town Data'!L85,"*")</f>
        <v>61574.666666666708</v>
      </c>
      <c r="I89" s="34">
        <f t="shared" si="1"/>
        <v>0.10634925585905067</v>
      </c>
      <c r="J89" s="34">
        <f t="shared" si="1"/>
        <v>0.15397178530622238</v>
      </c>
      <c r="K89" s="34">
        <f t="shared" si="1"/>
        <v>-0.30115198891318973</v>
      </c>
    </row>
    <row r="90" spans="2:11" x14ac:dyDescent="0.25">
      <c r="B90" t="str">
        <f>'Town Data'!A86</f>
        <v>ST JOHNSBURY</v>
      </c>
      <c r="C90" s="53">
        <f>IF('Town Data'!C86&gt;9,'Town Data'!B86,"*")</f>
        <v>21933021.710000001</v>
      </c>
      <c r="D90" s="36">
        <f>IF('Town Data'!E86&gt;9,'Town Data'!D86,"*")</f>
        <v>7169647.8099999996</v>
      </c>
      <c r="E90" s="37">
        <f>IF('Town Data'!G86&gt;9,'Town Data'!F86,"*")</f>
        <v>96331</v>
      </c>
      <c r="F90" s="36">
        <f>IF('Town Data'!I86&gt;9,'Town Data'!H86,"*")</f>
        <v>21275274.059999999</v>
      </c>
      <c r="G90" s="36">
        <f>IF('Town Data'!K86&gt;9,'Town Data'!J86,"*")</f>
        <v>7412562.2699999996</v>
      </c>
      <c r="H90" s="37">
        <f>IF('Town Data'!M86&gt;9,'Town Data'!L86,"*")</f>
        <v>192633.83333333328</v>
      </c>
      <c r="I90" s="14">
        <f t="shared" si="1"/>
        <v>3.091606003029802E-2</v>
      </c>
      <c r="J90" s="14">
        <f t="shared" si="1"/>
        <v>-3.2770646795524321E-2</v>
      </c>
      <c r="K90" s="14">
        <f t="shared" si="1"/>
        <v>-0.49992689065524132</v>
      </c>
    </row>
    <row r="91" spans="2:11" x14ac:dyDescent="0.25">
      <c r="B91" s="54" t="str">
        <f>'Town Data'!A87</f>
        <v>STOWE</v>
      </c>
      <c r="C91" s="55">
        <f>IF('Town Data'!C87&gt;9,'Town Data'!B87,"*")</f>
        <v>14126345.16</v>
      </c>
      <c r="D91" s="32">
        <f>IF('Town Data'!E87&gt;9,'Town Data'!D87,"*")</f>
        <v>7342866.1900000004</v>
      </c>
      <c r="E91" s="33">
        <f>IF('Town Data'!G87&gt;9,'Town Data'!F87,"*")</f>
        <v>160058.33333333334</v>
      </c>
      <c r="F91" s="32">
        <f>IF('Town Data'!I87&gt;9,'Town Data'!H87,"*")</f>
        <v>13106005.52</v>
      </c>
      <c r="G91" s="32">
        <f>IF('Town Data'!K87&gt;9,'Town Data'!J87,"*")</f>
        <v>5604748.75</v>
      </c>
      <c r="H91" s="33">
        <f>IF('Town Data'!M87&gt;9,'Town Data'!L87,"*")</f>
        <v>628325.6666666664</v>
      </c>
      <c r="I91" s="34">
        <f t="shared" si="1"/>
        <v>7.7852831546800741E-2</v>
      </c>
      <c r="J91" s="34">
        <f t="shared" si="1"/>
        <v>0.31011513941637442</v>
      </c>
      <c r="K91" s="34">
        <f t="shared" si="1"/>
        <v>-0.74526214378212552</v>
      </c>
    </row>
    <row r="92" spans="2:11" x14ac:dyDescent="0.25">
      <c r="B92" t="str">
        <f>'Town Data'!A88</f>
        <v>SWANTON</v>
      </c>
      <c r="C92" s="53">
        <f>IF('Town Data'!C88&gt;9,'Town Data'!B88,"*")</f>
        <v>12235262.289999999</v>
      </c>
      <c r="D92" s="36">
        <f>IF('Town Data'!E88&gt;9,'Town Data'!D88,"*")</f>
        <v>2374452.79</v>
      </c>
      <c r="E92" s="37" t="str">
        <f>IF('Town Data'!G88&gt;9,'Town Data'!F88,"*")</f>
        <v>*</v>
      </c>
      <c r="F92" s="36">
        <f>IF('Town Data'!I88&gt;9,'Town Data'!H88,"*")</f>
        <v>13474744.84</v>
      </c>
      <c r="G92" s="36">
        <f>IF('Town Data'!K88&gt;9,'Town Data'!J88,"*")</f>
        <v>2184352.5</v>
      </c>
      <c r="H92" s="37" t="str">
        <f>IF('Town Data'!M88&gt;9,'Town Data'!L88,"*")</f>
        <v>*</v>
      </c>
      <c r="I92" s="14">
        <f t="shared" si="1"/>
        <v>-9.1985604530378684E-2</v>
      </c>
      <c r="J92" s="14">
        <f t="shared" si="1"/>
        <v>8.7028210877136372E-2</v>
      </c>
      <c r="K92" s="14" t="str">
        <f t="shared" si="1"/>
        <v/>
      </c>
    </row>
    <row r="93" spans="2:11" x14ac:dyDescent="0.25">
      <c r="B93" s="54" t="str">
        <f>'Town Data'!A89</f>
        <v>THETFORD</v>
      </c>
      <c r="C93" s="55">
        <f>IF('Town Data'!C89&gt;9,'Town Data'!B89,"*")</f>
        <v>1327945.7</v>
      </c>
      <c r="D93" s="32">
        <f>IF('Town Data'!E89&gt;9,'Town Data'!D89,"*")</f>
        <v>637994.22</v>
      </c>
      <c r="E93" s="33" t="str">
        <f>IF('Town Data'!G89&gt;9,'Town Data'!F89,"*")</f>
        <v>*</v>
      </c>
      <c r="F93" s="32">
        <f>IF('Town Data'!I89&gt;9,'Town Data'!H89,"*")</f>
        <v>1835844.15</v>
      </c>
      <c r="G93" s="32">
        <f>IF('Town Data'!K89&gt;9,'Town Data'!J89,"*")</f>
        <v>768083.49</v>
      </c>
      <c r="H93" s="33" t="str">
        <f>IF('Town Data'!M89&gt;9,'Town Data'!L89,"*")</f>
        <v>*</v>
      </c>
      <c r="I93" s="34">
        <f t="shared" si="1"/>
        <v>-0.27665662687107723</v>
      </c>
      <c r="J93" s="34">
        <f t="shared" si="1"/>
        <v>-0.16936865808689627</v>
      </c>
      <c r="K93" s="34" t="str">
        <f t="shared" si="1"/>
        <v/>
      </c>
    </row>
    <row r="94" spans="2:11" x14ac:dyDescent="0.25">
      <c r="B94" t="str">
        <f>'Town Data'!A90</f>
        <v>TROY</v>
      </c>
      <c r="C94" s="53">
        <f>IF('Town Data'!C90&gt;9,'Town Data'!B90,"*")</f>
        <v>1276375.1299999999</v>
      </c>
      <c r="D94" s="36">
        <f>IF('Town Data'!E90&gt;9,'Town Data'!D90,"*")</f>
        <v>305226.01</v>
      </c>
      <c r="E94" s="37" t="str">
        <f>IF('Town Data'!G90&gt;9,'Town Data'!F90,"*")</f>
        <v>*</v>
      </c>
      <c r="F94" s="36">
        <f>IF('Town Data'!I90&gt;9,'Town Data'!H90,"*")</f>
        <v>1648006.31</v>
      </c>
      <c r="G94" s="36">
        <f>IF('Town Data'!K90&gt;9,'Town Data'!J90,"*")</f>
        <v>269962.56</v>
      </c>
      <c r="H94" s="37" t="str">
        <f>IF('Town Data'!M90&gt;9,'Town Data'!L90,"*")</f>
        <v>*</v>
      </c>
      <c r="I94" s="14">
        <f t="shared" si="1"/>
        <v>-0.22550349336951273</v>
      </c>
      <c r="J94" s="14">
        <f t="shared" si="1"/>
        <v>0.13062348349341482</v>
      </c>
      <c r="K94" s="14" t="str">
        <f t="shared" si="1"/>
        <v/>
      </c>
    </row>
    <row r="95" spans="2:11" x14ac:dyDescent="0.25">
      <c r="B95" s="54" t="str">
        <f>'Town Data'!A91</f>
        <v>UNDERHILL</v>
      </c>
      <c r="C95" s="55">
        <f>IF('Town Data'!C91&gt;9,'Town Data'!B91,"*")</f>
        <v>1976506.76</v>
      </c>
      <c r="D95" s="32">
        <f>IF('Town Data'!E91&gt;9,'Town Data'!D91,"*")</f>
        <v>252761.76</v>
      </c>
      <c r="E95" s="33" t="str">
        <f>IF('Town Data'!G91&gt;9,'Town Data'!F91,"*")</f>
        <v>*</v>
      </c>
      <c r="F95" s="32">
        <f>IF('Town Data'!I91&gt;9,'Town Data'!H91,"*")</f>
        <v>1888466.38</v>
      </c>
      <c r="G95" s="32">
        <f>IF('Town Data'!K91&gt;9,'Town Data'!J91,"*")</f>
        <v>255986.72</v>
      </c>
      <c r="H95" s="33" t="str">
        <f>IF('Town Data'!M91&gt;9,'Town Data'!L91,"*")</f>
        <v>*</v>
      </c>
      <c r="I95" s="34">
        <f t="shared" si="1"/>
        <v>4.6620040966787096E-2</v>
      </c>
      <c r="J95" s="34">
        <f t="shared" si="1"/>
        <v>-1.2598153529214296E-2</v>
      </c>
      <c r="K95" s="34" t="str">
        <f t="shared" si="1"/>
        <v/>
      </c>
    </row>
    <row r="96" spans="2:11" x14ac:dyDescent="0.25">
      <c r="B96" t="str">
        <f>'Town Data'!A92</f>
        <v>VERGENNES</v>
      </c>
      <c r="C96" s="53">
        <f>IF('Town Data'!C92&gt;9,'Town Data'!B92,"*")</f>
        <v>7831240.6100000003</v>
      </c>
      <c r="D96" s="36">
        <f>IF('Town Data'!E92&gt;9,'Town Data'!D92,"*")</f>
        <v>1468335.62</v>
      </c>
      <c r="E96" s="37">
        <f>IF('Town Data'!G92&gt;9,'Town Data'!F92,"*")</f>
        <v>161937</v>
      </c>
      <c r="F96" s="36">
        <f>IF('Town Data'!I92&gt;9,'Town Data'!H92,"*")</f>
        <v>7076733.2400000002</v>
      </c>
      <c r="G96" s="36">
        <f>IF('Town Data'!K92&gt;9,'Town Data'!J92,"*")</f>
        <v>1280914.82</v>
      </c>
      <c r="H96" s="37">
        <f>IF('Town Data'!M92&gt;9,'Town Data'!L92,"*")</f>
        <v>115865.00000000007</v>
      </c>
      <c r="I96" s="14">
        <f t="shared" si="1"/>
        <v>0.10661803185335274</v>
      </c>
      <c r="J96" s="14">
        <f t="shared" si="1"/>
        <v>0.14631792612095787</v>
      </c>
      <c r="K96" s="14">
        <f t="shared" si="1"/>
        <v>0.3976351788719622</v>
      </c>
    </row>
    <row r="97" spans="2:11" x14ac:dyDescent="0.25">
      <c r="B97" s="54" t="str">
        <f>'Town Data'!A93</f>
        <v>VERNON</v>
      </c>
      <c r="C97" s="55">
        <f>IF('Town Data'!C93&gt;9,'Town Data'!B93,"*")</f>
        <v>2243962.8199999998</v>
      </c>
      <c r="D97" s="32" t="str">
        <f>IF('Town Data'!E93&gt;9,'Town Data'!D93,"*")</f>
        <v>*</v>
      </c>
      <c r="E97" s="33" t="str">
        <f>IF('Town Data'!G93&gt;9,'Town Data'!F93,"*")</f>
        <v>*</v>
      </c>
      <c r="F97" s="32">
        <f>IF('Town Data'!I93&gt;9,'Town Data'!H93,"*")</f>
        <v>2510402.42</v>
      </c>
      <c r="G97" s="32">
        <f>IF('Town Data'!K93&gt;9,'Town Data'!J93,"*")</f>
        <v>490342.74</v>
      </c>
      <c r="H97" s="33" t="str">
        <f>IF('Town Data'!M93&gt;9,'Town Data'!L93,"*")</f>
        <v>*</v>
      </c>
      <c r="I97" s="34">
        <f t="shared" si="1"/>
        <v>-0.10613421891140469</v>
      </c>
      <c r="J97" s="34" t="str">
        <f t="shared" si="1"/>
        <v/>
      </c>
      <c r="K97" s="34" t="str">
        <f t="shared" si="1"/>
        <v/>
      </c>
    </row>
    <row r="98" spans="2:11" x14ac:dyDescent="0.25">
      <c r="B98" t="str">
        <f>'Town Data'!A94</f>
        <v>WAITSFIELD</v>
      </c>
      <c r="C98" s="53">
        <f>IF('Town Data'!C94&gt;9,'Town Data'!B94,"*")</f>
        <v>9682428.6999999993</v>
      </c>
      <c r="D98" s="36">
        <f>IF('Town Data'!E94&gt;9,'Town Data'!D94,"*")</f>
        <v>4659253.12</v>
      </c>
      <c r="E98" s="37" t="str">
        <f>IF('Town Data'!G94&gt;9,'Town Data'!F94,"*")</f>
        <v>*</v>
      </c>
      <c r="F98" s="36">
        <f>IF('Town Data'!I94&gt;9,'Town Data'!H94,"*")</f>
        <v>8646797.9100000001</v>
      </c>
      <c r="G98" s="36">
        <f>IF('Town Data'!K94&gt;9,'Town Data'!J94,"*")</f>
        <v>3748539.99</v>
      </c>
      <c r="H98" s="37" t="str">
        <f>IF('Town Data'!M94&gt;9,'Town Data'!L94,"*")</f>
        <v>*</v>
      </c>
      <c r="I98" s="14">
        <f t="shared" si="1"/>
        <v>0.11977043996856857</v>
      </c>
      <c r="J98" s="14">
        <f t="shared" si="1"/>
        <v>0.24295142440243778</v>
      </c>
      <c r="K98" s="14" t="str">
        <f t="shared" si="1"/>
        <v/>
      </c>
    </row>
    <row r="99" spans="2:11" x14ac:dyDescent="0.25">
      <c r="B99" s="54" t="str">
        <f>'Town Data'!A95</f>
        <v>WARREN</v>
      </c>
      <c r="C99" s="55">
        <f>IF('Town Data'!C95&gt;9,'Town Data'!B95,"*")</f>
        <v>3994790.49</v>
      </c>
      <c r="D99" s="32">
        <f>IF('Town Data'!E95&gt;9,'Town Data'!D95,"*")</f>
        <v>1681308.22</v>
      </c>
      <c r="E99" s="33" t="str">
        <f>IF('Town Data'!G95&gt;9,'Town Data'!F95,"*")</f>
        <v>*</v>
      </c>
      <c r="F99" s="32">
        <f>IF('Town Data'!I95&gt;9,'Town Data'!H95,"*")</f>
        <v>3852895.56</v>
      </c>
      <c r="G99" s="32">
        <f>IF('Town Data'!K95&gt;9,'Town Data'!J95,"*")</f>
        <v>1270140.6299999999</v>
      </c>
      <c r="H99" s="33" t="str">
        <f>IF('Town Data'!M95&gt;9,'Town Data'!L95,"*")</f>
        <v>*</v>
      </c>
      <c r="I99" s="34">
        <f t="shared" si="1"/>
        <v>3.6828127778267668E-2</v>
      </c>
      <c r="J99" s="34">
        <f t="shared" si="1"/>
        <v>0.32371816182275825</v>
      </c>
      <c r="K99" s="34" t="str">
        <f t="shared" si="1"/>
        <v/>
      </c>
    </row>
    <row r="100" spans="2:11" x14ac:dyDescent="0.25">
      <c r="B100" s="54" t="str">
        <f>'Town Data'!A96</f>
        <v>WATERBURY</v>
      </c>
      <c r="C100" s="55">
        <f>IF('Town Data'!C96&gt;9,'Town Data'!B96,"*")</f>
        <v>8348356.75</v>
      </c>
      <c r="D100" s="32">
        <f>IF('Town Data'!E96&gt;9,'Town Data'!D96,"*")</f>
        <v>3437131.25</v>
      </c>
      <c r="E100" s="33">
        <f>IF('Town Data'!G96&gt;9,'Town Data'!F96,"*")</f>
        <v>560027.16666666628</v>
      </c>
      <c r="F100" s="32">
        <f>IF('Town Data'!I96&gt;9,'Town Data'!H96,"*")</f>
        <v>7929274.2000000002</v>
      </c>
      <c r="G100" s="32">
        <f>IF('Town Data'!K96&gt;9,'Town Data'!J96,"*")</f>
        <v>3312844.4</v>
      </c>
      <c r="H100" s="33">
        <f>IF('Town Data'!M96&gt;9,'Town Data'!L96,"*")</f>
        <v>452362.5</v>
      </c>
      <c r="I100" s="34">
        <f t="shared" si="1"/>
        <v>5.2852573820690904E-2</v>
      </c>
      <c r="J100" s="34">
        <f t="shared" si="1"/>
        <v>3.7516657890723781E-2</v>
      </c>
      <c r="K100" s="34">
        <f t="shared" si="1"/>
        <v>0.23800528705776069</v>
      </c>
    </row>
    <row r="101" spans="2:11" x14ac:dyDescent="0.25">
      <c r="B101" s="54" t="str">
        <f>'Town Data'!A97</f>
        <v>WATERFORD</v>
      </c>
      <c r="C101" s="55">
        <f>IF('Town Data'!C97&gt;9,'Town Data'!B97,"*")</f>
        <v>1871653.44</v>
      </c>
      <c r="D101" s="32" t="str">
        <f>IF('Town Data'!E97&gt;9,'Town Data'!D97,"*")</f>
        <v>*</v>
      </c>
      <c r="E101" s="33" t="str">
        <f>IF('Town Data'!G97&gt;9,'Town Data'!F97,"*")</f>
        <v>*</v>
      </c>
      <c r="F101" s="32">
        <f>IF('Town Data'!I97&gt;9,'Town Data'!H97,"*")</f>
        <v>2404432.7799999998</v>
      </c>
      <c r="G101" s="32">
        <f>IF('Town Data'!K97&gt;9,'Town Data'!J97,"*")</f>
        <v>180325.37</v>
      </c>
      <c r="H101" s="33" t="str">
        <f>IF('Town Data'!M97&gt;9,'Town Data'!L97,"*")</f>
        <v>*</v>
      </c>
      <c r="I101" s="34">
        <f t="shared" si="1"/>
        <v>-0.22158213131664253</v>
      </c>
      <c r="J101" s="34" t="str">
        <f t="shared" si="1"/>
        <v/>
      </c>
      <c r="K101" s="34" t="str">
        <f t="shared" si="1"/>
        <v/>
      </c>
    </row>
    <row r="102" spans="2:11" x14ac:dyDescent="0.25">
      <c r="B102" s="54" t="str">
        <f>'Town Data'!A98</f>
        <v>WEATHERSFIELD</v>
      </c>
      <c r="C102" s="55">
        <f>IF('Town Data'!C98&gt;9,'Town Data'!B98,"*")</f>
        <v>1325222.1100000001</v>
      </c>
      <c r="D102" s="32">
        <f>IF('Town Data'!E98&gt;9,'Town Data'!D98,"*")</f>
        <v>391025.14</v>
      </c>
      <c r="E102" s="33" t="str">
        <f>IF('Town Data'!G98&gt;9,'Town Data'!F98,"*")</f>
        <v>*</v>
      </c>
      <c r="F102" s="32">
        <f>IF('Town Data'!I98&gt;9,'Town Data'!H98,"*")</f>
        <v>1619922.91</v>
      </c>
      <c r="G102" s="32">
        <f>IF('Town Data'!K98&gt;9,'Town Data'!J98,"*")</f>
        <v>348392.45</v>
      </c>
      <c r="H102" s="33" t="str">
        <f>IF('Town Data'!M98&gt;9,'Town Data'!L98,"*")</f>
        <v>*</v>
      </c>
      <c r="I102" s="34">
        <f t="shared" si="1"/>
        <v>-0.18192273112551993</v>
      </c>
      <c r="J102" s="34">
        <f t="shared" si="1"/>
        <v>0.12236972988364128</v>
      </c>
      <c r="K102" s="34" t="str">
        <f t="shared" si="1"/>
        <v/>
      </c>
    </row>
    <row r="103" spans="2:11" x14ac:dyDescent="0.25">
      <c r="B103" s="54" t="str">
        <f>'Town Data'!A99</f>
        <v>WEST RUTLAND</v>
      </c>
      <c r="C103" s="55">
        <f>IF('Town Data'!C99&gt;9,'Town Data'!B99,"*")</f>
        <v>3668131.59</v>
      </c>
      <c r="D103" s="32">
        <f>IF('Town Data'!E99&gt;9,'Town Data'!D99,"*")</f>
        <v>937561.45</v>
      </c>
      <c r="E103" s="33" t="str">
        <f>IF('Town Data'!G99&gt;9,'Town Data'!F99,"*")</f>
        <v>*</v>
      </c>
      <c r="F103" s="32">
        <f>IF('Town Data'!I99&gt;9,'Town Data'!H99,"*")</f>
        <v>3748584.96</v>
      </c>
      <c r="G103" s="32">
        <f>IF('Town Data'!K99&gt;9,'Town Data'!J99,"*")</f>
        <v>791778.4</v>
      </c>
      <c r="H103" s="33" t="str">
        <f>IF('Town Data'!M99&gt;9,'Town Data'!L99,"*")</f>
        <v>*</v>
      </c>
      <c r="I103" s="34">
        <f t="shared" si="1"/>
        <v>-2.1462330681708788E-2</v>
      </c>
      <c r="J103" s="34">
        <f t="shared" si="1"/>
        <v>0.18412102426638555</v>
      </c>
      <c r="K103" s="34" t="str">
        <f t="shared" si="1"/>
        <v/>
      </c>
    </row>
    <row r="104" spans="2:11" x14ac:dyDescent="0.25">
      <c r="B104" s="54" t="str">
        <f>'Town Data'!A100</f>
        <v>WESTMINSTER</v>
      </c>
      <c r="C104" s="55">
        <f>IF('Town Data'!C100&gt;9,'Town Data'!B100,"*")</f>
        <v>11024217.1</v>
      </c>
      <c r="D104" s="32">
        <f>IF('Town Data'!E100&gt;9,'Town Data'!D100,"*")</f>
        <v>597753.74</v>
      </c>
      <c r="E104" s="33" t="str">
        <f>IF('Town Data'!G100&gt;9,'Town Data'!F100,"*")</f>
        <v>*</v>
      </c>
      <c r="F104" s="32">
        <f>IF('Town Data'!I100&gt;9,'Town Data'!H100,"*")</f>
        <v>4523207.6399999997</v>
      </c>
      <c r="G104" s="32">
        <f>IF('Town Data'!K100&gt;9,'Town Data'!J100,"*")</f>
        <v>612459.65</v>
      </c>
      <c r="H104" s="33" t="str">
        <f>IF('Town Data'!M100&gt;9,'Town Data'!L100,"*")</f>
        <v>*</v>
      </c>
      <c r="I104" s="34">
        <f t="shared" si="1"/>
        <v>1.4372564731518715</v>
      </c>
      <c r="J104" s="34">
        <f t="shared" si="1"/>
        <v>-2.4011230780672705E-2</v>
      </c>
      <c r="K104" s="34" t="str">
        <f t="shared" si="1"/>
        <v/>
      </c>
    </row>
    <row r="105" spans="2:11" x14ac:dyDescent="0.25">
      <c r="B105" s="54" t="str">
        <f>'Town Data'!A101</f>
        <v>WHITINGHAM</v>
      </c>
      <c r="C105" s="55" t="str">
        <f>IF('Town Data'!C101&gt;9,'Town Data'!B101,"*")</f>
        <v>*</v>
      </c>
      <c r="D105" s="32" t="str">
        <f>IF('Town Data'!E101&gt;9,'Town Data'!D101,"*")</f>
        <v>*</v>
      </c>
      <c r="E105" s="33" t="str">
        <f>IF('Town Data'!G101&gt;9,'Town Data'!F101,"*")</f>
        <v>*</v>
      </c>
      <c r="F105" s="32">
        <f>IF('Town Data'!I101&gt;9,'Town Data'!H101,"*")</f>
        <v>364661.24</v>
      </c>
      <c r="G105" s="32">
        <f>IF('Town Data'!K101&gt;9,'Town Data'!J101,"*")</f>
        <v>140040.39000000001</v>
      </c>
      <c r="H105" s="33" t="str">
        <f>IF('Town Data'!M101&gt;9,'Town Data'!L101,"*")</f>
        <v>*</v>
      </c>
      <c r="I105" s="34" t="str">
        <f t="shared" si="1"/>
        <v/>
      </c>
      <c r="J105" s="34" t="str">
        <f t="shared" si="1"/>
        <v/>
      </c>
      <c r="K105" s="34" t="str">
        <f t="shared" si="1"/>
        <v/>
      </c>
    </row>
    <row r="106" spans="2:11" x14ac:dyDescent="0.25">
      <c r="B106" s="54" t="str">
        <f>'Town Data'!A102</f>
        <v>WILLIAMSTOWN</v>
      </c>
      <c r="C106" s="55">
        <f>IF('Town Data'!C102&gt;9,'Town Data'!B102,"*")</f>
        <v>1260160.58</v>
      </c>
      <c r="D106" s="32">
        <f>IF('Town Data'!E102&gt;9,'Town Data'!D102,"*")</f>
        <v>405237.44</v>
      </c>
      <c r="E106" s="33" t="str">
        <f>IF('Town Data'!G102&gt;9,'Town Data'!F102,"*")</f>
        <v>*</v>
      </c>
      <c r="F106" s="32">
        <f>IF('Town Data'!I102&gt;9,'Town Data'!H102,"*")</f>
        <v>1482379.07</v>
      </c>
      <c r="G106" s="32">
        <f>IF('Town Data'!K102&gt;9,'Town Data'!J102,"*")</f>
        <v>442815.71</v>
      </c>
      <c r="H106" s="33" t="str">
        <f>IF('Town Data'!M102&gt;9,'Town Data'!L102,"*")</f>
        <v>*</v>
      </c>
      <c r="I106" s="34">
        <f t="shared" si="1"/>
        <v>-0.14990665646675649</v>
      </c>
      <c r="J106" s="34">
        <f t="shared" si="1"/>
        <v>-8.4862097598118219E-2</v>
      </c>
      <c r="K106" s="34" t="str">
        <f t="shared" si="1"/>
        <v/>
      </c>
    </row>
    <row r="107" spans="2:11" x14ac:dyDescent="0.25">
      <c r="B107" s="54" t="str">
        <f>'Town Data'!A103</f>
        <v>WILLISTON</v>
      </c>
      <c r="C107" s="55">
        <f>IF('Town Data'!C103&gt;9,'Town Data'!B103,"*")</f>
        <v>76021701.540000007</v>
      </c>
      <c r="D107" s="32">
        <f>IF('Town Data'!E103&gt;9,'Town Data'!D103,"*")</f>
        <v>36866835.32</v>
      </c>
      <c r="E107" s="33">
        <f>IF('Town Data'!G103&gt;9,'Town Data'!F103,"*")</f>
        <v>1963676.3333333326</v>
      </c>
      <c r="F107" s="32">
        <f>IF('Town Data'!I103&gt;9,'Town Data'!H103,"*")</f>
        <v>76838342.140000001</v>
      </c>
      <c r="G107" s="32">
        <f>IF('Town Data'!K103&gt;9,'Town Data'!J103,"*")</f>
        <v>34577451.340000004</v>
      </c>
      <c r="H107" s="33">
        <f>IF('Town Data'!M103&gt;9,'Town Data'!L103,"*")</f>
        <v>2342766.5000000005</v>
      </c>
      <c r="I107" s="34">
        <f t="shared" si="1"/>
        <v>-1.0628035135272298E-2</v>
      </c>
      <c r="J107" s="34">
        <f t="shared" si="1"/>
        <v>6.6210316008791084E-2</v>
      </c>
      <c r="K107" s="34">
        <f t="shared" si="1"/>
        <v>-0.16181303884389153</v>
      </c>
    </row>
    <row r="108" spans="2:11" x14ac:dyDescent="0.25">
      <c r="B108" s="54" t="str">
        <f>'Town Data'!A104</f>
        <v>WILMINGTON</v>
      </c>
      <c r="C108" s="55">
        <f>IF('Town Data'!C104&gt;9,'Town Data'!B104,"*")</f>
        <v>4467332.28</v>
      </c>
      <c r="D108" s="32">
        <f>IF('Town Data'!E104&gt;9,'Town Data'!D104,"*")</f>
        <v>1635059.39</v>
      </c>
      <c r="E108" s="33" t="str">
        <f>IF('Town Data'!G104&gt;9,'Town Data'!F104,"*")</f>
        <v>*</v>
      </c>
      <c r="F108" s="32">
        <f>IF('Town Data'!I104&gt;9,'Town Data'!H104,"*")</f>
        <v>3416972.65</v>
      </c>
      <c r="G108" s="32">
        <f>IF('Town Data'!K104&gt;9,'Town Data'!J104,"*")</f>
        <v>1051771.45</v>
      </c>
      <c r="H108" s="33" t="str">
        <f>IF('Town Data'!M104&gt;9,'Town Data'!L104,"*")</f>
        <v>*</v>
      </c>
      <c r="I108" s="34">
        <f t="shared" si="1"/>
        <v>0.30739480165286087</v>
      </c>
      <c r="J108" s="34">
        <f t="shared" si="1"/>
        <v>0.55457670009962712</v>
      </c>
      <c r="K108" s="34" t="str">
        <f t="shared" si="1"/>
        <v/>
      </c>
    </row>
    <row r="109" spans="2:11" x14ac:dyDescent="0.25">
      <c r="B109" s="54" t="str">
        <f>'Town Data'!A105</f>
        <v>WINDSOR</v>
      </c>
      <c r="C109" s="55">
        <f>IF('Town Data'!C105&gt;9,'Town Data'!B105,"*")</f>
        <v>3063749.73</v>
      </c>
      <c r="D109" s="32">
        <f>IF('Town Data'!E105&gt;9,'Town Data'!D105,"*")</f>
        <v>1128943.21</v>
      </c>
      <c r="E109" s="33">
        <f>IF('Town Data'!G105&gt;9,'Town Data'!F105,"*")</f>
        <v>29704.999999999978</v>
      </c>
      <c r="F109" s="32">
        <f>IF('Town Data'!I105&gt;9,'Town Data'!H105,"*")</f>
        <v>2582385.88</v>
      </c>
      <c r="G109" s="32">
        <f>IF('Town Data'!K105&gt;9,'Town Data'!J105,"*")</f>
        <v>891628.43</v>
      </c>
      <c r="H109" s="33">
        <f>IF('Town Data'!M105&gt;9,'Town Data'!L105,"*")</f>
        <v>23159.833333333336</v>
      </c>
      <c r="I109" s="34">
        <f t="shared" si="1"/>
        <v>0.18640275790231634</v>
      </c>
      <c r="J109" s="34">
        <f t="shared" si="1"/>
        <v>0.26615883031006526</v>
      </c>
      <c r="K109" s="34">
        <f t="shared" si="1"/>
        <v>0.28260853920940604</v>
      </c>
    </row>
    <row r="110" spans="2:11" x14ac:dyDescent="0.25">
      <c r="B110" s="54" t="str">
        <f>'Town Data'!A106</f>
        <v>WINHALL</v>
      </c>
      <c r="C110" s="55">
        <f>IF('Town Data'!C106&gt;9,'Town Data'!B106,"*")</f>
        <v>1061140.6599999999</v>
      </c>
      <c r="D110" s="32">
        <f>IF('Town Data'!E106&gt;9,'Town Data'!D106,"*")</f>
        <v>673927.29</v>
      </c>
      <c r="E110" s="33" t="str">
        <f>IF('Town Data'!G106&gt;9,'Town Data'!F106,"*")</f>
        <v>*</v>
      </c>
      <c r="F110" s="32">
        <f>IF('Town Data'!I106&gt;9,'Town Data'!H106,"*")</f>
        <v>862997.85</v>
      </c>
      <c r="G110" s="32">
        <f>IF('Town Data'!K106&gt;9,'Town Data'!J106,"*")</f>
        <v>572644.91</v>
      </c>
      <c r="H110" s="33" t="str">
        <f>IF('Town Data'!M106&gt;9,'Town Data'!L106,"*")</f>
        <v>*</v>
      </c>
      <c r="I110" s="34">
        <f t="shared" si="1"/>
        <v>0.22959826609069761</v>
      </c>
      <c r="J110" s="34">
        <f t="shared" si="1"/>
        <v>0.1768676857705764</v>
      </c>
      <c r="K110" s="34" t="str">
        <f t="shared" si="1"/>
        <v/>
      </c>
    </row>
    <row r="111" spans="2:11" x14ac:dyDescent="0.25">
      <c r="B111" s="54" t="str">
        <f>'Town Data'!A107</f>
        <v>WINOOSKI</v>
      </c>
      <c r="C111" s="55">
        <f>IF('Town Data'!C107&gt;9,'Town Data'!B107,"*")</f>
        <v>4530216.8600000003</v>
      </c>
      <c r="D111" s="32">
        <f>IF('Town Data'!E107&gt;9,'Town Data'!D107,"*")</f>
        <v>1297833.95</v>
      </c>
      <c r="E111" s="33" t="str">
        <f>IF('Town Data'!G107&gt;9,'Town Data'!F107,"*")</f>
        <v>*</v>
      </c>
      <c r="F111" s="32">
        <f>IF('Town Data'!I107&gt;9,'Town Data'!H107,"*")</f>
        <v>4365983.8</v>
      </c>
      <c r="G111" s="32">
        <f>IF('Town Data'!K107&gt;9,'Town Data'!J107,"*")</f>
        <v>1270252.3799999999</v>
      </c>
      <c r="H111" s="33" t="str">
        <f>IF('Town Data'!M107&gt;9,'Town Data'!L107,"*")</f>
        <v>*</v>
      </c>
      <c r="I111" s="34">
        <f t="shared" si="1"/>
        <v>3.7616506960012203E-2</v>
      </c>
      <c r="J111" s="34">
        <f t="shared" si="1"/>
        <v>2.1713456659691571E-2</v>
      </c>
      <c r="K111" s="34" t="str">
        <f t="shared" si="1"/>
        <v/>
      </c>
    </row>
    <row r="112" spans="2:11" x14ac:dyDescent="0.25">
      <c r="B112" s="54" t="str">
        <f>'Town Data'!A108</f>
        <v>WOLCOTT</v>
      </c>
      <c r="C112" s="55" t="str">
        <f>IF('Town Data'!C108&gt;9,'Town Data'!B108,"*")</f>
        <v>*</v>
      </c>
      <c r="D112" s="32" t="str">
        <f>IF('Town Data'!E108&gt;9,'Town Data'!D108,"*")</f>
        <v>*</v>
      </c>
      <c r="E112" s="33" t="str">
        <f>IF('Town Data'!G108&gt;9,'Town Data'!F108,"*")</f>
        <v>*</v>
      </c>
      <c r="F112" s="32">
        <f>IF('Town Data'!I108&gt;9,'Town Data'!H108,"*")</f>
        <v>949318.59</v>
      </c>
      <c r="G112" s="32" t="str">
        <f>IF('Town Data'!K108&gt;9,'Town Data'!J108,"*")</f>
        <v>*</v>
      </c>
      <c r="H112" s="33" t="str">
        <f>IF('Town Data'!M108&gt;9,'Town Data'!L108,"*")</f>
        <v>*</v>
      </c>
      <c r="I112" s="34" t="str">
        <f t="shared" si="1"/>
        <v/>
      </c>
      <c r="J112" s="34" t="str">
        <f t="shared" si="1"/>
        <v/>
      </c>
      <c r="K112" s="34" t="str">
        <f t="shared" si="1"/>
        <v/>
      </c>
    </row>
    <row r="113" spans="2:11" x14ac:dyDescent="0.25">
      <c r="B113" s="54" t="str">
        <f>'Town Data'!A109</f>
        <v>WOODSTOCK</v>
      </c>
      <c r="C113" s="55">
        <f>IF('Town Data'!C109&gt;9,'Town Data'!B109,"*")</f>
        <v>7437675.7699999996</v>
      </c>
      <c r="D113" s="32">
        <f>IF('Town Data'!E109&gt;9,'Town Data'!D109,"*")</f>
        <v>2271656.39</v>
      </c>
      <c r="E113" s="33">
        <f>IF('Town Data'!G109&gt;9,'Town Data'!F109,"*")</f>
        <v>87686.666666666672</v>
      </c>
      <c r="F113" s="32">
        <f>IF('Town Data'!I109&gt;9,'Town Data'!H109,"*")</f>
        <v>7067170.54</v>
      </c>
      <c r="G113" s="32">
        <f>IF('Town Data'!K109&gt;9,'Town Data'!J109,"*")</f>
        <v>1981408.89</v>
      </c>
      <c r="H113" s="33">
        <f>IF('Town Data'!M109&gt;9,'Town Data'!L109,"*")</f>
        <v>131488.5</v>
      </c>
      <c r="I113" s="34">
        <f t="shared" si="1"/>
        <v>5.2426247237554215E-2</v>
      </c>
      <c r="J113" s="34">
        <f t="shared" si="1"/>
        <v>0.14648541321524011</v>
      </c>
      <c r="K113" s="34">
        <f t="shared" si="1"/>
        <v>-0.33312292202993665</v>
      </c>
    </row>
    <row r="114" spans="2:11" x14ac:dyDescent="0.25">
      <c r="B114" s="54">
        <f>'Town Data'!A110</f>
        <v>0</v>
      </c>
      <c r="C114" s="55" t="str">
        <f>IF('Town Data'!C110&gt;9,'Town Data'!B110,"*")</f>
        <v>*</v>
      </c>
      <c r="D114" s="32" t="str">
        <f>IF('Town Data'!E110&gt;9,'Town Data'!D110,"*")</f>
        <v>*</v>
      </c>
      <c r="E114" s="33" t="str">
        <f>IF('Town Data'!G110&gt;9,'Town Data'!F110,"*")</f>
        <v>*</v>
      </c>
      <c r="F114" s="32" t="str">
        <f>IF('Town Data'!I110&gt;9,'Town Data'!H110,"*")</f>
        <v>*</v>
      </c>
      <c r="G114" s="32" t="str">
        <f>IF('Town Data'!K110&gt;9,'Town Data'!J110,"*")</f>
        <v>*</v>
      </c>
      <c r="H114" s="33" t="str">
        <f>IF('Town Data'!M110&gt;9,'Town Data'!L110,"*")</f>
        <v>*</v>
      </c>
      <c r="I114" s="34" t="str">
        <f t="shared" si="1"/>
        <v/>
      </c>
      <c r="J114" s="34" t="str">
        <f t="shared" si="1"/>
        <v/>
      </c>
      <c r="K114" s="34" t="str">
        <f t="shared" si="1"/>
        <v/>
      </c>
    </row>
    <row r="115" spans="2:11" x14ac:dyDescent="0.25">
      <c r="B115" s="54">
        <f>'Town Data'!A111</f>
        <v>0</v>
      </c>
      <c r="C115" s="55" t="str">
        <f>IF('Town Data'!C111&gt;9,'Town Data'!B111,"*")</f>
        <v>*</v>
      </c>
      <c r="D115" s="32" t="str">
        <f>IF('Town Data'!E111&gt;9,'Town Data'!D111,"*")</f>
        <v>*</v>
      </c>
      <c r="E115" s="33" t="str">
        <f>IF('Town Data'!G111&gt;9,'Town Data'!F111,"*")</f>
        <v>*</v>
      </c>
      <c r="F115" s="32" t="str">
        <f>IF('Town Data'!I111&gt;9,'Town Data'!H111,"*")</f>
        <v>*</v>
      </c>
      <c r="G115" s="32" t="str">
        <f>IF('Town Data'!K111&gt;9,'Town Data'!J111,"*")</f>
        <v>*</v>
      </c>
      <c r="H115" s="33" t="str">
        <f>IF('Town Data'!M111&gt;9,'Town Data'!L111,"*")</f>
        <v>*</v>
      </c>
      <c r="I115" s="34" t="str">
        <f t="shared" si="1"/>
        <v/>
      </c>
      <c r="J115" s="34" t="str">
        <f t="shared" si="1"/>
        <v/>
      </c>
      <c r="K115" s="34" t="str">
        <f t="shared" si="1"/>
        <v/>
      </c>
    </row>
    <row r="116" spans="2:11" x14ac:dyDescent="0.25">
      <c r="B116" s="54">
        <f>'Town Data'!A112</f>
        <v>0</v>
      </c>
      <c r="C116" s="55" t="str">
        <f>IF('Town Data'!C112&gt;9,'Town Data'!B112,"*")</f>
        <v>*</v>
      </c>
      <c r="D116" s="32" t="str">
        <f>IF('Town Data'!E112&gt;9,'Town Data'!D112,"*")</f>
        <v>*</v>
      </c>
      <c r="E116" s="33" t="str">
        <f>IF('Town Data'!G112&gt;9,'Town Data'!F112,"*")</f>
        <v>*</v>
      </c>
      <c r="F116" s="32" t="str">
        <f>IF('Town Data'!I112&gt;9,'Town Data'!H112,"*")</f>
        <v>*</v>
      </c>
      <c r="G116" s="32" t="str">
        <f>IF('Town Data'!K112&gt;9,'Town Data'!J112,"*")</f>
        <v>*</v>
      </c>
      <c r="H116" s="33" t="str">
        <f>IF('Town Data'!M112&gt;9,'Town Data'!L112,"*")</f>
        <v>*</v>
      </c>
      <c r="I116" s="34" t="str">
        <f t="shared" si="1"/>
        <v/>
      </c>
      <c r="J116" s="34" t="str">
        <f t="shared" si="1"/>
        <v/>
      </c>
      <c r="K116" s="34" t="str">
        <f t="shared" si="1"/>
        <v/>
      </c>
    </row>
    <row r="117" spans="2:11" x14ac:dyDescent="0.25">
      <c r="B117" s="54">
        <f>'Town Data'!A113</f>
        <v>0</v>
      </c>
      <c r="C117" s="55" t="str">
        <f>IF('Town Data'!C113&gt;9,'Town Data'!B113,"*")</f>
        <v>*</v>
      </c>
      <c r="D117" s="32" t="str">
        <f>IF('Town Data'!E113&gt;9,'Town Data'!D113,"*")</f>
        <v>*</v>
      </c>
      <c r="E117" s="33" t="str">
        <f>IF('Town Data'!G113&gt;9,'Town Data'!F113,"*")</f>
        <v>*</v>
      </c>
      <c r="F117" s="32" t="str">
        <f>IF('Town Data'!I113&gt;9,'Town Data'!H113,"*")</f>
        <v>*</v>
      </c>
      <c r="G117" s="32" t="str">
        <f>IF('Town Data'!K113&gt;9,'Town Data'!J113,"*")</f>
        <v>*</v>
      </c>
      <c r="H117" s="33" t="str">
        <f>IF('Town Data'!M113&gt;9,'Town Data'!L113,"*")</f>
        <v>*</v>
      </c>
      <c r="I117" s="34" t="str">
        <f t="shared" si="1"/>
        <v/>
      </c>
      <c r="J117" s="34" t="str">
        <f t="shared" si="1"/>
        <v/>
      </c>
      <c r="K117" s="34" t="str">
        <f t="shared" si="1"/>
        <v/>
      </c>
    </row>
    <row r="118" spans="2:11" x14ac:dyDescent="0.25">
      <c r="B118" s="54">
        <f>'Town Data'!A114</f>
        <v>0</v>
      </c>
      <c r="C118" s="55" t="str">
        <f>IF('Town Data'!C114&gt;9,'Town Data'!B114,"*")</f>
        <v>*</v>
      </c>
      <c r="D118" s="32" t="str">
        <f>IF('Town Data'!E114&gt;9,'Town Data'!D114,"*")</f>
        <v>*</v>
      </c>
      <c r="E118" s="33" t="str">
        <f>IF('Town Data'!G114&gt;9,'Town Data'!F114,"*")</f>
        <v>*</v>
      </c>
      <c r="F118" s="32" t="str">
        <f>IF('Town Data'!I114&gt;9,'Town Data'!H114,"*")</f>
        <v>*</v>
      </c>
      <c r="G118" s="32" t="str">
        <f>IF('Town Data'!K114&gt;9,'Town Data'!J114,"*")</f>
        <v>*</v>
      </c>
      <c r="H118" s="33" t="str">
        <f>IF('Town Data'!M114&gt;9,'Town Data'!L114,"*")</f>
        <v>*</v>
      </c>
      <c r="I118" s="34" t="str">
        <f t="shared" si="1"/>
        <v/>
      </c>
      <c r="J118" s="34" t="str">
        <f t="shared" si="1"/>
        <v/>
      </c>
      <c r="K118" s="34" t="str">
        <f t="shared" si="1"/>
        <v/>
      </c>
    </row>
    <row r="119" spans="2:11" x14ac:dyDescent="0.25">
      <c r="B119" s="54">
        <f>'Town Data'!A115</f>
        <v>0</v>
      </c>
      <c r="C119" s="55" t="str">
        <f>IF('Town Data'!C115&gt;9,'Town Data'!B115,"*")</f>
        <v>*</v>
      </c>
      <c r="D119" s="32" t="str">
        <f>IF('Town Data'!E115&gt;9,'Town Data'!D115,"*")</f>
        <v>*</v>
      </c>
      <c r="E119" s="33" t="str">
        <f>IF('Town Data'!G115&gt;9,'Town Data'!F115,"*")</f>
        <v>*</v>
      </c>
      <c r="F119" s="32" t="str">
        <f>IF('Town Data'!I115&gt;9,'Town Data'!H115,"*")</f>
        <v>*</v>
      </c>
      <c r="G119" s="32" t="str">
        <f>IF('Town Data'!K115&gt;9,'Town Data'!J115,"*")</f>
        <v>*</v>
      </c>
      <c r="H119" s="33" t="str">
        <f>IF('Town Data'!M115&gt;9,'Town Data'!L115,"*")</f>
        <v>*</v>
      </c>
      <c r="I119" s="34" t="str">
        <f t="shared" si="1"/>
        <v/>
      </c>
      <c r="J119" s="34" t="str">
        <f t="shared" si="1"/>
        <v/>
      </c>
      <c r="K119" s="34" t="str">
        <f t="shared" si="1"/>
        <v/>
      </c>
    </row>
    <row r="120" spans="2:11" x14ac:dyDescent="0.25">
      <c r="B120" s="54">
        <f>'Town Data'!A116</f>
        <v>0</v>
      </c>
      <c r="C120" s="55" t="str">
        <f>IF('Town Data'!C116&gt;9,'Town Data'!B116,"*")</f>
        <v>*</v>
      </c>
      <c r="D120" s="32" t="str">
        <f>IF('Town Data'!E116&gt;9,'Town Data'!D116,"*")</f>
        <v>*</v>
      </c>
      <c r="E120" s="33" t="str">
        <f>IF('Town Data'!G116&gt;9,'Town Data'!F116,"*")</f>
        <v>*</v>
      </c>
      <c r="F120" s="32" t="str">
        <f>IF('Town Data'!I116&gt;9,'Town Data'!H116,"*")</f>
        <v>*</v>
      </c>
      <c r="G120" s="32" t="str">
        <f>IF('Town Data'!K116&gt;9,'Town Data'!J116,"*")</f>
        <v>*</v>
      </c>
      <c r="H120" s="33" t="str">
        <f>IF('Town Data'!M116&gt;9,'Town Data'!L116,"*")</f>
        <v>*</v>
      </c>
      <c r="I120" s="34" t="str">
        <f t="shared" si="1"/>
        <v/>
      </c>
      <c r="J120" s="34" t="str">
        <f t="shared" si="1"/>
        <v/>
      </c>
      <c r="K120" s="34" t="str">
        <f t="shared" si="1"/>
        <v/>
      </c>
    </row>
    <row r="121" spans="2:11" x14ac:dyDescent="0.25">
      <c r="B121" s="54">
        <f>'Town Data'!A117</f>
        <v>0</v>
      </c>
      <c r="C121" s="55" t="str">
        <f>IF('Town Data'!C117&gt;9,'Town Data'!B117,"*")</f>
        <v>*</v>
      </c>
      <c r="D121" s="32" t="str">
        <f>IF('Town Data'!E117&gt;9,'Town Data'!D117,"*")</f>
        <v>*</v>
      </c>
      <c r="E121" s="33" t="str">
        <f>IF('Town Data'!G117&gt;9,'Town Data'!F117,"*")</f>
        <v>*</v>
      </c>
      <c r="F121" s="32" t="str">
        <f>IF('Town Data'!I117&gt;9,'Town Data'!H117,"*")</f>
        <v>*</v>
      </c>
      <c r="G121" s="32" t="str">
        <f>IF('Town Data'!K117&gt;9,'Town Data'!J117,"*")</f>
        <v>*</v>
      </c>
      <c r="H121" s="33" t="str">
        <f>IF('Town Data'!M117&gt;9,'Town Data'!L117,"*")</f>
        <v>*</v>
      </c>
      <c r="I121" s="34" t="str">
        <f t="shared" si="1"/>
        <v/>
      </c>
      <c r="J121" s="34" t="str">
        <f t="shared" si="1"/>
        <v/>
      </c>
      <c r="K121" s="34" t="str">
        <f t="shared" si="1"/>
        <v/>
      </c>
    </row>
    <row r="122" spans="2:11" x14ac:dyDescent="0.25">
      <c r="B122" s="54">
        <f>'Town Data'!A118</f>
        <v>0</v>
      </c>
      <c r="C122" s="55" t="str">
        <f>IF('Town Data'!C118&gt;9,'Town Data'!B118,"*")</f>
        <v>*</v>
      </c>
      <c r="D122" s="32" t="str">
        <f>IF('Town Data'!E118&gt;9,'Town Data'!D118,"*")</f>
        <v>*</v>
      </c>
      <c r="E122" s="33" t="str">
        <f>IF('Town Data'!G118&gt;9,'Town Data'!F118,"*")</f>
        <v>*</v>
      </c>
      <c r="F122" s="32" t="str">
        <f>IF('Town Data'!I118&gt;9,'Town Data'!H118,"*")</f>
        <v>*</v>
      </c>
      <c r="G122" s="32" t="str">
        <f>IF('Town Data'!K118&gt;9,'Town Data'!J118,"*")</f>
        <v>*</v>
      </c>
      <c r="H122" s="33" t="str">
        <f>IF('Town Data'!M118&gt;9,'Town Data'!L118,"*")</f>
        <v>*</v>
      </c>
      <c r="I122" s="34" t="str">
        <f t="shared" si="1"/>
        <v/>
      </c>
      <c r="J122" s="34" t="str">
        <f t="shared" si="1"/>
        <v/>
      </c>
      <c r="K122" s="34" t="str">
        <f t="shared" si="1"/>
        <v/>
      </c>
    </row>
    <row r="123" spans="2:11" x14ac:dyDescent="0.25">
      <c r="B123" s="54">
        <f>'Town Data'!A119</f>
        <v>0</v>
      </c>
      <c r="C123" s="55" t="str">
        <f>IF('Town Data'!C119&gt;9,'Town Data'!B119,"*")</f>
        <v>*</v>
      </c>
      <c r="D123" s="32" t="str">
        <f>IF('Town Data'!E119&gt;9,'Town Data'!D119,"*")</f>
        <v>*</v>
      </c>
      <c r="E123" s="33" t="str">
        <f>IF('Town Data'!G119&gt;9,'Town Data'!F119,"*")</f>
        <v>*</v>
      </c>
      <c r="F123" s="32" t="str">
        <f>IF('Town Data'!I119&gt;9,'Town Data'!H119,"*")</f>
        <v>*</v>
      </c>
      <c r="G123" s="32" t="str">
        <f>IF('Town Data'!K119&gt;9,'Town Data'!J119,"*")</f>
        <v>*</v>
      </c>
      <c r="H123" s="33" t="str">
        <f>IF('Town Data'!M119&gt;9,'Town Data'!L119,"*")</f>
        <v>*</v>
      </c>
      <c r="I123" s="34" t="str">
        <f t="shared" si="1"/>
        <v/>
      </c>
      <c r="J123" s="34" t="str">
        <f t="shared" si="1"/>
        <v/>
      </c>
      <c r="K123" s="34" t="str">
        <f t="shared" si="1"/>
        <v/>
      </c>
    </row>
    <row r="124" spans="2:11" x14ac:dyDescent="0.25">
      <c r="B124" s="54">
        <f>'Town Data'!A120</f>
        <v>0</v>
      </c>
      <c r="C124" s="55" t="str">
        <f>IF('Town Data'!C120&gt;9,'Town Data'!B120,"*")</f>
        <v>*</v>
      </c>
      <c r="D124" s="32" t="str">
        <f>IF('Town Data'!E120&gt;9,'Town Data'!D120,"*")</f>
        <v>*</v>
      </c>
      <c r="E124" s="33" t="str">
        <f>IF('Town Data'!G120&gt;9,'Town Data'!F120,"*")</f>
        <v>*</v>
      </c>
      <c r="F124" s="32" t="str">
        <f>IF('Town Data'!I120&gt;9,'Town Data'!H120,"*")</f>
        <v>*</v>
      </c>
      <c r="G124" s="32" t="str">
        <f>IF('Town Data'!K120&gt;9,'Town Data'!J120,"*")</f>
        <v>*</v>
      </c>
      <c r="H124" s="33" t="str">
        <f>IF('Town Data'!M120&gt;9,'Town Data'!L120,"*")</f>
        <v>*</v>
      </c>
      <c r="I124" s="34" t="str">
        <f t="shared" si="1"/>
        <v/>
      </c>
      <c r="J124" s="34" t="str">
        <f t="shared" si="1"/>
        <v/>
      </c>
      <c r="K124" s="34" t="str">
        <f t="shared" si="1"/>
        <v/>
      </c>
    </row>
    <row r="125" spans="2:11" x14ac:dyDescent="0.25">
      <c r="B125" s="54">
        <f>'Town Data'!A121</f>
        <v>0</v>
      </c>
      <c r="C125" s="55" t="str">
        <f>IF('Town Data'!C121&gt;9,'Town Data'!B121,"*")</f>
        <v>*</v>
      </c>
      <c r="D125" s="32" t="str">
        <f>IF('Town Data'!E121&gt;9,'Town Data'!D121,"*")</f>
        <v>*</v>
      </c>
      <c r="E125" s="33" t="str">
        <f>IF('Town Data'!G121&gt;9,'Town Data'!F121,"*")</f>
        <v>*</v>
      </c>
      <c r="F125" s="32" t="str">
        <f>IF('Town Data'!I121&gt;9,'Town Data'!H121,"*")</f>
        <v>*</v>
      </c>
      <c r="G125" s="32" t="str">
        <f>IF('Town Data'!K121&gt;9,'Town Data'!J121,"*")</f>
        <v>*</v>
      </c>
      <c r="H125" s="33" t="str">
        <f>IF('Town Data'!M121&gt;9,'Town Data'!L121,"*")</f>
        <v>*</v>
      </c>
      <c r="I125" s="34" t="str">
        <f t="shared" si="1"/>
        <v/>
      </c>
      <c r="J125" s="34" t="str">
        <f t="shared" si="1"/>
        <v/>
      </c>
      <c r="K125" s="34" t="str">
        <f t="shared" si="1"/>
        <v/>
      </c>
    </row>
    <row r="126" spans="2:11" x14ac:dyDescent="0.25">
      <c r="B126" s="54">
        <f>'Town Data'!A122</f>
        <v>0</v>
      </c>
      <c r="C126" s="55" t="str">
        <f>IF('Town Data'!C122&gt;9,'Town Data'!B122,"*")</f>
        <v>*</v>
      </c>
      <c r="D126" s="32" t="str">
        <f>IF('Town Data'!E122&gt;9,'Town Data'!D122,"*")</f>
        <v>*</v>
      </c>
      <c r="E126" s="33" t="str">
        <f>IF('Town Data'!G122&gt;9,'Town Data'!F122,"*")</f>
        <v>*</v>
      </c>
      <c r="F126" s="32" t="str">
        <f>IF('Town Data'!I122&gt;9,'Town Data'!H122,"*")</f>
        <v>*</v>
      </c>
      <c r="G126" s="32" t="str">
        <f>IF('Town Data'!K122&gt;9,'Town Data'!J122,"*")</f>
        <v>*</v>
      </c>
      <c r="H126" s="33" t="str">
        <f>IF('Town Data'!M122&gt;9,'Town Data'!L122,"*")</f>
        <v>*</v>
      </c>
      <c r="I126" s="34" t="str">
        <f t="shared" si="1"/>
        <v/>
      </c>
      <c r="J126" s="34" t="str">
        <f t="shared" si="1"/>
        <v/>
      </c>
      <c r="K126" s="34" t="str">
        <f t="shared" si="1"/>
        <v/>
      </c>
    </row>
    <row r="127" spans="2:11" x14ac:dyDescent="0.25">
      <c r="B127" s="54">
        <f>'Town Data'!A123</f>
        <v>0</v>
      </c>
      <c r="C127" s="55" t="str">
        <f>IF('Town Data'!C123&gt;9,'Town Data'!B123,"*")</f>
        <v>*</v>
      </c>
      <c r="D127" s="32" t="str">
        <f>IF('Town Data'!E123&gt;9,'Town Data'!D123,"*")</f>
        <v>*</v>
      </c>
      <c r="E127" s="33" t="str">
        <f>IF('Town Data'!G123&gt;9,'Town Data'!F123,"*")</f>
        <v>*</v>
      </c>
      <c r="F127" s="32" t="str">
        <f>IF('Town Data'!I123&gt;9,'Town Data'!H123,"*")</f>
        <v>*</v>
      </c>
      <c r="G127" s="32" t="str">
        <f>IF('Town Data'!K123&gt;9,'Town Data'!J123,"*")</f>
        <v>*</v>
      </c>
      <c r="H127" s="33" t="str">
        <f>IF('Town Data'!M123&gt;9,'Town Data'!L123,"*")</f>
        <v>*</v>
      </c>
      <c r="I127" s="34" t="str">
        <f t="shared" si="1"/>
        <v/>
      </c>
      <c r="J127" s="34" t="str">
        <f t="shared" si="1"/>
        <v/>
      </c>
      <c r="K127" s="34" t="str">
        <f t="shared" si="1"/>
        <v/>
      </c>
    </row>
    <row r="128" spans="2:11" x14ac:dyDescent="0.25">
      <c r="B128" s="54">
        <f>'Town Data'!A124</f>
        <v>0</v>
      </c>
      <c r="C128" s="55" t="str">
        <f>IF('Town Data'!C124&gt;9,'Town Data'!B124,"*")</f>
        <v>*</v>
      </c>
      <c r="D128" s="32" t="str">
        <f>IF('Town Data'!E124&gt;9,'Town Data'!D124,"*")</f>
        <v>*</v>
      </c>
      <c r="E128" s="33" t="str">
        <f>IF('Town Data'!G124&gt;9,'Town Data'!F124,"*")</f>
        <v>*</v>
      </c>
      <c r="F128" s="32" t="str">
        <f>IF('Town Data'!I124&gt;9,'Town Data'!H124,"*")</f>
        <v>*</v>
      </c>
      <c r="G128" s="32" t="str">
        <f>IF('Town Data'!K124&gt;9,'Town Data'!J124,"*")</f>
        <v>*</v>
      </c>
      <c r="H128" s="33" t="str">
        <f>IF('Town Data'!M124&gt;9,'Town Data'!L124,"*")</f>
        <v>*</v>
      </c>
      <c r="I128" s="34" t="str">
        <f t="shared" si="1"/>
        <v/>
      </c>
      <c r="J128" s="34" t="str">
        <f t="shared" si="1"/>
        <v/>
      </c>
      <c r="K128" s="34" t="str">
        <f t="shared" si="1"/>
        <v/>
      </c>
    </row>
    <row r="129" spans="2:11" x14ac:dyDescent="0.25">
      <c r="B129" s="54">
        <f>'Town Data'!A125</f>
        <v>0</v>
      </c>
      <c r="C129" s="55" t="str">
        <f>IF('Town Data'!C125&gt;9,'Town Data'!B125,"*")</f>
        <v>*</v>
      </c>
      <c r="D129" s="32" t="str">
        <f>IF('Town Data'!E125&gt;9,'Town Data'!D125,"*")</f>
        <v>*</v>
      </c>
      <c r="E129" s="33" t="str">
        <f>IF('Town Data'!G125&gt;9,'Town Data'!F125,"*")</f>
        <v>*</v>
      </c>
      <c r="F129" s="32" t="str">
        <f>IF('Town Data'!I125&gt;9,'Town Data'!H125,"*")</f>
        <v>*</v>
      </c>
      <c r="G129" s="32" t="str">
        <f>IF('Town Data'!K125&gt;9,'Town Data'!J125,"*")</f>
        <v>*</v>
      </c>
      <c r="H129" s="33" t="str">
        <f>IF('Town Data'!M125&gt;9,'Town Data'!L125,"*")</f>
        <v>*</v>
      </c>
      <c r="I129" s="34" t="str">
        <f t="shared" si="1"/>
        <v/>
      </c>
      <c r="J129" s="34" t="str">
        <f t="shared" si="1"/>
        <v/>
      </c>
      <c r="K129" s="34" t="str">
        <f t="shared" si="1"/>
        <v/>
      </c>
    </row>
    <row r="130" spans="2:11" x14ac:dyDescent="0.25">
      <c r="B130" s="54">
        <f>'Town Data'!A126</f>
        <v>0</v>
      </c>
      <c r="C130" s="55" t="str">
        <f>IF('Town Data'!C126&gt;9,'Town Data'!B126,"*")</f>
        <v>*</v>
      </c>
      <c r="D130" s="32" t="str">
        <f>IF('Town Data'!E126&gt;9,'Town Data'!D126,"*")</f>
        <v>*</v>
      </c>
      <c r="E130" s="33" t="str">
        <f>IF('Town Data'!G126&gt;9,'Town Data'!F126,"*")</f>
        <v>*</v>
      </c>
      <c r="F130" s="32" t="str">
        <f>IF('Town Data'!I126&gt;9,'Town Data'!H126,"*")</f>
        <v>*</v>
      </c>
      <c r="G130" s="32" t="str">
        <f>IF('Town Data'!K126&gt;9,'Town Data'!J126,"*")</f>
        <v>*</v>
      </c>
      <c r="H130" s="33" t="str">
        <f>IF('Town Data'!M126&gt;9,'Town Data'!L126,"*")</f>
        <v>*</v>
      </c>
      <c r="I130" s="34" t="str">
        <f t="shared" si="1"/>
        <v/>
      </c>
      <c r="J130" s="34" t="str">
        <f t="shared" si="1"/>
        <v/>
      </c>
      <c r="K130" s="34" t="str">
        <f t="shared" si="1"/>
        <v/>
      </c>
    </row>
    <row r="131" spans="2:11" x14ac:dyDescent="0.25">
      <c r="B131" s="54">
        <f>'Town Data'!A127</f>
        <v>0</v>
      </c>
      <c r="C131" s="55" t="str">
        <f>IF('Town Data'!C127&gt;9,'Town Data'!B127,"*")</f>
        <v>*</v>
      </c>
      <c r="D131" s="32" t="str">
        <f>IF('Town Data'!E127&gt;9,'Town Data'!D127,"*")</f>
        <v>*</v>
      </c>
      <c r="E131" s="33" t="str">
        <f>IF('Town Data'!G127&gt;9,'Town Data'!F127,"*")</f>
        <v>*</v>
      </c>
      <c r="F131" s="32" t="str">
        <f>IF('Town Data'!I127&gt;9,'Town Data'!H127,"*")</f>
        <v>*</v>
      </c>
      <c r="G131" s="32" t="str">
        <f>IF('Town Data'!K127&gt;9,'Town Data'!J127,"*")</f>
        <v>*</v>
      </c>
      <c r="H131" s="33" t="str">
        <f>IF('Town Data'!M127&gt;9,'Town Data'!L127,"*")</f>
        <v>*</v>
      </c>
      <c r="I131" s="34" t="str">
        <f t="shared" si="1"/>
        <v/>
      </c>
      <c r="J131" s="34" t="str">
        <f t="shared" si="1"/>
        <v/>
      </c>
      <c r="K131" s="34" t="str">
        <f t="shared" si="1"/>
        <v/>
      </c>
    </row>
    <row r="132" spans="2:11" x14ac:dyDescent="0.25">
      <c r="B132" s="54">
        <f>'Town Data'!A128</f>
        <v>0</v>
      </c>
      <c r="C132" s="55" t="str">
        <f>IF('Town Data'!C128&gt;9,'Town Data'!B128,"*")</f>
        <v>*</v>
      </c>
      <c r="D132" s="32" t="str">
        <f>IF('Town Data'!E128&gt;9,'Town Data'!D128,"*")</f>
        <v>*</v>
      </c>
      <c r="E132" s="33" t="str">
        <f>IF('Town Data'!G128&gt;9,'Town Data'!F128,"*")</f>
        <v>*</v>
      </c>
      <c r="F132" s="32" t="str">
        <f>IF('Town Data'!I128&gt;9,'Town Data'!H128,"*")</f>
        <v>*</v>
      </c>
      <c r="G132" s="32" t="str">
        <f>IF('Town Data'!K128&gt;9,'Town Data'!J128,"*")</f>
        <v>*</v>
      </c>
      <c r="H132" s="33" t="str">
        <f>IF('Town Data'!M128&gt;9,'Town Data'!L128,"*")</f>
        <v>*</v>
      </c>
      <c r="I132" s="34" t="str">
        <f t="shared" si="1"/>
        <v/>
      </c>
      <c r="J132" s="34" t="str">
        <f t="shared" si="1"/>
        <v/>
      </c>
      <c r="K132" s="34" t="str">
        <f t="shared" si="1"/>
        <v/>
      </c>
    </row>
    <row r="133" spans="2:11" x14ac:dyDescent="0.25">
      <c r="B133" s="54">
        <f>'Town Data'!A129</f>
        <v>0</v>
      </c>
      <c r="C133" s="55" t="str">
        <f>IF('Town Data'!C129&gt;9,'Town Data'!B129,"*")</f>
        <v>*</v>
      </c>
      <c r="D133" s="32" t="str">
        <f>IF('Town Data'!E129&gt;9,'Town Data'!D129,"*")</f>
        <v>*</v>
      </c>
      <c r="E133" s="33" t="str">
        <f>IF('Town Data'!G129&gt;9,'Town Data'!F129,"*")</f>
        <v>*</v>
      </c>
      <c r="F133" s="32" t="str">
        <f>IF('Town Data'!I129&gt;9,'Town Data'!H129,"*")</f>
        <v>*</v>
      </c>
      <c r="G133" s="32" t="str">
        <f>IF('Town Data'!K129&gt;9,'Town Data'!J129,"*")</f>
        <v>*</v>
      </c>
      <c r="H133" s="33" t="str">
        <f>IF('Town Data'!M129&gt;9,'Town Data'!L129,"*")</f>
        <v>*</v>
      </c>
      <c r="I133" s="34" t="str">
        <f t="shared" ref="I133:K137" si="2">IFERROR((C133-F133)/F133,"")</f>
        <v/>
      </c>
      <c r="J133" s="34" t="str">
        <f t="shared" si="2"/>
        <v/>
      </c>
      <c r="K133" s="34" t="str">
        <f t="shared" si="2"/>
        <v/>
      </c>
    </row>
    <row r="134" spans="2:11" x14ac:dyDescent="0.25">
      <c r="B134" s="54">
        <f>'Town Data'!A130</f>
        <v>0</v>
      </c>
      <c r="C134" s="55" t="str">
        <f>IF('Town Data'!C130&gt;9,'Town Data'!B130,"*")</f>
        <v>*</v>
      </c>
      <c r="D134" s="32" t="str">
        <f>IF('Town Data'!E130&gt;9,'Town Data'!D130,"*")</f>
        <v>*</v>
      </c>
      <c r="E134" s="33" t="str">
        <f>IF('Town Data'!G130&gt;9,'Town Data'!F130,"*")</f>
        <v>*</v>
      </c>
      <c r="F134" s="32" t="str">
        <f>IF('Town Data'!I130&gt;9,'Town Data'!H130,"*")</f>
        <v>*</v>
      </c>
      <c r="G134" s="32" t="str">
        <f>IF('Town Data'!K130&gt;9,'Town Data'!J130,"*")</f>
        <v>*</v>
      </c>
      <c r="H134" s="33" t="str">
        <f>IF('Town Data'!M130&gt;9,'Town Data'!L130,"*")</f>
        <v>*</v>
      </c>
      <c r="I134" s="34" t="str">
        <f t="shared" si="2"/>
        <v/>
      </c>
      <c r="J134" s="34" t="str">
        <f t="shared" si="2"/>
        <v/>
      </c>
      <c r="K134" s="34" t="str">
        <f t="shared" si="2"/>
        <v/>
      </c>
    </row>
    <row r="135" spans="2:11" x14ac:dyDescent="0.25">
      <c r="B135" s="54">
        <f>'Town Data'!A131</f>
        <v>0</v>
      </c>
      <c r="C135" s="55" t="str">
        <f>IF('Town Data'!C131&gt;9,'Town Data'!B131,"*")</f>
        <v>*</v>
      </c>
      <c r="D135" s="32" t="str">
        <f>IF('Town Data'!E131&gt;9,'Town Data'!D131,"*")</f>
        <v>*</v>
      </c>
      <c r="E135" s="33" t="str">
        <f>IF('Town Data'!G131&gt;9,'Town Data'!F131,"*")</f>
        <v>*</v>
      </c>
      <c r="F135" s="32" t="str">
        <f>IF('Town Data'!I131&gt;9,'Town Data'!H131,"*")</f>
        <v>*</v>
      </c>
      <c r="G135" s="32" t="str">
        <f>IF('Town Data'!K131&gt;9,'Town Data'!J131,"*")</f>
        <v>*</v>
      </c>
      <c r="H135" s="33" t="str">
        <f>IF('Town Data'!M131&gt;9,'Town Data'!L131,"*")</f>
        <v>*</v>
      </c>
      <c r="I135" s="34" t="str">
        <f t="shared" si="2"/>
        <v/>
      </c>
      <c r="J135" s="34" t="str">
        <f t="shared" si="2"/>
        <v/>
      </c>
      <c r="K135" s="34" t="str">
        <f t="shared" si="2"/>
        <v/>
      </c>
    </row>
    <row r="136" spans="2:11" x14ac:dyDescent="0.25">
      <c r="B136" s="54">
        <f>'Town Data'!A132</f>
        <v>0</v>
      </c>
      <c r="C136" s="55" t="str">
        <f>IF('Town Data'!C132&gt;9,'Town Data'!B132,"*")</f>
        <v>*</v>
      </c>
      <c r="D136" s="32" t="str">
        <f>IF('Town Data'!E132&gt;9,'Town Data'!D132,"*")</f>
        <v>*</v>
      </c>
      <c r="E136" s="33" t="str">
        <f>IF('Town Data'!G132&gt;9,'Town Data'!F132,"*")</f>
        <v>*</v>
      </c>
      <c r="F136" s="32" t="str">
        <f>IF('Town Data'!I132&gt;9,'Town Data'!H132,"*")</f>
        <v>*</v>
      </c>
      <c r="G136" s="32" t="str">
        <f>IF('Town Data'!K132&gt;9,'Town Data'!J132,"*")</f>
        <v>*</v>
      </c>
      <c r="H136" s="33" t="str">
        <f>IF('Town Data'!M132&gt;9,'Town Data'!L132,"*")</f>
        <v>*</v>
      </c>
      <c r="I136" s="34" t="str">
        <f t="shared" si="2"/>
        <v/>
      </c>
      <c r="J136" s="34" t="str">
        <f t="shared" si="2"/>
        <v/>
      </c>
      <c r="K136" s="34" t="str">
        <f t="shared" si="2"/>
        <v/>
      </c>
    </row>
    <row r="137" spans="2:11" x14ac:dyDescent="0.25">
      <c r="B137" s="54">
        <f>'Town Data'!A133</f>
        <v>0</v>
      </c>
      <c r="C137" s="55" t="str">
        <f>IF('Town Data'!C133&gt;9,'Town Data'!B133,"*")</f>
        <v>*</v>
      </c>
      <c r="D137" s="32" t="str">
        <f>IF('Town Data'!E133&gt;9,'Town Data'!D133,"*")</f>
        <v>*</v>
      </c>
      <c r="E137" s="33" t="str">
        <f>IF('Town Data'!G133&gt;9,'Town Data'!F133,"*")</f>
        <v>*</v>
      </c>
      <c r="F137" s="32" t="str">
        <f>IF('Town Data'!I133&gt;9,'Town Data'!H133,"*")</f>
        <v>*</v>
      </c>
      <c r="G137" s="32" t="str">
        <f>IF('Town Data'!K133&gt;9,'Town Data'!J133,"*")</f>
        <v>*</v>
      </c>
      <c r="H137" s="33" t="str">
        <f>IF('Town Data'!M133&gt;9,'Town Data'!L133,"*")</f>
        <v>*</v>
      </c>
      <c r="I137" s="34" t="str">
        <f t="shared" si="2"/>
        <v/>
      </c>
      <c r="J137" s="34" t="str">
        <f t="shared" si="2"/>
        <v/>
      </c>
      <c r="K137" s="34" t="str">
        <f t="shared" si="2"/>
        <v/>
      </c>
    </row>
  </sheetData>
  <mergeCells count="11">
    <mergeCell ref="I4:K4"/>
    <mergeCell ref="B2:D2"/>
    <mergeCell ref="E2:F2"/>
    <mergeCell ref="G2:H2"/>
    <mergeCell ref="I2:K2"/>
    <mergeCell ref="B3:B5"/>
    <mergeCell ref="F3:H3"/>
    <mergeCell ref="I3:K3"/>
    <mergeCell ref="C4:E4"/>
    <mergeCell ref="F4:H4"/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19829-1AE3-4704-827F-E0959E3BE1F5}">
  <dimension ref="B1:K58"/>
  <sheetViews>
    <sheetView showGridLines="0" workbookViewId="0">
      <selection activeCell="F4" sqref="F4:H4"/>
    </sheetView>
  </sheetViews>
  <sheetFormatPr defaultRowHeight="15.75" x14ac:dyDescent="0.25"/>
  <cols>
    <col min="2" max="8" width="18.625" customWidth="1"/>
    <col min="9" max="11" width="12.125" customWidth="1"/>
  </cols>
  <sheetData>
    <row r="1" spans="2:11" x14ac:dyDescent="0.25">
      <c r="C1" s="13"/>
      <c r="D1" s="13"/>
      <c r="E1" s="13"/>
      <c r="F1" s="13"/>
      <c r="G1" s="13"/>
      <c r="H1" s="13"/>
      <c r="I1" s="14"/>
      <c r="J1" s="14"/>
      <c r="K1" s="14"/>
    </row>
    <row r="2" spans="2:11" ht="19.5" thickBot="1" x14ac:dyDescent="0.3">
      <c r="B2" s="15" t="s">
        <v>126</v>
      </c>
      <c r="C2" s="15"/>
      <c r="D2" s="15"/>
      <c r="E2" s="16" t="s">
        <v>127</v>
      </c>
      <c r="F2" s="16"/>
      <c r="G2" s="16" t="str">
        <f>[1]Cover!E24</f>
        <v>Monthly Report</v>
      </c>
      <c r="H2" s="16"/>
      <c r="I2" s="16" t="str">
        <f>[1]Cover!E26</f>
        <v>75 Day Processing</v>
      </c>
      <c r="J2" s="16"/>
      <c r="K2" s="16"/>
    </row>
    <row r="3" spans="2:11" ht="19.5" thickTop="1" x14ac:dyDescent="0.25">
      <c r="B3" s="17" t="s">
        <v>156</v>
      </c>
      <c r="C3" s="18" t="s">
        <v>157</v>
      </c>
      <c r="D3" s="18"/>
      <c r="E3" s="19"/>
      <c r="F3" s="18" t="s">
        <v>158</v>
      </c>
      <c r="G3" s="18"/>
      <c r="H3" s="19"/>
      <c r="I3" s="20" t="s">
        <v>159</v>
      </c>
      <c r="J3" s="20"/>
      <c r="K3" s="20"/>
    </row>
    <row r="4" spans="2:11" ht="18.75" x14ac:dyDescent="0.25">
      <c r="B4" s="21"/>
      <c r="C4" s="18" t="s">
        <v>165</v>
      </c>
      <c r="D4" s="18"/>
      <c r="E4" s="19"/>
      <c r="F4" s="18" t="s">
        <v>164</v>
      </c>
      <c r="G4" s="18"/>
      <c r="H4" s="19"/>
      <c r="I4" s="20"/>
      <c r="J4" s="20"/>
      <c r="K4" s="20"/>
    </row>
    <row r="5" spans="2:11" ht="19.5" thickBot="1" x14ac:dyDescent="0.3">
      <c r="B5" s="22"/>
      <c r="C5" s="23" t="s">
        <v>160</v>
      </c>
      <c r="D5" s="23" t="s">
        <v>161</v>
      </c>
      <c r="E5" s="24" t="s">
        <v>162</v>
      </c>
      <c r="F5" s="23" t="s">
        <v>160</v>
      </c>
      <c r="G5" s="23" t="s">
        <v>161</v>
      </c>
      <c r="H5" s="24" t="s">
        <v>162</v>
      </c>
      <c r="I5" s="25" t="s">
        <v>160</v>
      </c>
      <c r="J5" s="23" t="s">
        <v>161</v>
      </c>
      <c r="K5" s="23" t="s">
        <v>162</v>
      </c>
    </row>
    <row r="6" spans="2:11" ht="16.5" thickTop="1" x14ac:dyDescent="0.25">
      <c r="B6" s="26" t="s">
        <v>163</v>
      </c>
      <c r="C6" s="27">
        <f t="shared" ref="C6:H6" si="0">SUM(C7:C51)</f>
        <v>2466100512.4000001</v>
      </c>
      <c r="D6" s="28">
        <f t="shared" si="0"/>
        <v>628113966.84000015</v>
      </c>
      <c r="E6" s="29">
        <f t="shared" si="0"/>
        <v>20551161.833333336</v>
      </c>
      <c r="F6" s="27">
        <f t="shared" si="0"/>
        <v>2415607099.3099999</v>
      </c>
      <c r="G6" s="28">
        <f t="shared" si="0"/>
        <v>557715606.66999996</v>
      </c>
      <c r="H6" s="29">
        <f t="shared" si="0"/>
        <v>21353502.666666664</v>
      </c>
      <c r="I6" s="30">
        <f t="shared" ref="I6:K23" si="1">IFERROR((C6-F6)/F6,"")</f>
        <v>2.090299084831437E-2</v>
      </c>
      <c r="J6" s="30">
        <f t="shared" si="1"/>
        <v>0.12622626895871478</v>
      </c>
      <c r="K6" s="30">
        <f t="shared" si="1"/>
        <v>-3.757420250242139E-2</v>
      </c>
    </row>
    <row r="7" spans="2:11" x14ac:dyDescent="0.25">
      <c r="B7" s="42" t="str">
        <f>'County Data'!A2</f>
        <v>Addison</v>
      </c>
      <c r="C7" s="32">
        <f>IF('County Data'!C2&gt;9,'County Data'!B2,"*")</f>
        <v>68655230.030000001</v>
      </c>
      <c r="D7" s="32">
        <f>IF('County Data'!E2&gt;9,'County Data'!D2,"*")</f>
        <v>15703829.35</v>
      </c>
      <c r="E7" s="33">
        <f>IF('County Data'!G2&gt;9,'County Data'!F2,"*")</f>
        <v>482552.66666666669</v>
      </c>
      <c r="F7" s="32">
        <f>IF('County Data'!I2&gt;9,'County Data'!H2,"*")</f>
        <v>70390430.069999993</v>
      </c>
      <c r="G7" s="32">
        <f>IF('County Data'!K2&gt;9,'County Data'!J2,"*")</f>
        <v>14847371.359999999</v>
      </c>
      <c r="H7" s="33">
        <f>IF('County Data'!M2&gt;9,'County Data'!L2,"*")</f>
        <v>402893.66666666669</v>
      </c>
      <c r="I7" s="34">
        <f t="shared" si="1"/>
        <v>-2.4651078822425381E-2</v>
      </c>
      <c r="J7" s="34">
        <f t="shared" si="1"/>
        <v>5.7684149553055987E-2</v>
      </c>
      <c r="K7" s="34">
        <f t="shared" si="1"/>
        <v>0.19771718096007135</v>
      </c>
    </row>
    <row r="8" spans="2:11" x14ac:dyDescent="0.25">
      <c r="B8" s="31" t="str">
        <f>'County Data'!A3</f>
        <v>Bennington</v>
      </c>
      <c r="C8" s="32">
        <f>IF('County Data'!C3&gt;9,'County Data'!B3,"*")</f>
        <v>86616429.569999993</v>
      </c>
      <c r="D8" s="32">
        <f>IF('County Data'!E3&gt;9,'County Data'!D3,"*")</f>
        <v>28629187.73</v>
      </c>
      <c r="E8" s="33">
        <f>IF('County Data'!G3&gt;9,'County Data'!F3,"*")</f>
        <v>683222.16666666698</v>
      </c>
      <c r="F8" s="32">
        <f>IF('County Data'!I3&gt;9,'County Data'!H3,"*")</f>
        <v>88522228.760000005</v>
      </c>
      <c r="G8" s="32">
        <f>IF('County Data'!K3&gt;9,'County Data'!J3,"*")</f>
        <v>25194302.190000001</v>
      </c>
      <c r="H8" s="33">
        <f>IF('County Data'!M3&gt;9,'County Data'!L3,"*")</f>
        <v>723228.33333333326</v>
      </c>
      <c r="I8" s="34">
        <f t="shared" si="1"/>
        <v>-2.1529046621351838E-2</v>
      </c>
      <c r="J8" s="34">
        <f t="shared" si="1"/>
        <v>0.13633580775907964</v>
      </c>
      <c r="K8" s="34">
        <f t="shared" si="1"/>
        <v>-5.5316094271748592E-2</v>
      </c>
    </row>
    <row r="9" spans="2:11" x14ac:dyDescent="0.25">
      <c r="B9" s="35" t="str">
        <f>'County Data'!A4</f>
        <v>Caledonia</v>
      </c>
      <c r="C9" s="36">
        <f>IF('County Data'!C4&gt;9,'County Data'!B4,"*")</f>
        <v>45320144.810000002</v>
      </c>
      <c r="D9" s="36">
        <f>IF('County Data'!E4&gt;9,'County Data'!D4,"*")</f>
        <v>14655110.91</v>
      </c>
      <c r="E9" s="37">
        <f>IF('County Data'!G4&gt;9,'County Data'!F4,"*")</f>
        <v>239676.50000000003</v>
      </c>
      <c r="F9" s="36">
        <f>IF('County Data'!I4&gt;9,'County Data'!H4,"*")</f>
        <v>43923676.380000003</v>
      </c>
      <c r="G9" s="36">
        <f>IF('County Data'!K4&gt;9,'County Data'!J4,"*")</f>
        <v>14268353.880000001</v>
      </c>
      <c r="H9" s="37">
        <f>IF('County Data'!M4&gt;9,'County Data'!L4,"*")</f>
        <v>409837.83333333331</v>
      </c>
      <c r="I9" s="14">
        <f t="shared" si="1"/>
        <v>3.179306800092583E-2</v>
      </c>
      <c r="J9" s="14">
        <f t="shared" si="1"/>
        <v>2.7105931998372843E-2</v>
      </c>
      <c r="K9" s="14">
        <f t="shared" si="1"/>
        <v>-0.41519186247243312</v>
      </c>
    </row>
    <row r="10" spans="2:11" x14ac:dyDescent="0.25">
      <c r="B10" s="31" t="str">
        <f>'County Data'!A5</f>
        <v>Chittenden</v>
      </c>
      <c r="C10" s="32">
        <f>IF('County Data'!C5&gt;9,'County Data'!B5,"*")</f>
        <v>498369018.36000001</v>
      </c>
      <c r="D10" s="32">
        <f>IF('County Data'!E5&gt;9,'County Data'!D5,"*")</f>
        <v>144768586.38</v>
      </c>
      <c r="E10" s="33">
        <f>IF('County Data'!G5&gt;9,'County Data'!F5,"*")</f>
        <v>7058869.6666666688</v>
      </c>
      <c r="F10" s="32">
        <f>IF('County Data'!I5&gt;9,'County Data'!H5,"*")</f>
        <v>494384965.98000002</v>
      </c>
      <c r="G10" s="32">
        <f>IF('County Data'!K5&gt;9,'County Data'!J5,"*")</f>
        <v>138466902.72999999</v>
      </c>
      <c r="H10" s="33">
        <f>IF('County Data'!M5&gt;9,'County Data'!L5,"*")</f>
        <v>6210877.333333334</v>
      </c>
      <c r="I10" s="34">
        <f t="shared" si="1"/>
        <v>8.0586034247675069E-3</v>
      </c>
      <c r="J10" s="34">
        <f t="shared" si="1"/>
        <v>4.551039653344318E-2</v>
      </c>
      <c r="K10" s="34">
        <f t="shared" si="1"/>
        <v>0.13653342157994663</v>
      </c>
    </row>
    <row r="11" spans="2:11" x14ac:dyDescent="0.25">
      <c r="B11" s="35" t="str">
        <f>'County Data'!A6</f>
        <v>Essex</v>
      </c>
      <c r="C11" s="36">
        <f>IF('County Data'!C6&gt;9,'County Data'!B6,"*")</f>
        <v>1453291.74</v>
      </c>
      <c r="D11" s="36">
        <f>IF('County Data'!E6&gt;9,'County Data'!D6,"*")</f>
        <v>702180.85</v>
      </c>
      <c r="E11" s="37" t="str">
        <f>IF('County Data'!G6&gt;9,'County Data'!F6,"*")</f>
        <v>*</v>
      </c>
      <c r="F11" s="36">
        <f>IF('County Data'!I6&gt;9,'County Data'!H6,"*")</f>
        <v>1346341.16</v>
      </c>
      <c r="G11" s="36">
        <f>IF('County Data'!K6&gt;9,'County Data'!J6,"*")</f>
        <v>669559.04000000004</v>
      </c>
      <c r="H11" s="37" t="str">
        <f>IF('County Data'!M6&gt;9,'County Data'!L6,"*")</f>
        <v>*</v>
      </c>
      <c r="I11" s="14">
        <f t="shared" si="1"/>
        <v>7.9437948699421834E-2</v>
      </c>
      <c r="J11" s="14">
        <f t="shared" si="1"/>
        <v>4.8721334566702197E-2</v>
      </c>
      <c r="K11" s="14" t="str">
        <f t="shared" si="1"/>
        <v/>
      </c>
    </row>
    <row r="12" spans="2:11" x14ac:dyDescent="0.25">
      <c r="B12" s="31" t="str">
        <f>'County Data'!A7</f>
        <v>Franklin</v>
      </c>
      <c r="C12" s="32">
        <f>IF('County Data'!C7&gt;9,'County Data'!B7,"*")</f>
        <v>105513752.93000001</v>
      </c>
      <c r="D12" s="32">
        <f>IF('County Data'!E7&gt;9,'County Data'!D7,"*")</f>
        <v>20588981.829999998</v>
      </c>
      <c r="E12" s="33">
        <f>IF('County Data'!G7&gt;9,'County Data'!F7,"*")</f>
        <v>721143.83333333372</v>
      </c>
      <c r="F12" s="32">
        <f>IF('County Data'!I7&gt;9,'County Data'!H7,"*")</f>
        <v>114752299.22</v>
      </c>
      <c r="G12" s="32">
        <f>IF('County Data'!K7&gt;9,'County Data'!J7,"*")</f>
        <v>18070695.289999999</v>
      </c>
      <c r="H12" s="33">
        <f>IF('County Data'!M7&gt;9,'County Data'!L7,"*")</f>
        <v>560341.83333333349</v>
      </c>
      <c r="I12" s="34">
        <f t="shared" si="1"/>
        <v>-8.050859418762582E-2</v>
      </c>
      <c r="J12" s="34">
        <f t="shared" si="1"/>
        <v>0.13935747903366916</v>
      </c>
      <c r="K12" s="34">
        <f t="shared" si="1"/>
        <v>0.28697125653358652</v>
      </c>
    </row>
    <row r="13" spans="2:11" x14ac:dyDescent="0.25">
      <c r="B13" s="35" t="str">
        <f>'County Data'!A8</f>
        <v>Grand Isle</v>
      </c>
      <c r="C13" s="36">
        <f>IF('County Data'!C8&gt;9,'County Data'!B8,"*")</f>
        <v>3439586.01</v>
      </c>
      <c r="D13" s="36">
        <f>IF('County Data'!E8&gt;9,'County Data'!D8,"*")</f>
        <v>1255837.3400000001</v>
      </c>
      <c r="E13" s="37" t="str">
        <f>IF('County Data'!G8&gt;9,'County Data'!F8,"*")</f>
        <v>*</v>
      </c>
      <c r="F13" s="36">
        <f>IF('County Data'!I8&gt;9,'County Data'!H8,"*")</f>
        <v>4096716.96</v>
      </c>
      <c r="G13" s="36">
        <f>IF('County Data'!K8&gt;9,'County Data'!J8,"*")</f>
        <v>1128858.8700000001</v>
      </c>
      <c r="H13" s="37" t="str">
        <f>IF('County Data'!M8&gt;9,'County Data'!L8,"*")</f>
        <v>*</v>
      </c>
      <c r="I13" s="14">
        <f t="shared" si="1"/>
        <v>-0.16040428382438218</v>
      </c>
      <c r="J13" s="14">
        <f t="shared" si="1"/>
        <v>0.11248391926973117</v>
      </c>
      <c r="K13" s="14" t="str">
        <f t="shared" si="1"/>
        <v/>
      </c>
    </row>
    <row r="14" spans="2:11" x14ac:dyDescent="0.25">
      <c r="B14" s="31" t="str">
        <f>'County Data'!A9</f>
        <v>Lamoille</v>
      </c>
      <c r="C14" s="32">
        <f>IF('County Data'!C9&gt;9,'County Data'!B9,"*")</f>
        <v>60904605.020000003</v>
      </c>
      <c r="D14" s="32">
        <f>IF('County Data'!E9&gt;9,'County Data'!D9,"*")</f>
        <v>21722905.489999998</v>
      </c>
      <c r="E14" s="33">
        <f>IF('County Data'!G9&gt;9,'County Data'!F9,"*")</f>
        <v>611114.00000000047</v>
      </c>
      <c r="F14" s="32">
        <f>IF('County Data'!I9&gt;9,'County Data'!H9,"*")</f>
        <v>55421266.990000002</v>
      </c>
      <c r="G14" s="32">
        <f>IF('County Data'!K9&gt;9,'County Data'!J9,"*")</f>
        <v>17852411.350000001</v>
      </c>
      <c r="H14" s="33">
        <f>IF('County Data'!M9&gt;9,'County Data'!L9,"*")</f>
        <v>988052.49999999965</v>
      </c>
      <c r="I14" s="34">
        <f t="shared" si="1"/>
        <v>9.8939239894847472E-2</v>
      </c>
      <c r="J14" s="34">
        <f t="shared" si="1"/>
        <v>0.21680511747786926</v>
      </c>
      <c r="K14" s="34">
        <f t="shared" si="1"/>
        <v>-0.3814964285804644</v>
      </c>
    </row>
    <row r="15" spans="2:11" x14ac:dyDescent="0.25">
      <c r="B15" s="38" t="str">
        <f>'County Data'!A10</f>
        <v>Orange</v>
      </c>
      <c r="C15" s="39">
        <f>IF('County Data'!C10&gt;9,'County Data'!B10,"*")</f>
        <v>22409833.379999999</v>
      </c>
      <c r="D15" s="39">
        <f>IF('County Data'!E10&gt;9,'County Data'!D10,"*")</f>
        <v>5635865.8399999999</v>
      </c>
      <c r="E15" s="40">
        <f>IF('County Data'!G10&gt;9,'County Data'!F10,"*")</f>
        <v>234959.83333333337</v>
      </c>
      <c r="F15" s="39">
        <f>IF('County Data'!I10&gt;9,'County Data'!H10,"*")</f>
        <v>24587855.510000002</v>
      </c>
      <c r="G15" s="39">
        <f>IF('County Data'!K10&gt;9,'County Data'!J10,"*")</f>
        <v>5844170.6799999997</v>
      </c>
      <c r="H15" s="40">
        <f>IF('County Data'!M10&gt;9,'County Data'!L10,"*")</f>
        <v>274621.83333333302</v>
      </c>
      <c r="I15" s="41">
        <f t="shared" si="1"/>
        <v>-8.8581215597032872E-2</v>
      </c>
      <c r="J15" s="41">
        <f t="shared" si="1"/>
        <v>-3.5643182139232094E-2</v>
      </c>
      <c r="K15" s="41">
        <f t="shared" si="1"/>
        <v>-0.14442405950971254</v>
      </c>
    </row>
    <row r="16" spans="2:11" x14ac:dyDescent="0.25">
      <c r="B16" s="31" t="str">
        <f>'County Data'!A11</f>
        <v>Orleans</v>
      </c>
      <c r="C16" s="32">
        <f>IF('County Data'!C11&gt;9,'County Data'!B11,"*")</f>
        <v>66436668.270000003</v>
      </c>
      <c r="D16" s="32">
        <f>IF('County Data'!E11&gt;9,'County Data'!D11,"*")</f>
        <v>18428078.949999999</v>
      </c>
      <c r="E16" s="33">
        <f>IF('County Data'!G11&gt;9,'County Data'!F11,"*")</f>
        <v>513317.33333333372</v>
      </c>
      <c r="F16" s="32">
        <f>IF('County Data'!I11&gt;9,'County Data'!H11,"*")</f>
        <v>68409151.959999993</v>
      </c>
      <c r="G16" s="32">
        <f>IF('County Data'!K11&gt;9,'County Data'!J11,"*")</f>
        <v>16568228.029999999</v>
      </c>
      <c r="H16" s="33">
        <f>IF('County Data'!M11&gt;9,'County Data'!L11,"*")</f>
        <v>604600.9999999993</v>
      </c>
      <c r="I16" s="34">
        <f t="shared" si="1"/>
        <v>-2.8833622892348313E-2</v>
      </c>
      <c r="J16" s="34">
        <f t="shared" si="1"/>
        <v>0.11225406341778844</v>
      </c>
      <c r="K16" s="34">
        <f t="shared" si="1"/>
        <v>-0.15098166669698806</v>
      </c>
    </row>
    <row r="17" spans="2:11" x14ac:dyDescent="0.25">
      <c r="B17" s="35" t="str">
        <f>'County Data'!A12</f>
        <v>Other</v>
      </c>
      <c r="C17" s="36">
        <f>IF('County Data'!C12&gt;9,'County Data'!B12,"*")</f>
        <v>1010100510.6</v>
      </c>
      <c r="D17" s="36">
        <f>IF('County Data'!E12&gt;9,'County Data'!D12,"*")</f>
        <v>231466490.41999999</v>
      </c>
      <c r="E17" s="37">
        <f>IF('County Data'!G12&gt;9,'County Data'!F12,"*")</f>
        <v>4034189.6666666674</v>
      </c>
      <c r="F17" s="36">
        <f>IF('County Data'!I12&gt;9,'County Data'!H12,"*")</f>
        <v>946177290.11000001</v>
      </c>
      <c r="G17" s="36">
        <f>IF('County Data'!K12&gt;9,'County Data'!J12,"*")</f>
        <v>186534291.31999999</v>
      </c>
      <c r="H17" s="37">
        <f>IF('County Data'!M12&gt;9,'County Data'!L12,"*")</f>
        <v>5601896.9999999972</v>
      </c>
      <c r="I17" s="14">
        <f t="shared" si="1"/>
        <v>6.7559453347869378E-2</v>
      </c>
      <c r="J17" s="14">
        <f t="shared" si="1"/>
        <v>0.24087902970568936</v>
      </c>
      <c r="K17" s="14">
        <f t="shared" si="1"/>
        <v>-0.27985293791251975</v>
      </c>
    </row>
    <row r="18" spans="2:11" x14ac:dyDescent="0.25">
      <c r="B18" s="31" t="str">
        <f>'County Data'!A13</f>
        <v>Rutland</v>
      </c>
      <c r="C18" s="32">
        <f>IF('County Data'!C13&gt;9,'County Data'!B13,"*")</f>
        <v>105844676.33</v>
      </c>
      <c r="D18" s="32">
        <f>IF('County Data'!E13&gt;9,'County Data'!D13,"*")</f>
        <v>39926644.350000001</v>
      </c>
      <c r="E18" s="33">
        <f>IF('County Data'!G13&gt;9,'County Data'!F13,"*")</f>
        <v>2662255.4999999991</v>
      </c>
      <c r="F18" s="32">
        <f>IF('County Data'!I13&gt;9,'County Data'!H13,"*")</f>
        <v>115558584.34999999</v>
      </c>
      <c r="G18" s="32">
        <f>IF('County Data'!K13&gt;9,'County Data'!J13,"*")</f>
        <v>40254420.049999997</v>
      </c>
      <c r="H18" s="33">
        <f>IF('County Data'!M13&gt;9,'County Data'!L13,"*")</f>
        <v>2148339.3333333344</v>
      </c>
      <c r="I18" s="34">
        <f t="shared" si="1"/>
        <v>-8.4060462272355585E-2</v>
      </c>
      <c r="J18" s="34">
        <f t="shared" si="1"/>
        <v>-8.1426014731516561E-3</v>
      </c>
      <c r="K18" s="34">
        <f t="shared" si="1"/>
        <v>0.23921554602329942</v>
      </c>
    </row>
    <row r="19" spans="2:11" x14ac:dyDescent="0.25">
      <c r="B19" s="35" t="str">
        <f>'County Data'!A14</f>
        <v>Washington</v>
      </c>
      <c r="C19" s="36">
        <f>IF('County Data'!C14&gt;9,'County Data'!B14,"*")</f>
        <v>214331732.15000001</v>
      </c>
      <c r="D19" s="36">
        <f>IF('County Data'!E14&gt;9,'County Data'!D14,"*")</f>
        <v>41871317.189999998</v>
      </c>
      <c r="E19" s="37">
        <f>IF('County Data'!G14&gt;9,'County Data'!F14,"*")</f>
        <v>1667654</v>
      </c>
      <c r="F19" s="36">
        <f>IF('County Data'!I14&gt;9,'County Data'!H14,"*")</f>
        <v>219952172.44999999</v>
      </c>
      <c r="G19" s="36">
        <f>IF('County Data'!K14&gt;9,'County Data'!J14,"*")</f>
        <v>37585933.649999999</v>
      </c>
      <c r="H19" s="37">
        <f>IF('County Data'!M14&gt;9,'County Data'!L14,"*")</f>
        <v>1577699.6666666674</v>
      </c>
      <c r="I19" s="14">
        <f t="shared" si="1"/>
        <v>-2.555301108143241E-2</v>
      </c>
      <c r="J19" s="14">
        <f t="shared" si="1"/>
        <v>0.11401562030906207</v>
      </c>
      <c r="K19" s="14">
        <f t="shared" si="1"/>
        <v>5.7016132559238153E-2</v>
      </c>
    </row>
    <row r="20" spans="2:11" x14ac:dyDescent="0.25">
      <c r="B20" s="31" t="str">
        <f>'County Data'!A15</f>
        <v>Windham</v>
      </c>
      <c r="C20" s="32">
        <f>IF('County Data'!C15&gt;9,'County Data'!B15,"*")</f>
        <v>75953554.109999999</v>
      </c>
      <c r="D20" s="32">
        <f>IF('County Data'!E15&gt;9,'County Data'!D15,"*")</f>
        <v>17336433.510000002</v>
      </c>
      <c r="E20" s="33">
        <f>IF('County Data'!G15&gt;9,'County Data'!F15,"*")</f>
        <v>588685.33333333337</v>
      </c>
      <c r="F20" s="32">
        <f>IF('County Data'!I15&gt;9,'County Data'!H15,"*")</f>
        <v>70778443.209999993</v>
      </c>
      <c r="G20" s="32">
        <f>IF('County Data'!K15&gt;9,'County Data'!J15,"*")</f>
        <v>15806149.58</v>
      </c>
      <c r="H20" s="33">
        <f>IF('County Data'!M15&gt;9,'County Data'!L15,"*")</f>
        <v>965948.83333333337</v>
      </c>
      <c r="I20" s="34">
        <f t="shared" si="1"/>
        <v>7.3117048995347725E-2</v>
      </c>
      <c r="J20" s="34">
        <f t="shared" si="1"/>
        <v>9.6815731260465623E-2</v>
      </c>
      <c r="K20" s="34">
        <f t="shared" si="1"/>
        <v>-0.39056261261595465</v>
      </c>
    </row>
    <row r="21" spans="2:11" x14ac:dyDescent="0.25">
      <c r="B21" s="35" t="str">
        <f>'County Data'!A16</f>
        <v>Windsor</v>
      </c>
      <c r="C21" s="36">
        <f>IF('County Data'!C16&gt;9,'County Data'!B16,"*")</f>
        <v>100751479.09</v>
      </c>
      <c r="D21" s="36">
        <f>IF('County Data'!E16&gt;9,'County Data'!D16,"*")</f>
        <v>25422516.699999999</v>
      </c>
      <c r="E21" s="37">
        <f>IF('County Data'!G16&gt;9,'County Data'!F16,"*")</f>
        <v>1053521.3333333328</v>
      </c>
      <c r="F21" s="36">
        <f>IF('County Data'!I16&gt;9,'County Data'!H16,"*")</f>
        <v>97305676.200000003</v>
      </c>
      <c r="G21" s="36">
        <f>IF('County Data'!K16&gt;9,'County Data'!J16,"*")</f>
        <v>24623958.649999999</v>
      </c>
      <c r="H21" s="37">
        <f>IF('County Data'!M16&gt;9,'County Data'!L16,"*")</f>
        <v>885163.5</v>
      </c>
      <c r="I21" s="14">
        <f t="shared" si="1"/>
        <v>3.5412146799304607E-2</v>
      </c>
      <c r="J21" s="14">
        <f t="shared" si="1"/>
        <v>3.2430124715142047E-2</v>
      </c>
      <c r="K21" s="14">
        <f t="shared" si="1"/>
        <v>0.19019970133577896</v>
      </c>
    </row>
    <row r="22" spans="2:11" x14ac:dyDescent="0.25">
      <c r="B22" s="31">
        <v>0</v>
      </c>
      <c r="C22" s="32" t="s">
        <v>166</v>
      </c>
      <c r="D22" s="32" t="s">
        <v>166</v>
      </c>
      <c r="E22" s="33" t="s">
        <v>166</v>
      </c>
      <c r="F22" s="32" t="s">
        <v>166</v>
      </c>
      <c r="G22" s="32" t="s">
        <v>166</v>
      </c>
      <c r="H22" s="33" t="s">
        <v>166</v>
      </c>
      <c r="I22" s="34" t="s">
        <v>167</v>
      </c>
      <c r="J22" s="34" t="s">
        <v>167</v>
      </c>
      <c r="K22" s="34" t="s">
        <v>167</v>
      </c>
    </row>
    <row r="23" spans="2:11" x14ac:dyDescent="0.25">
      <c r="B23" s="31">
        <f>'County Data'!A17</f>
        <v>0</v>
      </c>
      <c r="C23" s="32" t="str">
        <f>IF('County Data'!C17&gt;9,'County Data'!B17,"*")</f>
        <v>*</v>
      </c>
      <c r="D23" s="32" t="str">
        <f>IF('County Data'!E17&gt;9,'County Data'!D17,"*")</f>
        <v>*</v>
      </c>
      <c r="E23" s="33" t="str">
        <f>IF('County Data'!G17&gt;9,'County Data'!F17,"*")</f>
        <v>*</v>
      </c>
      <c r="F23" s="32" t="str">
        <f>IF('County Data'!I17&gt;9,'County Data'!H17,"*")</f>
        <v>*</v>
      </c>
      <c r="G23" s="32" t="str">
        <f>IF('County Data'!K17&gt;9,'County Data'!J17,"*")</f>
        <v>*</v>
      </c>
      <c r="H23" s="33" t="str">
        <f>IF('County Data'!M17&gt;9,'County Data'!L17,"*")</f>
        <v>*</v>
      </c>
      <c r="I23" s="34" t="str">
        <f t="shared" ref="I23:I58" si="2">IFERROR((C23-F23)/F23,"")</f>
        <v/>
      </c>
      <c r="J23" s="34" t="str">
        <f t="shared" ref="J23:J58" si="3">IFERROR((D23-G23)/G23,"")</f>
        <v/>
      </c>
      <c r="K23" s="34" t="str">
        <f t="shared" ref="K23:K58" si="4">IFERROR((E23-H23)/H23,"")</f>
        <v/>
      </c>
    </row>
    <row r="24" spans="2:11" x14ac:dyDescent="0.25">
      <c r="B24" s="31">
        <f>'County Data'!A18</f>
        <v>0</v>
      </c>
      <c r="C24" s="32" t="str">
        <f>IF('County Data'!C18&gt;9,'County Data'!B18,"*")</f>
        <v>*</v>
      </c>
      <c r="D24" s="32" t="str">
        <f>IF('County Data'!E18&gt;9,'County Data'!D18,"*")</f>
        <v>*</v>
      </c>
      <c r="E24" s="33" t="str">
        <f>IF('County Data'!G18&gt;9,'County Data'!F18,"*")</f>
        <v>*</v>
      </c>
      <c r="F24" s="32" t="str">
        <f>IF('County Data'!I18&gt;9,'County Data'!H18,"*")</f>
        <v>*</v>
      </c>
      <c r="G24" s="32" t="str">
        <f>IF('County Data'!K18&gt;9,'County Data'!J18,"*")</f>
        <v>*</v>
      </c>
      <c r="H24" s="33" t="str">
        <f>IF('County Data'!M18&gt;9,'County Data'!L18,"*")</f>
        <v>*</v>
      </c>
      <c r="I24" s="34" t="str">
        <f t="shared" si="2"/>
        <v/>
      </c>
      <c r="J24" s="34" t="str">
        <f t="shared" si="3"/>
        <v/>
      </c>
      <c r="K24" s="34" t="str">
        <f t="shared" si="4"/>
        <v/>
      </c>
    </row>
    <row r="25" spans="2:11" x14ac:dyDescent="0.25">
      <c r="B25" s="31">
        <f>'County Data'!A19</f>
        <v>0</v>
      </c>
      <c r="C25" s="32" t="str">
        <f>IF('County Data'!C19&gt;9,'County Data'!B19,"*")</f>
        <v>*</v>
      </c>
      <c r="D25" s="32" t="str">
        <f>IF('County Data'!E19&gt;9,'County Data'!D19,"*")</f>
        <v>*</v>
      </c>
      <c r="E25" s="33" t="str">
        <f>IF('County Data'!G19&gt;9,'County Data'!F19,"*")</f>
        <v>*</v>
      </c>
      <c r="F25" s="32" t="str">
        <f>IF('County Data'!I19&gt;9,'County Data'!H19,"*")</f>
        <v>*</v>
      </c>
      <c r="G25" s="32" t="str">
        <f>IF('County Data'!K19&gt;9,'County Data'!J19,"*")</f>
        <v>*</v>
      </c>
      <c r="H25" s="33" t="str">
        <f>IF('County Data'!M19&gt;9,'County Data'!L19,"*")</f>
        <v>*</v>
      </c>
      <c r="I25" s="34" t="str">
        <f t="shared" si="2"/>
        <v/>
      </c>
      <c r="J25" s="34" t="str">
        <f t="shared" si="3"/>
        <v/>
      </c>
      <c r="K25" s="34" t="str">
        <f t="shared" si="4"/>
        <v/>
      </c>
    </row>
    <row r="26" spans="2:11" x14ac:dyDescent="0.25">
      <c r="B26" s="31">
        <f>'County Data'!A20</f>
        <v>0</v>
      </c>
      <c r="C26" s="32" t="str">
        <f>IF('County Data'!C20&gt;9,'County Data'!B20,"*")</f>
        <v>*</v>
      </c>
      <c r="D26" s="32" t="str">
        <f>IF('County Data'!E20&gt;9,'County Data'!D20,"*")</f>
        <v>*</v>
      </c>
      <c r="E26" s="33" t="str">
        <f>IF('County Data'!G20&gt;9,'County Data'!F20,"*")</f>
        <v>*</v>
      </c>
      <c r="F26" s="32" t="str">
        <f>IF('County Data'!I20&gt;9,'County Data'!H20,"*")</f>
        <v>*</v>
      </c>
      <c r="G26" s="32" t="str">
        <f>IF('County Data'!K20&gt;9,'County Data'!J20,"*")</f>
        <v>*</v>
      </c>
      <c r="H26" s="33" t="str">
        <f>IF('County Data'!M20&gt;9,'County Data'!L20,"*")</f>
        <v>*</v>
      </c>
      <c r="I26" s="34" t="str">
        <f t="shared" si="2"/>
        <v/>
      </c>
      <c r="J26" s="34" t="str">
        <f t="shared" si="3"/>
        <v/>
      </c>
      <c r="K26" s="34" t="str">
        <f t="shared" si="4"/>
        <v/>
      </c>
    </row>
    <row r="27" spans="2:11" x14ac:dyDescent="0.25">
      <c r="B27" s="31">
        <f>'County Data'!A21</f>
        <v>0</v>
      </c>
      <c r="C27" s="32" t="str">
        <f>IF('County Data'!C21&gt;9,'County Data'!B21,"*")</f>
        <v>*</v>
      </c>
      <c r="D27" s="32" t="str">
        <f>IF('County Data'!E21&gt;9,'County Data'!D21,"*")</f>
        <v>*</v>
      </c>
      <c r="E27" s="33" t="str">
        <f>IF('County Data'!G21&gt;9,'County Data'!F21,"*")</f>
        <v>*</v>
      </c>
      <c r="F27" s="32" t="str">
        <f>IF('County Data'!I21&gt;9,'County Data'!H21,"*")</f>
        <v>*</v>
      </c>
      <c r="G27" s="32" t="str">
        <f>IF('County Data'!K21&gt;9,'County Data'!J21,"*")</f>
        <v>*</v>
      </c>
      <c r="H27" s="33" t="str">
        <f>IF('County Data'!M21&gt;9,'County Data'!L21,"*")</f>
        <v>*</v>
      </c>
      <c r="I27" s="34" t="str">
        <f t="shared" si="2"/>
        <v/>
      </c>
      <c r="J27" s="34" t="str">
        <f t="shared" si="3"/>
        <v/>
      </c>
      <c r="K27" s="34" t="str">
        <f t="shared" si="4"/>
        <v/>
      </c>
    </row>
    <row r="28" spans="2:11" x14ac:dyDescent="0.25">
      <c r="B28" s="31">
        <f>'County Data'!A22</f>
        <v>0</v>
      </c>
      <c r="C28" s="32" t="str">
        <f>IF('County Data'!C22&gt;9,'County Data'!B22,"*")</f>
        <v>*</v>
      </c>
      <c r="D28" s="32" t="str">
        <f>IF('County Data'!E22&gt;9,'County Data'!D22,"*")</f>
        <v>*</v>
      </c>
      <c r="E28" s="33" t="str">
        <f>IF('County Data'!G22&gt;9,'County Data'!F22,"*")</f>
        <v>*</v>
      </c>
      <c r="F28" s="32" t="str">
        <f>IF('County Data'!I22&gt;9,'County Data'!H22,"*")</f>
        <v>*</v>
      </c>
      <c r="G28" s="32" t="str">
        <f>IF('County Data'!K22&gt;9,'County Data'!J22,"*")</f>
        <v>*</v>
      </c>
      <c r="H28" s="33" t="str">
        <f>IF('County Data'!M22&gt;9,'County Data'!L22,"*")</f>
        <v>*</v>
      </c>
      <c r="I28" s="34" t="str">
        <f t="shared" si="2"/>
        <v/>
      </c>
      <c r="J28" s="34" t="str">
        <f t="shared" si="3"/>
        <v/>
      </c>
      <c r="K28" s="34" t="str">
        <f t="shared" si="4"/>
        <v/>
      </c>
    </row>
    <row r="29" spans="2:11" x14ac:dyDescent="0.25">
      <c r="B29" s="31">
        <f>'County Data'!A23</f>
        <v>0</v>
      </c>
      <c r="C29" s="32" t="str">
        <f>IF('County Data'!C23&gt;9,'County Data'!B23,"*")</f>
        <v>*</v>
      </c>
      <c r="D29" s="32" t="str">
        <f>IF('County Data'!E23&gt;9,'County Data'!D23,"*")</f>
        <v>*</v>
      </c>
      <c r="E29" s="33" t="str">
        <f>IF('County Data'!G23&gt;9,'County Data'!F23,"*")</f>
        <v>*</v>
      </c>
      <c r="F29" s="32" t="str">
        <f>IF('County Data'!I23&gt;9,'County Data'!H23,"*")</f>
        <v>*</v>
      </c>
      <c r="G29" s="32" t="str">
        <f>IF('County Data'!K23&gt;9,'County Data'!J23,"*")</f>
        <v>*</v>
      </c>
      <c r="H29" s="33" t="str">
        <f>IF('County Data'!M23&gt;9,'County Data'!L23,"*")</f>
        <v>*</v>
      </c>
      <c r="I29" s="34" t="str">
        <f t="shared" si="2"/>
        <v/>
      </c>
      <c r="J29" s="34" t="str">
        <f t="shared" si="3"/>
        <v/>
      </c>
      <c r="K29" s="34" t="str">
        <f t="shared" si="4"/>
        <v/>
      </c>
    </row>
    <row r="30" spans="2:11" x14ac:dyDescent="0.25">
      <c r="B30" s="31">
        <f>'County Data'!A24</f>
        <v>0</v>
      </c>
      <c r="C30" s="32" t="str">
        <f>IF('County Data'!C24&gt;9,'County Data'!B24,"*")</f>
        <v>*</v>
      </c>
      <c r="D30" s="32" t="str">
        <f>IF('County Data'!E24&gt;9,'County Data'!D24,"*")</f>
        <v>*</v>
      </c>
      <c r="E30" s="33" t="str">
        <f>IF('County Data'!G24&gt;9,'County Data'!F24,"*")</f>
        <v>*</v>
      </c>
      <c r="F30" s="32" t="str">
        <f>IF('County Data'!I24&gt;9,'County Data'!H24,"*")</f>
        <v>*</v>
      </c>
      <c r="G30" s="32" t="str">
        <f>IF('County Data'!K24&gt;9,'County Data'!J24,"*")</f>
        <v>*</v>
      </c>
      <c r="H30" s="33" t="str">
        <f>IF('County Data'!M24&gt;9,'County Data'!L24,"*")</f>
        <v>*</v>
      </c>
      <c r="I30" s="34" t="str">
        <f t="shared" si="2"/>
        <v/>
      </c>
      <c r="J30" s="34" t="str">
        <f t="shared" si="3"/>
        <v/>
      </c>
      <c r="K30" s="34" t="str">
        <f t="shared" si="4"/>
        <v/>
      </c>
    </row>
    <row r="31" spans="2:11" x14ac:dyDescent="0.25">
      <c r="B31" s="31">
        <f>'County Data'!A25</f>
        <v>0</v>
      </c>
      <c r="C31" s="32" t="str">
        <f>IF('County Data'!C25&gt;9,'County Data'!B25,"*")</f>
        <v>*</v>
      </c>
      <c r="D31" s="32" t="str">
        <f>IF('County Data'!E25&gt;9,'County Data'!D25,"*")</f>
        <v>*</v>
      </c>
      <c r="E31" s="33" t="str">
        <f>IF('County Data'!G25&gt;9,'County Data'!F25,"*")</f>
        <v>*</v>
      </c>
      <c r="F31" s="32" t="str">
        <f>IF('County Data'!I25&gt;9,'County Data'!H25,"*")</f>
        <v>*</v>
      </c>
      <c r="G31" s="32" t="str">
        <f>IF('County Data'!K25&gt;9,'County Data'!J25,"*")</f>
        <v>*</v>
      </c>
      <c r="H31" s="33" t="str">
        <f>IF('County Data'!M25&gt;9,'County Data'!L25,"*")</f>
        <v>*</v>
      </c>
      <c r="I31" s="34" t="str">
        <f t="shared" si="2"/>
        <v/>
      </c>
      <c r="J31" s="34" t="str">
        <f t="shared" si="3"/>
        <v/>
      </c>
      <c r="K31" s="34" t="str">
        <f t="shared" si="4"/>
        <v/>
      </c>
    </row>
    <row r="32" spans="2:11" x14ac:dyDescent="0.25">
      <c r="B32" s="31">
        <f>'County Data'!A26</f>
        <v>0</v>
      </c>
      <c r="C32" s="32" t="str">
        <f>IF('County Data'!C26&gt;9,'County Data'!B26,"*")</f>
        <v>*</v>
      </c>
      <c r="D32" s="32" t="str">
        <f>IF('County Data'!E26&gt;9,'County Data'!D26,"*")</f>
        <v>*</v>
      </c>
      <c r="E32" s="33" t="str">
        <f>IF('County Data'!G26&gt;9,'County Data'!F26,"*")</f>
        <v>*</v>
      </c>
      <c r="F32" s="32" t="str">
        <f>IF('County Data'!I26&gt;9,'County Data'!H26,"*")</f>
        <v>*</v>
      </c>
      <c r="G32" s="32" t="str">
        <f>IF('County Data'!K26&gt;9,'County Data'!J26,"*")</f>
        <v>*</v>
      </c>
      <c r="H32" s="33" t="str">
        <f>IF('County Data'!M26&gt;9,'County Data'!L26,"*")</f>
        <v>*</v>
      </c>
      <c r="I32" s="34" t="str">
        <f t="shared" si="2"/>
        <v/>
      </c>
      <c r="J32" s="34" t="str">
        <f t="shared" si="3"/>
        <v/>
      </c>
      <c r="K32" s="34" t="str">
        <f t="shared" si="4"/>
        <v/>
      </c>
    </row>
    <row r="33" spans="2:11" x14ac:dyDescent="0.25">
      <c r="B33" s="31">
        <f>'County Data'!A27</f>
        <v>0</v>
      </c>
      <c r="C33" s="32" t="str">
        <f>IF('County Data'!C27&gt;9,'County Data'!B27,"*")</f>
        <v>*</v>
      </c>
      <c r="D33" s="32" t="str">
        <f>IF('County Data'!E27&gt;9,'County Data'!D27,"*")</f>
        <v>*</v>
      </c>
      <c r="E33" s="33" t="str">
        <f>IF('County Data'!G27&gt;9,'County Data'!F27,"*")</f>
        <v>*</v>
      </c>
      <c r="F33" s="32" t="str">
        <f>IF('County Data'!I27&gt;9,'County Data'!H27,"*")</f>
        <v>*</v>
      </c>
      <c r="G33" s="32" t="str">
        <f>IF('County Data'!K27&gt;9,'County Data'!J27,"*")</f>
        <v>*</v>
      </c>
      <c r="H33" s="33" t="str">
        <f>IF('County Data'!M27&gt;9,'County Data'!L27,"*")</f>
        <v>*</v>
      </c>
      <c r="I33" s="34" t="str">
        <f t="shared" si="2"/>
        <v/>
      </c>
      <c r="J33" s="34" t="str">
        <f t="shared" si="3"/>
        <v/>
      </c>
      <c r="K33" s="34" t="str">
        <f t="shared" si="4"/>
        <v/>
      </c>
    </row>
    <row r="34" spans="2:11" x14ac:dyDescent="0.25">
      <c r="B34" s="31">
        <f>'County Data'!A28</f>
        <v>0</v>
      </c>
      <c r="C34" s="32" t="str">
        <f>IF('County Data'!C28&gt;9,'County Data'!B28,"*")</f>
        <v>*</v>
      </c>
      <c r="D34" s="32" t="str">
        <f>IF('County Data'!E28&gt;9,'County Data'!D28,"*")</f>
        <v>*</v>
      </c>
      <c r="E34" s="33" t="str">
        <f>IF('County Data'!G28&gt;9,'County Data'!F28,"*")</f>
        <v>*</v>
      </c>
      <c r="F34" s="32" t="str">
        <f>IF('County Data'!I28&gt;9,'County Data'!H28,"*")</f>
        <v>*</v>
      </c>
      <c r="G34" s="32" t="str">
        <f>IF('County Data'!K28&gt;9,'County Data'!J28,"*")</f>
        <v>*</v>
      </c>
      <c r="H34" s="33" t="str">
        <f>IF('County Data'!M28&gt;9,'County Data'!L28,"*")</f>
        <v>*</v>
      </c>
      <c r="I34" s="34" t="str">
        <f t="shared" si="2"/>
        <v/>
      </c>
      <c r="J34" s="34" t="str">
        <f t="shared" si="3"/>
        <v/>
      </c>
      <c r="K34" s="34" t="str">
        <f t="shared" si="4"/>
        <v/>
      </c>
    </row>
    <row r="35" spans="2:11" x14ac:dyDescent="0.25">
      <c r="B35" s="31">
        <f>'County Data'!A29</f>
        <v>0</v>
      </c>
      <c r="C35" s="32" t="str">
        <f>IF('County Data'!C29&gt;9,'County Data'!B29,"*")</f>
        <v>*</v>
      </c>
      <c r="D35" s="32" t="str">
        <f>IF('County Data'!E29&gt;9,'County Data'!D29,"*")</f>
        <v>*</v>
      </c>
      <c r="E35" s="33" t="str">
        <f>IF('County Data'!G29&gt;9,'County Data'!F29,"*")</f>
        <v>*</v>
      </c>
      <c r="F35" s="32" t="str">
        <f>IF('County Data'!I29&gt;9,'County Data'!H29,"*")</f>
        <v>*</v>
      </c>
      <c r="G35" s="32" t="str">
        <f>IF('County Data'!K29&gt;9,'County Data'!J29,"*")</f>
        <v>*</v>
      </c>
      <c r="H35" s="33" t="str">
        <f>IF('County Data'!M29&gt;9,'County Data'!L29,"*")</f>
        <v>*</v>
      </c>
      <c r="I35" s="34" t="str">
        <f t="shared" si="2"/>
        <v/>
      </c>
      <c r="J35" s="34" t="str">
        <f t="shared" si="3"/>
        <v/>
      </c>
      <c r="K35" s="34" t="str">
        <f t="shared" si="4"/>
        <v/>
      </c>
    </row>
    <row r="36" spans="2:11" x14ac:dyDescent="0.25">
      <c r="B36" s="31">
        <f>'County Data'!A30</f>
        <v>0</v>
      </c>
      <c r="C36" s="32" t="str">
        <f>IF('County Data'!C30&gt;9,'County Data'!B30,"*")</f>
        <v>*</v>
      </c>
      <c r="D36" s="32" t="str">
        <f>IF('County Data'!E30&gt;9,'County Data'!D30,"*")</f>
        <v>*</v>
      </c>
      <c r="E36" s="33" t="str">
        <f>IF('County Data'!G30&gt;9,'County Data'!F30,"*")</f>
        <v>*</v>
      </c>
      <c r="F36" s="32" t="str">
        <f>IF('County Data'!I30&gt;9,'County Data'!H30,"*")</f>
        <v>*</v>
      </c>
      <c r="G36" s="32" t="str">
        <f>IF('County Data'!K30&gt;9,'County Data'!J30,"*")</f>
        <v>*</v>
      </c>
      <c r="H36" s="33" t="str">
        <f>IF('County Data'!M30&gt;9,'County Data'!L30,"*")</f>
        <v>*</v>
      </c>
      <c r="I36" s="34" t="str">
        <f t="shared" si="2"/>
        <v/>
      </c>
      <c r="J36" s="34" t="str">
        <f t="shared" si="3"/>
        <v/>
      </c>
      <c r="K36" s="34" t="str">
        <f t="shared" si="4"/>
        <v/>
      </c>
    </row>
    <row r="37" spans="2:11" x14ac:dyDescent="0.25">
      <c r="B37" s="31">
        <f>'County Data'!A31</f>
        <v>0</v>
      </c>
      <c r="C37" s="32" t="str">
        <f>IF('County Data'!C31&gt;9,'County Data'!B31,"*")</f>
        <v>*</v>
      </c>
      <c r="D37" s="32" t="str">
        <f>IF('County Data'!E31&gt;9,'County Data'!D31,"*")</f>
        <v>*</v>
      </c>
      <c r="E37" s="33" t="str">
        <f>IF('County Data'!G31&gt;9,'County Data'!F31,"*")</f>
        <v>*</v>
      </c>
      <c r="F37" s="32" t="str">
        <f>IF('County Data'!I31&gt;9,'County Data'!H31,"*")</f>
        <v>*</v>
      </c>
      <c r="G37" s="32" t="str">
        <f>IF('County Data'!K31&gt;9,'County Data'!J31,"*")</f>
        <v>*</v>
      </c>
      <c r="H37" s="33" t="str">
        <f>IF('County Data'!M31&gt;9,'County Data'!L31,"*")</f>
        <v>*</v>
      </c>
      <c r="I37" s="34" t="str">
        <f t="shared" si="2"/>
        <v/>
      </c>
      <c r="J37" s="34" t="str">
        <f t="shared" si="3"/>
        <v/>
      </c>
      <c r="K37" s="34" t="str">
        <f t="shared" si="4"/>
        <v/>
      </c>
    </row>
    <row r="38" spans="2:11" x14ac:dyDescent="0.25">
      <c r="B38" s="31">
        <f>'County Data'!A32</f>
        <v>0</v>
      </c>
      <c r="C38" s="32" t="str">
        <f>IF('County Data'!C32&gt;9,'County Data'!B32,"*")</f>
        <v>*</v>
      </c>
      <c r="D38" s="32" t="str">
        <f>IF('County Data'!E32&gt;9,'County Data'!D32,"*")</f>
        <v>*</v>
      </c>
      <c r="E38" s="33" t="str">
        <f>IF('County Data'!G32&gt;9,'County Data'!F32,"*")</f>
        <v>*</v>
      </c>
      <c r="F38" s="32" t="str">
        <f>IF('County Data'!I32&gt;9,'County Data'!H32,"*")</f>
        <v>*</v>
      </c>
      <c r="G38" s="32" t="str">
        <f>IF('County Data'!K32&gt;9,'County Data'!J32,"*")</f>
        <v>*</v>
      </c>
      <c r="H38" s="33" t="str">
        <f>IF('County Data'!M32&gt;9,'County Data'!L32,"*")</f>
        <v>*</v>
      </c>
      <c r="I38" s="34" t="str">
        <f t="shared" si="2"/>
        <v/>
      </c>
      <c r="J38" s="34" t="str">
        <f t="shared" si="3"/>
        <v/>
      </c>
      <c r="K38" s="34" t="str">
        <f t="shared" si="4"/>
        <v/>
      </c>
    </row>
    <row r="39" spans="2:11" x14ac:dyDescent="0.25">
      <c r="B39" s="31">
        <f>'County Data'!A33</f>
        <v>0</v>
      </c>
      <c r="C39" s="32" t="str">
        <f>IF('County Data'!C33&gt;9,'County Data'!B33,"*")</f>
        <v>*</v>
      </c>
      <c r="D39" s="32" t="str">
        <f>IF('County Data'!E33&gt;9,'County Data'!D33,"*")</f>
        <v>*</v>
      </c>
      <c r="E39" s="33" t="str">
        <f>IF('County Data'!G33&gt;9,'County Data'!F33,"*")</f>
        <v>*</v>
      </c>
      <c r="F39" s="32" t="str">
        <f>IF('County Data'!I33&gt;9,'County Data'!H33,"*")</f>
        <v>*</v>
      </c>
      <c r="G39" s="32" t="str">
        <f>IF('County Data'!K33&gt;9,'County Data'!J33,"*")</f>
        <v>*</v>
      </c>
      <c r="H39" s="33" t="str">
        <f>IF('County Data'!M33&gt;9,'County Data'!L33,"*")</f>
        <v>*</v>
      </c>
      <c r="I39" s="34" t="str">
        <f t="shared" si="2"/>
        <v/>
      </c>
      <c r="J39" s="34" t="str">
        <f t="shared" si="3"/>
        <v/>
      </c>
      <c r="K39" s="34" t="str">
        <f t="shared" si="4"/>
        <v/>
      </c>
    </row>
    <row r="40" spans="2:11" x14ac:dyDescent="0.25">
      <c r="B40" s="31">
        <f>'County Data'!A34</f>
        <v>0</v>
      </c>
      <c r="C40" s="32" t="str">
        <f>IF('County Data'!C34&gt;9,'County Data'!B34,"*")</f>
        <v>*</v>
      </c>
      <c r="D40" s="32" t="str">
        <f>IF('County Data'!E34&gt;9,'County Data'!D34,"*")</f>
        <v>*</v>
      </c>
      <c r="E40" s="33" t="str">
        <f>IF('County Data'!G34&gt;9,'County Data'!F34,"*")</f>
        <v>*</v>
      </c>
      <c r="F40" s="32" t="str">
        <f>IF('County Data'!I34&gt;9,'County Data'!H34,"*")</f>
        <v>*</v>
      </c>
      <c r="G40" s="32" t="str">
        <f>IF('County Data'!K34&gt;9,'County Data'!J34,"*")</f>
        <v>*</v>
      </c>
      <c r="H40" s="33" t="str">
        <f>IF('County Data'!M34&gt;9,'County Data'!L34,"*")</f>
        <v>*</v>
      </c>
      <c r="I40" s="34" t="str">
        <f t="shared" si="2"/>
        <v/>
      </c>
      <c r="J40" s="34" t="str">
        <f t="shared" si="3"/>
        <v/>
      </c>
      <c r="K40" s="34" t="str">
        <f t="shared" si="4"/>
        <v/>
      </c>
    </row>
    <row r="41" spans="2:11" x14ac:dyDescent="0.25">
      <c r="B41" s="31">
        <f>'County Data'!A35</f>
        <v>0</v>
      </c>
      <c r="C41" s="32" t="str">
        <f>IF('County Data'!C35&gt;9,'County Data'!B35,"*")</f>
        <v>*</v>
      </c>
      <c r="D41" s="32" t="str">
        <f>IF('County Data'!E35&gt;9,'County Data'!D35,"*")</f>
        <v>*</v>
      </c>
      <c r="E41" s="33" t="str">
        <f>IF('County Data'!G35&gt;9,'County Data'!F35,"*")</f>
        <v>*</v>
      </c>
      <c r="F41" s="32" t="str">
        <f>IF('County Data'!I35&gt;9,'County Data'!H35,"*")</f>
        <v>*</v>
      </c>
      <c r="G41" s="32" t="str">
        <f>IF('County Data'!K35&gt;9,'County Data'!J35,"*")</f>
        <v>*</v>
      </c>
      <c r="H41" s="33" t="str">
        <f>IF('County Data'!M35&gt;9,'County Data'!L35,"*")</f>
        <v>*</v>
      </c>
      <c r="I41" s="34" t="str">
        <f t="shared" si="2"/>
        <v/>
      </c>
      <c r="J41" s="34" t="str">
        <f t="shared" si="3"/>
        <v/>
      </c>
      <c r="K41" s="34" t="str">
        <f t="shared" si="4"/>
        <v/>
      </c>
    </row>
    <row r="42" spans="2:11" x14ac:dyDescent="0.25">
      <c r="B42" s="31">
        <f>'County Data'!A36</f>
        <v>0</v>
      </c>
      <c r="C42" s="32" t="str">
        <f>IF('County Data'!C36&gt;9,'County Data'!B36,"*")</f>
        <v>*</v>
      </c>
      <c r="D42" s="32" t="str">
        <f>IF('County Data'!E36&gt;9,'County Data'!D36,"*")</f>
        <v>*</v>
      </c>
      <c r="E42" s="33" t="str">
        <f>IF('County Data'!G36&gt;9,'County Data'!F36,"*")</f>
        <v>*</v>
      </c>
      <c r="F42" s="32" t="str">
        <f>IF('County Data'!I36&gt;9,'County Data'!H36,"*")</f>
        <v>*</v>
      </c>
      <c r="G42" s="32" t="str">
        <f>IF('County Data'!K36&gt;9,'County Data'!J36,"*")</f>
        <v>*</v>
      </c>
      <c r="H42" s="33" t="str">
        <f>IF('County Data'!M36&gt;9,'County Data'!L36,"*")</f>
        <v>*</v>
      </c>
      <c r="I42" s="34" t="str">
        <f t="shared" si="2"/>
        <v/>
      </c>
      <c r="J42" s="34" t="str">
        <f t="shared" si="3"/>
        <v/>
      </c>
      <c r="K42" s="34" t="str">
        <f t="shared" si="4"/>
        <v/>
      </c>
    </row>
    <row r="43" spans="2:11" x14ac:dyDescent="0.25">
      <c r="B43" s="31">
        <f>'County Data'!A37</f>
        <v>0</v>
      </c>
      <c r="C43" s="32" t="str">
        <f>IF('County Data'!C37&gt;9,'County Data'!B37,"*")</f>
        <v>*</v>
      </c>
      <c r="D43" s="32" t="str">
        <f>IF('County Data'!E37&gt;9,'County Data'!D37,"*")</f>
        <v>*</v>
      </c>
      <c r="E43" s="33" t="str">
        <f>IF('County Data'!G37&gt;9,'County Data'!F37,"*")</f>
        <v>*</v>
      </c>
      <c r="F43" s="32" t="str">
        <f>IF('County Data'!I37&gt;9,'County Data'!H37,"*")</f>
        <v>*</v>
      </c>
      <c r="G43" s="32" t="str">
        <f>IF('County Data'!K37&gt;9,'County Data'!J37,"*")</f>
        <v>*</v>
      </c>
      <c r="H43" s="33" t="str">
        <f>IF('County Data'!M37&gt;9,'County Data'!L37,"*")</f>
        <v>*</v>
      </c>
      <c r="I43" s="34" t="str">
        <f t="shared" si="2"/>
        <v/>
      </c>
      <c r="J43" s="34" t="str">
        <f t="shared" si="3"/>
        <v/>
      </c>
      <c r="K43" s="34" t="str">
        <f t="shared" si="4"/>
        <v/>
      </c>
    </row>
    <row r="44" spans="2:11" x14ac:dyDescent="0.25">
      <c r="B44" s="31">
        <f>'County Data'!A38</f>
        <v>0</v>
      </c>
      <c r="C44" s="32" t="str">
        <f>IF('County Data'!C38&gt;9,'County Data'!B38,"*")</f>
        <v>*</v>
      </c>
      <c r="D44" s="32" t="str">
        <f>IF('County Data'!E38&gt;9,'County Data'!D38,"*")</f>
        <v>*</v>
      </c>
      <c r="E44" s="33" t="str">
        <f>IF('County Data'!G38&gt;9,'County Data'!F38,"*")</f>
        <v>*</v>
      </c>
      <c r="F44" s="32" t="str">
        <f>IF('County Data'!I38&gt;9,'County Data'!H38,"*")</f>
        <v>*</v>
      </c>
      <c r="G44" s="32" t="str">
        <f>IF('County Data'!K38&gt;9,'County Data'!J38,"*")</f>
        <v>*</v>
      </c>
      <c r="H44" s="33" t="str">
        <f>IF('County Data'!M38&gt;9,'County Data'!L38,"*")</f>
        <v>*</v>
      </c>
      <c r="I44" s="34" t="str">
        <f t="shared" si="2"/>
        <v/>
      </c>
      <c r="J44" s="34" t="str">
        <f t="shared" si="3"/>
        <v/>
      </c>
      <c r="K44" s="34" t="str">
        <f t="shared" si="4"/>
        <v/>
      </c>
    </row>
    <row r="45" spans="2:11" x14ac:dyDescent="0.25">
      <c r="B45" s="31">
        <f>'County Data'!A39</f>
        <v>0</v>
      </c>
      <c r="C45" s="32" t="str">
        <f>IF('County Data'!C39&gt;9,'County Data'!B39,"*")</f>
        <v>*</v>
      </c>
      <c r="D45" s="32" t="str">
        <f>IF('County Data'!E39&gt;9,'County Data'!D39,"*")</f>
        <v>*</v>
      </c>
      <c r="E45" s="33" t="str">
        <f>IF('County Data'!G39&gt;9,'County Data'!F39,"*")</f>
        <v>*</v>
      </c>
      <c r="F45" s="32" t="str">
        <f>IF('County Data'!I39&gt;9,'County Data'!H39,"*")</f>
        <v>*</v>
      </c>
      <c r="G45" s="32" t="str">
        <f>IF('County Data'!K39&gt;9,'County Data'!J39,"*")</f>
        <v>*</v>
      </c>
      <c r="H45" s="33" t="str">
        <f>IF('County Data'!M39&gt;9,'County Data'!L39,"*")</f>
        <v>*</v>
      </c>
      <c r="I45" s="34" t="str">
        <f t="shared" si="2"/>
        <v/>
      </c>
      <c r="J45" s="34" t="str">
        <f t="shared" si="3"/>
        <v/>
      </c>
      <c r="K45" s="34" t="str">
        <f t="shared" si="4"/>
        <v/>
      </c>
    </row>
    <row r="46" spans="2:11" x14ac:dyDescent="0.25">
      <c r="B46" s="31">
        <f>'County Data'!A40</f>
        <v>0</v>
      </c>
      <c r="C46" s="32" t="str">
        <f>IF('County Data'!C40&gt;9,'County Data'!B40,"*")</f>
        <v>*</v>
      </c>
      <c r="D46" s="32" t="str">
        <f>IF('County Data'!E40&gt;9,'County Data'!D40,"*")</f>
        <v>*</v>
      </c>
      <c r="E46" s="33" t="str">
        <f>IF('County Data'!G40&gt;9,'County Data'!F40,"*")</f>
        <v>*</v>
      </c>
      <c r="F46" s="32" t="str">
        <f>IF('County Data'!I40&gt;9,'County Data'!H40,"*")</f>
        <v>*</v>
      </c>
      <c r="G46" s="32" t="str">
        <f>IF('County Data'!K40&gt;9,'County Data'!J40,"*")</f>
        <v>*</v>
      </c>
      <c r="H46" s="33" t="str">
        <f>IF('County Data'!M40&gt;9,'County Data'!L40,"*")</f>
        <v>*</v>
      </c>
      <c r="I46" s="34" t="str">
        <f t="shared" si="2"/>
        <v/>
      </c>
      <c r="J46" s="34" t="str">
        <f t="shared" si="3"/>
        <v/>
      </c>
      <c r="K46" s="34" t="str">
        <f t="shared" si="4"/>
        <v/>
      </c>
    </row>
    <row r="47" spans="2:11" x14ac:dyDescent="0.25">
      <c r="B47" s="31">
        <f>'County Data'!A41</f>
        <v>0</v>
      </c>
      <c r="C47" s="32" t="str">
        <f>IF('County Data'!C41&gt;9,'County Data'!B41,"*")</f>
        <v>*</v>
      </c>
      <c r="D47" s="32" t="str">
        <f>IF('County Data'!E41&gt;9,'County Data'!D41,"*")</f>
        <v>*</v>
      </c>
      <c r="E47" s="33" t="str">
        <f>IF('County Data'!G41&gt;9,'County Data'!F41,"*")</f>
        <v>*</v>
      </c>
      <c r="F47" s="32" t="str">
        <f>IF('County Data'!I41&gt;9,'County Data'!H41,"*")</f>
        <v>*</v>
      </c>
      <c r="G47" s="32" t="str">
        <f>IF('County Data'!K41&gt;9,'County Data'!J41,"*")</f>
        <v>*</v>
      </c>
      <c r="H47" s="33" t="str">
        <f>IF('County Data'!M41&gt;9,'County Data'!L41,"*")</f>
        <v>*</v>
      </c>
      <c r="I47" s="34" t="str">
        <f t="shared" si="2"/>
        <v/>
      </c>
      <c r="J47" s="34" t="str">
        <f t="shared" si="3"/>
        <v/>
      </c>
      <c r="K47" s="34" t="str">
        <f t="shared" si="4"/>
        <v/>
      </c>
    </row>
    <row r="48" spans="2:11" x14ac:dyDescent="0.25">
      <c r="B48" s="31">
        <f>'County Data'!A42</f>
        <v>0</v>
      </c>
      <c r="C48" s="32" t="str">
        <f>IF('County Data'!C42&gt;9,'County Data'!B42,"*")</f>
        <v>*</v>
      </c>
      <c r="D48" s="32" t="str">
        <f>IF('County Data'!E42&gt;9,'County Data'!D42,"*")</f>
        <v>*</v>
      </c>
      <c r="E48" s="33" t="str">
        <f>IF('County Data'!G42&gt;9,'County Data'!F42,"*")</f>
        <v>*</v>
      </c>
      <c r="F48" s="32" t="str">
        <f>IF('County Data'!I42&gt;9,'County Data'!H42,"*")</f>
        <v>*</v>
      </c>
      <c r="G48" s="32" t="str">
        <f>IF('County Data'!K42&gt;9,'County Data'!J42,"*")</f>
        <v>*</v>
      </c>
      <c r="H48" s="33" t="str">
        <f>IF('County Data'!M42&gt;9,'County Data'!L42,"*")</f>
        <v>*</v>
      </c>
      <c r="I48" s="34" t="str">
        <f t="shared" si="2"/>
        <v/>
      </c>
      <c r="J48" s="34" t="str">
        <f t="shared" si="3"/>
        <v/>
      </c>
      <c r="K48" s="34" t="str">
        <f t="shared" si="4"/>
        <v/>
      </c>
    </row>
    <row r="49" spans="2:11" x14ac:dyDescent="0.25">
      <c r="B49" s="31">
        <f>'County Data'!A43</f>
        <v>0</v>
      </c>
      <c r="C49" s="32" t="str">
        <f>IF('County Data'!C43&gt;9,'County Data'!B43,"*")</f>
        <v>*</v>
      </c>
      <c r="D49" s="32" t="str">
        <f>IF('County Data'!E43&gt;9,'County Data'!D43,"*")</f>
        <v>*</v>
      </c>
      <c r="E49" s="33" t="str">
        <f>IF('County Data'!G43&gt;9,'County Data'!F43,"*")</f>
        <v>*</v>
      </c>
      <c r="F49" s="32" t="str">
        <f>IF('County Data'!I43&gt;9,'County Data'!H43,"*")</f>
        <v>*</v>
      </c>
      <c r="G49" s="32" t="str">
        <f>IF('County Data'!K43&gt;9,'County Data'!J43,"*")</f>
        <v>*</v>
      </c>
      <c r="H49" s="33" t="str">
        <f>IF('County Data'!M43&gt;9,'County Data'!L43,"*")</f>
        <v>*</v>
      </c>
      <c r="I49" s="34" t="str">
        <f t="shared" si="2"/>
        <v/>
      </c>
      <c r="J49" s="34" t="str">
        <f t="shared" si="3"/>
        <v/>
      </c>
      <c r="K49" s="34" t="str">
        <f t="shared" si="4"/>
        <v/>
      </c>
    </row>
    <row r="50" spans="2:11" x14ac:dyDescent="0.25">
      <c r="B50" s="31">
        <f>'County Data'!A44</f>
        <v>0</v>
      </c>
      <c r="C50" s="32" t="str">
        <f>IF('County Data'!C44&gt;9,'County Data'!B44,"*")</f>
        <v>*</v>
      </c>
      <c r="D50" s="32" t="str">
        <f>IF('County Data'!E44&gt;9,'County Data'!D44,"*")</f>
        <v>*</v>
      </c>
      <c r="E50" s="33" t="str">
        <f>IF('County Data'!G44&gt;9,'County Data'!F44,"*")</f>
        <v>*</v>
      </c>
      <c r="F50" s="32" t="str">
        <f>IF('County Data'!I44&gt;9,'County Data'!H44,"*")</f>
        <v>*</v>
      </c>
      <c r="G50" s="32" t="str">
        <f>IF('County Data'!K44&gt;9,'County Data'!J44,"*")</f>
        <v>*</v>
      </c>
      <c r="H50" s="33" t="str">
        <f>IF('County Data'!M44&gt;9,'County Data'!L44,"*")</f>
        <v>*</v>
      </c>
      <c r="I50" s="34" t="str">
        <f t="shared" si="2"/>
        <v/>
      </c>
      <c r="J50" s="34" t="str">
        <f t="shared" si="3"/>
        <v/>
      </c>
      <c r="K50" s="34" t="str">
        <f t="shared" si="4"/>
        <v/>
      </c>
    </row>
    <row r="51" spans="2:11" x14ac:dyDescent="0.25">
      <c r="B51" s="31">
        <f>'County Data'!A45</f>
        <v>0</v>
      </c>
      <c r="C51" s="32" t="str">
        <f>IF('County Data'!C45&gt;9,'County Data'!B45,"*")</f>
        <v>*</v>
      </c>
      <c r="D51" s="32" t="str">
        <f>IF('County Data'!E45&gt;9,'County Data'!D45,"*")</f>
        <v>*</v>
      </c>
      <c r="E51" s="33" t="str">
        <f>IF('County Data'!G45&gt;9,'County Data'!F45,"*")</f>
        <v>*</v>
      </c>
      <c r="F51" s="32" t="str">
        <f>IF('County Data'!I45&gt;9,'County Data'!H45,"*")</f>
        <v>*</v>
      </c>
      <c r="G51" s="32" t="str">
        <f>IF('County Data'!K45&gt;9,'County Data'!J45,"*")</f>
        <v>*</v>
      </c>
      <c r="H51" s="33" t="str">
        <f>IF('County Data'!M45&gt;9,'County Data'!L45,"*")</f>
        <v>*</v>
      </c>
      <c r="I51" s="34" t="str">
        <f t="shared" si="2"/>
        <v/>
      </c>
      <c r="J51" s="34" t="str">
        <f t="shared" si="3"/>
        <v/>
      </c>
      <c r="K51" s="34" t="str">
        <f t="shared" si="4"/>
        <v/>
      </c>
    </row>
    <row r="52" spans="2:11" x14ac:dyDescent="0.25">
      <c r="B52" s="31">
        <f>'County Data'!A46</f>
        <v>0</v>
      </c>
      <c r="C52" s="32" t="str">
        <f>IF('County Data'!C46&gt;9,'County Data'!B46,"*")</f>
        <v>*</v>
      </c>
      <c r="D52" s="32" t="str">
        <f>IF('County Data'!E46&gt;9,'County Data'!D46,"*")</f>
        <v>*</v>
      </c>
      <c r="E52" s="33" t="str">
        <f>IF('County Data'!G46&gt;9,'County Data'!F46,"*")</f>
        <v>*</v>
      </c>
      <c r="F52" s="32" t="str">
        <f>IF('County Data'!I46&gt;9,'County Data'!H46,"*")</f>
        <v>*</v>
      </c>
      <c r="G52" s="32" t="str">
        <f>IF('County Data'!K46&gt;9,'County Data'!J46,"*")</f>
        <v>*</v>
      </c>
      <c r="H52" s="33" t="str">
        <f>IF('County Data'!M46&gt;9,'County Data'!L46,"*")</f>
        <v>*</v>
      </c>
      <c r="I52" s="34" t="str">
        <f t="shared" si="2"/>
        <v/>
      </c>
      <c r="J52" s="34" t="str">
        <f t="shared" si="3"/>
        <v/>
      </c>
      <c r="K52" s="34" t="str">
        <f t="shared" si="4"/>
        <v/>
      </c>
    </row>
    <row r="53" spans="2:11" x14ac:dyDescent="0.25">
      <c r="B53" s="31">
        <f>'County Data'!A47</f>
        <v>0</v>
      </c>
      <c r="C53" s="32" t="str">
        <f>IF('County Data'!C47&gt;9,'County Data'!B47,"*")</f>
        <v>*</v>
      </c>
      <c r="D53" s="32" t="str">
        <f>IF('County Data'!E47&gt;9,'County Data'!D47,"*")</f>
        <v>*</v>
      </c>
      <c r="E53" s="33" t="str">
        <f>IF('County Data'!G47&gt;9,'County Data'!F47,"*")</f>
        <v>*</v>
      </c>
      <c r="F53" s="32" t="str">
        <f>IF('County Data'!I47&gt;9,'County Data'!H47,"*")</f>
        <v>*</v>
      </c>
      <c r="G53" s="32" t="str">
        <f>IF('County Data'!K47&gt;9,'County Data'!J47,"*")</f>
        <v>*</v>
      </c>
      <c r="H53" s="33" t="str">
        <f>IF('County Data'!M47&gt;9,'County Data'!L47,"*")</f>
        <v>*</v>
      </c>
      <c r="I53" s="34" t="str">
        <f t="shared" si="2"/>
        <v/>
      </c>
      <c r="J53" s="34" t="str">
        <f t="shared" si="3"/>
        <v/>
      </c>
      <c r="K53" s="34" t="str">
        <f t="shared" si="4"/>
        <v/>
      </c>
    </row>
    <row r="54" spans="2:11" x14ac:dyDescent="0.25">
      <c r="B54" s="31">
        <f>'County Data'!A48</f>
        <v>0</v>
      </c>
      <c r="C54" s="32" t="str">
        <f>IF('County Data'!C48&gt;9,'County Data'!B48,"*")</f>
        <v>*</v>
      </c>
      <c r="D54" s="32" t="str">
        <f>IF('County Data'!E48&gt;9,'County Data'!D48,"*")</f>
        <v>*</v>
      </c>
      <c r="E54" s="33" t="str">
        <f>IF('County Data'!G48&gt;9,'County Data'!F48,"*")</f>
        <v>*</v>
      </c>
      <c r="F54" s="32" t="str">
        <f>IF('County Data'!I48&gt;9,'County Data'!H48,"*")</f>
        <v>*</v>
      </c>
      <c r="G54" s="32" t="str">
        <f>IF('County Data'!K48&gt;9,'County Data'!J48,"*")</f>
        <v>*</v>
      </c>
      <c r="H54" s="33" t="str">
        <f>IF('County Data'!M48&gt;9,'County Data'!L48,"*")</f>
        <v>*</v>
      </c>
      <c r="I54" s="34" t="str">
        <f t="shared" si="2"/>
        <v/>
      </c>
      <c r="J54" s="34" t="str">
        <f t="shared" si="3"/>
        <v/>
      </c>
      <c r="K54" s="34" t="str">
        <f t="shared" si="4"/>
        <v/>
      </c>
    </row>
    <row r="55" spans="2:11" x14ac:dyDescent="0.25">
      <c r="B55" s="31">
        <f>'County Data'!A49</f>
        <v>0</v>
      </c>
      <c r="C55" s="32" t="str">
        <f>IF('County Data'!C49&gt;9,'County Data'!B49,"*")</f>
        <v>*</v>
      </c>
      <c r="D55" s="32" t="str">
        <f>IF('County Data'!E49&gt;9,'County Data'!D49,"*")</f>
        <v>*</v>
      </c>
      <c r="E55" s="33" t="str">
        <f>IF('County Data'!G49&gt;9,'County Data'!F49,"*")</f>
        <v>*</v>
      </c>
      <c r="F55" s="32" t="str">
        <f>IF('County Data'!I49&gt;9,'County Data'!H49,"*")</f>
        <v>*</v>
      </c>
      <c r="G55" s="32" t="str">
        <f>IF('County Data'!K49&gt;9,'County Data'!J49,"*")</f>
        <v>*</v>
      </c>
      <c r="H55" s="33" t="str">
        <f>IF('County Data'!M49&gt;9,'County Data'!L49,"*")</f>
        <v>*</v>
      </c>
      <c r="I55" s="34" t="str">
        <f t="shared" si="2"/>
        <v/>
      </c>
      <c r="J55" s="34" t="str">
        <f t="shared" si="3"/>
        <v/>
      </c>
      <c r="K55" s="34" t="str">
        <f t="shared" si="4"/>
        <v/>
      </c>
    </row>
    <row r="56" spans="2:11" x14ac:dyDescent="0.25">
      <c r="B56" s="31">
        <f>'County Data'!A50</f>
        <v>0</v>
      </c>
      <c r="C56" s="32" t="str">
        <f>IF('County Data'!C50&gt;9,'County Data'!B50,"*")</f>
        <v>*</v>
      </c>
      <c r="D56" s="32" t="str">
        <f>IF('County Data'!E50&gt;9,'County Data'!D50,"*")</f>
        <v>*</v>
      </c>
      <c r="E56" s="33" t="str">
        <f>IF('County Data'!G50&gt;9,'County Data'!F50,"*")</f>
        <v>*</v>
      </c>
      <c r="F56" s="32" t="str">
        <f>IF('County Data'!I50&gt;9,'County Data'!H50,"*")</f>
        <v>*</v>
      </c>
      <c r="G56" s="32" t="str">
        <f>IF('County Data'!K50&gt;9,'County Data'!J50,"*")</f>
        <v>*</v>
      </c>
      <c r="H56" s="33" t="str">
        <f>IF('County Data'!M50&gt;9,'County Data'!L50,"*")</f>
        <v>*</v>
      </c>
      <c r="I56" s="34" t="str">
        <f t="shared" si="2"/>
        <v/>
      </c>
      <c r="J56" s="34" t="str">
        <f t="shared" si="3"/>
        <v/>
      </c>
      <c r="K56" s="34" t="str">
        <f t="shared" si="4"/>
        <v/>
      </c>
    </row>
    <row r="57" spans="2:11" x14ac:dyDescent="0.25">
      <c r="B57" s="31">
        <f>'County Data'!A51</f>
        <v>0</v>
      </c>
      <c r="C57" s="32" t="str">
        <f>IF('County Data'!C51&gt;9,'County Data'!B51,"*")</f>
        <v>*</v>
      </c>
      <c r="D57" s="32" t="str">
        <f>IF('County Data'!E51&gt;9,'County Data'!D51,"*")</f>
        <v>*</v>
      </c>
      <c r="E57" s="33" t="str">
        <f>IF('County Data'!G51&gt;9,'County Data'!F51,"*")</f>
        <v>*</v>
      </c>
      <c r="F57" s="32" t="str">
        <f>IF('County Data'!I51&gt;9,'County Data'!H51,"*")</f>
        <v>*</v>
      </c>
      <c r="G57" s="32" t="str">
        <f>IF('County Data'!K51&gt;9,'County Data'!J51,"*")</f>
        <v>*</v>
      </c>
      <c r="H57" s="33" t="str">
        <f>IF('County Data'!M51&gt;9,'County Data'!L51,"*")</f>
        <v>*</v>
      </c>
      <c r="I57" s="34" t="str">
        <f t="shared" si="2"/>
        <v/>
      </c>
      <c r="J57" s="34" t="str">
        <f t="shared" si="3"/>
        <v/>
      </c>
      <c r="K57" s="34" t="str">
        <f t="shared" si="4"/>
        <v/>
      </c>
    </row>
    <row r="58" spans="2:11" x14ac:dyDescent="0.25">
      <c r="B58" s="31">
        <f>'County Data'!A52</f>
        <v>0</v>
      </c>
      <c r="C58" s="32" t="str">
        <f>IF('County Data'!C52&gt;9,'County Data'!B52,"*")</f>
        <v>*</v>
      </c>
      <c r="D58" s="32" t="str">
        <f>IF('County Data'!E52&gt;9,'County Data'!D52,"*")</f>
        <v>*</v>
      </c>
      <c r="E58" s="33" t="str">
        <f>IF('County Data'!G52&gt;9,'County Data'!F52,"*")</f>
        <v>*</v>
      </c>
      <c r="F58" s="32" t="str">
        <f>IF('County Data'!I52&gt;9,'County Data'!H52,"*")</f>
        <v>*</v>
      </c>
      <c r="G58" s="32" t="str">
        <f>IF('County Data'!K52&gt;9,'County Data'!J52,"*")</f>
        <v>*</v>
      </c>
      <c r="H58" s="33" t="str">
        <f>IF('County Data'!M52&gt;9,'County Data'!L52,"*")</f>
        <v>*</v>
      </c>
      <c r="I58" s="34" t="str">
        <f t="shared" si="2"/>
        <v/>
      </c>
      <c r="J58" s="34" t="str">
        <f t="shared" si="3"/>
        <v/>
      </c>
      <c r="K58" s="34" t="str">
        <f t="shared" si="4"/>
        <v/>
      </c>
    </row>
  </sheetData>
  <mergeCells count="11">
    <mergeCell ref="I4:K4"/>
    <mergeCell ref="B2:D2"/>
    <mergeCell ref="E2:F2"/>
    <mergeCell ref="G2:H2"/>
    <mergeCell ref="I2:K2"/>
    <mergeCell ref="B3:B5"/>
    <mergeCell ref="C3:E3"/>
    <mergeCell ref="F3:H3"/>
    <mergeCell ref="I3:K3"/>
    <mergeCell ref="C4:E4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showGridLines="0" workbookViewId="0"/>
  </sheetViews>
  <sheetFormatPr defaultColWidth="8" defaultRowHeight="15" x14ac:dyDescent="0.25"/>
  <cols>
    <col min="1" max="1" width="13.125" style="64" customWidth="1"/>
    <col min="2" max="2" width="13.5" style="64" bestFit="1" customWidth="1"/>
    <col min="3" max="3" width="13.375" style="62" customWidth="1"/>
    <col min="4" max="4" width="13.625" style="64" customWidth="1"/>
    <col min="5" max="5" width="14.25" style="62" customWidth="1"/>
    <col min="6" max="6" width="13.625" style="64" customWidth="1"/>
    <col min="7" max="7" width="14" style="62" customWidth="1"/>
    <col min="8" max="8" width="13.875" style="64" customWidth="1"/>
    <col min="9" max="9" width="18.125" style="62" customWidth="1"/>
    <col min="10" max="10" width="15.625" style="64" customWidth="1"/>
    <col min="11" max="11" width="16.5" style="62" customWidth="1"/>
    <col min="12" max="12" width="12.625" style="64" customWidth="1"/>
    <col min="13" max="13" width="16.625" style="66" bestFit="1" customWidth="1"/>
    <col min="14" max="16384" width="8" style="64"/>
  </cols>
  <sheetData>
    <row r="1" spans="1:13" s="62" customFormat="1" x14ac:dyDescent="0.25">
      <c r="A1" s="62" t="s">
        <v>171</v>
      </c>
      <c r="B1" s="68" t="s">
        <v>160</v>
      </c>
      <c r="C1" s="66" t="s">
        <v>0</v>
      </c>
      <c r="D1" s="68" t="s">
        <v>161</v>
      </c>
      <c r="E1" s="66" t="s">
        <v>1</v>
      </c>
      <c r="F1" s="68" t="s">
        <v>162</v>
      </c>
      <c r="G1" s="66" t="s">
        <v>2</v>
      </c>
      <c r="H1" s="68" t="s">
        <v>172</v>
      </c>
      <c r="I1" s="66" t="s">
        <v>173</v>
      </c>
      <c r="J1" s="68" t="s">
        <v>174</v>
      </c>
      <c r="K1" s="66" t="s">
        <v>175</v>
      </c>
      <c r="L1" s="68" t="s">
        <v>176</v>
      </c>
      <c r="M1" s="66" t="s">
        <v>177</v>
      </c>
    </row>
    <row r="2" spans="1:13" x14ac:dyDescent="0.25">
      <c r="A2" s="64" t="s">
        <v>125</v>
      </c>
      <c r="B2" s="65">
        <v>68655230.030000001</v>
      </c>
      <c r="C2" s="62">
        <v>317</v>
      </c>
      <c r="D2" s="65">
        <v>15703829.35</v>
      </c>
      <c r="E2" s="62">
        <v>301</v>
      </c>
      <c r="F2" s="65">
        <v>482552.66666666669</v>
      </c>
      <c r="G2" s="62">
        <v>62</v>
      </c>
      <c r="H2" s="65">
        <v>70390430.069999993</v>
      </c>
      <c r="I2" s="62">
        <v>337</v>
      </c>
      <c r="J2" s="65">
        <v>14847371.359999999</v>
      </c>
      <c r="K2" s="62">
        <v>323</v>
      </c>
      <c r="L2" s="65">
        <v>402893.66666666669</v>
      </c>
      <c r="M2" s="66">
        <v>61</v>
      </c>
    </row>
    <row r="3" spans="1:13" x14ac:dyDescent="0.25">
      <c r="A3" s="64" t="s">
        <v>124</v>
      </c>
      <c r="B3" s="65">
        <v>86616429.569999993</v>
      </c>
      <c r="C3" s="62">
        <v>395</v>
      </c>
      <c r="D3" s="65">
        <v>28629187.73</v>
      </c>
      <c r="E3" s="62">
        <v>373</v>
      </c>
      <c r="F3" s="65">
        <v>683222.16666666698</v>
      </c>
      <c r="G3" s="62">
        <v>83</v>
      </c>
      <c r="H3" s="65">
        <v>88522228.760000005</v>
      </c>
      <c r="I3" s="62">
        <v>413</v>
      </c>
      <c r="J3" s="65">
        <v>25194302.190000001</v>
      </c>
      <c r="K3" s="62">
        <v>392</v>
      </c>
      <c r="L3" s="65">
        <v>723228.33333333326</v>
      </c>
      <c r="M3" s="66">
        <v>90</v>
      </c>
    </row>
    <row r="4" spans="1:13" x14ac:dyDescent="0.25">
      <c r="A4" s="64" t="s">
        <v>123</v>
      </c>
      <c r="B4" s="65">
        <v>45320144.810000002</v>
      </c>
      <c r="C4" s="62">
        <v>285</v>
      </c>
      <c r="D4" s="65">
        <v>14655110.91</v>
      </c>
      <c r="E4" s="62">
        <v>272</v>
      </c>
      <c r="F4" s="65">
        <v>239676.50000000003</v>
      </c>
      <c r="G4" s="62">
        <v>67</v>
      </c>
      <c r="H4" s="65">
        <v>43923676.380000003</v>
      </c>
      <c r="I4" s="62">
        <v>293</v>
      </c>
      <c r="J4" s="65">
        <v>14268353.880000001</v>
      </c>
      <c r="K4" s="62">
        <v>281</v>
      </c>
      <c r="L4" s="65">
        <v>409837.83333333331</v>
      </c>
      <c r="M4" s="66">
        <v>74</v>
      </c>
    </row>
    <row r="5" spans="1:13" x14ac:dyDescent="0.25">
      <c r="A5" s="64" t="s">
        <v>122</v>
      </c>
      <c r="B5" s="65">
        <v>498369018.36000001</v>
      </c>
      <c r="C5" s="67">
        <v>1495</v>
      </c>
      <c r="D5" s="65">
        <v>144768586.38</v>
      </c>
      <c r="E5" s="67">
        <v>1377</v>
      </c>
      <c r="F5" s="65">
        <v>7058869.6666666688</v>
      </c>
      <c r="G5" s="62">
        <v>398</v>
      </c>
      <c r="H5" s="65">
        <v>494384965.98000002</v>
      </c>
      <c r="I5" s="67">
        <v>1564</v>
      </c>
      <c r="J5" s="65">
        <v>138466902.72999999</v>
      </c>
      <c r="K5" s="67">
        <v>1440</v>
      </c>
      <c r="L5" s="65">
        <v>6210877.333333334</v>
      </c>
      <c r="M5" s="66">
        <v>400</v>
      </c>
    </row>
    <row r="6" spans="1:13" x14ac:dyDescent="0.25">
      <c r="A6" s="64" t="s">
        <v>121</v>
      </c>
      <c r="B6" s="65">
        <v>1453291.74</v>
      </c>
      <c r="C6" s="62">
        <v>26</v>
      </c>
      <c r="D6" s="65">
        <v>702180.85</v>
      </c>
      <c r="E6" s="62">
        <v>22</v>
      </c>
      <c r="F6" s="64">
        <v>0</v>
      </c>
      <c r="G6" s="62">
        <v>0</v>
      </c>
      <c r="H6" s="65">
        <v>1346341.16</v>
      </c>
      <c r="I6" s="62">
        <v>32</v>
      </c>
      <c r="J6" s="65">
        <v>669559.04000000004</v>
      </c>
      <c r="K6" s="62">
        <v>30</v>
      </c>
      <c r="L6" s="64">
        <v>0</v>
      </c>
      <c r="M6" s="66">
        <v>0</v>
      </c>
    </row>
    <row r="7" spans="1:13" x14ac:dyDescent="0.25">
      <c r="A7" s="64" t="s">
        <v>120</v>
      </c>
      <c r="B7" s="65">
        <v>105513752.93000001</v>
      </c>
      <c r="C7" s="62">
        <v>324</v>
      </c>
      <c r="D7" s="65">
        <v>20588981.829999998</v>
      </c>
      <c r="E7" s="62">
        <v>305</v>
      </c>
      <c r="F7" s="65">
        <v>721143.83333333372</v>
      </c>
      <c r="G7" s="62">
        <v>77</v>
      </c>
      <c r="H7" s="65">
        <v>114752299.22</v>
      </c>
      <c r="I7" s="62">
        <v>337</v>
      </c>
      <c r="J7" s="65">
        <v>18070695.289999999</v>
      </c>
      <c r="K7" s="62">
        <v>317</v>
      </c>
      <c r="L7" s="65">
        <v>560341.83333333349</v>
      </c>
      <c r="M7" s="66">
        <v>72</v>
      </c>
    </row>
    <row r="8" spans="1:13" x14ac:dyDescent="0.25">
      <c r="A8" s="64" t="s">
        <v>119</v>
      </c>
      <c r="B8" s="65">
        <v>3439586.01</v>
      </c>
      <c r="C8" s="62">
        <v>51</v>
      </c>
      <c r="D8" s="65">
        <v>1255837.3400000001</v>
      </c>
      <c r="E8" s="62">
        <v>47</v>
      </c>
      <c r="F8" s="64">
        <v>0</v>
      </c>
      <c r="G8" s="62">
        <v>0</v>
      </c>
      <c r="H8" s="65">
        <v>4096716.96</v>
      </c>
      <c r="I8" s="62">
        <v>54</v>
      </c>
      <c r="J8" s="65">
        <v>1128858.8700000001</v>
      </c>
      <c r="K8" s="62">
        <v>53</v>
      </c>
      <c r="L8" s="64">
        <v>0</v>
      </c>
      <c r="M8" s="66">
        <v>0</v>
      </c>
    </row>
    <row r="9" spans="1:13" x14ac:dyDescent="0.25">
      <c r="A9" s="64" t="s">
        <v>118</v>
      </c>
      <c r="B9" s="65">
        <v>60904605.020000003</v>
      </c>
      <c r="C9" s="62">
        <v>292</v>
      </c>
      <c r="D9" s="65">
        <v>21722905.489999998</v>
      </c>
      <c r="E9" s="62">
        <v>284</v>
      </c>
      <c r="F9" s="65">
        <v>611114.00000000047</v>
      </c>
      <c r="G9" s="62">
        <v>64</v>
      </c>
      <c r="H9" s="65">
        <v>55421266.990000002</v>
      </c>
      <c r="I9" s="62">
        <v>304</v>
      </c>
      <c r="J9" s="65">
        <v>17852411.350000001</v>
      </c>
      <c r="K9" s="62">
        <v>289</v>
      </c>
      <c r="L9" s="65">
        <v>988052.49999999965</v>
      </c>
      <c r="M9" s="66">
        <v>70</v>
      </c>
    </row>
    <row r="10" spans="1:13" x14ac:dyDescent="0.25">
      <c r="A10" s="64" t="s">
        <v>117</v>
      </c>
      <c r="B10" s="65">
        <v>22409833.379999999</v>
      </c>
      <c r="C10" s="62">
        <v>184</v>
      </c>
      <c r="D10" s="65">
        <v>5635865.8399999999</v>
      </c>
      <c r="E10" s="62">
        <v>172</v>
      </c>
      <c r="F10" s="65">
        <v>234959.83333333337</v>
      </c>
      <c r="G10" s="62">
        <v>55</v>
      </c>
      <c r="H10" s="65">
        <v>24587855.510000002</v>
      </c>
      <c r="I10" s="62">
        <v>191</v>
      </c>
      <c r="J10" s="65">
        <v>5844170.6799999997</v>
      </c>
      <c r="K10" s="62">
        <v>178</v>
      </c>
      <c r="L10" s="65">
        <v>274621.83333333302</v>
      </c>
      <c r="M10" s="66">
        <v>56</v>
      </c>
    </row>
    <row r="11" spans="1:13" x14ac:dyDescent="0.25">
      <c r="A11" s="64" t="s">
        <v>116</v>
      </c>
      <c r="B11" s="65">
        <v>66436668.270000003</v>
      </c>
      <c r="C11" s="62">
        <v>264</v>
      </c>
      <c r="D11" s="65">
        <v>18428078.949999999</v>
      </c>
      <c r="E11" s="62">
        <v>250</v>
      </c>
      <c r="F11" s="65">
        <v>513317.33333333372</v>
      </c>
      <c r="G11" s="62">
        <v>78</v>
      </c>
      <c r="H11" s="65">
        <v>68409151.959999993</v>
      </c>
      <c r="I11" s="62">
        <v>267</v>
      </c>
      <c r="J11" s="65">
        <v>16568228.029999999</v>
      </c>
      <c r="K11" s="62">
        <v>249</v>
      </c>
      <c r="L11" s="65">
        <v>604600.9999999993</v>
      </c>
      <c r="M11" s="66">
        <v>74</v>
      </c>
    </row>
    <row r="12" spans="1:13" x14ac:dyDescent="0.25">
      <c r="A12" s="64" t="s">
        <v>115</v>
      </c>
      <c r="B12" s="65">
        <v>1010100510.6</v>
      </c>
      <c r="C12" s="62">
        <v>5444</v>
      </c>
      <c r="D12" s="65">
        <v>231466490.41999999</v>
      </c>
      <c r="E12" s="62">
        <v>4375</v>
      </c>
      <c r="F12" s="65">
        <v>4034189.6666666674</v>
      </c>
      <c r="G12" s="62">
        <v>254</v>
      </c>
      <c r="H12" s="65">
        <v>946177290.11000001</v>
      </c>
      <c r="I12" s="62">
        <v>4676</v>
      </c>
      <c r="J12" s="65">
        <v>186534291.31999999</v>
      </c>
      <c r="K12" s="62">
        <v>3737</v>
      </c>
      <c r="L12" s="65">
        <v>5601896.9999999972</v>
      </c>
      <c r="M12" s="66">
        <v>288</v>
      </c>
    </row>
    <row r="13" spans="1:13" x14ac:dyDescent="0.25">
      <c r="A13" s="64" t="s">
        <v>114</v>
      </c>
      <c r="B13" s="65">
        <v>105844676.33</v>
      </c>
      <c r="C13" s="62">
        <v>584</v>
      </c>
      <c r="D13" s="65">
        <v>39926644.350000001</v>
      </c>
      <c r="E13" s="62">
        <v>551</v>
      </c>
      <c r="F13" s="65">
        <v>2662255.4999999991</v>
      </c>
      <c r="G13" s="62">
        <v>124</v>
      </c>
      <c r="H13" s="65">
        <v>115558584.34999999</v>
      </c>
      <c r="I13" s="62">
        <v>613</v>
      </c>
      <c r="J13" s="65">
        <v>40254420.049999997</v>
      </c>
      <c r="K13" s="62">
        <v>580</v>
      </c>
      <c r="L13" s="65">
        <v>2148339.3333333344</v>
      </c>
      <c r="M13" s="66">
        <v>126</v>
      </c>
    </row>
    <row r="14" spans="1:13" x14ac:dyDescent="0.25">
      <c r="A14" s="64" t="s">
        <v>113</v>
      </c>
      <c r="B14" s="65">
        <v>214331732.15000001</v>
      </c>
      <c r="C14" s="62">
        <v>593</v>
      </c>
      <c r="D14" s="65">
        <v>41871317.189999998</v>
      </c>
      <c r="E14" s="62">
        <v>566</v>
      </c>
      <c r="F14" s="65">
        <v>1667654</v>
      </c>
      <c r="G14" s="62">
        <v>126</v>
      </c>
      <c r="H14" s="65">
        <v>219952172.44999999</v>
      </c>
      <c r="I14" s="62">
        <v>620</v>
      </c>
      <c r="J14" s="65">
        <v>37585933.649999999</v>
      </c>
      <c r="K14" s="62">
        <v>586</v>
      </c>
      <c r="L14" s="65">
        <v>1577699.6666666674</v>
      </c>
      <c r="M14" s="66">
        <v>131</v>
      </c>
    </row>
    <row r="15" spans="1:13" x14ac:dyDescent="0.25">
      <c r="A15" s="64" t="s">
        <v>112</v>
      </c>
      <c r="B15" s="65">
        <v>75953554.109999999</v>
      </c>
      <c r="C15" s="62">
        <v>443</v>
      </c>
      <c r="D15" s="65">
        <v>17336433.510000002</v>
      </c>
      <c r="E15" s="62">
        <v>413</v>
      </c>
      <c r="F15" s="65">
        <v>588685.33333333337</v>
      </c>
      <c r="G15" s="62">
        <v>101</v>
      </c>
      <c r="H15" s="65">
        <v>70778443.209999993</v>
      </c>
      <c r="I15" s="62">
        <v>458</v>
      </c>
      <c r="J15" s="65">
        <v>15806149.58</v>
      </c>
      <c r="K15" s="62">
        <v>429</v>
      </c>
      <c r="L15" s="65">
        <v>965948.83333333337</v>
      </c>
      <c r="M15" s="66">
        <v>97</v>
      </c>
    </row>
    <row r="16" spans="1:13" x14ac:dyDescent="0.25">
      <c r="A16" s="64" t="s">
        <v>111</v>
      </c>
      <c r="B16" s="64">
        <v>100751479.09</v>
      </c>
      <c r="C16" s="62">
        <v>496</v>
      </c>
      <c r="D16" s="64">
        <v>25422516.699999999</v>
      </c>
      <c r="E16" s="62">
        <v>462</v>
      </c>
      <c r="F16" s="64">
        <v>1053521.3333333328</v>
      </c>
      <c r="G16" s="62">
        <v>141</v>
      </c>
      <c r="H16" s="64">
        <v>97305676.200000003</v>
      </c>
      <c r="I16" s="62">
        <v>516</v>
      </c>
      <c r="J16" s="64">
        <v>24623958.649999999</v>
      </c>
      <c r="K16" s="62">
        <v>481</v>
      </c>
      <c r="L16" s="64">
        <v>885163.5</v>
      </c>
      <c r="M16" s="66">
        <v>146</v>
      </c>
    </row>
  </sheetData>
  <pageMargins left="0.75" right="0.75" top="1" bottom="1" header="0.5" footer="0.5"/>
  <pageSetup orientation="landscape" r:id="rId1"/>
  <headerFooter>
    <oddHeader>SUT Statistics Report</oddHeader>
    <oddFooter>Printed &amp;D &amp;T, &amp;F,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21"/>
  <sheetViews>
    <sheetView showGridLines="0" workbookViewId="0">
      <selection activeCell="C19" sqref="C19"/>
    </sheetView>
  </sheetViews>
  <sheetFormatPr defaultColWidth="8" defaultRowHeight="15" x14ac:dyDescent="0.25"/>
  <cols>
    <col min="1" max="1" width="17.375" style="64" customWidth="1"/>
    <col min="2" max="2" width="13.875" style="63" customWidth="1"/>
    <col min="3" max="3" width="11.375" style="64" customWidth="1"/>
    <col min="4" max="4" width="13.875" style="63" customWidth="1"/>
    <col min="5" max="5" width="12.25" style="64" customWidth="1"/>
    <col min="6" max="6" width="13.875" style="63" customWidth="1"/>
    <col min="7" max="7" width="11.875" style="64" bestFit="1" customWidth="1"/>
    <col min="8" max="8" width="13.875" style="63" customWidth="1"/>
    <col min="9" max="9" width="15.125" style="64" customWidth="1"/>
    <col min="10" max="10" width="13.875" style="63" customWidth="1"/>
    <col min="11" max="11" width="14.125" style="64" bestFit="1" customWidth="1"/>
    <col min="12" max="12" width="13.875" style="63" customWidth="1"/>
    <col min="13" max="13" width="16.625" style="64" bestFit="1" customWidth="1"/>
    <col min="14" max="16384" width="8" style="64"/>
  </cols>
  <sheetData>
    <row r="1" spans="1:13" s="66" customFormat="1" x14ac:dyDescent="0.25">
      <c r="A1" s="66" t="s">
        <v>178</v>
      </c>
      <c r="B1" s="68" t="s">
        <v>160</v>
      </c>
      <c r="C1" s="66" t="s">
        <v>0</v>
      </c>
      <c r="D1" s="68" t="s">
        <v>161</v>
      </c>
      <c r="E1" s="66" t="s">
        <v>1</v>
      </c>
      <c r="F1" s="68" t="s">
        <v>162</v>
      </c>
      <c r="G1" s="66" t="s">
        <v>2</v>
      </c>
      <c r="H1" s="68" t="s">
        <v>172</v>
      </c>
      <c r="I1" s="66" t="s">
        <v>173</v>
      </c>
      <c r="J1" s="68" t="s">
        <v>174</v>
      </c>
      <c r="K1" s="66" t="s">
        <v>175</v>
      </c>
      <c r="L1" s="68" t="s">
        <v>176</v>
      </c>
      <c r="M1" s="66" t="s">
        <v>177</v>
      </c>
    </row>
    <row r="2" spans="1:13" x14ac:dyDescent="0.25">
      <c r="A2" s="69" t="s">
        <v>3</v>
      </c>
      <c r="B2" s="70">
        <v>1241466.1499999999</v>
      </c>
      <c r="C2" s="71">
        <v>15</v>
      </c>
      <c r="D2" s="70">
        <v>386286.73</v>
      </c>
      <c r="E2" s="71">
        <v>14</v>
      </c>
      <c r="F2" s="71">
        <v>0</v>
      </c>
      <c r="G2" s="71">
        <v>0</v>
      </c>
      <c r="H2" s="70">
        <v>1622005.99</v>
      </c>
      <c r="I2" s="71">
        <v>16</v>
      </c>
      <c r="J2" s="70">
        <v>327263.46999999997</v>
      </c>
      <c r="K2" s="71">
        <v>15</v>
      </c>
      <c r="L2" s="71">
        <v>0</v>
      </c>
      <c r="M2" s="71">
        <v>0</v>
      </c>
    </row>
    <row r="3" spans="1:13" x14ac:dyDescent="0.25">
      <c r="A3" s="69" t="s">
        <v>4</v>
      </c>
      <c r="B3" s="70">
        <v>11439946.84</v>
      </c>
      <c r="C3" s="71">
        <v>17</v>
      </c>
      <c r="D3" s="70">
        <v>484387.68</v>
      </c>
      <c r="E3" s="71">
        <v>15</v>
      </c>
      <c r="F3" s="71">
        <v>0</v>
      </c>
      <c r="G3" s="71">
        <v>0</v>
      </c>
      <c r="H3" s="70">
        <v>12079470.74</v>
      </c>
      <c r="I3" s="71">
        <v>17</v>
      </c>
      <c r="J3" s="70">
        <v>480297.57</v>
      </c>
      <c r="K3" s="71">
        <v>15</v>
      </c>
      <c r="L3" s="71">
        <v>0</v>
      </c>
      <c r="M3" s="71">
        <v>0</v>
      </c>
    </row>
    <row r="4" spans="1:13" x14ac:dyDescent="0.25">
      <c r="A4" s="69" t="s">
        <v>5</v>
      </c>
      <c r="B4" s="70">
        <v>37005538.880000003</v>
      </c>
      <c r="C4" s="71">
        <v>157</v>
      </c>
      <c r="D4" s="70">
        <v>14513939.369999999</v>
      </c>
      <c r="E4" s="71">
        <v>150</v>
      </c>
      <c r="F4" s="70">
        <v>384496.00000000017</v>
      </c>
      <c r="G4" s="71">
        <v>35</v>
      </c>
      <c r="H4" s="70">
        <v>46400311.700000003</v>
      </c>
      <c r="I4" s="71">
        <v>165</v>
      </c>
      <c r="J4" s="70">
        <v>11648596.640000001</v>
      </c>
      <c r="K4" s="71">
        <v>156</v>
      </c>
      <c r="L4" s="70">
        <v>319554.66666666669</v>
      </c>
      <c r="M4" s="71">
        <v>36</v>
      </c>
    </row>
    <row r="5" spans="1:13" x14ac:dyDescent="0.25">
      <c r="A5" s="69" t="s">
        <v>6</v>
      </c>
      <c r="B5" s="70">
        <v>9128094.4399999995</v>
      </c>
      <c r="C5" s="71">
        <v>26</v>
      </c>
      <c r="D5" s="70">
        <v>1113927.3700000001</v>
      </c>
      <c r="E5" s="71">
        <v>25</v>
      </c>
      <c r="F5" s="71">
        <v>0</v>
      </c>
      <c r="G5" s="71">
        <v>0</v>
      </c>
      <c r="H5" s="70">
        <v>9700586.9100000001</v>
      </c>
      <c r="I5" s="71">
        <v>29</v>
      </c>
      <c r="J5" s="70">
        <v>1151299.6399999999</v>
      </c>
      <c r="K5" s="71">
        <v>28</v>
      </c>
      <c r="L5" s="71">
        <v>0</v>
      </c>
      <c r="M5" s="71">
        <v>0</v>
      </c>
    </row>
    <row r="6" spans="1:13" x14ac:dyDescent="0.25">
      <c r="A6" s="69" t="s">
        <v>7</v>
      </c>
      <c r="B6" s="70">
        <v>17024692.190000001</v>
      </c>
      <c r="C6" s="71">
        <v>39</v>
      </c>
      <c r="D6" s="70">
        <v>1719044.12</v>
      </c>
      <c r="E6" s="71">
        <v>35</v>
      </c>
      <c r="F6" s="70">
        <v>40204.833333333365</v>
      </c>
      <c r="G6" s="71">
        <v>13</v>
      </c>
      <c r="H6" s="70">
        <v>18735091.629999999</v>
      </c>
      <c r="I6" s="71">
        <v>37</v>
      </c>
      <c r="J6" s="70">
        <v>1411129.66</v>
      </c>
      <c r="K6" s="71">
        <v>32</v>
      </c>
      <c r="L6" s="70">
        <v>29138.833333333336</v>
      </c>
      <c r="M6" s="71">
        <v>12</v>
      </c>
    </row>
    <row r="7" spans="1:13" x14ac:dyDescent="0.25">
      <c r="A7" s="69" t="s">
        <v>8</v>
      </c>
      <c r="B7" s="70">
        <v>37811793.82</v>
      </c>
      <c r="C7" s="71">
        <v>163</v>
      </c>
      <c r="D7" s="70">
        <v>13192330.039999999</v>
      </c>
      <c r="E7" s="71">
        <v>153</v>
      </c>
      <c r="F7" s="70">
        <v>127765.83333333334</v>
      </c>
      <c r="G7" s="71">
        <v>38</v>
      </c>
      <c r="H7" s="70">
        <v>40929417.329999998</v>
      </c>
      <c r="I7" s="71">
        <v>168</v>
      </c>
      <c r="J7" s="70">
        <v>11906102.460000001</v>
      </c>
      <c r="K7" s="71">
        <v>160</v>
      </c>
      <c r="L7" s="70">
        <v>195319.8333333332</v>
      </c>
      <c r="M7" s="71">
        <v>41</v>
      </c>
    </row>
    <row r="8" spans="1:13" x14ac:dyDescent="0.25">
      <c r="A8" s="69" t="s">
        <v>9</v>
      </c>
      <c r="B8" s="70">
        <v>17127302.460000001</v>
      </c>
      <c r="C8" s="71">
        <v>45</v>
      </c>
      <c r="D8" s="70">
        <v>6195204.3399999999</v>
      </c>
      <c r="E8" s="71">
        <v>44</v>
      </c>
      <c r="F8" s="70">
        <v>72840</v>
      </c>
      <c r="G8" s="71">
        <v>22</v>
      </c>
      <c r="H8" s="70">
        <v>16608101.970000001</v>
      </c>
      <c r="I8" s="71">
        <v>48</v>
      </c>
      <c r="J8" s="70">
        <v>6428102.7000000002</v>
      </c>
      <c r="K8" s="71">
        <v>47</v>
      </c>
      <c r="L8" s="70">
        <v>137177.16666666663</v>
      </c>
      <c r="M8" s="71">
        <v>22</v>
      </c>
    </row>
    <row r="9" spans="1:13" x14ac:dyDescent="0.25">
      <c r="A9" s="69" t="s">
        <v>10</v>
      </c>
      <c r="B9" s="70">
        <v>3445106.64</v>
      </c>
      <c r="C9" s="71">
        <v>23</v>
      </c>
      <c r="D9" s="70">
        <v>388482.97</v>
      </c>
      <c r="E9" s="71">
        <v>20</v>
      </c>
      <c r="F9" s="71">
        <v>0</v>
      </c>
      <c r="G9" s="71">
        <v>0</v>
      </c>
      <c r="H9" s="70">
        <v>3502065.48</v>
      </c>
      <c r="I9" s="71">
        <v>22</v>
      </c>
      <c r="J9" s="70">
        <v>358204.81</v>
      </c>
      <c r="K9" s="71">
        <v>18</v>
      </c>
      <c r="L9" s="71">
        <v>0</v>
      </c>
      <c r="M9" s="71">
        <v>0</v>
      </c>
    </row>
    <row r="10" spans="1:13" x14ac:dyDescent="0.25">
      <c r="A10" s="69" t="s">
        <v>11</v>
      </c>
      <c r="B10" s="70">
        <v>7355096.1799999997</v>
      </c>
      <c r="C10" s="71">
        <v>28</v>
      </c>
      <c r="D10" s="70">
        <v>1550863.94</v>
      </c>
      <c r="E10" s="71">
        <v>24</v>
      </c>
      <c r="F10" s="70">
        <v>95968.333333333328</v>
      </c>
      <c r="G10" s="71">
        <v>17</v>
      </c>
      <c r="H10" s="70">
        <v>8048483.79</v>
      </c>
      <c r="I10" s="71">
        <v>26</v>
      </c>
      <c r="J10" s="70">
        <v>1781891.85</v>
      </c>
      <c r="K10" s="71">
        <v>23</v>
      </c>
      <c r="L10" s="70">
        <v>124393.49999999967</v>
      </c>
      <c r="M10" s="71">
        <v>15</v>
      </c>
    </row>
    <row r="11" spans="1:13" x14ac:dyDescent="0.25">
      <c r="A11" s="69" t="s">
        <v>12</v>
      </c>
      <c r="B11" s="70">
        <v>6334823.2999999998</v>
      </c>
      <c r="C11" s="71">
        <v>46</v>
      </c>
      <c r="D11" s="70">
        <v>1142532.3400000001</v>
      </c>
      <c r="E11" s="71">
        <v>42</v>
      </c>
      <c r="F11" s="71">
        <v>0</v>
      </c>
      <c r="G11" s="71">
        <v>0</v>
      </c>
      <c r="H11" s="70">
        <v>9387783.5199999996</v>
      </c>
      <c r="I11" s="71">
        <v>47</v>
      </c>
      <c r="J11" s="70">
        <v>1048692.6499999999</v>
      </c>
      <c r="K11" s="71">
        <v>44</v>
      </c>
      <c r="L11" s="71">
        <v>0</v>
      </c>
      <c r="M11" s="71">
        <v>0</v>
      </c>
    </row>
    <row r="12" spans="1:13" x14ac:dyDescent="0.25">
      <c r="A12" s="69" t="s">
        <v>13</v>
      </c>
      <c r="B12" s="70">
        <v>37862543.590000004</v>
      </c>
      <c r="C12" s="71">
        <v>178</v>
      </c>
      <c r="D12" s="70">
        <v>7891111.9199999999</v>
      </c>
      <c r="E12" s="71">
        <v>165</v>
      </c>
      <c r="F12" s="70">
        <v>170976.83333333328</v>
      </c>
      <c r="G12" s="71">
        <v>45</v>
      </c>
      <c r="H12" s="70">
        <v>40479933.490000002</v>
      </c>
      <c r="I12" s="71">
        <v>189</v>
      </c>
      <c r="J12" s="70">
        <v>7940955.1799999997</v>
      </c>
      <c r="K12" s="71">
        <v>173</v>
      </c>
      <c r="L12" s="70">
        <v>277282.1666666664</v>
      </c>
      <c r="M12" s="71">
        <v>44</v>
      </c>
    </row>
    <row r="13" spans="1:13" x14ac:dyDescent="0.25">
      <c r="A13" s="69" t="s">
        <v>14</v>
      </c>
      <c r="B13" s="70">
        <v>484050.95</v>
      </c>
      <c r="C13" s="71">
        <v>10</v>
      </c>
      <c r="D13" s="70">
        <v>0</v>
      </c>
      <c r="E13" s="71">
        <v>0</v>
      </c>
      <c r="F13" s="71">
        <v>0</v>
      </c>
      <c r="G13" s="71">
        <v>0</v>
      </c>
      <c r="H13" s="71">
        <v>327300.7</v>
      </c>
      <c r="I13" s="71">
        <v>10</v>
      </c>
      <c r="J13" s="71">
        <v>0</v>
      </c>
      <c r="K13" s="71">
        <v>0</v>
      </c>
      <c r="L13" s="71">
        <v>0</v>
      </c>
      <c r="M13" s="71">
        <v>0</v>
      </c>
    </row>
    <row r="14" spans="1:13" x14ac:dyDescent="0.25">
      <c r="A14" s="69" t="s">
        <v>15</v>
      </c>
      <c r="B14" s="70">
        <v>981134.58</v>
      </c>
      <c r="C14" s="71">
        <v>10</v>
      </c>
      <c r="D14" s="70">
        <v>282003.21000000002</v>
      </c>
      <c r="E14" s="71">
        <v>10</v>
      </c>
      <c r="F14" s="71">
        <v>0</v>
      </c>
      <c r="G14" s="71">
        <v>0</v>
      </c>
      <c r="H14" s="70">
        <v>0</v>
      </c>
      <c r="I14" s="71">
        <v>0</v>
      </c>
      <c r="J14" s="70">
        <v>0</v>
      </c>
      <c r="K14" s="71">
        <v>0</v>
      </c>
      <c r="L14" s="71">
        <v>0</v>
      </c>
      <c r="M14" s="71">
        <v>0</v>
      </c>
    </row>
    <row r="15" spans="1:13" x14ac:dyDescent="0.25">
      <c r="A15" s="69" t="s">
        <v>16</v>
      </c>
      <c r="B15" s="70">
        <v>753812.51</v>
      </c>
      <c r="C15" s="71">
        <v>12</v>
      </c>
      <c r="D15" s="70">
        <v>0</v>
      </c>
      <c r="E15" s="71">
        <v>0</v>
      </c>
      <c r="F15" s="71">
        <v>0</v>
      </c>
      <c r="G15" s="71">
        <v>0</v>
      </c>
      <c r="H15" s="70">
        <v>558737.06000000006</v>
      </c>
      <c r="I15" s="71">
        <v>13</v>
      </c>
      <c r="J15" s="70">
        <v>320775.52</v>
      </c>
      <c r="K15" s="71">
        <v>12</v>
      </c>
      <c r="L15" s="71">
        <v>0</v>
      </c>
      <c r="M15" s="71">
        <v>0</v>
      </c>
    </row>
    <row r="16" spans="1:13" x14ac:dyDescent="0.25">
      <c r="A16" s="69" t="s">
        <v>17</v>
      </c>
      <c r="B16" s="70">
        <v>4808866.8899999997</v>
      </c>
      <c r="C16" s="71">
        <v>37</v>
      </c>
      <c r="D16" s="70">
        <v>1531724.34</v>
      </c>
      <c r="E16" s="71">
        <v>35</v>
      </c>
      <c r="F16" s="71">
        <v>0</v>
      </c>
      <c r="G16" s="71">
        <v>0</v>
      </c>
      <c r="H16" s="70">
        <v>4848104.24</v>
      </c>
      <c r="I16" s="71">
        <v>42</v>
      </c>
      <c r="J16" s="70">
        <v>1512983.99</v>
      </c>
      <c r="K16" s="71">
        <v>40</v>
      </c>
      <c r="L16" s="71">
        <v>0</v>
      </c>
      <c r="M16" s="71">
        <v>0</v>
      </c>
    </row>
    <row r="17" spans="1:13" x14ac:dyDescent="0.25">
      <c r="A17" s="69" t="s">
        <v>18</v>
      </c>
      <c r="B17" s="70">
        <v>871836.17</v>
      </c>
      <c r="C17" s="71">
        <v>16</v>
      </c>
      <c r="D17" s="70">
        <v>566883.68999999994</v>
      </c>
      <c r="E17" s="71">
        <v>16</v>
      </c>
      <c r="F17" s="70">
        <v>0</v>
      </c>
      <c r="G17" s="71">
        <v>0</v>
      </c>
      <c r="H17" s="70">
        <v>878985.46</v>
      </c>
      <c r="I17" s="71">
        <v>16</v>
      </c>
      <c r="J17" s="70">
        <v>499863.59</v>
      </c>
      <c r="K17" s="71">
        <v>16</v>
      </c>
      <c r="L17" s="70">
        <v>0</v>
      </c>
      <c r="M17" s="71">
        <v>0</v>
      </c>
    </row>
    <row r="18" spans="1:13" x14ac:dyDescent="0.25">
      <c r="A18" s="69" t="s">
        <v>19</v>
      </c>
      <c r="B18" s="70">
        <v>70278425.319999993</v>
      </c>
      <c r="C18" s="71">
        <v>317</v>
      </c>
      <c r="D18" s="70">
        <v>18715720.800000001</v>
      </c>
      <c r="E18" s="71">
        <v>294</v>
      </c>
      <c r="F18" s="71">
        <v>642111.16666666651</v>
      </c>
      <c r="G18" s="71">
        <v>60</v>
      </c>
      <c r="H18" s="70">
        <v>73030392.129999995</v>
      </c>
      <c r="I18" s="71">
        <v>343</v>
      </c>
      <c r="J18" s="70">
        <v>19173234.73</v>
      </c>
      <c r="K18" s="71">
        <v>315</v>
      </c>
      <c r="L18" s="71">
        <v>600344.49999999977</v>
      </c>
      <c r="M18" s="71">
        <v>61</v>
      </c>
    </row>
    <row r="19" spans="1:13" x14ac:dyDescent="0.25">
      <c r="A19" s="69" t="s">
        <v>20</v>
      </c>
      <c r="B19" s="70">
        <v>4837024.9400000004</v>
      </c>
      <c r="C19" s="71">
        <v>37</v>
      </c>
      <c r="D19" s="70">
        <v>2150072.36</v>
      </c>
      <c r="E19" s="71">
        <v>36</v>
      </c>
      <c r="F19" s="71">
        <v>0</v>
      </c>
      <c r="G19" s="71">
        <v>0</v>
      </c>
      <c r="H19" s="70">
        <v>4033382.93</v>
      </c>
      <c r="I19" s="71">
        <v>38</v>
      </c>
      <c r="J19" s="70">
        <v>1928701.18</v>
      </c>
      <c r="K19" s="71">
        <v>36</v>
      </c>
      <c r="L19" s="71">
        <v>0</v>
      </c>
      <c r="M19" s="71">
        <v>0</v>
      </c>
    </row>
    <row r="20" spans="1:13" x14ac:dyDescent="0.25">
      <c r="A20" s="69" t="s">
        <v>21</v>
      </c>
      <c r="B20" s="70">
        <v>4742667.78</v>
      </c>
      <c r="C20" s="71">
        <v>37</v>
      </c>
      <c r="D20" s="70">
        <v>1266835.58</v>
      </c>
      <c r="E20" s="71">
        <v>35</v>
      </c>
      <c r="F20" s="71">
        <v>0</v>
      </c>
      <c r="G20" s="71">
        <v>0</v>
      </c>
      <c r="H20" s="70">
        <v>4540653.18</v>
      </c>
      <c r="I20" s="71">
        <v>40</v>
      </c>
      <c r="J20" s="70">
        <v>1150441.81</v>
      </c>
      <c r="K20" s="71">
        <v>37</v>
      </c>
      <c r="L20" s="71">
        <v>0</v>
      </c>
      <c r="M20" s="71">
        <v>0</v>
      </c>
    </row>
    <row r="21" spans="1:13" x14ac:dyDescent="0.25">
      <c r="A21" s="69" t="s">
        <v>22</v>
      </c>
      <c r="B21" s="70">
        <v>1441252.44</v>
      </c>
      <c r="C21" s="71">
        <v>22</v>
      </c>
      <c r="D21" s="70">
        <v>453933.61</v>
      </c>
      <c r="E21" s="71">
        <v>16</v>
      </c>
      <c r="F21" s="71">
        <v>0</v>
      </c>
      <c r="G21" s="71">
        <v>0</v>
      </c>
      <c r="H21" s="70">
        <v>1488897.24</v>
      </c>
      <c r="I21" s="71">
        <v>24</v>
      </c>
      <c r="J21" s="70">
        <v>561193.97</v>
      </c>
      <c r="K21" s="71">
        <v>18</v>
      </c>
      <c r="L21" s="70">
        <v>0</v>
      </c>
      <c r="M21" s="71">
        <v>0</v>
      </c>
    </row>
    <row r="22" spans="1:13" x14ac:dyDescent="0.25">
      <c r="A22" s="69" t="s">
        <v>23</v>
      </c>
      <c r="B22" s="70">
        <v>0</v>
      </c>
      <c r="C22" s="71">
        <v>0</v>
      </c>
      <c r="D22" s="70">
        <v>0</v>
      </c>
      <c r="E22" s="71">
        <v>0</v>
      </c>
      <c r="F22" s="71">
        <v>0</v>
      </c>
      <c r="G22" s="71">
        <v>0</v>
      </c>
      <c r="H22" s="70">
        <v>167171.93</v>
      </c>
      <c r="I22" s="71">
        <v>11</v>
      </c>
      <c r="J22" s="70">
        <v>86300.46</v>
      </c>
      <c r="K22" s="71">
        <v>11</v>
      </c>
      <c r="L22" s="71">
        <v>0</v>
      </c>
      <c r="M22" s="71">
        <v>0</v>
      </c>
    </row>
    <row r="23" spans="1:13" x14ac:dyDescent="0.25">
      <c r="A23" s="69" t="s">
        <v>24</v>
      </c>
      <c r="B23" s="70">
        <v>2602476.5699999998</v>
      </c>
      <c r="C23" s="71">
        <v>33</v>
      </c>
      <c r="D23" s="70">
        <v>789279.46</v>
      </c>
      <c r="E23" s="71">
        <v>30</v>
      </c>
      <c r="F23" s="70">
        <v>0</v>
      </c>
      <c r="G23" s="71">
        <v>0</v>
      </c>
      <c r="H23" s="70">
        <v>3045568.89</v>
      </c>
      <c r="I23" s="71">
        <v>31</v>
      </c>
      <c r="J23" s="70">
        <v>746415.47</v>
      </c>
      <c r="K23" s="71">
        <v>28</v>
      </c>
      <c r="L23" s="70">
        <v>0</v>
      </c>
      <c r="M23" s="71">
        <v>0</v>
      </c>
    </row>
    <row r="24" spans="1:13" x14ac:dyDescent="0.25">
      <c r="A24" s="69" t="s">
        <v>25</v>
      </c>
      <c r="B24" s="70">
        <v>6450768.2699999996</v>
      </c>
      <c r="C24" s="71">
        <v>26</v>
      </c>
      <c r="D24" s="70">
        <v>1624292.58</v>
      </c>
      <c r="E24" s="71">
        <v>26</v>
      </c>
      <c r="F24" s="71">
        <v>0</v>
      </c>
      <c r="G24" s="71">
        <v>0</v>
      </c>
      <c r="H24" s="70">
        <v>7673740.5099999998</v>
      </c>
      <c r="I24" s="71">
        <v>26</v>
      </c>
      <c r="J24" s="70">
        <v>1897908.37</v>
      </c>
      <c r="K24" s="71">
        <v>26</v>
      </c>
      <c r="L24" s="71">
        <v>0</v>
      </c>
      <c r="M24" s="71">
        <v>0</v>
      </c>
    </row>
    <row r="25" spans="1:13" x14ac:dyDescent="0.25">
      <c r="A25" s="69" t="s">
        <v>26</v>
      </c>
      <c r="B25" s="70">
        <v>124176954.18000001</v>
      </c>
      <c r="C25" s="71">
        <v>136</v>
      </c>
      <c r="D25" s="71">
        <v>29828058.27</v>
      </c>
      <c r="E25" s="71">
        <v>122</v>
      </c>
      <c r="F25" s="71">
        <v>677251.16666666663</v>
      </c>
      <c r="G25" s="71">
        <v>39</v>
      </c>
      <c r="H25" s="70">
        <v>121977409.90000001</v>
      </c>
      <c r="I25" s="71">
        <v>132</v>
      </c>
      <c r="J25" s="70">
        <v>29577790.780000001</v>
      </c>
      <c r="K25" s="71">
        <v>118</v>
      </c>
      <c r="L25" s="71">
        <v>975251.33333333314</v>
      </c>
      <c r="M25" s="71">
        <v>40</v>
      </c>
    </row>
    <row r="26" spans="1:13" x14ac:dyDescent="0.25">
      <c r="A26" s="69" t="s">
        <v>27</v>
      </c>
      <c r="B26" s="70">
        <v>448225.85</v>
      </c>
      <c r="C26" s="71">
        <v>12</v>
      </c>
      <c r="D26" s="70">
        <v>217051.08</v>
      </c>
      <c r="E26" s="71">
        <v>12</v>
      </c>
      <c r="F26" s="71">
        <v>0</v>
      </c>
      <c r="G26" s="71">
        <v>0</v>
      </c>
      <c r="H26" s="70">
        <v>476785.69</v>
      </c>
      <c r="I26" s="71">
        <v>12</v>
      </c>
      <c r="J26" s="70">
        <v>214856.83</v>
      </c>
      <c r="K26" s="71">
        <v>11</v>
      </c>
      <c r="L26" s="71">
        <v>0</v>
      </c>
      <c r="M26" s="71">
        <v>0</v>
      </c>
    </row>
    <row r="27" spans="1:13" x14ac:dyDescent="0.25">
      <c r="A27" s="69" t="s">
        <v>28</v>
      </c>
      <c r="B27" s="70">
        <v>977417.33</v>
      </c>
      <c r="C27" s="71">
        <v>17</v>
      </c>
      <c r="D27" s="70">
        <v>751136.09</v>
      </c>
      <c r="E27" s="71">
        <v>17</v>
      </c>
      <c r="F27" s="70">
        <v>0</v>
      </c>
      <c r="G27" s="71">
        <v>0</v>
      </c>
      <c r="H27" s="70">
        <v>1071565.3400000001</v>
      </c>
      <c r="I27" s="71">
        <v>18</v>
      </c>
      <c r="J27" s="70">
        <v>707528.07</v>
      </c>
      <c r="K27" s="71">
        <v>18</v>
      </c>
      <c r="L27" s="70">
        <v>0</v>
      </c>
      <c r="M27" s="71">
        <v>0</v>
      </c>
    </row>
    <row r="28" spans="1:13" x14ac:dyDescent="0.25">
      <c r="A28" s="69" t="s">
        <v>29</v>
      </c>
      <c r="B28" s="70">
        <v>21976533.239999998</v>
      </c>
      <c r="C28" s="71">
        <v>54</v>
      </c>
      <c r="D28" s="70">
        <v>9413602.5600000005</v>
      </c>
      <c r="E28" s="71">
        <v>51</v>
      </c>
      <c r="F28" s="71">
        <v>117188.66666666677</v>
      </c>
      <c r="G28" s="71">
        <v>23</v>
      </c>
      <c r="H28" s="70">
        <v>23650774.300000001</v>
      </c>
      <c r="I28" s="71">
        <v>56</v>
      </c>
      <c r="J28" s="70">
        <v>8256340.3399999999</v>
      </c>
      <c r="K28" s="71">
        <v>54</v>
      </c>
      <c r="L28" s="71">
        <v>84815.166666666672</v>
      </c>
      <c r="M28" s="71">
        <v>23</v>
      </c>
    </row>
    <row r="29" spans="1:13" x14ac:dyDescent="0.25">
      <c r="A29" s="69" t="s">
        <v>30</v>
      </c>
      <c r="B29" s="70">
        <v>2015101.61</v>
      </c>
      <c r="C29" s="71">
        <v>23</v>
      </c>
      <c r="D29" s="70">
        <v>705801.65</v>
      </c>
      <c r="E29" s="71">
        <v>22</v>
      </c>
      <c r="F29" s="71">
        <v>0</v>
      </c>
      <c r="G29" s="71">
        <v>0</v>
      </c>
      <c r="H29" s="70">
        <v>1716305.17</v>
      </c>
      <c r="I29" s="71">
        <v>28</v>
      </c>
      <c r="J29" s="70">
        <v>603973.93000000005</v>
      </c>
      <c r="K29" s="71">
        <v>27</v>
      </c>
      <c r="L29" s="71">
        <v>0</v>
      </c>
      <c r="M29" s="71">
        <v>0</v>
      </c>
    </row>
    <row r="30" spans="1:13" x14ac:dyDescent="0.25">
      <c r="A30" s="69" t="s">
        <v>31</v>
      </c>
      <c r="B30" s="70">
        <v>1025009.6</v>
      </c>
      <c r="C30" s="71">
        <v>27</v>
      </c>
      <c r="D30" s="70">
        <v>669065.59</v>
      </c>
      <c r="E30" s="71">
        <v>25</v>
      </c>
      <c r="F30" s="71">
        <v>0</v>
      </c>
      <c r="G30" s="71">
        <v>0</v>
      </c>
      <c r="H30" s="70">
        <v>1082601.6100000001</v>
      </c>
      <c r="I30" s="71">
        <v>25</v>
      </c>
      <c r="J30" s="70">
        <v>794040.53</v>
      </c>
      <c r="K30" s="71">
        <v>24</v>
      </c>
      <c r="L30" s="71">
        <v>0</v>
      </c>
      <c r="M30" s="71">
        <v>0</v>
      </c>
    </row>
    <row r="31" spans="1:13" x14ac:dyDescent="0.25">
      <c r="A31" s="69" t="s">
        <v>32</v>
      </c>
      <c r="B31" s="70">
        <v>1636498.7</v>
      </c>
      <c r="C31" s="71">
        <v>16</v>
      </c>
      <c r="D31" s="70">
        <v>301066.76</v>
      </c>
      <c r="E31" s="71">
        <v>14</v>
      </c>
      <c r="F31" s="71">
        <v>0</v>
      </c>
      <c r="G31" s="71">
        <v>0</v>
      </c>
      <c r="H31" s="70">
        <v>1178488.1499999999</v>
      </c>
      <c r="I31" s="71">
        <v>17</v>
      </c>
      <c r="J31" s="70">
        <v>296135.46000000002</v>
      </c>
      <c r="K31" s="71">
        <v>14</v>
      </c>
      <c r="L31" s="71">
        <v>0</v>
      </c>
      <c r="M31" s="71">
        <v>0</v>
      </c>
    </row>
    <row r="32" spans="1:13" x14ac:dyDescent="0.25">
      <c r="A32" s="69" t="s">
        <v>33</v>
      </c>
      <c r="B32" s="70">
        <v>4507373.0199999996</v>
      </c>
      <c r="C32" s="71">
        <v>28</v>
      </c>
      <c r="D32" s="70">
        <v>1489387.42</v>
      </c>
      <c r="E32" s="71">
        <v>26</v>
      </c>
      <c r="F32" s="70">
        <v>0</v>
      </c>
      <c r="G32" s="71">
        <v>0</v>
      </c>
      <c r="H32" s="70">
        <v>4755632.1500000004</v>
      </c>
      <c r="I32" s="71">
        <v>25</v>
      </c>
      <c r="J32" s="70">
        <v>1206494.25</v>
      </c>
      <c r="K32" s="71">
        <v>24</v>
      </c>
      <c r="L32" s="70">
        <v>0</v>
      </c>
      <c r="M32" s="71">
        <v>0</v>
      </c>
    </row>
    <row r="33" spans="1:13" x14ac:dyDescent="0.25">
      <c r="A33" s="69" t="s">
        <v>34</v>
      </c>
      <c r="B33" s="70">
        <v>5580410.1799999997</v>
      </c>
      <c r="C33" s="71">
        <v>39</v>
      </c>
      <c r="D33" s="70">
        <v>1817746.45</v>
      </c>
      <c r="E33" s="71">
        <v>39</v>
      </c>
      <c r="F33" s="70">
        <v>0</v>
      </c>
      <c r="G33" s="71">
        <v>0</v>
      </c>
      <c r="H33" s="70">
        <v>5292756.54</v>
      </c>
      <c r="I33" s="71">
        <v>40</v>
      </c>
      <c r="J33" s="70">
        <v>1704431.55</v>
      </c>
      <c r="K33" s="71">
        <v>39</v>
      </c>
      <c r="L33" s="70">
        <v>0</v>
      </c>
      <c r="M33" s="71">
        <v>0</v>
      </c>
    </row>
    <row r="34" spans="1:13" x14ac:dyDescent="0.25">
      <c r="A34" s="69" t="s">
        <v>35</v>
      </c>
      <c r="B34" s="70">
        <v>38832638.520000003</v>
      </c>
      <c r="C34" s="71">
        <v>163</v>
      </c>
      <c r="D34" s="70">
        <v>14170049.369999999</v>
      </c>
      <c r="E34" s="71">
        <v>155</v>
      </c>
      <c r="F34" s="71">
        <v>179628.16666666666</v>
      </c>
      <c r="G34" s="71">
        <v>40</v>
      </c>
      <c r="H34" s="70">
        <v>46491424.859999999</v>
      </c>
      <c r="I34" s="71">
        <v>171</v>
      </c>
      <c r="J34" s="70">
        <v>13111611.07</v>
      </c>
      <c r="K34" s="71">
        <v>161</v>
      </c>
      <c r="L34" s="71">
        <v>224106.33333333328</v>
      </c>
      <c r="M34" s="71">
        <v>36</v>
      </c>
    </row>
    <row r="35" spans="1:13" x14ac:dyDescent="0.25">
      <c r="A35" s="69" t="s">
        <v>36</v>
      </c>
      <c r="B35" s="70">
        <v>5541426.3799999999</v>
      </c>
      <c r="C35" s="71">
        <v>34</v>
      </c>
      <c r="D35" s="70">
        <v>1314014.9099999999</v>
      </c>
      <c r="E35" s="71">
        <v>32</v>
      </c>
      <c r="F35" s="71">
        <v>0</v>
      </c>
      <c r="G35" s="71">
        <v>0</v>
      </c>
      <c r="H35" s="70">
        <v>5813715.4900000002</v>
      </c>
      <c r="I35" s="71">
        <v>34</v>
      </c>
      <c r="J35" s="70">
        <v>1131026.6000000001</v>
      </c>
      <c r="K35" s="71">
        <v>32</v>
      </c>
      <c r="L35" s="71">
        <v>0</v>
      </c>
      <c r="M35" s="71">
        <v>0</v>
      </c>
    </row>
    <row r="36" spans="1:13" x14ac:dyDescent="0.25">
      <c r="A36" s="69" t="s">
        <v>37</v>
      </c>
      <c r="B36" s="70">
        <v>3629637.05</v>
      </c>
      <c r="C36" s="71">
        <v>19</v>
      </c>
      <c r="D36" s="70">
        <v>1633565.29</v>
      </c>
      <c r="E36" s="71">
        <v>19</v>
      </c>
      <c r="F36" s="71">
        <v>0</v>
      </c>
      <c r="G36" s="71">
        <v>0</v>
      </c>
      <c r="H36" s="70">
        <v>3625814.35</v>
      </c>
      <c r="I36" s="71">
        <v>23</v>
      </c>
      <c r="J36" s="70">
        <v>1409993.07</v>
      </c>
      <c r="K36" s="71">
        <v>23</v>
      </c>
      <c r="L36" s="71">
        <v>0</v>
      </c>
      <c r="M36" s="71">
        <v>0</v>
      </c>
    </row>
    <row r="37" spans="1:13" x14ac:dyDescent="0.25">
      <c r="A37" s="69" t="s">
        <v>38</v>
      </c>
      <c r="B37" s="70">
        <v>1415546.5</v>
      </c>
      <c r="C37" s="71">
        <v>19</v>
      </c>
      <c r="D37" s="70">
        <v>371417.58</v>
      </c>
      <c r="E37" s="71">
        <v>18</v>
      </c>
      <c r="F37" s="71">
        <v>0</v>
      </c>
      <c r="G37" s="71">
        <v>0</v>
      </c>
      <c r="H37" s="70">
        <v>1385266.48</v>
      </c>
      <c r="I37" s="71">
        <v>19</v>
      </c>
      <c r="J37" s="70">
        <v>335873.56</v>
      </c>
      <c r="K37" s="71">
        <v>17</v>
      </c>
      <c r="L37" s="71">
        <v>0</v>
      </c>
      <c r="M37" s="71">
        <v>0</v>
      </c>
    </row>
    <row r="38" spans="1:13" x14ac:dyDescent="0.25">
      <c r="A38" s="69" t="s">
        <v>39</v>
      </c>
      <c r="B38" s="70">
        <v>1733734.09</v>
      </c>
      <c r="C38" s="71">
        <v>18</v>
      </c>
      <c r="D38" s="70">
        <v>578721.75</v>
      </c>
      <c r="E38" s="71">
        <v>17</v>
      </c>
      <c r="F38" s="71">
        <v>0</v>
      </c>
      <c r="G38" s="71">
        <v>0</v>
      </c>
      <c r="H38" s="70">
        <v>2083314.44</v>
      </c>
      <c r="I38" s="71">
        <v>15</v>
      </c>
      <c r="J38" s="70">
        <v>658242.56000000006</v>
      </c>
      <c r="K38" s="71">
        <v>15</v>
      </c>
      <c r="L38" s="71">
        <v>0</v>
      </c>
      <c r="M38" s="71">
        <v>0</v>
      </c>
    </row>
    <row r="39" spans="1:13" x14ac:dyDescent="0.25">
      <c r="A39" s="69" t="s">
        <v>40</v>
      </c>
      <c r="B39" s="70">
        <v>1243058.2</v>
      </c>
      <c r="C39" s="71">
        <v>17</v>
      </c>
      <c r="D39" s="70">
        <v>693631.82</v>
      </c>
      <c r="E39" s="71">
        <v>17</v>
      </c>
      <c r="F39" s="71">
        <v>0</v>
      </c>
      <c r="G39" s="71">
        <v>0</v>
      </c>
      <c r="H39" s="70">
        <v>1091750.6000000001</v>
      </c>
      <c r="I39" s="71">
        <v>17</v>
      </c>
      <c r="J39" s="70">
        <v>542057.68000000005</v>
      </c>
      <c r="K39" s="71">
        <v>16</v>
      </c>
      <c r="L39" s="71">
        <v>0</v>
      </c>
      <c r="M39" s="71">
        <v>0</v>
      </c>
    </row>
    <row r="40" spans="1:13" x14ac:dyDescent="0.25">
      <c r="A40" s="69" t="s">
        <v>41</v>
      </c>
      <c r="B40" s="70">
        <v>0</v>
      </c>
      <c r="C40" s="71">
        <v>0</v>
      </c>
      <c r="D40" s="70">
        <v>0</v>
      </c>
      <c r="E40" s="71">
        <v>0</v>
      </c>
      <c r="F40" s="70">
        <v>0</v>
      </c>
      <c r="G40" s="71">
        <v>0</v>
      </c>
      <c r="H40" s="70">
        <v>587895.09</v>
      </c>
      <c r="I40" s="71">
        <v>10</v>
      </c>
      <c r="J40" s="70">
        <v>244330.37</v>
      </c>
      <c r="K40" s="71">
        <v>10</v>
      </c>
      <c r="L40" s="70">
        <v>0</v>
      </c>
      <c r="M40" s="71">
        <v>0</v>
      </c>
    </row>
    <row r="41" spans="1:13" x14ac:dyDescent="0.25">
      <c r="A41" s="69" t="s">
        <v>42</v>
      </c>
      <c r="B41" s="70">
        <v>9673691.3399999999</v>
      </c>
      <c r="C41" s="71">
        <v>38</v>
      </c>
      <c r="D41" s="70">
        <v>1616990.15</v>
      </c>
      <c r="E41" s="71">
        <v>37</v>
      </c>
      <c r="F41" s="71">
        <v>0</v>
      </c>
      <c r="G41" s="71">
        <v>0</v>
      </c>
      <c r="H41" s="70">
        <v>8733774.6400000006</v>
      </c>
      <c r="I41" s="71">
        <v>37</v>
      </c>
      <c r="J41" s="70">
        <v>1556742.86</v>
      </c>
      <c r="K41" s="71">
        <v>36</v>
      </c>
      <c r="L41" s="71">
        <v>0</v>
      </c>
      <c r="M41" s="71">
        <v>0</v>
      </c>
    </row>
    <row r="42" spans="1:13" x14ac:dyDescent="0.25">
      <c r="A42" s="69" t="s">
        <v>43</v>
      </c>
      <c r="B42" s="70">
        <v>48215806.469999999</v>
      </c>
      <c r="C42" s="71">
        <v>124</v>
      </c>
      <c r="D42" s="70">
        <v>8303963.8799999999</v>
      </c>
      <c r="E42" s="71">
        <v>116</v>
      </c>
      <c r="F42" s="71">
        <v>76673.500000000058</v>
      </c>
      <c r="G42" s="71">
        <v>43</v>
      </c>
      <c r="H42" s="70">
        <v>39638580.960000001</v>
      </c>
      <c r="I42" s="71">
        <v>127</v>
      </c>
      <c r="J42" s="70">
        <v>8382299.8700000001</v>
      </c>
      <c r="K42" s="71">
        <v>118</v>
      </c>
      <c r="L42" s="71">
        <v>161653.83333333328</v>
      </c>
      <c r="M42" s="71">
        <v>42</v>
      </c>
    </row>
    <row r="43" spans="1:13" x14ac:dyDescent="0.25">
      <c r="A43" s="69" t="s">
        <v>44</v>
      </c>
      <c r="B43" s="70">
        <v>995503.94</v>
      </c>
      <c r="C43" s="71">
        <v>14</v>
      </c>
      <c r="D43" s="70">
        <v>360359.51</v>
      </c>
      <c r="E43" s="71">
        <v>13</v>
      </c>
      <c r="F43" s="71">
        <v>0</v>
      </c>
      <c r="G43" s="71">
        <v>0</v>
      </c>
      <c r="H43" s="70">
        <v>932195.73</v>
      </c>
      <c r="I43" s="71">
        <v>14</v>
      </c>
      <c r="J43" s="70">
        <v>490634.59</v>
      </c>
      <c r="K43" s="71">
        <v>14</v>
      </c>
      <c r="L43" s="71">
        <v>0</v>
      </c>
      <c r="M43" s="71">
        <v>0</v>
      </c>
    </row>
    <row r="44" spans="1:13" x14ac:dyDescent="0.25">
      <c r="A44" s="69" t="s">
        <v>45</v>
      </c>
      <c r="B44" s="70">
        <v>2132291.59</v>
      </c>
      <c r="C44" s="71">
        <v>14</v>
      </c>
      <c r="D44" s="70">
        <v>823920.91</v>
      </c>
      <c r="E44" s="71">
        <v>14</v>
      </c>
      <c r="F44" s="71">
        <v>0</v>
      </c>
      <c r="G44" s="71">
        <v>0</v>
      </c>
      <c r="H44" s="70">
        <v>1985407.14</v>
      </c>
      <c r="I44" s="71">
        <v>13</v>
      </c>
      <c r="J44" s="70">
        <v>602689.80000000005</v>
      </c>
      <c r="K44" s="71">
        <v>12</v>
      </c>
      <c r="L44" s="71">
        <v>0</v>
      </c>
      <c r="M44" s="71">
        <v>0</v>
      </c>
    </row>
    <row r="45" spans="1:13" x14ac:dyDescent="0.25">
      <c r="A45" s="69" t="s">
        <v>46</v>
      </c>
      <c r="B45" s="70">
        <v>6191765.8799999999</v>
      </c>
      <c r="C45" s="71">
        <v>37</v>
      </c>
      <c r="D45" s="70">
        <v>1800789.27</v>
      </c>
      <c r="E45" s="71">
        <v>34</v>
      </c>
      <c r="F45" s="71">
        <v>0</v>
      </c>
      <c r="G45" s="71">
        <v>0</v>
      </c>
      <c r="H45" s="70">
        <v>8313274.8200000003</v>
      </c>
      <c r="I45" s="71">
        <v>36</v>
      </c>
      <c r="J45" s="70">
        <v>1660788.54</v>
      </c>
      <c r="K45" s="71">
        <v>31</v>
      </c>
      <c r="L45" s="71">
        <v>18724.333333333303</v>
      </c>
      <c r="M45" s="71">
        <v>10</v>
      </c>
    </row>
    <row r="46" spans="1:13" x14ac:dyDescent="0.25">
      <c r="A46" s="69" t="s">
        <v>47</v>
      </c>
      <c r="B46" s="70">
        <v>3770921.15</v>
      </c>
      <c r="C46" s="71">
        <v>20</v>
      </c>
      <c r="D46" s="70">
        <v>379671.05</v>
      </c>
      <c r="E46" s="71">
        <v>18</v>
      </c>
      <c r="F46" s="71">
        <v>0</v>
      </c>
      <c r="G46" s="71">
        <v>0</v>
      </c>
      <c r="H46" s="70">
        <v>2592670.21</v>
      </c>
      <c r="I46" s="71">
        <v>20</v>
      </c>
      <c r="J46" s="70">
        <v>329134.98</v>
      </c>
      <c r="K46" s="71">
        <v>18</v>
      </c>
      <c r="L46" s="71">
        <v>0</v>
      </c>
      <c r="M46" s="71">
        <v>0</v>
      </c>
    </row>
    <row r="47" spans="1:13" x14ac:dyDescent="0.25">
      <c r="A47" s="69" t="s">
        <v>48</v>
      </c>
      <c r="B47" s="70">
        <v>1658785.65</v>
      </c>
      <c r="C47" s="71">
        <v>12</v>
      </c>
      <c r="D47" s="70">
        <v>405774.52</v>
      </c>
      <c r="E47" s="71">
        <v>12</v>
      </c>
      <c r="F47" s="71">
        <v>0</v>
      </c>
      <c r="G47" s="71">
        <v>0</v>
      </c>
      <c r="H47" s="70">
        <v>1615800.31</v>
      </c>
      <c r="I47" s="71">
        <v>13</v>
      </c>
      <c r="J47" s="70">
        <v>338258.38</v>
      </c>
      <c r="K47" s="71">
        <v>12</v>
      </c>
      <c r="L47" s="71">
        <v>0</v>
      </c>
      <c r="M47" s="71">
        <v>0</v>
      </c>
    </row>
    <row r="48" spans="1:13" x14ac:dyDescent="0.25">
      <c r="A48" s="69" t="s">
        <v>49</v>
      </c>
      <c r="B48" s="70">
        <v>2784291.94</v>
      </c>
      <c r="C48" s="71">
        <v>24</v>
      </c>
      <c r="D48" s="70">
        <v>974039.89</v>
      </c>
      <c r="E48" s="71">
        <v>22</v>
      </c>
      <c r="F48" s="71">
        <v>0</v>
      </c>
      <c r="G48" s="71">
        <v>0</v>
      </c>
      <c r="H48" s="70">
        <v>2412321.37</v>
      </c>
      <c r="I48" s="71">
        <v>22</v>
      </c>
      <c r="J48" s="70">
        <v>805934.23</v>
      </c>
      <c r="K48" s="71">
        <v>22</v>
      </c>
      <c r="L48" s="71">
        <v>0</v>
      </c>
      <c r="M48" s="71">
        <v>0</v>
      </c>
    </row>
    <row r="49" spans="1:13" x14ac:dyDescent="0.25">
      <c r="A49" s="69" t="s">
        <v>50</v>
      </c>
      <c r="B49" s="70">
        <v>9526738.1400000006</v>
      </c>
      <c r="C49" s="71">
        <v>27</v>
      </c>
      <c r="D49" s="70">
        <v>2749943.88</v>
      </c>
      <c r="E49" s="71">
        <v>27</v>
      </c>
      <c r="F49" s="71">
        <v>0</v>
      </c>
      <c r="G49" s="71">
        <v>0</v>
      </c>
      <c r="H49" s="70">
        <v>8734637.8300000001</v>
      </c>
      <c r="I49" s="71">
        <v>26</v>
      </c>
      <c r="J49" s="70">
        <v>2406886.9</v>
      </c>
      <c r="K49" s="71">
        <v>26</v>
      </c>
      <c r="L49" s="71">
        <v>0</v>
      </c>
      <c r="M49" s="71">
        <v>0</v>
      </c>
    </row>
    <row r="50" spans="1:13" x14ac:dyDescent="0.25">
      <c r="A50" s="69" t="s">
        <v>51</v>
      </c>
      <c r="B50" s="70">
        <v>3684181.12</v>
      </c>
      <c r="C50" s="71">
        <v>28</v>
      </c>
      <c r="D50" s="70">
        <v>2891853.11</v>
      </c>
      <c r="E50" s="71">
        <v>27</v>
      </c>
      <c r="F50" s="71">
        <v>0</v>
      </c>
      <c r="G50" s="71">
        <v>0</v>
      </c>
      <c r="H50" s="70">
        <v>6128265.1100000003</v>
      </c>
      <c r="I50" s="71">
        <v>30</v>
      </c>
      <c r="J50" s="70">
        <v>5120625.84</v>
      </c>
      <c r="K50" s="71">
        <v>29</v>
      </c>
      <c r="L50" s="71">
        <v>0</v>
      </c>
      <c r="M50" s="71">
        <v>0</v>
      </c>
    </row>
    <row r="51" spans="1:13" x14ac:dyDescent="0.25">
      <c r="A51" s="69" t="s">
        <v>52</v>
      </c>
      <c r="B51" s="70">
        <v>5242914.5599999996</v>
      </c>
      <c r="C51" s="71">
        <v>24</v>
      </c>
      <c r="D51" s="70">
        <v>2024129.88</v>
      </c>
      <c r="E51" s="71">
        <v>23</v>
      </c>
      <c r="F51" s="70">
        <v>0</v>
      </c>
      <c r="G51" s="71">
        <v>0</v>
      </c>
      <c r="H51" s="70">
        <v>4819860.66</v>
      </c>
      <c r="I51" s="71">
        <v>25</v>
      </c>
      <c r="J51" s="70">
        <v>1517242.06</v>
      </c>
      <c r="K51" s="71">
        <v>24</v>
      </c>
      <c r="L51" s="70">
        <v>0</v>
      </c>
      <c r="M51" s="71">
        <v>0</v>
      </c>
    </row>
    <row r="52" spans="1:13" x14ac:dyDescent="0.25">
      <c r="A52" s="69" t="s">
        <v>53</v>
      </c>
      <c r="B52" s="70">
        <v>6834395.0300000003</v>
      </c>
      <c r="C52" s="71">
        <v>37</v>
      </c>
      <c r="D52" s="70">
        <v>3497239.97</v>
      </c>
      <c r="E52" s="71">
        <v>36</v>
      </c>
      <c r="F52" s="70">
        <v>0</v>
      </c>
      <c r="G52" s="71">
        <v>0</v>
      </c>
      <c r="H52" s="70">
        <v>5794783.0199999996</v>
      </c>
      <c r="I52" s="71">
        <v>41</v>
      </c>
      <c r="J52" s="70">
        <v>2999179.08</v>
      </c>
      <c r="K52" s="71">
        <v>40</v>
      </c>
      <c r="L52" s="70">
        <v>0</v>
      </c>
      <c r="M52" s="71">
        <v>0</v>
      </c>
    </row>
    <row r="53" spans="1:13" x14ac:dyDescent="0.25">
      <c r="A53" s="69" t="s">
        <v>54</v>
      </c>
      <c r="B53" s="70">
        <v>7352529.6500000004</v>
      </c>
      <c r="C53" s="71">
        <v>54</v>
      </c>
      <c r="D53" s="70">
        <v>3170439.06</v>
      </c>
      <c r="E53" s="71">
        <v>50</v>
      </c>
      <c r="F53" s="70">
        <v>48026.166666666701</v>
      </c>
      <c r="G53" s="71">
        <v>14</v>
      </c>
      <c r="H53" s="70">
        <v>7261550.0199999996</v>
      </c>
      <c r="I53" s="71">
        <v>55</v>
      </c>
      <c r="J53" s="70">
        <v>3106837.69</v>
      </c>
      <c r="K53" s="71">
        <v>50</v>
      </c>
      <c r="L53" s="70">
        <v>44739.333333333336</v>
      </c>
      <c r="M53" s="71">
        <v>15</v>
      </c>
    </row>
    <row r="54" spans="1:13" x14ac:dyDescent="0.25">
      <c r="A54" s="69" t="s">
        <v>55</v>
      </c>
      <c r="B54" s="70">
        <v>24769754.27</v>
      </c>
      <c r="C54" s="71">
        <v>133</v>
      </c>
      <c r="D54" s="70">
        <v>11388250.85</v>
      </c>
      <c r="E54" s="71">
        <v>129</v>
      </c>
      <c r="F54" s="70">
        <v>341114.66666666692</v>
      </c>
      <c r="G54" s="71">
        <v>26</v>
      </c>
      <c r="H54" s="70">
        <v>24014035.32</v>
      </c>
      <c r="I54" s="71">
        <v>141</v>
      </c>
      <c r="J54" s="70">
        <v>9720313.8599999994</v>
      </c>
      <c r="K54" s="71">
        <v>137</v>
      </c>
      <c r="L54" s="70">
        <v>414017.50000000012</v>
      </c>
      <c r="M54" s="71">
        <v>29</v>
      </c>
    </row>
    <row r="55" spans="1:13" x14ac:dyDescent="0.25">
      <c r="A55" s="69" t="s">
        <v>56</v>
      </c>
      <c r="B55" s="70">
        <v>0</v>
      </c>
      <c r="C55" s="71">
        <v>0</v>
      </c>
      <c r="D55" s="70">
        <v>0</v>
      </c>
      <c r="E55" s="71">
        <v>0</v>
      </c>
      <c r="F55" s="70">
        <v>0</v>
      </c>
      <c r="G55" s="71">
        <v>0</v>
      </c>
      <c r="H55" s="70">
        <v>2827511.01</v>
      </c>
      <c r="I55" s="71">
        <v>10</v>
      </c>
      <c r="J55" s="70">
        <v>0</v>
      </c>
      <c r="K55" s="71">
        <v>0</v>
      </c>
      <c r="L55" s="70">
        <v>0</v>
      </c>
      <c r="M55" s="71">
        <v>0</v>
      </c>
    </row>
    <row r="56" spans="1:13" x14ac:dyDescent="0.25">
      <c r="A56" s="69" t="s">
        <v>57</v>
      </c>
      <c r="B56" s="70">
        <v>31409607.02</v>
      </c>
      <c r="C56" s="71">
        <v>120</v>
      </c>
      <c r="D56" s="70">
        <v>9764503.0299999993</v>
      </c>
      <c r="E56" s="71">
        <v>118</v>
      </c>
      <c r="F56" s="70">
        <v>44115.166666666664</v>
      </c>
      <c r="G56" s="71">
        <v>27</v>
      </c>
      <c r="H56" s="70">
        <v>34943315.049999997</v>
      </c>
      <c r="I56" s="71">
        <v>125</v>
      </c>
      <c r="J56" s="70">
        <v>9176019.8100000005</v>
      </c>
      <c r="K56" s="71">
        <v>124</v>
      </c>
      <c r="L56" s="70">
        <v>113957.83333333331</v>
      </c>
      <c r="M56" s="71">
        <v>31</v>
      </c>
    </row>
    <row r="57" spans="1:13" x14ac:dyDescent="0.25">
      <c r="A57" s="69" t="s">
        <v>58</v>
      </c>
      <c r="B57" s="70">
        <v>14867112.970000001</v>
      </c>
      <c r="C57" s="71">
        <v>66</v>
      </c>
      <c r="D57" s="70">
        <v>4178187.76</v>
      </c>
      <c r="E57" s="71">
        <v>63</v>
      </c>
      <c r="F57" s="71">
        <v>262507.83333333296</v>
      </c>
      <c r="G57" s="71">
        <v>18</v>
      </c>
      <c r="H57" s="70">
        <v>14283489.800000001</v>
      </c>
      <c r="I57" s="71">
        <v>72</v>
      </c>
      <c r="J57" s="70">
        <v>4125315.94</v>
      </c>
      <c r="K57" s="71">
        <v>68</v>
      </c>
      <c r="L57" s="71">
        <v>248733.16666666672</v>
      </c>
      <c r="M57" s="71">
        <v>17</v>
      </c>
    </row>
    <row r="58" spans="1:13" x14ac:dyDescent="0.25">
      <c r="A58" s="69" t="s">
        <v>59</v>
      </c>
      <c r="B58" s="70">
        <v>18575586.48</v>
      </c>
      <c r="C58" s="71">
        <v>105</v>
      </c>
      <c r="D58" s="70">
        <v>6334896.2699999996</v>
      </c>
      <c r="E58" s="71">
        <v>100</v>
      </c>
      <c r="F58" s="71">
        <v>194291.33333333299</v>
      </c>
      <c r="G58" s="71">
        <v>26</v>
      </c>
      <c r="H58" s="70">
        <v>17935344.890000001</v>
      </c>
      <c r="I58" s="71">
        <v>101</v>
      </c>
      <c r="J58" s="70">
        <v>6393588.21</v>
      </c>
      <c r="K58" s="71">
        <v>94</v>
      </c>
      <c r="L58" s="71">
        <v>201219.33333333372</v>
      </c>
      <c r="M58" s="71">
        <v>25</v>
      </c>
    </row>
    <row r="59" spans="1:13" x14ac:dyDescent="0.25">
      <c r="A59" s="69" t="s">
        <v>60</v>
      </c>
      <c r="B59" s="70">
        <v>440729.72</v>
      </c>
      <c r="C59" s="71">
        <v>10</v>
      </c>
      <c r="D59" s="70">
        <v>0</v>
      </c>
      <c r="E59" s="71">
        <v>0</v>
      </c>
      <c r="F59" s="70">
        <v>0</v>
      </c>
      <c r="G59" s="71">
        <v>0</v>
      </c>
      <c r="H59" s="70">
        <v>470919.67</v>
      </c>
      <c r="I59" s="71">
        <v>10</v>
      </c>
      <c r="J59" s="70">
        <v>0</v>
      </c>
      <c r="K59" s="71">
        <v>0</v>
      </c>
      <c r="L59" s="70">
        <v>0</v>
      </c>
      <c r="M59" s="71">
        <v>0</v>
      </c>
    </row>
    <row r="60" spans="1:13" x14ac:dyDescent="0.25">
      <c r="A60" s="69" t="s">
        <v>61</v>
      </c>
      <c r="B60" s="70">
        <v>27574970.670000002</v>
      </c>
      <c r="C60" s="71">
        <v>90</v>
      </c>
      <c r="D60" s="70">
        <v>8539037.5999999996</v>
      </c>
      <c r="E60" s="71">
        <v>88</v>
      </c>
      <c r="F60" s="71">
        <v>182178.16666666677</v>
      </c>
      <c r="G60" s="71">
        <v>30</v>
      </c>
      <c r="H60" s="70">
        <v>25506038.649999999</v>
      </c>
      <c r="I60" s="71">
        <v>93</v>
      </c>
      <c r="J60" s="70">
        <v>7174603.46</v>
      </c>
      <c r="K60" s="71">
        <v>90</v>
      </c>
      <c r="L60" s="71">
        <v>172019</v>
      </c>
      <c r="M60" s="71">
        <v>33</v>
      </c>
    </row>
    <row r="61" spans="1:13" x14ac:dyDescent="0.25">
      <c r="A61" s="69" t="s">
        <v>62</v>
      </c>
      <c r="B61" s="70">
        <v>11315102.050000001</v>
      </c>
      <c r="C61" s="71">
        <v>23</v>
      </c>
      <c r="D61" s="70">
        <v>852210.65</v>
      </c>
      <c r="E61" s="71">
        <v>22</v>
      </c>
      <c r="F61" s="71">
        <v>0</v>
      </c>
      <c r="G61" s="71">
        <v>0</v>
      </c>
      <c r="H61" s="70">
        <v>11216986.65</v>
      </c>
      <c r="I61" s="71">
        <v>26</v>
      </c>
      <c r="J61" s="70">
        <v>627369.86</v>
      </c>
      <c r="K61" s="71">
        <v>25</v>
      </c>
      <c r="L61" s="71">
        <v>0</v>
      </c>
      <c r="M61" s="71">
        <v>0</v>
      </c>
    </row>
    <row r="62" spans="1:13" x14ac:dyDescent="0.25">
      <c r="A62" s="69" t="s">
        <v>63</v>
      </c>
      <c r="B62" s="70">
        <v>2815684.51</v>
      </c>
      <c r="C62" s="71">
        <v>11</v>
      </c>
      <c r="D62" s="70">
        <v>0</v>
      </c>
      <c r="E62" s="71">
        <v>0</v>
      </c>
      <c r="F62" s="71">
        <v>0</v>
      </c>
      <c r="G62" s="71">
        <v>0</v>
      </c>
      <c r="H62" s="70">
        <v>3287734.84</v>
      </c>
      <c r="I62" s="71">
        <v>14</v>
      </c>
      <c r="J62" s="70">
        <v>243604.47</v>
      </c>
      <c r="K62" s="71">
        <v>12</v>
      </c>
      <c r="L62" s="71">
        <v>0</v>
      </c>
      <c r="M62" s="71">
        <v>0</v>
      </c>
    </row>
    <row r="63" spans="1:13" x14ac:dyDescent="0.25">
      <c r="A63" s="69" t="s">
        <v>64</v>
      </c>
      <c r="B63" s="70">
        <v>20085682.73</v>
      </c>
      <c r="C63" s="71">
        <v>88</v>
      </c>
      <c r="D63" s="70">
        <v>4406435.55</v>
      </c>
      <c r="E63" s="71">
        <v>84</v>
      </c>
      <c r="F63" s="71">
        <v>70998.333333333299</v>
      </c>
      <c r="G63" s="71">
        <v>26</v>
      </c>
      <c r="H63" s="70">
        <v>18384266.02</v>
      </c>
      <c r="I63" s="71">
        <v>86</v>
      </c>
      <c r="J63" s="70">
        <v>4117578.19</v>
      </c>
      <c r="K63" s="71">
        <v>83</v>
      </c>
      <c r="L63" s="71">
        <v>45007.166666666672</v>
      </c>
      <c r="M63" s="71">
        <v>23</v>
      </c>
    </row>
    <row r="64" spans="1:13" x14ac:dyDescent="0.25">
      <c r="A64" s="69" t="s">
        <v>65</v>
      </c>
      <c r="B64" s="70">
        <v>4836074.57</v>
      </c>
      <c r="C64" s="71">
        <v>31</v>
      </c>
      <c r="D64" s="70">
        <v>1348366.87</v>
      </c>
      <c r="E64" s="71">
        <v>30</v>
      </c>
      <c r="F64" s="71">
        <v>0</v>
      </c>
      <c r="G64" s="71">
        <v>0</v>
      </c>
      <c r="H64" s="70">
        <v>6485247.1200000001</v>
      </c>
      <c r="I64" s="71">
        <v>35</v>
      </c>
      <c r="J64" s="70">
        <v>1349211.08</v>
      </c>
      <c r="K64" s="71">
        <v>33</v>
      </c>
      <c r="L64" s="71">
        <v>0</v>
      </c>
      <c r="M64" s="71">
        <v>0</v>
      </c>
    </row>
    <row r="65" spans="1:13" x14ac:dyDescent="0.25">
      <c r="A65" s="69" t="s">
        <v>66</v>
      </c>
      <c r="B65" s="70">
        <v>3685386.71</v>
      </c>
      <c r="C65" s="71">
        <v>17</v>
      </c>
      <c r="D65" s="70">
        <v>508886.31</v>
      </c>
      <c r="E65" s="71">
        <v>17</v>
      </c>
      <c r="F65" s="70">
        <v>0</v>
      </c>
      <c r="G65" s="71">
        <v>0</v>
      </c>
      <c r="H65" s="70">
        <v>9414750.25</v>
      </c>
      <c r="I65" s="71">
        <v>17</v>
      </c>
      <c r="J65" s="70">
        <v>923625.35</v>
      </c>
      <c r="K65" s="71">
        <v>16</v>
      </c>
      <c r="L65" s="70">
        <v>0</v>
      </c>
      <c r="M65" s="71">
        <v>0</v>
      </c>
    </row>
    <row r="66" spans="1:13" x14ac:dyDescent="0.25">
      <c r="A66" s="69" t="s">
        <v>67</v>
      </c>
      <c r="B66" s="70">
        <v>0</v>
      </c>
      <c r="C66" s="71">
        <v>0</v>
      </c>
      <c r="D66" s="70">
        <v>0</v>
      </c>
      <c r="E66" s="71">
        <v>0</v>
      </c>
      <c r="F66" s="71">
        <v>0</v>
      </c>
      <c r="G66" s="71">
        <v>0</v>
      </c>
      <c r="H66" s="70">
        <v>526342.94999999995</v>
      </c>
      <c r="I66" s="71">
        <v>10</v>
      </c>
      <c r="J66" s="70">
        <v>0</v>
      </c>
      <c r="K66" s="71">
        <v>0</v>
      </c>
      <c r="L66" s="71">
        <v>0</v>
      </c>
      <c r="M66" s="71">
        <v>0</v>
      </c>
    </row>
    <row r="67" spans="1:13" x14ac:dyDescent="0.25">
      <c r="A67" s="69" t="s">
        <v>68</v>
      </c>
      <c r="B67" s="70">
        <v>2263531.02</v>
      </c>
      <c r="C67" s="71">
        <v>23</v>
      </c>
      <c r="D67" s="70">
        <v>736430.03</v>
      </c>
      <c r="E67" s="71">
        <v>21</v>
      </c>
      <c r="F67" s="71">
        <v>0</v>
      </c>
      <c r="G67" s="71">
        <v>0</v>
      </c>
      <c r="H67" s="70">
        <v>3550536.31</v>
      </c>
      <c r="I67" s="71">
        <v>27</v>
      </c>
      <c r="J67" s="70">
        <v>750870.26</v>
      </c>
      <c r="K67" s="71">
        <v>25</v>
      </c>
      <c r="L67" s="71">
        <v>0</v>
      </c>
      <c r="M67" s="71">
        <v>0</v>
      </c>
    </row>
    <row r="68" spans="1:13" x14ac:dyDescent="0.25">
      <c r="A68" s="69" t="s">
        <v>69</v>
      </c>
      <c r="B68" s="70">
        <v>2413217.71</v>
      </c>
      <c r="C68" s="71">
        <v>30</v>
      </c>
      <c r="D68" s="70">
        <v>716984.31</v>
      </c>
      <c r="E68" s="71">
        <v>29</v>
      </c>
      <c r="F68" s="71">
        <v>0</v>
      </c>
      <c r="G68" s="71">
        <v>0</v>
      </c>
      <c r="H68" s="70">
        <v>2282460.06</v>
      </c>
      <c r="I68" s="71">
        <v>28</v>
      </c>
      <c r="J68" s="70">
        <v>637754.87</v>
      </c>
      <c r="K68" s="71">
        <v>28</v>
      </c>
      <c r="L68" s="71">
        <v>0</v>
      </c>
      <c r="M68" s="71">
        <v>0</v>
      </c>
    </row>
    <row r="69" spans="1:13" x14ac:dyDescent="0.25">
      <c r="A69" s="69" t="s">
        <v>70</v>
      </c>
      <c r="B69" s="70">
        <v>997816.45</v>
      </c>
      <c r="C69" s="71">
        <v>10</v>
      </c>
      <c r="D69" s="70">
        <v>684348.96</v>
      </c>
      <c r="E69" s="71">
        <v>10</v>
      </c>
      <c r="F69" s="71">
        <v>0</v>
      </c>
      <c r="G69" s="71">
        <v>0</v>
      </c>
      <c r="H69" s="70">
        <v>777739.4</v>
      </c>
      <c r="I69" s="71">
        <v>10</v>
      </c>
      <c r="J69" s="70">
        <v>475874.54</v>
      </c>
      <c r="K69" s="71">
        <v>10</v>
      </c>
      <c r="L69" s="71">
        <v>0</v>
      </c>
      <c r="M69" s="71">
        <v>0</v>
      </c>
    </row>
    <row r="70" spans="1:13" x14ac:dyDescent="0.25">
      <c r="A70" s="69" t="s">
        <v>71</v>
      </c>
      <c r="B70" s="70">
        <v>780076.83</v>
      </c>
      <c r="C70" s="71">
        <v>16</v>
      </c>
      <c r="D70" s="70">
        <v>197733.87</v>
      </c>
      <c r="E70" s="71">
        <v>13</v>
      </c>
      <c r="F70" s="71">
        <v>0</v>
      </c>
      <c r="G70" s="71">
        <v>0</v>
      </c>
      <c r="H70" s="70">
        <v>848786.11</v>
      </c>
      <c r="I70" s="71">
        <v>16</v>
      </c>
      <c r="J70" s="70">
        <v>220135.83</v>
      </c>
      <c r="K70" s="71">
        <v>12</v>
      </c>
      <c r="L70" s="71">
        <v>0</v>
      </c>
      <c r="M70" s="71">
        <v>0</v>
      </c>
    </row>
    <row r="71" spans="1:13" x14ac:dyDescent="0.25">
      <c r="A71" s="69" t="s">
        <v>72</v>
      </c>
      <c r="B71" s="70">
        <v>6732361.21</v>
      </c>
      <c r="C71" s="71">
        <v>54</v>
      </c>
      <c r="D71" s="70">
        <v>1699066.8</v>
      </c>
      <c r="E71" s="71">
        <v>53</v>
      </c>
      <c r="F71" s="70">
        <v>38915.333333333379</v>
      </c>
      <c r="G71" s="71">
        <v>11</v>
      </c>
      <c r="H71" s="70">
        <v>6983281.2699999996</v>
      </c>
      <c r="I71" s="71">
        <v>59</v>
      </c>
      <c r="J71" s="70">
        <v>1648342.51</v>
      </c>
      <c r="K71" s="71">
        <v>55</v>
      </c>
      <c r="L71" s="70">
        <v>92697.333333333328</v>
      </c>
      <c r="M71" s="71">
        <v>13</v>
      </c>
    </row>
    <row r="72" spans="1:13" x14ac:dyDescent="0.25">
      <c r="A72" s="69" t="s">
        <v>73</v>
      </c>
      <c r="B72" s="70">
        <v>5351630.41</v>
      </c>
      <c r="C72" s="71">
        <v>15</v>
      </c>
      <c r="D72" s="70">
        <v>304799.37</v>
      </c>
      <c r="E72" s="71">
        <v>12</v>
      </c>
      <c r="F72" s="70">
        <v>0</v>
      </c>
      <c r="G72" s="71">
        <v>0</v>
      </c>
      <c r="H72" s="70">
        <v>5190253.78</v>
      </c>
      <c r="I72" s="71">
        <v>15</v>
      </c>
      <c r="J72" s="70">
        <v>264314.37</v>
      </c>
      <c r="K72" s="71">
        <v>12</v>
      </c>
      <c r="L72" s="70">
        <v>0</v>
      </c>
      <c r="M72" s="71">
        <v>0</v>
      </c>
    </row>
    <row r="73" spans="1:13" x14ac:dyDescent="0.25">
      <c r="A73" s="69" t="s">
        <v>74</v>
      </c>
      <c r="B73" s="70">
        <v>7922400.0700000003</v>
      </c>
      <c r="C73" s="71">
        <v>29</v>
      </c>
      <c r="D73" s="71">
        <v>2428860.06</v>
      </c>
      <c r="E73" s="71">
        <v>29</v>
      </c>
      <c r="F73" s="71">
        <v>0</v>
      </c>
      <c r="G73" s="71">
        <v>0</v>
      </c>
      <c r="H73" s="70">
        <v>7645511.5199999996</v>
      </c>
      <c r="I73" s="71">
        <v>28</v>
      </c>
      <c r="J73" s="71">
        <v>2509694.81</v>
      </c>
      <c r="K73" s="71">
        <v>27</v>
      </c>
      <c r="L73" s="71">
        <v>0</v>
      </c>
      <c r="M73" s="71">
        <v>0</v>
      </c>
    </row>
    <row r="74" spans="1:13" x14ac:dyDescent="0.25">
      <c r="A74" s="69" t="s">
        <v>75</v>
      </c>
      <c r="B74" s="70">
        <v>1733987.25</v>
      </c>
      <c r="C74" s="71">
        <v>13</v>
      </c>
      <c r="D74" s="70">
        <v>285926.36</v>
      </c>
      <c r="E74" s="71">
        <v>12</v>
      </c>
      <c r="F74" s="70">
        <v>0</v>
      </c>
      <c r="G74" s="71">
        <v>0</v>
      </c>
      <c r="H74" s="70">
        <v>1379630.88</v>
      </c>
      <c r="I74" s="71">
        <v>15</v>
      </c>
      <c r="J74" s="70">
        <v>242072.57</v>
      </c>
      <c r="K74" s="71">
        <v>15</v>
      </c>
      <c r="L74" s="70">
        <v>0</v>
      </c>
      <c r="M74" s="71">
        <v>0</v>
      </c>
    </row>
    <row r="75" spans="1:13" x14ac:dyDescent="0.25">
      <c r="A75" s="69" t="s">
        <v>76</v>
      </c>
      <c r="B75" s="70">
        <v>6052203.5499999998</v>
      </c>
      <c r="C75" s="71">
        <v>43</v>
      </c>
      <c r="D75" s="70">
        <v>1205016.97</v>
      </c>
      <c r="E75" s="71">
        <v>41</v>
      </c>
      <c r="F75" s="70">
        <v>0</v>
      </c>
      <c r="G75" s="71">
        <v>0</v>
      </c>
      <c r="H75" s="70">
        <v>6976241.3499999996</v>
      </c>
      <c r="I75" s="71">
        <v>43</v>
      </c>
      <c r="J75" s="70">
        <v>1355395.12</v>
      </c>
      <c r="K75" s="71">
        <v>42</v>
      </c>
      <c r="L75" s="70">
        <v>0</v>
      </c>
      <c r="M75" s="71">
        <v>0</v>
      </c>
    </row>
    <row r="76" spans="1:13" x14ac:dyDescent="0.25">
      <c r="A76" s="69" t="s">
        <v>77</v>
      </c>
      <c r="B76" s="70">
        <v>5584416.1600000001</v>
      </c>
      <c r="C76" s="71">
        <v>21</v>
      </c>
      <c r="D76" s="70">
        <v>1013615.99</v>
      </c>
      <c r="E76" s="71">
        <v>19</v>
      </c>
      <c r="F76" s="71">
        <v>0</v>
      </c>
      <c r="G76" s="71">
        <v>0</v>
      </c>
      <c r="H76" s="70">
        <v>5688792.6200000001</v>
      </c>
      <c r="I76" s="71">
        <v>23</v>
      </c>
      <c r="J76" s="70">
        <v>1146449.29</v>
      </c>
      <c r="K76" s="71">
        <v>21</v>
      </c>
      <c r="L76" s="71">
        <v>0</v>
      </c>
      <c r="M76" s="71">
        <v>0</v>
      </c>
    </row>
    <row r="77" spans="1:13" x14ac:dyDescent="0.25">
      <c r="A77" s="64" t="s">
        <v>78</v>
      </c>
      <c r="B77" s="65">
        <v>37696856.770000003</v>
      </c>
      <c r="C77" s="64">
        <v>202</v>
      </c>
      <c r="D77" s="65">
        <v>14256993.92</v>
      </c>
      <c r="E77" s="64">
        <v>194</v>
      </c>
      <c r="F77" s="65">
        <v>1071279.9999999993</v>
      </c>
      <c r="G77" s="64">
        <v>53</v>
      </c>
      <c r="H77" s="65">
        <v>38005975.479999997</v>
      </c>
      <c r="I77" s="64">
        <v>214</v>
      </c>
      <c r="J77" s="65">
        <v>13527105.6</v>
      </c>
      <c r="K77" s="64">
        <v>204</v>
      </c>
      <c r="L77" s="65">
        <v>650687.3333333336</v>
      </c>
      <c r="M77" s="64">
        <v>49</v>
      </c>
    </row>
    <row r="78" spans="1:13" x14ac:dyDescent="0.25">
      <c r="A78" s="64" t="s">
        <v>79</v>
      </c>
      <c r="B78" s="65">
        <v>24850790.690000001</v>
      </c>
      <c r="C78" s="64">
        <v>64</v>
      </c>
      <c r="D78" s="65">
        <v>12838390.84</v>
      </c>
      <c r="E78" s="64">
        <v>61</v>
      </c>
      <c r="F78" s="65">
        <v>715556.49999999965</v>
      </c>
      <c r="G78" s="64">
        <v>24</v>
      </c>
      <c r="H78" s="65">
        <v>24236180.75</v>
      </c>
      <c r="I78" s="64">
        <v>67</v>
      </c>
      <c r="J78" s="65">
        <v>11853678.800000001</v>
      </c>
      <c r="K78" s="64">
        <v>65</v>
      </c>
      <c r="L78" s="65">
        <v>1198899.333333334</v>
      </c>
      <c r="M78" s="64">
        <v>24</v>
      </c>
    </row>
    <row r="79" spans="1:13" x14ac:dyDescent="0.25">
      <c r="A79" s="64" t="s">
        <v>80</v>
      </c>
      <c r="B79" s="65">
        <v>7450207.8099999996</v>
      </c>
      <c r="C79" s="64">
        <v>10</v>
      </c>
      <c r="D79" s="65">
        <v>0</v>
      </c>
      <c r="E79" s="64">
        <v>0</v>
      </c>
      <c r="F79" s="65">
        <v>0</v>
      </c>
      <c r="G79" s="64">
        <v>0</v>
      </c>
      <c r="H79" s="65">
        <v>7154755.4199999999</v>
      </c>
      <c r="I79" s="64">
        <v>12</v>
      </c>
      <c r="J79" s="65">
        <v>0</v>
      </c>
      <c r="K79" s="64">
        <v>0</v>
      </c>
      <c r="L79" s="65">
        <v>0</v>
      </c>
      <c r="M79" s="64">
        <v>0</v>
      </c>
    </row>
    <row r="80" spans="1:13" x14ac:dyDescent="0.25">
      <c r="A80" s="64" t="s">
        <v>81</v>
      </c>
      <c r="B80" s="65">
        <v>27001757.52</v>
      </c>
      <c r="C80" s="64">
        <v>82</v>
      </c>
      <c r="D80" s="65">
        <v>5668051.9800000004</v>
      </c>
      <c r="E80" s="64">
        <v>74</v>
      </c>
      <c r="F80" s="65">
        <v>121347.8333333333</v>
      </c>
      <c r="G80" s="64">
        <v>14</v>
      </c>
      <c r="H80" s="65">
        <v>20815086.579999998</v>
      </c>
      <c r="I80" s="64">
        <v>86</v>
      </c>
      <c r="J80" s="65">
        <v>4814409.26</v>
      </c>
      <c r="K80" s="64">
        <v>81</v>
      </c>
      <c r="L80" s="65">
        <v>52072.666666666701</v>
      </c>
      <c r="M80" s="64">
        <v>14</v>
      </c>
    </row>
    <row r="81" spans="1:13" x14ac:dyDescent="0.25">
      <c r="A81" s="64" t="s">
        <v>82</v>
      </c>
      <c r="B81" s="65">
        <v>120131310.14</v>
      </c>
      <c r="C81" s="64">
        <v>310</v>
      </c>
      <c r="D81" s="65">
        <v>27530414.670000002</v>
      </c>
      <c r="E81" s="64">
        <v>288</v>
      </c>
      <c r="F81" s="65">
        <v>2802623.5000000033</v>
      </c>
      <c r="G81" s="64">
        <v>111</v>
      </c>
      <c r="H81" s="65">
        <v>112527523.83</v>
      </c>
      <c r="I81" s="64">
        <v>326</v>
      </c>
      <c r="J81" s="65">
        <v>25166191.149999999</v>
      </c>
      <c r="K81" s="64">
        <v>306</v>
      </c>
      <c r="L81" s="65">
        <v>1325081.1666666679</v>
      </c>
      <c r="M81" s="64">
        <v>120</v>
      </c>
    </row>
    <row r="82" spans="1:13" x14ac:dyDescent="0.25">
      <c r="A82" s="64" t="s">
        <v>83</v>
      </c>
      <c r="B82" s="65">
        <v>1352044.01</v>
      </c>
      <c r="C82" s="64">
        <v>19</v>
      </c>
      <c r="D82" s="65">
        <v>564017.09</v>
      </c>
      <c r="E82" s="64">
        <v>18</v>
      </c>
      <c r="F82" s="65">
        <v>0</v>
      </c>
      <c r="G82" s="64">
        <v>0</v>
      </c>
      <c r="H82" s="65">
        <v>1540349.61</v>
      </c>
      <c r="I82" s="64">
        <v>18</v>
      </c>
      <c r="J82" s="65">
        <v>472013.55</v>
      </c>
      <c r="K82" s="64">
        <v>18</v>
      </c>
      <c r="L82" s="65">
        <v>0</v>
      </c>
      <c r="M82" s="64">
        <v>0</v>
      </c>
    </row>
    <row r="83" spans="1:13" x14ac:dyDescent="0.25">
      <c r="A83" s="64" t="s">
        <v>84</v>
      </c>
      <c r="B83" s="65">
        <v>11748411.210000001</v>
      </c>
      <c r="C83" s="64">
        <v>64</v>
      </c>
      <c r="D83" s="65">
        <v>5240787.95</v>
      </c>
      <c r="E83" s="64">
        <v>62</v>
      </c>
      <c r="F83" s="64">
        <v>270838.83333333291</v>
      </c>
      <c r="G83" s="64">
        <v>22</v>
      </c>
      <c r="H83" s="65">
        <v>12512102.25</v>
      </c>
      <c r="I83" s="64">
        <v>70</v>
      </c>
      <c r="J83" s="65">
        <v>4667327.8600000003</v>
      </c>
      <c r="K83" s="64">
        <v>69</v>
      </c>
      <c r="L83" s="64">
        <v>216873.83333333334</v>
      </c>
      <c r="M83" s="64">
        <v>23</v>
      </c>
    </row>
    <row r="84" spans="1:13" x14ac:dyDescent="0.25">
      <c r="A84" s="64" t="s">
        <v>85</v>
      </c>
      <c r="B84" s="65">
        <v>42957499.770000003</v>
      </c>
      <c r="C84" s="64">
        <v>80</v>
      </c>
      <c r="D84" s="65">
        <v>3463010.31</v>
      </c>
      <c r="E84" s="64">
        <v>72</v>
      </c>
      <c r="F84" s="64">
        <v>440884.66666666692</v>
      </c>
      <c r="G84" s="64">
        <v>22</v>
      </c>
      <c r="H84" s="65">
        <v>54601774.799999997</v>
      </c>
      <c r="I84" s="64">
        <v>85</v>
      </c>
      <c r="J84" s="65">
        <v>3206000.06</v>
      </c>
      <c r="K84" s="64">
        <v>80</v>
      </c>
      <c r="L84" s="64">
        <v>193036.8333333334</v>
      </c>
      <c r="M84" s="64">
        <v>21</v>
      </c>
    </row>
    <row r="85" spans="1:13" x14ac:dyDescent="0.25">
      <c r="A85" s="64" t="s">
        <v>86</v>
      </c>
      <c r="B85" s="65">
        <v>29626245.82</v>
      </c>
      <c r="C85" s="64">
        <v>57</v>
      </c>
      <c r="D85" s="65">
        <v>8580141.4399999995</v>
      </c>
      <c r="E85" s="64">
        <v>54</v>
      </c>
      <c r="F85" s="65">
        <v>43031.333333333343</v>
      </c>
      <c r="G85" s="64">
        <v>19</v>
      </c>
      <c r="H85" s="65">
        <v>26778384.550000001</v>
      </c>
      <c r="I85" s="64">
        <v>62</v>
      </c>
      <c r="J85" s="65">
        <v>7435313.0199999996</v>
      </c>
      <c r="K85" s="64">
        <v>59</v>
      </c>
      <c r="L85" s="65">
        <v>61574.666666666708</v>
      </c>
      <c r="M85" s="64">
        <v>17</v>
      </c>
    </row>
    <row r="86" spans="1:13" x14ac:dyDescent="0.25">
      <c r="A86" s="64" t="s">
        <v>87</v>
      </c>
      <c r="B86" s="65">
        <v>21933021.710000001</v>
      </c>
      <c r="C86" s="64">
        <v>115</v>
      </c>
      <c r="D86" s="65">
        <v>7169647.8099999996</v>
      </c>
      <c r="E86" s="64">
        <v>110</v>
      </c>
      <c r="F86" s="64">
        <v>96331</v>
      </c>
      <c r="G86" s="64">
        <v>34</v>
      </c>
      <c r="H86" s="65">
        <v>21275274.059999999</v>
      </c>
      <c r="I86" s="64">
        <v>116</v>
      </c>
      <c r="J86" s="65">
        <v>7412562.2699999996</v>
      </c>
      <c r="K86" s="64">
        <v>112</v>
      </c>
      <c r="L86" s="64">
        <v>192633.83333333328</v>
      </c>
      <c r="M86" s="64">
        <v>40</v>
      </c>
    </row>
    <row r="87" spans="1:13" x14ac:dyDescent="0.25">
      <c r="A87" s="64" t="s">
        <v>88</v>
      </c>
      <c r="B87" s="65">
        <v>14126345.16</v>
      </c>
      <c r="C87" s="64">
        <v>99</v>
      </c>
      <c r="D87" s="65">
        <v>7342866.1900000004</v>
      </c>
      <c r="E87" s="64">
        <v>97</v>
      </c>
      <c r="F87" s="64">
        <v>160058.33333333334</v>
      </c>
      <c r="G87" s="64">
        <v>18</v>
      </c>
      <c r="H87" s="65">
        <v>13106005.52</v>
      </c>
      <c r="I87" s="64">
        <v>104</v>
      </c>
      <c r="J87" s="65">
        <v>5604748.75</v>
      </c>
      <c r="K87" s="64">
        <v>101</v>
      </c>
      <c r="L87" s="64">
        <v>628325.6666666664</v>
      </c>
      <c r="M87" s="64">
        <v>21</v>
      </c>
    </row>
    <row r="88" spans="1:13" x14ac:dyDescent="0.25">
      <c r="A88" s="64" t="s">
        <v>89</v>
      </c>
      <c r="B88" s="65">
        <v>12235262.289999999</v>
      </c>
      <c r="C88" s="64">
        <v>50</v>
      </c>
      <c r="D88" s="65">
        <v>2374452.79</v>
      </c>
      <c r="E88" s="64">
        <v>47</v>
      </c>
      <c r="F88" s="65">
        <v>0</v>
      </c>
      <c r="G88" s="64">
        <v>0</v>
      </c>
      <c r="H88" s="65">
        <v>13474744.84</v>
      </c>
      <c r="I88" s="64">
        <v>51</v>
      </c>
      <c r="J88" s="65">
        <v>2184352.5</v>
      </c>
      <c r="K88" s="64">
        <v>46</v>
      </c>
      <c r="L88" s="65">
        <v>0</v>
      </c>
      <c r="M88" s="64">
        <v>0</v>
      </c>
    </row>
    <row r="89" spans="1:13" x14ac:dyDescent="0.25">
      <c r="A89" s="64" t="s">
        <v>90</v>
      </c>
      <c r="B89" s="65">
        <v>1327945.7</v>
      </c>
      <c r="C89" s="64">
        <v>18</v>
      </c>
      <c r="D89" s="65">
        <v>637994.22</v>
      </c>
      <c r="E89" s="64">
        <v>18</v>
      </c>
      <c r="F89" s="64">
        <v>0</v>
      </c>
      <c r="G89" s="64">
        <v>0</v>
      </c>
      <c r="H89" s="65">
        <v>1835844.15</v>
      </c>
      <c r="I89" s="64">
        <v>18</v>
      </c>
      <c r="J89" s="65">
        <v>768083.49</v>
      </c>
      <c r="K89" s="64">
        <v>17</v>
      </c>
      <c r="L89" s="64">
        <v>0</v>
      </c>
      <c r="M89" s="64">
        <v>0</v>
      </c>
    </row>
    <row r="90" spans="1:13" x14ac:dyDescent="0.25">
      <c r="A90" s="64" t="s">
        <v>91</v>
      </c>
      <c r="B90" s="65">
        <v>1276375.1299999999</v>
      </c>
      <c r="C90" s="64">
        <v>12</v>
      </c>
      <c r="D90" s="65">
        <v>305226.01</v>
      </c>
      <c r="E90" s="64">
        <v>12</v>
      </c>
      <c r="F90" s="64">
        <v>0</v>
      </c>
      <c r="G90" s="64">
        <v>0</v>
      </c>
      <c r="H90" s="65">
        <v>1648006.31</v>
      </c>
      <c r="I90" s="64">
        <v>14</v>
      </c>
      <c r="J90" s="65">
        <v>269962.56</v>
      </c>
      <c r="K90" s="64">
        <v>13</v>
      </c>
      <c r="L90" s="64">
        <v>0</v>
      </c>
      <c r="M90" s="64">
        <v>0</v>
      </c>
    </row>
    <row r="91" spans="1:13" x14ac:dyDescent="0.25">
      <c r="A91" s="64" t="s">
        <v>92</v>
      </c>
      <c r="B91" s="65">
        <v>1976506.76</v>
      </c>
      <c r="C91" s="64">
        <v>12</v>
      </c>
      <c r="D91" s="65">
        <v>252761.76</v>
      </c>
      <c r="E91" s="64">
        <v>10</v>
      </c>
      <c r="F91" s="64">
        <v>0</v>
      </c>
      <c r="G91" s="64">
        <v>0</v>
      </c>
      <c r="H91" s="65">
        <v>1888466.38</v>
      </c>
      <c r="I91" s="64">
        <v>13</v>
      </c>
      <c r="J91" s="65">
        <v>255986.72</v>
      </c>
      <c r="K91" s="64">
        <v>11</v>
      </c>
      <c r="L91" s="64">
        <v>0</v>
      </c>
      <c r="M91" s="64">
        <v>0</v>
      </c>
    </row>
    <row r="92" spans="1:13" x14ac:dyDescent="0.25">
      <c r="A92" s="64" t="s">
        <v>93</v>
      </c>
      <c r="B92" s="65">
        <v>7831240.6100000003</v>
      </c>
      <c r="C92" s="64">
        <v>42</v>
      </c>
      <c r="D92" s="65">
        <v>1468335.62</v>
      </c>
      <c r="E92" s="64">
        <v>38</v>
      </c>
      <c r="F92" s="64">
        <v>161937</v>
      </c>
      <c r="G92" s="64">
        <v>11</v>
      </c>
      <c r="H92" s="65">
        <v>7076733.2400000002</v>
      </c>
      <c r="I92" s="64">
        <v>46</v>
      </c>
      <c r="J92" s="65">
        <v>1280914.82</v>
      </c>
      <c r="K92" s="64">
        <v>40</v>
      </c>
      <c r="L92" s="64">
        <v>115865.00000000007</v>
      </c>
      <c r="M92" s="64">
        <v>10</v>
      </c>
    </row>
    <row r="93" spans="1:13" x14ac:dyDescent="0.25">
      <c r="A93" s="64" t="s">
        <v>94</v>
      </c>
      <c r="B93" s="65">
        <v>2243962.8199999998</v>
      </c>
      <c r="C93" s="64">
        <v>11</v>
      </c>
      <c r="D93" s="65">
        <v>0</v>
      </c>
      <c r="E93" s="64">
        <v>0</v>
      </c>
      <c r="F93" s="64">
        <v>0</v>
      </c>
      <c r="G93" s="64">
        <v>0</v>
      </c>
      <c r="H93" s="65">
        <v>2510402.42</v>
      </c>
      <c r="I93" s="64">
        <v>11</v>
      </c>
      <c r="J93" s="65">
        <v>490342.74</v>
      </c>
      <c r="K93" s="64">
        <v>11</v>
      </c>
      <c r="L93" s="64">
        <v>0</v>
      </c>
      <c r="M93" s="64">
        <v>0</v>
      </c>
    </row>
    <row r="94" spans="1:13" x14ac:dyDescent="0.25">
      <c r="A94" s="64" t="s">
        <v>95</v>
      </c>
      <c r="B94" s="65">
        <v>9682428.6999999993</v>
      </c>
      <c r="C94" s="64">
        <v>60</v>
      </c>
      <c r="D94" s="65">
        <v>4659253.12</v>
      </c>
      <c r="E94" s="64">
        <v>58</v>
      </c>
      <c r="F94" s="65">
        <v>0</v>
      </c>
      <c r="G94" s="64">
        <v>0</v>
      </c>
      <c r="H94" s="65">
        <v>8646797.9100000001</v>
      </c>
      <c r="I94" s="64">
        <v>65</v>
      </c>
      <c r="J94" s="65">
        <v>3748539.99</v>
      </c>
      <c r="K94" s="64">
        <v>62</v>
      </c>
      <c r="L94" s="65">
        <v>0</v>
      </c>
      <c r="M94" s="64">
        <v>0</v>
      </c>
    </row>
    <row r="95" spans="1:13" x14ac:dyDescent="0.25">
      <c r="A95" s="64" t="s">
        <v>96</v>
      </c>
      <c r="B95" s="65">
        <v>3994790.49</v>
      </c>
      <c r="C95" s="64">
        <v>25</v>
      </c>
      <c r="D95" s="65">
        <v>1681308.22</v>
      </c>
      <c r="E95" s="64">
        <v>23</v>
      </c>
      <c r="F95" s="64">
        <v>0</v>
      </c>
      <c r="G95" s="64">
        <v>0</v>
      </c>
      <c r="H95" s="65">
        <v>3852895.56</v>
      </c>
      <c r="I95" s="64">
        <v>24</v>
      </c>
      <c r="J95" s="65">
        <v>1270140.6299999999</v>
      </c>
      <c r="K95" s="64">
        <v>23</v>
      </c>
      <c r="L95" s="64">
        <v>0</v>
      </c>
      <c r="M95" s="64">
        <v>0</v>
      </c>
    </row>
    <row r="96" spans="1:13" x14ac:dyDescent="0.25">
      <c r="A96" s="64" t="s">
        <v>97</v>
      </c>
      <c r="B96" s="65">
        <v>8348356.75</v>
      </c>
      <c r="C96" s="64">
        <v>67</v>
      </c>
      <c r="D96" s="65">
        <v>3437131.25</v>
      </c>
      <c r="E96" s="64">
        <v>66</v>
      </c>
      <c r="F96" s="64">
        <v>560027.16666666628</v>
      </c>
      <c r="G96" s="64">
        <v>10</v>
      </c>
      <c r="H96" s="65">
        <v>7929274.2000000002</v>
      </c>
      <c r="I96" s="64">
        <v>72</v>
      </c>
      <c r="J96" s="65">
        <v>3312844.4</v>
      </c>
      <c r="K96" s="64">
        <v>70</v>
      </c>
      <c r="L96" s="64">
        <v>452362.5</v>
      </c>
      <c r="M96" s="64">
        <v>10</v>
      </c>
    </row>
    <row r="97" spans="1:13" x14ac:dyDescent="0.25">
      <c r="A97" s="64" t="s">
        <v>98</v>
      </c>
      <c r="B97" s="65">
        <v>1871653.44</v>
      </c>
      <c r="C97" s="64">
        <v>10</v>
      </c>
      <c r="D97" s="65">
        <v>0</v>
      </c>
      <c r="E97" s="64">
        <v>0</v>
      </c>
      <c r="F97" s="64">
        <v>0</v>
      </c>
      <c r="G97" s="64">
        <v>0</v>
      </c>
      <c r="H97" s="65">
        <v>2404432.7799999998</v>
      </c>
      <c r="I97" s="64">
        <v>11</v>
      </c>
      <c r="J97" s="65">
        <v>180325.37</v>
      </c>
      <c r="K97" s="64">
        <v>11</v>
      </c>
      <c r="L97" s="64">
        <v>0</v>
      </c>
      <c r="M97" s="64">
        <v>0</v>
      </c>
    </row>
    <row r="98" spans="1:13" x14ac:dyDescent="0.25">
      <c r="A98" s="64" t="s">
        <v>99</v>
      </c>
      <c r="B98" s="65">
        <v>1325222.1100000001</v>
      </c>
      <c r="C98" s="64">
        <v>13</v>
      </c>
      <c r="D98" s="65">
        <v>391025.14</v>
      </c>
      <c r="E98" s="64">
        <v>13</v>
      </c>
      <c r="F98" s="65">
        <v>0</v>
      </c>
      <c r="G98" s="64">
        <v>0</v>
      </c>
      <c r="H98" s="65">
        <v>1619922.91</v>
      </c>
      <c r="I98" s="64">
        <v>13</v>
      </c>
      <c r="J98" s="65">
        <v>348392.45</v>
      </c>
      <c r="K98" s="64">
        <v>12</v>
      </c>
      <c r="L98" s="65">
        <v>0</v>
      </c>
      <c r="M98" s="64">
        <v>0</v>
      </c>
    </row>
    <row r="99" spans="1:13" x14ac:dyDescent="0.25">
      <c r="A99" s="64" t="s">
        <v>100</v>
      </c>
      <c r="B99" s="65">
        <v>3668131.59</v>
      </c>
      <c r="C99" s="64">
        <v>20</v>
      </c>
      <c r="D99" s="65">
        <v>937561.45</v>
      </c>
      <c r="E99" s="64">
        <v>18</v>
      </c>
      <c r="F99" s="65">
        <v>0</v>
      </c>
      <c r="G99" s="64">
        <v>0</v>
      </c>
      <c r="H99" s="65">
        <v>3748584.96</v>
      </c>
      <c r="I99" s="64">
        <v>21</v>
      </c>
      <c r="J99" s="65">
        <v>791778.4</v>
      </c>
      <c r="K99" s="64">
        <v>19</v>
      </c>
      <c r="L99" s="65">
        <v>0</v>
      </c>
      <c r="M99" s="64">
        <v>0</v>
      </c>
    </row>
    <row r="100" spans="1:13" x14ac:dyDescent="0.25">
      <c r="A100" s="64" t="s">
        <v>101</v>
      </c>
      <c r="B100" s="64">
        <v>11024217.1</v>
      </c>
      <c r="C100" s="64">
        <v>21</v>
      </c>
      <c r="D100" s="64">
        <v>597753.74</v>
      </c>
      <c r="E100" s="64">
        <v>21</v>
      </c>
      <c r="F100" s="64">
        <v>0</v>
      </c>
      <c r="G100" s="64">
        <v>0</v>
      </c>
      <c r="H100" s="64">
        <v>4523207.6399999997</v>
      </c>
      <c r="I100" s="64">
        <v>21</v>
      </c>
      <c r="J100" s="64">
        <v>612459.65</v>
      </c>
      <c r="K100" s="64">
        <v>20</v>
      </c>
      <c r="L100" s="64">
        <v>0</v>
      </c>
      <c r="M100" s="64">
        <v>0</v>
      </c>
    </row>
    <row r="101" spans="1:13" x14ac:dyDescent="0.25">
      <c r="A101" s="64" t="s">
        <v>102</v>
      </c>
      <c r="B101" s="64">
        <v>0</v>
      </c>
      <c r="C101" s="64">
        <v>0</v>
      </c>
      <c r="D101" s="64">
        <v>0</v>
      </c>
      <c r="E101" s="64">
        <v>0</v>
      </c>
      <c r="F101" s="64">
        <v>0</v>
      </c>
      <c r="G101" s="64">
        <v>0</v>
      </c>
      <c r="H101" s="64">
        <v>364661.24</v>
      </c>
      <c r="I101" s="64">
        <v>13</v>
      </c>
      <c r="J101" s="64">
        <v>140040.39000000001</v>
      </c>
      <c r="K101" s="64">
        <v>13</v>
      </c>
      <c r="L101" s="64">
        <v>0</v>
      </c>
      <c r="M101" s="64">
        <v>0</v>
      </c>
    </row>
    <row r="102" spans="1:13" x14ac:dyDescent="0.25">
      <c r="A102" s="64" t="s">
        <v>103</v>
      </c>
      <c r="B102" s="64">
        <v>1260160.58</v>
      </c>
      <c r="C102" s="64">
        <v>13</v>
      </c>
      <c r="D102" s="64">
        <v>405237.44</v>
      </c>
      <c r="E102" s="64">
        <v>13</v>
      </c>
      <c r="F102" s="64">
        <v>0</v>
      </c>
      <c r="G102" s="64">
        <v>0</v>
      </c>
      <c r="H102" s="64">
        <v>1482379.07</v>
      </c>
      <c r="I102" s="64">
        <v>14</v>
      </c>
      <c r="J102" s="64">
        <v>442815.71</v>
      </c>
      <c r="K102" s="64">
        <v>14</v>
      </c>
      <c r="L102" s="64">
        <v>0</v>
      </c>
      <c r="M102" s="64">
        <v>0</v>
      </c>
    </row>
    <row r="103" spans="1:13" x14ac:dyDescent="0.25">
      <c r="A103" s="64" t="s">
        <v>104</v>
      </c>
      <c r="B103" s="64">
        <v>76021701.540000007</v>
      </c>
      <c r="C103" s="64">
        <v>234</v>
      </c>
      <c r="D103" s="64">
        <v>36866835.32</v>
      </c>
      <c r="E103" s="64">
        <v>214</v>
      </c>
      <c r="F103" s="64">
        <v>1963676.3333333326</v>
      </c>
      <c r="G103" s="64">
        <v>85</v>
      </c>
      <c r="H103" s="64">
        <v>76838342.140000001</v>
      </c>
      <c r="I103" s="64">
        <v>241</v>
      </c>
      <c r="J103" s="64">
        <v>34577451.340000004</v>
      </c>
      <c r="K103" s="64">
        <v>220</v>
      </c>
      <c r="L103" s="64">
        <v>2342766.5000000005</v>
      </c>
      <c r="M103" s="64">
        <v>83</v>
      </c>
    </row>
    <row r="104" spans="1:13" x14ac:dyDescent="0.25">
      <c r="A104" s="64" t="s">
        <v>105</v>
      </c>
      <c r="B104" s="64">
        <v>4467332.28</v>
      </c>
      <c r="C104" s="64">
        <v>39</v>
      </c>
      <c r="D104" s="64">
        <v>1635059.39</v>
      </c>
      <c r="E104" s="64">
        <v>36</v>
      </c>
      <c r="F104" s="64">
        <v>0</v>
      </c>
      <c r="G104" s="64">
        <v>0</v>
      </c>
      <c r="H104" s="64">
        <v>3416972.65</v>
      </c>
      <c r="I104" s="64">
        <v>37</v>
      </c>
      <c r="J104" s="64">
        <v>1051771.45</v>
      </c>
      <c r="K104" s="64">
        <v>36</v>
      </c>
      <c r="L104" s="64">
        <v>0</v>
      </c>
      <c r="M104" s="64">
        <v>0</v>
      </c>
    </row>
    <row r="105" spans="1:13" x14ac:dyDescent="0.25">
      <c r="A105" s="64" t="s">
        <v>106</v>
      </c>
      <c r="B105" s="64">
        <v>3063749.73</v>
      </c>
      <c r="C105" s="64">
        <v>27</v>
      </c>
      <c r="D105" s="64">
        <v>1128943.21</v>
      </c>
      <c r="E105" s="64">
        <v>25</v>
      </c>
      <c r="F105" s="64">
        <v>29704.999999999978</v>
      </c>
      <c r="G105" s="64">
        <v>10</v>
      </c>
      <c r="H105" s="64">
        <v>2582385.88</v>
      </c>
      <c r="I105" s="64">
        <v>32</v>
      </c>
      <c r="J105" s="64">
        <v>891628.43</v>
      </c>
      <c r="K105" s="64">
        <v>30</v>
      </c>
      <c r="L105" s="64">
        <v>23159.833333333336</v>
      </c>
      <c r="M105" s="64">
        <v>10</v>
      </c>
    </row>
    <row r="106" spans="1:13" x14ac:dyDescent="0.25">
      <c r="A106" s="64" t="s">
        <v>107</v>
      </c>
      <c r="B106" s="64">
        <v>1061140.6599999999</v>
      </c>
      <c r="C106" s="64">
        <v>14</v>
      </c>
      <c r="D106" s="64">
        <v>673927.29</v>
      </c>
      <c r="E106" s="64">
        <v>12</v>
      </c>
      <c r="F106" s="64">
        <v>0</v>
      </c>
      <c r="G106" s="64">
        <v>0</v>
      </c>
      <c r="H106" s="64">
        <v>862997.85</v>
      </c>
      <c r="I106" s="64">
        <v>15</v>
      </c>
      <c r="J106" s="64">
        <v>572644.91</v>
      </c>
      <c r="K106" s="64">
        <v>13</v>
      </c>
      <c r="L106" s="64">
        <v>0</v>
      </c>
      <c r="M106" s="64">
        <v>0</v>
      </c>
    </row>
    <row r="107" spans="1:13" x14ac:dyDescent="0.25">
      <c r="A107" s="64" t="s">
        <v>108</v>
      </c>
      <c r="B107" s="64">
        <v>4530216.8600000003</v>
      </c>
      <c r="C107" s="64">
        <v>41</v>
      </c>
      <c r="D107" s="64">
        <v>1297833.95</v>
      </c>
      <c r="E107" s="64">
        <v>37</v>
      </c>
      <c r="F107" s="64">
        <v>0</v>
      </c>
      <c r="G107" s="64">
        <v>0</v>
      </c>
      <c r="H107" s="64">
        <v>4365983.8</v>
      </c>
      <c r="I107" s="64">
        <v>48</v>
      </c>
      <c r="J107" s="64">
        <v>1270252.3799999999</v>
      </c>
      <c r="K107" s="64">
        <v>43</v>
      </c>
      <c r="L107" s="64">
        <v>0</v>
      </c>
      <c r="M107" s="64">
        <v>0</v>
      </c>
    </row>
    <row r="108" spans="1:13" x14ac:dyDescent="0.25">
      <c r="A108" s="64" t="s">
        <v>109</v>
      </c>
      <c r="B108" s="64">
        <v>0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949318.59</v>
      </c>
      <c r="I108" s="64">
        <v>11</v>
      </c>
      <c r="J108" s="64">
        <v>0</v>
      </c>
      <c r="K108" s="64">
        <v>0</v>
      </c>
      <c r="L108" s="64">
        <v>0</v>
      </c>
      <c r="M108" s="64">
        <v>0</v>
      </c>
    </row>
    <row r="109" spans="1:13" x14ac:dyDescent="0.25">
      <c r="A109" s="64" t="s">
        <v>110</v>
      </c>
      <c r="B109" s="64">
        <v>7437675.7699999996</v>
      </c>
      <c r="C109" s="64">
        <v>60</v>
      </c>
      <c r="D109" s="64">
        <v>2271656.39</v>
      </c>
      <c r="E109" s="64">
        <v>55</v>
      </c>
      <c r="F109" s="64">
        <v>87686.666666666672</v>
      </c>
      <c r="G109" s="64">
        <v>10</v>
      </c>
      <c r="H109" s="64">
        <v>7067170.54</v>
      </c>
      <c r="I109" s="64">
        <v>60</v>
      </c>
      <c r="J109" s="64">
        <v>1981408.89</v>
      </c>
      <c r="K109" s="64">
        <v>55</v>
      </c>
      <c r="L109" s="64">
        <v>131488.5</v>
      </c>
      <c r="M109" s="64">
        <v>13</v>
      </c>
    </row>
    <row r="110" spans="1:13" x14ac:dyDescent="0.25">
      <c r="B110" s="64"/>
      <c r="D110" s="64"/>
      <c r="F110" s="64"/>
      <c r="H110" s="64"/>
      <c r="J110" s="64"/>
      <c r="L110" s="64"/>
    </row>
    <row r="111" spans="1:13" x14ac:dyDescent="0.25">
      <c r="B111" s="64"/>
      <c r="D111" s="64"/>
      <c r="F111" s="64"/>
      <c r="H111" s="64"/>
      <c r="J111" s="64"/>
      <c r="L111" s="64"/>
    </row>
    <row r="112" spans="1:13" x14ac:dyDescent="0.25">
      <c r="B112" s="64"/>
      <c r="D112" s="64"/>
      <c r="F112" s="64"/>
      <c r="H112" s="64"/>
      <c r="J112" s="64"/>
      <c r="L112" s="64"/>
    </row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  <row r="200" s="64" customFormat="1" x14ac:dyDescent="0.25"/>
    <row r="201" s="64" customFormat="1" x14ac:dyDescent="0.25"/>
    <row r="202" s="64" customFormat="1" x14ac:dyDescent="0.25"/>
    <row r="203" s="64" customFormat="1" x14ac:dyDescent="0.25"/>
    <row r="204" s="64" customFormat="1" x14ac:dyDescent="0.25"/>
    <row r="205" s="64" customFormat="1" x14ac:dyDescent="0.25"/>
    <row r="206" s="64" customFormat="1" x14ac:dyDescent="0.25"/>
    <row r="207" s="64" customFormat="1" x14ac:dyDescent="0.25"/>
    <row r="208" s="64" customFormat="1" x14ac:dyDescent="0.25"/>
    <row r="209" s="64" customFormat="1" x14ac:dyDescent="0.25"/>
    <row r="210" s="64" customFormat="1" x14ac:dyDescent="0.25"/>
    <row r="211" s="64" customFormat="1" x14ac:dyDescent="0.25"/>
    <row r="212" s="64" customFormat="1" x14ac:dyDescent="0.25"/>
    <row r="213" s="64" customFormat="1" x14ac:dyDescent="0.25"/>
    <row r="214" s="64" customFormat="1" x14ac:dyDescent="0.25"/>
    <row r="215" s="64" customFormat="1" x14ac:dyDescent="0.25"/>
    <row r="216" s="64" customFormat="1" x14ac:dyDescent="0.25"/>
    <row r="217" s="64" customFormat="1" x14ac:dyDescent="0.25"/>
    <row r="218" s="64" customFormat="1" x14ac:dyDescent="0.25"/>
    <row r="219" s="64" customFormat="1" x14ac:dyDescent="0.25"/>
    <row r="220" s="64" customFormat="1" x14ac:dyDescent="0.25"/>
    <row r="221" s="64" customFormat="1" x14ac:dyDescent="0.25"/>
    <row r="222" s="64" customFormat="1" x14ac:dyDescent="0.25"/>
    <row r="223" s="64" customFormat="1" x14ac:dyDescent="0.25"/>
    <row r="224" s="64" customFormat="1" x14ac:dyDescent="0.25"/>
    <row r="225" s="64" customFormat="1" x14ac:dyDescent="0.25"/>
    <row r="226" s="64" customFormat="1" x14ac:dyDescent="0.25"/>
    <row r="227" s="64" customFormat="1" x14ac:dyDescent="0.25"/>
    <row r="228" s="64" customFormat="1" x14ac:dyDescent="0.25"/>
    <row r="229" s="64" customFormat="1" x14ac:dyDescent="0.25"/>
    <row r="230" s="64" customFormat="1" x14ac:dyDescent="0.25"/>
    <row r="231" s="64" customFormat="1" x14ac:dyDescent="0.25"/>
    <row r="232" s="64" customFormat="1" x14ac:dyDescent="0.25"/>
    <row r="233" s="64" customFormat="1" x14ac:dyDescent="0.25"/>
    <row r="234" s="64" customFormat="1" x14ac:dyDescent="0.25"/>
    <row r="235" s="64" customFormat="1" x14ac:dyDescent="0.25"/>
    <row r="236" s="64" customFormat="1" x14ac:dyDescent="0.25"/>
    <row r="237" s="64" customFormat="1" x14ac:dyDescent="0.25"/>
    <row r="238" s="64" customFormat="1" x14ac:dyDescent="0.25"/>
    <row r="239" s="64" customFormat="1" x14ac:dyDescent="0.25"/>
    <row r="240" s="64" customFormat="1" x14ac:dyDescent="0.25"/>
    <row r="241" s="64" customFormat="1" x14ac:dyDescent="0.25"/>
    <row r="242" s="64" customFormat="1" x14ac:dyDescent="0.25"/>
    <row r="243" s="64" customFormat="1" x14ac:dyDescent="0.25"/>
    <row r="244" s="64" customFormat="1" x14ac:dyDescent="0.25"/>
    <row r="245" s="64" customFormat="1" x14ac:dyDescent="0.25"/>
    <row r="246" s="64" customFormat="1" x14ac:dyDescent="0.25"/>
    <row r="247" s="64" customFormat="1" x14ac:dyDescent="0.25"/>
    <row r="248" s="64" customFormat="1" x14ac:dyDescent="0.25"/>
    <row r="249" s="64" customFormat="1" x14ac:dyDescent="0.25"/>
    <row r="250" s="64" customFormat="1" x14ac:dyDescent="0.25"/>
    <row r="251" s="64" customFormat="1" x14ac:dyDescent="0.25"/>
    <row r="252" s="64" customFormat="1" x14ac:dyDescent="0.25"/>
    <row r="253" s="64" customFormat="1" x14ac:dyDescent="0.25"/>
    <row r="254" s="64" customFormat="1" x14ac:dyDescent="0.25"/>
    <row r="255" s="64" customFormat="1" x14ac:dyDescent="0.25"/>
    <row r="256" s="64" customFormat="1" x14ac:dyDescent="0.25"/>
    <row r="257" s="64" customFormat="1" x14ac:dyDescent="0.25"/>
    <row r="258" s="64" customFormat="1" x14ac:dyDescent="0.25"/>
    <row r="259" s="64" customFormat="1" x14ac:dyDescent="0.25"/>
    <row r="260" s="64" customFormat="1" x14ac:dyDescent="0.25"/>
    <row r="261" s="64" customFormat="1" x14ac:dyDescent="0.25"/>
    <row r="262" s="64" customFormat="1" x14ac:dyDescent="0.25"/>
    <row r="263" s="64" customFormat="1" x14ac:dyDescent="0.25"/>
    <row r="264" s="64" customFormat="1" x14ac:dyDescent="0.25"/>
    <row r="265" s="64" customFormat="1" x14ac:dyDescent="0.25"/>
    <row r="266" s="64" customFormat="1" x14ac:dyDescent="0.25"/>
    <row r="267" s="64" customFormat="1" x14ac:dyDescent="0.25"/>
    <row r="268" s="64" customFormat="1" x14ac:dyDescent="0.25"/>
    <row r="269" s="64" customFormat="1" x14ac:dyDescent="0.25"/>
    <row r="270" s="64" customFormat="1" x14ac:dyDescent="0.25"/>
    <row r="271" s="64" customFormat="1" x14ac:dyDescent="0.25"/>
    <row r="272" s="64" customFormat="1" x14ac:dyDescent="0.25"/>
    <row r="273" s="64" customFormat="1" x14ac:dyDescent="0.25"/>
    <row r="274" s="64" customFormat="1" x14ac:dyDescent="0.25"/>
    <row r="275" s="64" customFormat="1" x14ac:dyDescent="0.25"/>
    <row r="276" s="64" customFormat="1" x14ac:dyDescent="0.25"/>
    <row r="277" s="64" customFormat="1" x14ac:dyDescent="0.25"/>
    <row r="278" s="64" customFormat="1" x14ac:dyDescent="0.25"/>
    <row r="279" s="64" customFormat="1" x14ac:dyDescent="0.25"/>
    <row r="280" s="64" customFormat="1" x14ac:dyDescent="0.25"/>
    <row r="281" s="64" customFormat="1" x14ac:dyDescent="0.25"/>
    <row r="282" s="64" customFormat="1" x14ac:dyDescent="0.25"/>
    <row r="283" s="64" customFormat="1" x14ac:dyDescent="0.25"/>
    <row r="284" s="64" customFormat="1" x14ac:dyDescent="0.25"/>
    <row r="285" s="64" customFormat="1" x14ac:dyDescent="0.25"/>
    <row r="286" s="64" customFormat="1" x14ac:dyDescent="0.25"/>
    <row r="287" s="64" customFormat="1" x14ac:dyDescent="0.25"/>
    <row r="288" s="64" customFormat="1" x14ac:dyDescent="0.25"/>
    <row r="289" s="64" customFormat="1" x14ac:dyDescent="0.25"/>
    <row r="290" s="64" customFormat="1" x14ac:dyDescent="0.25"/>
    <row r="291" s="64" customFormat="1" x14ac:dyDescent="0.25"/>
    <row r="292" s="64" customFormat="1" x14ac:dyDescent="0.25"/>
    <row r="293" s="64" customFormat="1" x14ac:dyDescent="0.25"/>
    <row r="294" s="64" customFormat="1" x14ac:dyDescent="0.25"/>
    <row r="295" s="64" customFormat="1" x14ac:dyDescent="0.25"/>
    <row r="296" s="64" customFormat="1" x14ac:dyDescent="0.25"/>
    <row r="297" s="64" customFormat="1" x14ac:dyDescent="0.25"/>
    <row r="298" s="64" customFormat="1" x14ac:dyDescent="0.25"/>
    <row r="299" s="64" customFormat="1" x14ac:dyDescent="0.25"/>
    <row r="300" s="64" customFormat="1" x14ac:dyDescent="0.25"/>
    <row r="301" s="64" customFormat="1" x14ac:dyDescent="0.25"/>
    <row r="302" s="64" customFormat="1" x14ac:dyDescent="0.25"/>
    <row r="303" s="64" customFormat="1" x14ac:dyDescent="0.25"/>
    <row r="304" s="64" customFormat="1" x14ac:dyDescent="0.25"/>
    <row r="305" s="64" customFormat="1" x14ac:dyDescent="0.25"/>
    <row r="306" s="64" customFormat="1" x14ac:dyDescent="0.25"/>
    <row r="307" s="64" customFormat="1" x14ac:dyDescent="0.25"/>
    <row r="308" s="64" customFormat="1" x14ac:dyDescent="0.25"/>
    <row r="309" s="64" customFormat="1" x14ac:dyDescent="0.25"/>
    <row r="310" s="64" customFormat="1" x14ac:dyDescent="0.25"/>
    <row r="311" s="64" customFormat="1" x14ac:dyDescent="0.25"/>
    <row r="312" s="64" customFormat="1" x14ac:dyDescent="0.25"/>
    <row r="313" s="64" customFormat="1" x14ac:dyDescent="0.25"/>
    <row r="314" s="64" customFormat="1" x14ac:dyDescent="0.25"/>
    <row r="315" s="64" customFormat="1" x14ac:dyDescent="0.25"/>
    <row r="316" s="64" customFormat="1" x14ac:dyDescent="0.25"/>
    <row r="317" s="64" customFormat="1" x14ac:dyDescent="0.25"/>
    <row r="318" s="64" customFormat="1" x14ac:dyDescent="0.25"/>
    <row r="319" s="64" customFormat="1" x14ac:dyDescent="0.25"/>
    <row r="320" s="64" customFormat="1" x14ac:dyDescent="0.25"/>
    <row r="321" s="64" customFormat="1" x14ac:dyDescent="0.25"/>
    <row r="322" s="64" customFormat="1" x14ac:dyDescent="0.25"/>
    <row r="323" s="64" customFormat="1" x14ac:dyDescent="0.25"/>
    <row r="324" s="64" customFormat="1" x14ac:dyDescent="0.25"/>
    <row r="325" s="64" customFormat="1" x14ac:dyDescent="0.25"/>
    <row r="326" s="64" customFormat="1" x14ac:dyDescent="0.25"/>
    <row r="327" s="64" customFormat="1" x14ac:dyDescent="0.25"/>
    <row r="328" s="64" customFormat="1" x14ac:dyDescent="0.25"/>
    <row r="329" s="64" customFormat="1" x14ac:dyDescent="0.25"/>
    <row r="330" s="64" customFormat="1" x14ac:dyDescent="0.25"/>
    <row r="331" s="64" customFormat="1" x14ac:dyDescent="0.25"/>
    <row r="332" s="64" customFormat="1" x14ac:dyDescent="0.25"/>
    <row r="333" s="64" customFormat="1" x14ac:dyDescent="0.25"/>
    <row r="334" s="64" customFormat="1" x14ac:dyDescent="0.25"/>
    <row r="335" s="64" customFormat="1" x14ac:dyDescent="0.25"/>
    <row r="336" s="64" customFormat="1" x14ac:dyDescent="0.25"/>
    <row r="337" s="64" customFormat="1" x14ac:dyDescent="0.25"/>
    <row r="338" s="64" customFormat="1" x14ac:dyDescent="0.25"/>
    <row r="339" s="64" customFormat="1" x14ac:dyDescent="0.25"/>
    <row r="340" s="64" customFormat="1" x14ac:dyDescent="0.25"/>
    <row r="341" s="64" customFormat="1" x14ac:dyDescent="0.25"/>
    <row r="342" s="64" customFormat="1" x14ac:dyDescent="0.25"/>
    <row r="343" s="64" customFormat="1" x14ac:dyDescent="0.25"/>
    <row r="344" s="64" customFormat="1" x14ac:dyDescent="0.25"/>
    <row r="345" s="64" customFormat="1" x14ac:dyDescent="0.25"/>
    <row r="346" s="64" customFormat="1" x14ac:dyDescent="0.25"/>
    <row r="347" s="64" customFormat="1" x14ac:dyDescent="0.25"/>
    <row r="348" s="64" customFormat="1" x14ac:dyDescent="0.25"/>
    <row r="349" s="64" customFormat="1" x14ac:dyDescent="0.25"/>
    <row r="350" s="64" customFormat="1" x14ac:dyDescent="0.25"/>
    <row r="351" s="64" customFormat="1" x14ac:dyDescent="0.25"/>
    <row r="352" s="64" customFormat="1" x14ac:dyDescent="0.25"/>
    <row r="353" s="64" customFormat="1" x14ac:dyDescent="0.25"/>
    <row r="354" s="64" customFormat="1" x14ac:dyDescent="0.25"/>
    <row r="355" s="64" customFormat="1" x14ac:dyDescent="0.25"/>
    <row r="356" s="64" customFormat="1" x14ac:dyDescent="0.25"/>
    <row r="357" s="64" customFormat="1" x14ac:dyDescent="0.25"/>
    <row r="358" s="64" customFormat="1" x14ac:dyDescent="0.25"/>
    <row r="359" s="64" customFormat="1" x14ac:dyDescent="0.25"/>
    <row r="360" s="64" customFormat="1" x14ac:dyDescent="0.25"/>
    <row r="361" s="64" customFormat="1" x14ac:dyDescent="0.25"/>
    <row r="362" s="64" customFormat="1" x14ac:dyDescent="0.25"/>
    <row r="363" s="64" customFormat="1" x14ac:dyDescent="0.25"/>
    <row r="364" s="64" customFormat="1" x14ac:dyDescent="0.25"/>
    <row r="365" s="64" customFormat="1" x14ac:dyDescent="0.25"/>
    <row r="366" s="64" customFormat="1" x14ac:dyDescent="0.25"/>
    <row r="367" s="64" customFormat="1" x14ac:dyDescent="0.25"/>
    <row r="368" s="64" customFormat="1" x14ac:dyDescent="0.25"/>
    <row r="369" s="64" customFormat="1" x14ac:dyDescent="0.25"/>
    <row r="370" s="64" customFormat="1" x14ac:dyDescent="0.25"/>
    <row r="371" s="64" customFormat="1" x14ac:dyDescent="0.25"/>
    <row r="372" s="64" customFormat="1" x14ac:dyDescent="0.25"/>
    <row r="373" s="64" customFormat="1" x14ac:dyDescent="0.25"/>
    <row r="374" s="64" customFormat="1" x14ac:dyDescent="0.25"/>
    <row r="375" s="64" customFormat="1" x14ac:dyDescent="0.25"/>
    <row r="376" s="64" customFormat="1" x14ac:dyDescent="0.25"/>
    <row r="377" s="64" customFormat="1" x14ac:dyDescent="0.25"/>
    <row r="378" s="64" customFormat="1" x14ac:dyDescent="0.25"/>
    <row r="379" s="64" customFormat="1" x14ac:dyDescent="0.25"/>
    <row r="380" s="64" customFormat="1" x14ac:dyDescent="0.25"/>
    <row r="381" s="64" customFormat="1" x14ac:dyDescent="0.25"/>
    <row r="382" s="64" customFormat="1" x14ac:dyDescent="0.25"/>
    <row r="383" s="64" customFormat="1" x14ac:dyDescent="0.25"/>
    <row r="384" s="64" customFormat="1" x14ac:dyDescent="0.25"/>
    <row r="385" s="64" customFormat="1" x14ac:dyDescent="0.25"/>
    <row r="386" s="64" customFormat="1" x14ac:dyDescent="0.25"/>
    <row r="387" s="64" customFormat="1" x14ac:dyDescent="0.25"/>
    <row r="388" s="64" customFormat="1" x14ac:dyDescent="0.25"/>
    <row r="389" s="64" customFormat="1" x14ac:dyDescent="0.25"/>
    <row r="390" s="64" customFormat="1" x14ac:dyDescent="0.25"/>
    <row r="391" s="64" customFormat="1" x14ac:dyDescent="0.25"/>
    <row r="392" s="64" customFormat="1" x14ac:dyDescent="0.25"/>
    <row r="393" s="64" customFormat="1" x14ac:dyDescent="0.25"/>
    <row r="394" s="64" customFormat="1" x14ac:dyDescent="0.25"/>
    <row r="395" s="64" customFormat="1" x14ac:dyDescent="0.25"/>
    <row r="396" s="64" customFormat="1" x14ac:dyDescent="0.25"/>
    <row r="397" s="64" customFormat="1" x14ac:dyDescent="0.25"/>
    <row r="398" s="64" customFormat="1" x14ac:dyDescent="0.25"/>
    <row r="399" s="64" customFormat="1" x14ac:dyDescent="0.25"/>
    <row r="400" s="64" customFormat="1" x14ac:dyDescent="0.25"/>
    <row r="401" s="64" customFormat="1" x14ac:dyDescent="0.25"/>
    <row r="402" s="64" customFormat="1" x14ac:dyDescent="0.25"/>
    <row r="403" s="64" customFormat="1" x14ac:dyDescent="0.25"/>
    <row r="404" s="64" customFormat="1" x14ac:dyDescent="0.25"/>
    <row r="405" s="64" customFormat="1" x14ac:dyDescent="0.25"/>
    <row r="406" s="64" customFormat="1" x14ac:dyDescent="0.25"/>
    <row r="407" s="64" customFormat="1" x14ac:dyDescent="0.25"/>
    <row r="408" s="64" customFormat="1" x14ac:dyDescent="0.25"/>
    <row r="409" s="64" customFormat="1" x14ac:dyDescent="0.25"/>
    <row r="410" s="64" customFormat="1" x14ac:dyDescent="0.25"/>
    <row r="411" s="64" customFormat="1" x14ac:dyDescent="0.25"/>
    <row r="412" s="64" customFormat="1" x14ac:dyDescent="0.25"/>
    <row r="413" s="64" customFormat="1" x14ac:dyDescent="0.25"/>
    <row r="414" s="64" customFormat="1" x14ac:dyDescent="0.25"/>
    <row r="415" s="64" customFormat="1" x14ac:dyDescent="0.25"/>
    <row r="416" s="64" customFormat="1" x14ac:dyDescent="0.25"/>
    <row r="417" s="64" customFormat="1" x14ac:dyDescent="0.25"/>
    <row r="418" s="64" customFormat="1" x14ac:dyDescent="0.25"/>
    <row r="419" s="64" customFormat="1" x14ac:dyDescent="0.25"/>
    <row r="420" s="64" customFormat="1" x14ac:dyDescent="0.25"/>
    <row r="421" s="64" customFormat="1" x14ac:dyDescent="0.25"/>
  </sheetData>
  <pageMargins left="0.75" right="0.75" top="1" bottom="1" header="0.5" footer="0.5"/>
  <pageSetup orientation="landscape" horizontalDpi="0" verticalDpi="0"/>
  <headerFooter>
    <oddHeader>SUT Statistics Report</oddHeader>
    <oddFooter>Printed &amp;D &amp;T, &amp;F,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</vt:lpstr>
      <vt:lpstr>Town</vt:lpstr>
      <vt:lpstr>County</vt:lpstr>
      <vt:lpstr>County Data</vt:lpstr>
      <vt:lpstr>Town Data</vt:lpstr>
      <vt:lpstr>'County Data'!Print_Titles</vt:lpstr>
      <vt:lpstr>'Town Data'!Print_Titles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Hicks-Tibbles, Erin</dc:creator>
  <cp:lastModifiedBy>Hicks-Tibbles, Erin</cp:lastModifiedBy>
  <dcterms:created xsi:type="dcterms:W3CDTF">2021-04-13T18:15:12Z</dcterms:created>
  <dcterms:modified xsi:type="dcterms:W3CDTF">2021-04-15T20:54:45Z</dcterms:modified>
</cp:coreProperties>
</file>