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11CA40E-157D-400C-85E5-4A34FA21CD88}" xr6:coauthVersionLast="41" xr6:coauthVersionMax="41" xr10:uidLastSave="{00000000-0000-0000-0000-000000000000}"/>
  <bookViews>
    <workbookView xWindow="-21240" yWindow="127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H335" i="3"/>
  <c r="G335" i="3"/>
  <c r="F335" i="3"/>
  <c r="I335" i="3" s="1"/>
  <c r="E335" i="3"/>
  <c r="K335" i="3" s="1"/>
  <c r="D335" i="3"/>
  <c r="J335" i="3" s="1"/>
  <c r="C335" i="3"/>
  <c r="B335" i="3"/>
  <c r="J334" i="3"/>
  <c r="H334" i="3"/>
  <c r="K334" i="3" s="1"/>
  <c r="G334" i="3"/>
  <c r="F334" i="3"/>
  <c r="E334" i="3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G305" i="3"/>
  <c r="F305" i="3"/>
  <c r="E305" i="3"/>
  <c r="D305" i="3"/>
  <c r="J305" i="3" s="1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B296" i="3"/>
  <c r="J295" i="3"/>
  <c r="I295" i="3"/>
  <c r="H295" i="3"/>
  <c r="G295" i="3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J292" i="3"/>
  <c r="H292" i="3"/>
  <c r="K292" i="3" s="1"/>
  <c r="G292" i="3"/>
  <c r="F292" i="3"/>
  <c r="E292" i="3"/>
  <c r="D292" i="3"/>
  <c r="C292" i="3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I289" i="3" s="1"/>
  <c r="E289" i="3"/>
  <c r="D289" i="3"/>
  <c r="J289" i="3" s="1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H285" i="3"/>
  <c r="G285" i="3"/>
  <c r="F285" i="3"/>
  <c r="I285" i="3" s="1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B280" i="3"/>
  <c r="J279" i="3"/>
  <c r="I279" i="3"/>
  <c r="H279" i="3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I277" i="3"/>
  <c r="H277" i="3"/>
  <c r="G277" i="3"/>
  <c r="F277" i="3"/>
  <c r="E277" i="3"/>
  <c r="D277" i="3"/>
  <c r="J277" i="3" s="1"/>
  <c r="C277" i="3"/>
  <c r="B277" i="3"/>
  <c r="J276" i="3"/>
  <c r="H276" i="3"/>
  <c r="K276" i="3" s="1"/>
  <c r="G276" i="3"/>
  <c r="F276" i="3"/>
  <c r="E276" i="3"/>
  <c r="D276" i="3"/>
  <c r="C276" i="3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J274" i="3" s="1"/>
  <c r="C274" i="3"/>
  <c r="B274" i="3"/>
  <c r="H273" i="3"/>
  <c r="G273" i="3"/>
  <c r="F273" i="3"/>
  <c r="I273" i="3" s="1"/>
  <c r="E273" i="3"/>
  <c r="D273" i="3"/>
  <c r="J273" i="3" s="1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B264" i="3"/>
  <c r="J263" i="3"/>
  <c r="I263" i="3"/>
  <c r="H263" i="3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J260" i="3"/>
  <c r="H260" i="3"/>
  <c r="K260" i="3" s="1"/>
  <c r="G260" i="3"/>
  <c r="F260" i="3"/>
  <c r="E260" i="3"/>
  <c r="D260" i="3"/>
  <c r="C260" i="3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I257" i="3" s="1"/>
  <c r="E257" i="3"/>
  <c r="D257" i="3"/>
  <c r="J257" i="3" s="1"/>
  <c r="C257" i="3"/>
  <c r="B257" i="3"/>
  <c r="H256" i="3"/>
  <c r="K256" i="3" s="1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H253" i="3"/>
  <c r="G253" i="3"/>
  <c r="F253" i="3"/>
  <c r="I253" i="3" s="1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B252" i="3"/>
  <c r="I251" i="3"/>
  <c r="H251" i="3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B248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J244" i="3"/>
  <c r="H244" i="3"/>
  <c r="K244" i="3" s="1"/>
  <c r="G244" i="3"/>
  <c r="F244" i="3"/>
  <c r="E244" i="3"/>
  <c r="D244" i="3"/>
  <c r="C244" i="3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B242" i="3"/>
  <c r="H241" i="3"/>
  <c r="G241" i="3"/>
  <c r="F241" i="3"/>
  <c r="I241" i="3" s="1"/>
  <c r="E241" i="3"/>
  <c r="D241" i="3"/>
  <c r="J241" i="3" s="1"/>
  <c r="C241" i="3"/>
  <c r="B241" i="3"/>
  <c r="H240" i="3"/>
  <c r="K240" i="3" s="1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B232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J228" i="3"/>
  <c r="H228" i="3"/>
  <c r="K228" i="3" s="1"/>
  <c r="G228" i="3"/>
  <c r="F228" i="3"/>
  <c r="E228" i="3"/>
  <c r="D228" i="3"/>
  <c r="C228" i="3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H224" i="3"/>
  <c r="K224" i="3" s="1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H221" i="3"/>
  <c r="G221" i="3"/>
  <c r="F221" i="3"/>
  <c r="I221" i="3" s="1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B220" i="3"/>
  <c r="I219" i="3"/>
  <c r="H219" i="3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B210" i="3"/>
  <c r="H209" i="3"/>
  <c r="G209" i="3"/>
  <c r="F209" i="3"/>
  <c r="I209" i="3" s="1"/>
  <c r="E209" i="3"/>
  <c r="K209" i="3" s="1"/>
  <c r="D209" i="3"/>
  <c r="J209" i="3" s="1"/>
  <c r="C209" i="3"/>
  <c r="B209" i="3"/>
  <c r="H208" i="3"/>
  <c r="K208" i="3" s="1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J199" i="3"/>
  <c r="I199" i="3"/>
  <c r="H199" i="3"/>
  <c r="G199" i="3"/>
  <c r="F199" i="3"/>
  <c r="E199" i="3"/>
  <c r="K199" i="3" s="1"/>
  <c r="D199" i="3"/>
  <c r="C199" i="3"/>
  <c r="B199" i="3"/>
  <c r="H198" i="3"/>
  <c r="K198" i="3" s="1"/>
  <c r="G198" i="3"/>
  <c r="F198" i="3"/>
  <c r="E198" i="3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J195" i="3"/>
  <c r="H195" i="3"/>
  <c r="G195" i="3"/>
  <c r="F195" i="3"/>
  <c r="I195" i="3" s="1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J191" i="3"/>
  <c r="H191" i="3"/>
  <c r="G191" i="3"/>
  <c r="F191" i="3"/>
  <c r="I191" i="3" s="1"/>
  <c r="E191" i="3"/>
  <c r="K191" i="3" s="1"/>
  <c r="D191" i="3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J187" i="3"/>
  <c r="H187" i="3"/>
  <c r="G187" i="3"/>
  <c r="F187" i="3"/>
  <c r="I187" i="3" s="1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B95" i="3"/>
  <c r="I94" i="3"/>
  <c r="H94" i="3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H91" i="3"/>
  <c r="G91" i="3"/>
  <c r="F91" i="3"/>
  <c r="E91" i="3"/>
  <c r="K91" i="3" s="1"/>
  <c r="D91" i="3"/>
  <c r="C91" i="3"/>
  <c r="B91" i="3"/>
  <c r="I90" i="3"/>
  <c r="H90" i="3"/>
  <c r="G90" i="3"/>
  <c r="J90" i="3" s="1"/>
  <c r="F90" i="3"/>
  <c r="E90" i="3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C87" i="3"/>
  <c r="B87" i="3"/>
  <c r="J86" i="3"/>
  <c r="I86" i="3"/>
  <c r="H86" i="3"/>
  <c r="G86" i="3"/>
  <c r="F86" i="3"/>
  <c r="E86" i="3"/>
  <c r="D86" i="3"/>
  <c r="C86" i="3"/>
  <c r="B86" i="3"/>
  <c r="J85" i="3"/>
  <c r="H85" i="3"/>
  <c r="K85" i="3" s="1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J83" i="3" s="1"/>
  <c r="F83" i="3"/>
  <c r="E83" i="3"/>
  <c r="D83" i="3"/>
  <c r="C83" i="3"/>
  <c r="I83" i="3" s="1"/>
  <c r="B83" i="3"/>
  <c r="H82" i="3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H80" i="3"/>
  <c r="G80" i="3"/>
  <c r="F80" i="3"/>
  <c r="E80" i="3"/>
  <c r="K80" i="3" s="1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E76" i="3"/>
  <c r="K76" i="3" s="1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I36" i="3"/>
  <c r="H36" i="3"/>
  <c r="G36" i="3"/>
  <c r="F36" i="3"/>
  <c r="E36" i="3"/>
  <c r="K36" i="3" s="1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I32" i="3"/>
  <c r="H32" i="3"/>
  <c r="G32" i="3"/>
  <c r="F32" i="3"/>
  <c r="E32" i="3"/>
  <c r="K32" i="3" s="1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I28" i="3"/>
  <c r="H28" i="3"/>
  <c r="G28" i="3"/>
  <c r="F28" i="3"/>
  <c r="E28" i="3"/>
  <c r="K28" i="3" s="1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I16" i="3"/>
  <c r="H16" i="3"/>
  <c r="K16" i="3" s="1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27" i="2"/>
  <c r="H227" i="2"/>
  <c r="G227" i="2"/>
  <c r="J227" i="2" s="1"/>
  <c r="F227" i="2"/>
  <c r="E227" i="2"/>
  <c r="K227" i="2" s="1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K224" i="2" s="1"/>
  <c r="D224" i="2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I218" i="2"/>
  <c r="H218" i="2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C212" i="2"/>
  <c r="I212" i="2" s="1"/>
  <c r="B212" i="2"/>
  <c r="I211" i="2"/>
  <c r="H211" i="2"/>
  <c r="G211" i="2"/>
  <c r="J211" i="2" s="1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J207" i="2" s="1"/>
  <c r="F207" i="2"/>
  <c r="I207" i="2" s="1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I203" i="2"/>
  <c r="H203" i="2"/>
  <c r="G203" i="2"/>
  <c r="J203" i="2" s="1"/>
  <c r="F203" i="2"/>
  <c r="E203" i="2"/>
  <c r="K203" i="2" s="1"/>
  <c r="D203" i="2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J199" i="2" s="1"/>
  <c r="F199" i="2"/>
  <c r="I199" i="2" s="1"/>
  <c r="E199" i="2"/>
  <c r="K199" i="2" s="1"/>
  <c r="D199" i="2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C196" i="2"/>
  <c r="I196" i="2" s="1"/>
  <c r="B196" i="2"/>
  <c r="H195" i="2"/>
  <c r="G195" i="2"/>
  <c r="J195" i="2" s="1"/>
  <c r="F195" i="2"/>
  <c r="I195" i="2" s="1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C192" i="2"/>
  <c r="I192" i="2" s="1"/>
  <c r="B192" i="2"/>
  <c r="H191" i="2"/>
  <c r="G191" i="2"/>
  <c r="J191" i="2" s="1"/>
  <c r="F191" i="2"/>
  <c r="I191" i="2" s="1"/>
  <c r="E191" i="2"/>
  <c r="K191" i="2" s="1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I188" i="2" s="1"/>
  <c r="E188" i="2"/>
  <c r="K188" i="2" s="1"/>
  <c r="D188" i="2"/>
  <c r="C188" i="2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K171" i="2" s="1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K155" i="2" s="1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K145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C144" i="2"/>
  <c r="B144" i="2"/>
  <c r="H143" i="2"/>
  <c r="G143" i="2"/>
  <c r="F143" i="2"/>
  <c r="I143" i="2" s="1"/>
  <c r="E143" i="2"/>
  <c r="K143" i="2" s="1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J76" i="2"/>
  <c r="H76" i="2"/>
  <c r="K76" i="2" s="1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J72" i="2"/>
  <c r="H72" i="2"/>
  <c r="K72" i="2" s="1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J68" i="2"/>
  <c r="H68" i="2"/>
  <c r="K68" i="2" s="1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J64" i="2"/>
  <c r="H64" i="2"/>
  <c r="K64" i="2" s="1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J60" i="2"/>
  <c r="H60" i="2"/>
  <c r="K60" i="2" s="1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J52" i="2"/>
  <c r="H52" i="2"/>
  <c r="K52" i="2" s="1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J48" i="2"/>
  <c r="H48" i="2"/>
  <c r="K48" i="2" s="1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J44" i="2"/>
  <c r="H44" i="2"/>
  <c r="K44" i="2" s="1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J40" i="2"/>
  <c r="H40" i="2"/>
  <c r="K40" i="2" s="1"/>
  <c r="G40" i="2"/>
  <c r="F40" i="2"/>
  <c r="E40" i="2"/>
  <c r="D40" i="2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J36" i="2"/>
  <c r="H36" i="2"/>
  <c r="K36" i="2" s="1"/>
  <c r="G36" i="2"/>
  <c r="F36" i="2"/>
  <c r="E36" i="2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J8" i="2"/>
  <c r="H8" i="2"/>
  <c r="H6" i="2" s="1"/>
  <c r="G8" i="2"/>
  <c r="F8" i="2"/>
  <c r="E8" i="2"/>
  <c r="D8" i="2"/>
  <c r="C8" i="2"/>
  <c r="I8" i="2" s="1"/>
  <c r="B8" i="2"/>
  <c r="J7" i="2"/>
  <c r="H7" i="2"/>
  <c r="G7" i="2"/>
  <c r="F7" i="2"/>
  <c r="E7" i="2"/>
  <c r="K7" i="2" s="1"/>
  <c r="D7" i="2"/>
  <c r="C7" i="2"/>
  <c r="I7" i="2" s="1"/>
  <c r="B7" i="2"/>
  <c r="G6" i="2"/>
  <c r="D6" i="2"/>
  <c r="J6" i="2" s="1"/>
  <c r="F4" i="2"/>
  <c r="C4" i="2"/>
  <c r="I2" i="2"/>
  <c r="G2" i="2"/>
  <c r="F6" i="2" l="1"/>
  <c r="K8" i="2"/>
  <c r="I141" i="2"/>
  <c r="J151" i="2"/>
  <c r="J152" i="2"/>
  <c r="J167" i="2"/>
  <c r="J168" i="2"/>
  <c r="J183" i="2"/>
  <c r="J184" i="2"/>
  <c r="J212" i="2"/>
  <c r="J28" i="3"/>
  <c r="J155" i="2"/>
  <c r="J156" i="2"/>
  <c r="J171" i="2"/>
  <c r="J172" i="2"/>
  <c r="J188" i="2"/>
  <c r="J220" i="2"/>
  <c r="J16" i="3"/>
  <c r="J32" i="3"/>
  <c r="C6" i="2"/>
  <c r="I6" i="2" s="1"/>
  <c r="I144" i="2"/>
  <c r="J192" i="2"/>
  <c r="J224" i="2"/>
  <c r="J143" i="2"/>
  <c r="J144" i="2"/>
  <c r="J159" i="2"/>
  <c r="J160" i="2"/>
  <c r="J175" i="2"/>
  <c r="J176" i="2"/>
  <c r="J196" i="2"/>
  <c r="J20" i="3"/>
  <c r="J36" i="3"/>
  <c r="E6" i="2"/>
  <c r="K6" i="2" s="1"/>
  <c r="J76" i="3"/>
  <c r="J80" i="3"/>
  <c r="K82" i="3"/>
  <c r="K110" i="3"/>
  <c r="I91" i="3"/>
  <c r="I95" i="3"/>
  <c r="I127" i="3"/>
  <c r="I87" i="3"/>
  <c r="J91" i="3"/>
  <c r="J95" i="3"/>
  <c r="I99" i="3"/>
  <c r="I123" i="3"/>
  <c r="K130" i="3"/>
  <c r="K86" i="3"/>
  <c r="J87" i="3"/>
  <c r="K90" i="3"/>
  <c r="K94" i="3"/>
  <c r="I103" i="3"/>
  <c r="I119" i="3"/>
  <c r="K126" i="3"/>
  <c r="K189" i="3"/>
  <c r="K197" i="3"/>
  <c r="K207" i="3"/>
  <c r="I210" i="3"/>
  <c r="K217" i="3"/>
  <c r="I220" i="3"/>
  <c r="K239" i="3"/>
  <c r="I242" i="3"/>
  <c r="K249" i="3"/>
  <c r="I252" i="3"/>
  <c r="K271" i="3"/>
  <c r="I274" i="3"/>
  <c r="K281" i="3"/>
  <c r="I284" i="3"/>
  <c r="K303" i="3"/>
  <c r="I306" i="3"/>
  <c r="K317" i="3"/>
  <c r="I322" i="3"/>
  <c r="I184" i="3"/>
  <c r="I192" i="3"/>
  <c r="I200" i="3"/>
  <c r="K219" i="3"/>
  <c r="I222" i="3"/>
  <c r="K229" i="3"/>
  <c r="I232" i="3"/>
  <c r="K251" i="3"/>
  <c r="I254" i="3"/>
  <c r="K261" i="3"/>
  <c r="I264" i="3"/>
  <c r="K283" i="3"/>
  <c r="I286" i="3"/>
  <c r="K293" i="3"/>
  <c r="I296" i="3"/>
  <c r="I308" i="3"/>
  <c r="K319" i="3"/>
  <c r="I324" i="3"/>
  <c r="I328" i="3"/>
  <c r="I332" i="3"/>
  <c r="I336" i="3"/>
  <c r="I340" i="3"/>
  <c r="I344" i="3"/>
  <c r="I348" i="3"/>
  <c r="K231" i="3"/>
  <c r="I234" i="3"/>
  <c r="K241" i="3"/>
  <c r="I244" i="3"/>
  <c r="K263" i="3"/>
  <c r="I266" i="3"/>
  <c r="K273" i="3"/>
  <c r="I276" i="3"/>
  <c r="K295" i="3"/>
  <c r="I298" i="3"/>
  <c r="K305" i="3"/>
  <c r="I310" i="3"/>
  <c r="K321" i="3"/>
  <c r="I326" i="3"/>
  <c r="I330" i="3"/>
  <c r="I334" i="3"/>
  <c r="I188" i="3"/>
  <c r="I196" i="3"/>
  <c r="K203" i="3"/>
  <c r="I206" i="3"/>
  <c r="K213" i="3"/>
  <c r="I216" i="3"/>
  <c r="K235" i="3"/>
  <c r="I238" i="3"/>
  <c r="K245" i="3"/>
  <c r="I248" i="3"/>
  <c r="K267" i="3"/>
  <c r="I270" i="3"/>
  <c r="K277" i="3"/>
  <c r="I280" i="3"/>
  <c r="K299" i="3"/>
  <c r="I302" i="3"/>
  <c r="K311" i="3"/>
  <c r="I316" i="3"/>
  <c r="K215" i="3"/>
  <c r="I218" i="3"/>
  <c r="I228" i="3"/>
  <c r="K247" i="3"/>
  <c r="I250" i="3"/>
  <c r="K257" i="3"/>
  <c r="I260" i="3"/>
  <c r="K279" i="3"/>
  <c r="I282" i="3"/>
  <c r="K289" i="3"/>
  <c r="I292" i="3"/>
  <c r="K313" i="3"/>
  <c r="I318" i="3"/>
</calcChain>
</file>

<file path=xl/sharedStrings.xml><?xml version="1.0" encoding="utf-8"?>
<sst xmlns="http://schemas.openxmlformats.org/spreadsheetml/2006/main" count="184" uniqueCount="148">
  <si>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</si>
  <si>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</si>
  <si>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</si>
  <si>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</si>
  <si>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</si>
  <si>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</si>
  <si>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</si>
  <si>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</si>
  <si>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</si>
  <si>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</si>
  <si>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</si>
  <si>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</si>
  <si>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</si>
  <si>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</si>
  <si>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</si>
  <si>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</si>
  <si>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</si>
  <si>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</si>
  <si>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</si>
  <si>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</si>
  <si>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</si>
  <si>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</si>
  <si>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</si>
  <si>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</si>
  <si>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</si>
  <si>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</si>
  <si>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</si>
  <si>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</si>
  <si>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</si>
  <si>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</si>
  <si>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</si>
  <si>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</si>
  <si>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</si>
  <si>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</si>
  <si>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</si>
  <si>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</si>
  <si>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</si>
  <si>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</si>
  <si>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</si>
  <si>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</si>
  <si>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</si>
  <si>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</si>
  <si>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</si>
  <si>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</si>
  <si>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</si>
  <si>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</si>
  <si>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</si>
  <si>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</si>
  <si>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BARNARD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</si>
  <si>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</si>
  <si>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</si>
  <si>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</si>
  <si>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</si>
  <si>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</si>
  <si>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</si>
  <si>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</si>
  <si>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</si>
  <si>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</si>
  <si>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</si>
  <si>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</si>
  <si>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</si>
  <si>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</si>
  <si>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</si>
  <si>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</si>
  <si>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</si>
  <si>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</si>
  <si>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</si>
  <si>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</si>
  <si>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</si>
  <si>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</si>
  <si>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</si>
  <si>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</si>
  <si>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</si>
  <si>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</si>
  <si>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FAYSTON</t>
  </si>
  <si>
    <t>FERRISBURGH</t>
  </si>
  <si>
    <t>GRAND ISLE</t>
  </si>
  <si>
    <t>GREENSBORO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</si>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</sst>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10/01/2018 - 12/31/2018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10/01/2017 - 12/31/2017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277358503.38000005</v>
      </c>
      <c r="D6" s="32">
        <f t="shared" si="0"/>
        <v>145053653.60999998</v>
      </c>
      <c r="E6" s="33">
        <f t="shared" si="0"/>
        <v>56431047.950000003</v>
      </c>
      <c r="F6" s="31">
        <f t="shared" si="0"/>
        <v>268797997.34000003</v>
      </c>
      <c r="G6" s="32">
        <f t="shared" si="0"/>
        <v>133180329.74999999</v>
      </c>
      <c r="H6" s="33">
        <f t="shared" si="0"/>
        <v>53742122.43999999</v>
      </c>
      <c r="I6" s="17">
        <f t="shared" ref="I6:I69" si="1">IFERROR((C6-F6)/F6,"")</f>
        <v>3.1847357959188659E-2</v>
      </c>
      <c r="J6" s="17">
        <f t="shared" ref="J6:J69" si="2">IFERROR((D6-G6)/G6,"")</f>
        <v>8.9152233533946482E-2</v>
      </c>
      <c r="K6" s="17">
        <f t="shared" ref="K6:K69" si="3">IFERROR((E6-H6)/H6,"")</f>
        <v>5.0033854040693028E-2</v>
      </c>
    </row>
    <row r="7" spans="2:11" x14ac:dyDescent="0.25">
      <c r="B7" s="18" t="str">
        <f>'County Data'!A2</f>
        <v>Addison</v>
      </c>
      <c r="C7" s="34">
        <f>IF('County Data'!C2&gt;9,'County Data'!B2,"*")</f>
        <v>10548463.310000001</v>
      </c>
      <c r="D7" s="34">
        <f>IF('County Data'!E2&gt;9,'County Data'!D2,"*")</f>
        <v>2859767.95</v>
      </c>
      <c r="E7" s="35">
        <f>IF('County Data'!G2&gt;9,'County Data'!F2,"*")</f>
        <v>1791382.82</v>
      </c>
      <c r="F7" s="34">
        <f>IF('County Data'!I2&gt;9,'County Data'!H2,"*")</f>
        <v>10498491</v>
      </c>
      <c r="G7" s="34">
        <f>IF('County Data'!K2&gt;9,'County Data'!J2,"*")</f>
        <v>2811122.1</v>
      </c>
      <c r="H7" s="35">
        <f>IF('County Data'!M2&gt;9,'County Data'!L2,"*")</f>
        <v>1803574.74</v>
      </c>
      <c r="I7" s="19">
        <f t="shared" si="1"/>
        <v>4.7599516921051337E-3</v>
      </c>
      <c r="J7" s="19">
        <f t="shared" si="2"/>
        <v>1.7304780180128102E-2</v>
      </c>
      <c r="K7" s="19">
        <f t="shared" si="3"/>
        <v>-6.7598640242654568E-3</v>
      </c>
    </row>
    <row r="8" spans="2:11" x14ac:dyDescent="0.25">
      <c r="B8" s="18" t="str">
        <f>'County Data'!A3</f>
        <v>Bennington</v>
      </c>
      <c r="C8" s="34">
        <f>IF('County Data'!C3&gt;9,'County Data'!B3,"*")</f>
        <v>18367798.68</v>
      </c>
      <c r="D8" s="34">
        <f>IF('County Data'!E3&gt;9,'County Data'!D3,"*")</f>
        <v>12546439.109999999</v>
      </c>
      <c r="E8" s="35">
        <f>IF('County Data'!G3&gt;9,'County Data'!F3,"*")</f>
        <v>3848307.97</v>
      </c>
      <c r="F8" s="34">
        <f>IF('County Data'!I3&gt;9,'County Data'!H3,"*")</f>
        <v>17753314.359999999</v>
      </c>
      <c r="G8" s="34">
        <f>IF('County Data'!K3&gt;9,'County Data'!J3,"*")</f>
        <v>11585377.699999999</v>
      </c>
      <c r="H8" s="35">
        <f>IF('County Data'!M3&gt;9,'County Data'!L3,"*")</f>
        <v>3434688.08</v>
      </c>
      <c r="I8" s="19">
        <f t="shared" si="1"/>
        <v>3.4612371951487281E-2</v>
      </c>
      <c r="J8" s="19">
        <f t="shared" si="2"/>
        <v>8.2954689513489083E-2</v>
      </c>
      <c r="K8" s="19">
        <f t="shared" si="3"/>
        <v>0.12042429483145384</v>
      </c>
    </row>
    <row r="9" spans="2:11" x14ac:dyDescent="0.25">
      <c r="B9" s="9" t="str">
        <f>'County Data'!A4</f>
        <v>Caledonia</v>
      </c>
      <c r="C9" s="36">
        <f>IF('County Data'!C4&gt;9,'County Data'!B4,"*")</f>
        <v>8462886.5500000007</v>
      </c>
      <c r="D9" s="36">
        <f>IF('County Data'!E4&gt;9,'County Data'!D4,"*")</f>
        <v>1941130.34</v>
      </c>
      <c r="E9" s="37">
        <f>IF('County Data'!G4&gt;9,'County Data'!F4,"*")</f>
        <v>1164370.58</v>
      </c>
      <c r="F9" s="36">
        <f>IF('County Data'!I4&gt;9,'County Data'!H4,"*")</f>
        <v>8361768.1299999999</v>
      </c>
      <c r="G9" s="36">
        <f>IF('County Data'!K4&gt;9,'County Data'!J4,"*")</f>
        <v>1850887.7</v>
      </c>
      <c r="H9" s="37">
        <f>IF('County Data'!M4&gt;9,'County Data'!L4,"*")</f>
        <v>1020488.72</v>
      </c>
      <c r="I9" s="8">
        <f t="shared" si="1"/>
        <v>1.2092947140834059E-2</v>
      </c>
      <c r="J9" s="8">
        <f t="shared" si="2"/>
        <v>4.8756410234937611E-2</v>
      </c>
      <c r="K9" s="8">
        <f t="shared" si="3"/>
        <v>0.14099309201575508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88191978.700000003</v>
      </c>
      <c r="D10" s="34">
        <f>IF('County Data'!E5&gt;9,'County Data'!D5,"*")</f>
        <v>30274006.579999998</v>
      </c>
      <c r="E10" s="35">
        <f>IF('County Data'!G5&gt;9,'County Data'!F5,"*")</f>
        <v>18278636.469999999</v>
      </c>
      <c r="F10" s="34">
        <f>IF('County Data'!I5&gt;9,'County Data'!H5,"*")</f>
        <v>87080977.010000005</v>
      </c>
      <c r="G10" s="34">
        <f>IF('County Data'!K5&gt;9,'County Data'!J5,"*")</f>
        <v>28575012.949999999</v>
      </c>
      <c r="H10" s="35">
        <f>IF('County Data'!M5&gt;9,'County Data'!L5,"*")</f>
        <v>17725892.079999998</v>
      </c>
      <c r="I10" s="19">
        <f t="shared" si="1"/>
        <v>1.2758259359818792E-2</v>
      </c>
      <c r="J10" s="19">
        <f t="shared" si="2"/>
        <v>5.9457317936228583E-2</v>
      </c>
      <c r="K10" s="19">
        <f t="shared" si="3"/>
        <v>3.1182881375186655E-2</v>
      </c>
    </row>
    <row r="11" spans="2:11" x14ac:dyDescent="0.25">
      <c r="B11" s="9" t="str">
        <f>'County Data'!A6</f>
        <v>Essex</v>
      </c>
      <c r="C11" s="36">
        <f>IF('County Data'!C6&gt;9,'County Data'!B6,"*")</f>
        <v>387266.92</v>
      </c>
      <c r="D11" s="36">
        <f>IF('County Data'!E6&gt;9,'County Data'!D6,"*")</f>
        <v>142478.03</v>
      </c>
      <c r="E11" s="37" t="str">
        <f>IF('County Data'!G6&gt;9,'County Data'!F6,"*")</f>
        <v>*</v>
      </c>
      <c r="F11" s="36">
        <f>IF('County Data'!I6&gt;9,'County Data'!H6,"*")</f>
        <v>537245.43999999994</v>
      </c>
      <c r="G11" s="36">
        <f>IF('County Data'!K6&gt;9,'County Data'!J6,"*")</f>
        <v>87147.63</v>
      </c>
      <c r="H11" s="37" t="str">
        <f>IF('County Data'!M6&gt;9,'County Data'!L6,"*")</f>
        <v>*</v>
      </c>
      <c r="I11" s="8">
        <f t="shared" si="1"/>
        <v>-0.27916201578183703</v>
      </c>
      <c r="J11" s="8">
        <f t="shared" si="2"/>
        <v>0.63490424237583964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11666329.43</v>
      </c>
      <c r="D12" s="34">
        <f>IF('County Data'!E7&gt;9,'County Data'!D7,"*")</f>
        <v>1235541.6100000001</v>
      </c>
      <c r="E12" s="35">
        <f>IF('County Data'!G7&gt;9,'County Data'!F7,"*")</f>
        <v>1094998.76</v>
      </c>
      <c r="F12" s="34">
        <f>IF('County Data'!I7&gt;9,'County Data'!H7,"*")</f>
        <v>11295812.359999999</v>
      </c>
      <c r="G12" s="34">
        <f>IF('County Data'!K7&gt;9,'County Data'!J7,"*")</f>
        <v>1466997.72</v>
      </c>
      <c r="H12" s="35">
        <f>IF('County Data'!M7&gt;9,'County Data'!L7,"*")</f>
        <v>1037157.7</v>
      </c>
      <c r="I12" s="19">
        <f t="shared" si="1"/>
        <v>3.2801276985801514E-2</v>
      </c>
      <c r="J12" s="19">
        <f t="shared" si="2"/>
        <v>-0.15777537132095876</v>
      </c>
      <c r="K12" s="19">
        <f t="shared" si="3"/>
        <v>5.5768818955883044E-2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1071323.31</v>
      </c>
      <c r="D13" s="36">
        <f>IF('County Data'!E8&gt;9,'County Data'!D8,"*")</f>
        <v>271529.68</v>
      </c>
      <c r="E13" s="37">
        <f>IF('County Data'!G8&gt;9,'County Data'!F8,"*")</f>
        <v>196783.03</v>
      </c>
      <c r="F13" s="36">
        <f>IF('County Data'!I8&gt;9,'County Data'!H8,"*")</f>
        <v>1035080.54</v>
      </c>
      <c r="G13" s="36">
        <f>IF('County Data'!K8&gt;9,'County Data'!J8,"*")</f>
        <v>311348.62</v>
      </c>
      <c r="H13" s="37">
        <f>IF('County Data'!M8&gt;9,'County Data'!L8,"*")</f>
        <v>179979.56</v>
      </c>
      <c r="I13" s="8">
        <f t="shared" si="1"/>
        <v>3.5014444383236129E-2</v>
      </c>
      <c r="J13" s="8">
        <f t="shared" si="2"/>
        <v>-0.12789181464815871</v>
      </c>
      <c r="K13" s="8">
        <f t="shared" si="3"/>
        <v>9.3363213022634353E-2</v>
      </c>
    </row>
    <row r="14" spans="2:11" x14ac:dyDescent="0.25">
      <c r="B14" s="18" t="str">
        <f>'County Data'!A9</f>
        <v>Lamoille</v>
      </c>
      <c r="C14" s="34">
        <f>IF('County Data'!C9&gt;9,'County Data'!B9,"*")</f>
        <v>18882838.02</v>
      </c>
      <c r="D14" s="34">
        <f>IF('County Data'!E9&gt;9,'County Data'!D9,"*")</f>
        <v>17304176.739999998</v>
      </c>
      <c r="E14" s="35">
        <f>IF('County Data'!G9&gt;9,'County Data'!F9,"*")</f>
        <v>5164231.8499999996</v>
      </c>
      <c r="F14" s="34">
        <f>IF('County Data'!I9&gt;9,'County Data'!H9,"*")</f>
        <v>17949395.02</v>
      </c>
      <c r="G14" s="34">
        <f>IF('County Data'!K9&gt;9,'County Data'!J9,"*")</f>
        <v>19529233.370000001</v>
      </c>
      <c r="H14" s="35">
        <f>IF('County Data'!M9&gt;9,'County Data'!L9,"*")</f>
        <v>4822473.13</v>
      </c>
      <c r="I14" s="19">
        <f t="shared" si="1"/>
        <v>5.2004148271288089E-2</v>
      </c>
      <c r="J14" s="19">
        <f t="shared" si="2"/>
        <v>-0.11393466337588257</v>
      </c>
      <c r="K14" s="19">
        <f t="shared" si="3"/>
        <v>7.0867936593355316E-2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4912238.92</v>
      </c>
      <c r="D15" s="38">
        <f>IF('County Data'!E10&gt;9,'County Data'!D10,"*")</f>
        <v>686476.03</v>
      </c>
      <c r="E15" s="39">
        <f>IF('County Data'!G10&gt;9,'County Data'!F10,"*")</f>
        <v>469750.59</v>
      </c>
      <c r="F15" s="38">
        <f>IF('County Data'!I10&gt;9,'County Data'!H10,"*")</f>
        <v>4577604.17</v>
      </c>
      <c r="G15" s="38">
        <f>IF('County Data'!K10&gt;9,'County Data'!J10,"*")</f>
        <v>676280.2</v>
      </c>
      <c r="H15" s="39">
        <f>IF('County Data'!M10&gt;9,'County Data'!L10,"*")</f>
        <v>431051.73</v>
      </c>
      <c r="I15" s="20">
        <f t="shared" si="1"/>
        <v>7.310259637412031E-2</v>
      </c>
      <c r="J15" s="20">
        <f t="shared" si="2"/>
        <v>1.5076339659212373E-2</v>
      </c>
      <c r="K15" s="20">
        <f t="shared" si="3"/>
        <v>8.9777762868507791E-2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7029441.6799999997</v>
      </c>
      <c r="D16" s="34">
        <f>IF('County Data'!E11&gt;9,'County Data'!D11,"*")</f>
        <v>1805829.35</v>
      </c>
      <c r="E16" s="35">
        <f>IF('County Data'!G11&gt;9,'County Data'!F11,"*")</f>
        <v>960194.05</v>
      </c>
      <c r="F16" s="34">
        <f>IF('County Data'!I11&gt;9,'County Data'!H11,"*")</f>
        <v>6528662.1100000003</v>
      </c>
      <c r="G16" s="34">
        <f>IF('County Data'!K11&gt;9,'County Data'!J11,"*")</f>
        <v>1743160.38</v>
      </c>
      <c r="H16" s="35">
        <f>IF('County Data'!M11&gt;9,'County Data'!L11,"*")</f>
        <v>946720.12</v>
      </c>
      <c r="I16" s="19">
        <f t="shared" si="1"/>
        <v>7.6704776807632852E-2</v>
      </c>
      <c r="J16" s="19">
        <f t="shared" si="2"/>
        <v>3.5951350615254465E-2</v>
      </c>
      <c r="K16" s="19">
        <f t="shared" si="3"/>
        <v>1.4232221028533809E-2</v>
      </c>
    </row>
    <row r="17" spans="2:11" x14ac:dyDescent="0.25">
      <c r="B17" s="9" t="str">
        <f>'County Data'!A12</f>
        <v>Other</v>
      </c>
      <c r="C17" s="36">
        <f>IF('County Data'!C12&gt;9,'County Data'!B12,"*")</f>
        <v>7611096.8300000001</v>
      </c>
      <c r="D17" s="36">
        <f>IF('County Data'!E12&gt;9,'County Data'!D12,"*")</f>
        <v>30565828.739999998</v>
      </c>
      <c r="E17" s="37">
        <f>IF('County Data'!G12&gt;9,'County Data'!F12,"*")</f>
        <v>2163434.2200000002</v>
      </c>
      <c r="F17" s="36">
        <f>IF('County Data'!I12&gt;9,'County Data'!H12,"*")</f>
        <v>5176981.7699999996</v>
      </c>
      <c r="G17" s="36">
        <f>IF('County Data'!K12&gt;9,'County Data'!J12,"*")</f>
        <v>18704214.34</v>
      </c>
      <c r="H17" s="37">
        <f>IF('County Data'!M12&gt;9,'County Data'!L12,"*")</f>
        <v>1417241.95</v>
      </c>
      <c r="I17" s="8">
        <f t="shared" si="1"/>
        <v>0.47018034216489057</v>
      </c>
      <c r="J17" s="8">
        <f t="shared" si="2"/>
        <v>0.63416801071581386</v>
      </c>
      <c r="K17" s="8">
        <f t="shared" si="3"/>
        <v>0.52651014881404001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28261580.09</v>
      </c>
      <c r="D18" s="34">
        <f>IF('County Data'!E13&gt;9,'County Data'!D13,"*")</f>
        <v>12121168.390000001</v>
      </c>
      <c r="E18" s="35">
        <f>IF('County Data'!G13&gt;9,'County Data'!F13,"*")</f>
        <v>5882698.8399999999</v>
      </c>
      <c r="F18" s="34">
        <f>IF('County Data'!I13&gt;9,'County Data'!H13,"*")</f>
        <v>26840583.940000001</v>
      </c>
      <c r="G18" s="34">
        <f>IF('County Data'!K13&gt;9,'County Data'!J13,"*")</f>
        <v>11935171.41</v>
      </c>
      <c r="H18" s="35">
        <f>IF('County Data'!M13&gt;9,'County Data'!L13,"*")</f>
        <v>5552869.5899999999</v>
      </c>
      <c r="I18" s="19">
        <f t="shared" si="1"/>
        <v>5.2942072839269175E-2</v>
      </c>
      <c r="J18" s="19">
        <f t="shared" si="2"/>
        <v>1.5583938731215963E-2</v>
      </c>
      <c r="K18" s="19">
        <f t="shared" si="3"/>
        <v>5.9397982368247913E-2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25801796.149999999</v>
      </c>
      <c r="D19" s="36">
        <f>IF('County Data'!E14&gt;9,'County Data'!D14,"*")</f>
        <v>7039778.7699999996</v>
      </c>
      <c r="E19" s="37">
        <f>IF('County Data'!G14&gt;9,'County Data'!F14,"*")</f>
        <v>5085475.3600000003</v>
      </c>
      <c r="F19" s="36">
        <f>IF('County Data'!I14&gt;9,'County Data'!H14,"*")</f>
        <v>25894785.789999999</v>
      </c>
      <c r="G19" s="36">
        <f>IF('County Data'!K14&gt;9,'County Data'!J14,"*")</f>
        <v>6922683.4400000004</v>
      </c>
      <c r="H19" s="37">
        <f>IF('County Data'!M14&gt;9,'County Data'!L14,"*")</f>
        <v>4875450.09</v>
      </c>
      <c r="I19" s="8">
        <f t="shared" si="1"/>
        <v>-3.5910565452876293E-3</v>
      </c>
      <c r="J19" s="8">
        <f t="shared" si="2"/>
        <v>1.6914731262072432E-2</v>
      </c>
      <c r="K19" s="8">
        <f t="shared" si="3"/>
        <v>4.3078129428661731E-2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21569017.050000001</v>
      </c>
      <c r="D20" s="34">
        <f>IF('County Data'!E15&gt;9,'County Data'!D15,"*")</f>
        <v>8446645.7200000007</v>
      </c>
      <c r="E20" s="35">
        <f>IF('County Data'!G15&gt;9,'County Data'!F15,"*")</f>
        <v>4518777.16</v>
      </c>
      <c r="F20" s="34">
        <f>IF('County Data'!I15&gt;9,'County Data'!H15,"*")</f>
        <v>21154515.91</v>
      </c>
      <c r="G20" s="34">
        <f>IF('County Data'!K15&gt;9,'County Data'!J15,"*")</f>
        <v>8544070.6799999997</v>
      </c>
      <c r="H20" s="35">
        <f>IF('County Data'!M15&gt;9,'County Data'!L15,"*")</f>
        <v>4906207.3</v>
      </c>
      <c r="I20" s="19">
        <f t="shared" si="1"/>
        <v>1.9593978976567401E-2</v>
      </c>
      <c r="J20" s="19">
        <f t="shared" si="2"/>
        <v>-1.1402639754379822E-2</v>
      </c>
      <c r="K20" s="19">
        <f t="shared" si="3"/>
        <v>-7.8967340006199829E-2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24594447.739999998</v>
      </c>
      <c r="D21" s="36">
        <f>IF('County Data'!E16&gt;9,'County Data'!D16,"*")</f>
        <v>17812856.57</v>
      </c>
      <c r="E21" s="37">
        <f>IF('County Data'!G16&gt;9,'County Data'!F16,"*")</f>
        <v>5812006.25</v>
      </c>
      <c r="F21" s="36">
        <f>IF('County Data'!I16&gt;9,'County Data'!H16,"*")</f>
        <v>24112779.789999999</v>
      </c>
      <c r="G21" s="36">
        <f>IF('County Data'!K16&gt;9,'County Data'!J16,"*")</f>
        <v>18437621.510000002</v>
      </c>
      <c r="H21" s="37">
        <f>IF('County Data'!M16&gt;9,'County Data'!L16,"*")</f>
        <v>5588327.6500000004</v>
      </c>
      <c r="I21" s="8">
        <f t="shared" si="1"/>
        <v>1.9975629280194213E-2</v>
      </c>
      <c r="J21" s="8">
        <f t="shared" si="2"/>
        <v>-3.3885332750818641E-2</v>
      </c>
      <c r="K21" s="8">
        <f t="shared" si="3"/>
        <v>4.002603533813906E-2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10/01/2018 - 12/31/2018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10/01/2017 - 12/31/2017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ARLINGTON</v>
      </c>
      <c r="C6" s="31">
        <f>IF('Town Data'!C2&gt;9,'Town Data'!B2,"*")</f>
        <v>323548.86</v>
      </c>
      <c r="D6" s="32">
        <f>IF('Town Data'!E2&gt;9,'Town Data'!D2,"*")</f>
        <v>273234.84999999998</v>
      </c>
      <c r="E6" s="33" t="str">
        <f>IF('Town Data'!G2&gt;9,'Town Data'!F2,"*")</f>
        <v>*</v>
      </c>
      <c r="F6" s="32">
        <f>IF('Town Data'!I2&gt;9,'Town Data'!H2,"*")</f>
        <v>375978.65</v>
      </c>
      <c r="G6" s="32">
        <f>IF('Town Data'!K2&gt;9,'Town Data'!J2,"*")</f>
        <v>272930.64</v>
      </c>
      <c r="H6" s="33" t="str">
        <f>IF('Town Data'!M2&gt;9,'Town Data'!L2,"*")</f>
        <v>*</v>
      </c>
      <c r="I6" s="17">
        <f t="shared" ref="I6:I69" si="0">IFERROR((C6-F6)/F6,"")</f>
        <v>-0.13944884902374119</v>
      </c>
      <c r="J6" s="17">
        <f t="shared" ref="J6:J69" si="1">IFERROR((D6-G6)/G6,"")</f>
        <v>1.1146055276166967E-3</v>
      </c>
      <c r="K6" s="17" t="str">
        <f t="shared" ref="K6:K69" si="2">IFERROR((E6-H6)/H6,"")</f>
        <v/>
      </c>
    </row>
    <row r="7" spans="2:11" x14ac:dyDescent="0.25">
      <c r="B7" t="str">
        <f>'Town Data'!A3</f>
        <v>BARNARD</v>
      </c>
      <c r="C7" s="40" t="str">
        <f>IF('Town Data'!C3&gt;9,'Town Data'!B3,"*")</f>
        <v>*</v>
      </c>
      <c r="D7" s="36">
        <f>IF('Town Data'!E3&gt;9,'Town Data'!D3,"*")</f>
        <v>2414720.66</v>
      </c>
      <c r="E7" s="37" t="str">
        <f>IF('Town Data'!G3&gt;9,'Town Data'!F3,"*")</f>
        <v>*</v>
      </c>
      <c r="F7" s="36" t="str">
        <f>IF('Town Data'!I3&gt;9,'Town Data'!H3,"*")</f>
        <v>*</v>
      </c>
      <c r="G7" s="36">
        <f>IF('Town Data'!K3&gt;9,'Town Data'!J3,"*")</f>
        <v>2378285.2000000002</v>
      </c>
      <c r="H7" s="37" t="str">
        <f>IF('Town Data'!M3&gt;9,'Town Data'!L3,"*")</f>
        <v>*</v>
      </c>
      <c r="I7" s="8" t="str">
        <f t="shared" si="0"/>
        <v/>
      </c>
      <c r="J7" s="8">
        <f t="shared" si="1"/>
        <v>1.532005497069904E-2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1">
        <f>IF('Town Data'!C4&gt;9,'Town Data'!B4,"*")</f>
        <v>6772714.3499999996</v>
      </c>
      <c r="D8" s="34" t="str">
        <f>IF('Town Data'!E4&gt;9,'Town Data'!D4,"*")</f>
        <v>*</v>
      </c>
      <c r="E8" s="35">
        <f>IF('Town Data'!G4&gt;9,'Town Data'!F4,"*")</f>
        <v>917043.33</v>
      </c>
      <c r="F8" s="34">
        <f>IF('Town Data'!I4&gt;9,'Town Data'!H4,"*")</f>
        <v>6884088.7999999998</v>
      </c>
      <c r="G8" s="34" t="str">
        <f>IF('Town Data'!K4&gt;9,'Town Data'!J4,"*")</f>
        <v>*</v>
      </c>
      <c r="H8" s="35">
        <f>IF('Town Data'!M4&gt;9,'Town Data'!L4,"*")</f>
        <v>887409.07</v>
      </c>
      <c r="I8" s="19">
        <f t="shared" si="0"/>
        <v>-1.6178531863214808E-2</v>
      </c>
      <c r="J8" s="19" t="str">
        <f t="shared" si="1"/>
        <v/>
      </c>
      <c r="K8" s="19">
        <f t="shared" si="2"/>
        <v>3.3394136933939625E-2</v>
      </c>
    </row>
    <row r="9" spans="2:11" x14ac:dyDescent="0.25">
      <c r="B9" t="str">
        <f>'Town Data'!A5</f>
        <v>BARTON</v>
      </c>
      <c r="C9" s="40">
        <f>IF('Town Data'!C5&gt;9,'Town Data'!B5,"*")</f>
        <v>447703.8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415304.35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7.8013750638537771E-2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BENNINGTON</v>
      </c>
      <c r="C10" s="41">
        <f>IF('Town Data'!C6&gt;9,'Town Data'!B6,"*")</f>
        <v>7427959.3300000001</v>
      </c>
      <c r="D10" s="34">
        <f>IF('Town Data'!E6&gt;9,'Town Data'!D6,"*")</f>
        <v>1886019.26</v>
      </c>
      <c r="E10" s="35">
        <f>IF('Town Data'!G6&gt;9,'Town Data'!F6,"*")</f>
        <v>1020413.06</v>
      </c>
      <c r="F10" s="34">
        <f>IF('Town Data'!I6&gt;9,'Town Data'!H6,"*")</f>
        <v>7632961.1299999999</v>
      </c>
      <c r="G10" s="34">
        <f>IF('Town Data'!K6&gt;9,'Town Data'!J6,"*")</f>
        <v>1936827.96</v>
      </c>
      <c r="H10" s="35">
        <f>IF('Town Data'!M6&gt;9,'Town Data'!L6,"*")</f>
        <v>1031469.56</v>
      </c>
      <c r="I10" s="19">
        <f t="shared" si="0"/>
        <v>-2.6857440580206362E-2</v>
      </c>
      <c r="J10" s="19">
        <f t="shared" si="1"/>
        <v>-2.6232944303426906E-2</v>
      </c>
      <c r="K10" s="19">
        <f t="shared" si="2"/>
        <v>-1.0719172362197485E-2</v>
      </c>
    </row>
    <row r="11" spans="2:11" x14ac:dyDescent="0.25">
      <c r="B11" t="str">
        <f>'Town Data'!A7</f>
        <v>BERLIN</v>
      </c>
      <c r="C11" s="40">
        <f>IF('Town Data'!C7&gt;9,'Town Data'!B7,"*")</f>
        <v>2466057.6</v>
      </c>
      <c r="D11" s="36" t="str">
        <f>IF('Town Data'!E7&gt;9,'Town Data'!D7,"*")</f>
        <v>*</v>
      </c>
      <c r="E11" s="37" t="str">
        <f>IF('Town Data'!G7&gt;9,'Town Data'!F7,"*")</f>
        <v>*</v>
      </c>
      <c r="F11" s="36" t="str">
        <f>IF('Town Data'!I7&gt;9,'Town Data'!H7,"*")</f>
        <v>*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BETHEL</v>
      </c>
      <c r="C12" s="41">
        <f>IF('Town Data'!C8&gt;9,'Town Data'!B8,"*")</f>
        <v>602113.12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558710.81000000006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7.7682960886330324E-2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BRADFORD</v>
      </c>
      <c r="C13" s="40">
        <f>IF('Town Data'!C9&gt;9,'Town Data'!B9,"*")</f>
        <v>1257971.49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1155023.77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8.9130390797065556E-2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BRANDON</v>
      </c>
      <c r="C14" s="41">
        <f>IF('Town Data'!C10&gt;9,'Town Data'!B10,"*")</f>
        <v>803660.06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1032931.73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-0.22196207487981798</v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BRATTLEBORO</v>
      </c>
      <c r="C15" s="40">
        <f>IF('Town Data'!C11&gt;9,'Town Data'!B11,"*")</f>
        <v>10678976.619999999</v>
      </c>
      <c r="D15" s="36">
        <f>IF('Town Data'!E11&gt;9,'Town Data'!D11,"*")</f>
        <v>2470707.21</v>
      </c>
      <c r="E15" s="37">
        <f>IF('Town Data'!G11&gt;9,'Town Data'!F11,"*")</f>
        <v>1521501.73</v>
      </c>
      <c r="F15" s="36">
        <f>IF('Town Data'!I11&gt;9,'Town Data'!H11,"*")</f>
        <v>10426706.02</v>
      </c>
      <c r="G15" s="36">
        <f>IF('Town Data'!K11&gt;9,'Town Data'!J11,"*")</f>
        <v>2437152.41</v>
      </c>
      <c r="H15" s="37">
        <f>IF('Town Data'!M11&gt;9,'Town Data'!L11,"*")</f>
        <v>1423647.95</v>
      </c>
      <c r="I15" s="8">
        <f t="shared" si="0"/>
        <v>2.4194659321563918E-2</v>
      </c>
      <c r="J15" s="8">
        <f t="shared" si="1"/>
        <v>1.3768035130802431E-2</v>
      </c>
      <c r="K15" s="8">
        <f t="shared" si="2"/>
        <v>6.8734535107503256E-2</v>
      </c>
    </row>
    <row r="16" spans="2:11" x14ac:dyDescent="0.25">
      <c r="B16" s="25" t="str">
        <f>'Town Data'!A12</f>
        <v>BRISTOL</v>
      </c>
      <c r="C16" s="42">
        <f>IF('Town Data'!C12&gt;9,'Town Data'!B12,"*")</f>
        <v>1062222.53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1109115.3500000001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-4.2279479767365999E-2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BURKE</v>
      </c>
      <c r="C17" s="41">
        <f>IF('Town Data'!C13&gt;9,'Town Data'!B13,"*")</f>
        <v>732518.09</v>
      </c>
      <c r="D17" s="34">
        <f>IF('Town Data'!E13&gt;9,'Town Data'!D13,"*")</f>
        <v>609531.93000000005</v>
      </c>
      <c r="E17" s="35" t="str">
        <f>IF('Town Data'!G13&gt;9,'Town Data'!F13,"*")</f>
        <v>*</v>
      </c>
      <c r="F17" s="34">
        <f>IF('Town Data'!I13&gt;9,'Town Data'!H13,"*")</f>
        <v>587976.36</v>
      </c>
      <c r="G17" s="34">
        <f>IF('Town Data'!K13&gt;9,'Town Data'!J13,"*")</f>
        <v>385590.11</v>
      </c>
      <c r="H17" s="35" t="str">
        <f>IF('Town Data'!M13&gt;9,'Town Data'!L13,"*")</f>
        <v>*</v>
      </c>
      <c r="I17" s="19">
        <f t="shared" si="0"/>
        <v>0.24582915204277939</v>
      </c>
      <c r="J17" s="19">
        <f t="shared" si="1"/>
        <v>0.58077687729075855</v>
      </c>
      <c r="K17" s="19" t="str">
        <f t="shared" si="2"/>
        <v/>
      </c>
    </row>
    <row r="18" spans="2:11" x14ac:dyDescent="0.25">
      <c r="B18" t="str">
        <f>'Town Data'!A14</f>
        <v>BURLINGTON</v>
      </c>
      <c r="C18" s="40">
        <f>IF('Town Data'!C14&gt;9,'Town Data'!B14,"*")</f>
        <v>28778575.620000001</v>
      </c>
      <c r="D18" s="36">
        <f>IF('Town Data'!E14&gt;9,'Town Data'!D14,"*")</f>
        <v>12927645.57</v>
      </c>
      <c r="E18" s="37">
        <f>IF('Town Data'!G14&gt;9,'Town Data'!F14,"*")</f>
        <v>10204632.34</v>
      </c>
      <c r="F18" s="36">
        <f>IF('Town Data'!I14&gt;9,'Town Data'!H14,"*")</f>
        <v>27778318.68</v>
      </c>
      <c r="G18" s="36">
        <f>IF('Town Data'!K14&gt;9,'Town Data'!J14,"*")</f>
        <v>9593610.0500000007</v>
      </c>
      <c r="H18" s="37">
        <f>IF('Town Data'!M14&gt;9,'Town Data'!L14,"*")</f>
        <v>9783535.5</v>
      </c>
      <c r="I18" s="8">
        <f t="shared" si="0"/>
        <v>3.6008548664256353E-2</v>
      </c>
      <c r="J18" s="8">
        <f t="shared" si="1"/>
        <v>0.34752668730787106</v>
      </c>
      <c r="K18" s="8">
        <f t="shared" si="2"/>
        <v>4.3041377015497095E-2</v>
      </c>
    </row>
    <row r="19" spans="2:11" x14ac:dyDescent="0.25">
      <c r="B19" s="24" t="str">
        <f>'Town Data'!A15</f>
        <v>CAMBRIDGE</v>
      </c>
      <c r="C19" s="41">
        <f>IF('Town Data'!C15&gt;9,'Town Data'!B15,"*")</f>
        <v>1746473.81</v>
      </c>
      <c r="D19" s="34">
        <f>IF('Town Data'!E15&gt;9,'Town Data'!D15,"*")</f>
        <v>1765658.68</v>
      </c>
      <c r="E19" s="35">
        <f>IF('Town Data'!G15&gt;9,'Town Data'!F15,"*")</f>
        <v>477610.81</v>
      </c>
      <c r="F19" s="34">
        <f>IF('Town Data'!I15&gt;9,'Town Data'!H15,"*")</f>
        <v>1541803.7</v>
      </c>
      <c r="G19" s="34">
        <f>IF('Town Data'!K15&gt;9,'Town Data'!J15,"*")</f>
        <v>1587017.43</v>
      </c>
      <c r="H19" s="35">
        <f>IF('Town Data'!M15&gt;9,'Town Data'!L15,"*")</f>
        <v>419180.28</v>
      </c>
      <c r="I19" s="19">
        <f t="shared" si="0"/>
        <v>0.13274719083888573</v>
      </c>
      <c r="J19" s="19">
        <f t="shared" si="1"/>
        <v>0.11256413863078997</v>
      </c>
      <c r="K19" s="19">
        <f t="shared" si="2"/>
        <v>0.13939236359114976</v>
      </c>
    </row>
    <row r="20" spans="2:11" x14ac:dyDescent="0.25">
      <c r="B20" t="str">
        <f>'Town Data'!A16</f>
        <v>CASTLETON</v>
      </c>
      <c r="C20" s="40">
        <f>IF('Town Data'!C16&gt;9,'Town Data'!B16,"*")</f>
        <v>1217801.3799999999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1132812.73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7.502444821572575E-2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CAVENDISH</v>
      </c>
      <c r="C21" s="41" t="str">
        <f>IF('Town Data'!C17&gt;9,'Town Data'!B17,"*")</f>
        <v>*</v>
      </c>
      <c r="D21" s="34">
        <f>IF('Town Data'!E17&gt;9,'Town Data'!D17,"*")</f>
        <v>950085.68</v>
      </c>
      <c r="E21" s="35" t="str">
        <f>IF('Town Data'!G17&gt;9,'Town Data'!F17,"*")</f>
        <v>*</v>
      </c>
      <c r="F21" s="34" t="str">
        <f>IF('Town Data'!I17&gt;9,'Town Data'!H17,"*")</f>
        <v>*</v>
      </c>
      <c r="G21" s="34">
        <f>IF('Town Data'!K17&gt;9,'Town Data'!J17,"*")</f>
        <v>902836.03</v>
      </c>
      <c r="H21" s="35" t="str">
        <f>IF('Town Data'!M17&gt;9,'Town Data'!L17,"*")</f>
        <v>*</v>
      </c>
      <c r="I21" s="19" t="str">
        <f t="shared" si="0"/>
        <v/>
      </c>
      <c r="J21" s="19">
        <f t="shared" si="1"/>
        <v>5.233469692165478E-2</v>
      </c>
      <c r="K21" s="19" t="str">
        <f t="shared" si="2"/>
        <v/>
      </c>
    </row>
    <row r="22" spans="2:11" x14ac:dyDescent="0.25">
      <c r="B22" t="str">
        <f>'Town Data'!A18</f>
        <v>CHESTER</v>
      </c>
      <c r="C22" s="40">
        <f>IF('Town Data'!C18&gt;9,'Town Data'!B18,"*")</f>
        <v>1021846.48</v>
      </c>
      <c r="D22" s="36">
        <f>IF('Town Data'!E18&gt;9,'Town Data'!D18,"*")</f>
        <v>246104.17</v>
      </c>
      <c r="E22" s="37" t="str">
        <f>IF('Town Data'!G18&gt;9,'Town Data'!F18,"*")</f>
        <v>*</v>
      </c>
      <c r="F22" s="36">
        <f>IF('Town Data'!I18&gt;9,'Town Data'!H18,"*")</f>
        <v>943617.47</v>
      </c>
      <c r="G22" s="36">
        <f>IF('Town Data'!K18&gt;9,'Town Data'!J18,"*")</f>
        <v>281235.7</v>
      </c>
      <c r="H22" s="37" t="str">
        <f>IF('Town Data'!M18&gt;9,'Town Data'!L18,"*")</f>
        <v>*</v>
      </c>
      <c r="I22" s="8">
        <f t="shared" si="0"/>
        <v>8.2903308265371567E-2</v>
      </c>
      <c r="J22" s="8">
        <f t="shared" si="1"/>
        <v>-0.1249184580762684</v>
      </c>
      <c r="K22" s="8" t="str">
        <f t="shared" si="2"/>
        <v/>
      </c>
    </row>
    <row r="23" spans="2:11" x14ac:dyDescent="0.25">
      <c r="B23" s="24" t="str">
        <f>'Town Data'!A19</f>
        <v>COLCHESTER</v>
      </c>
      <c r="C23" s="41">
        <f>IF('Town Data'!C19&gt;9,'Town Data'!B19,"*")</f>
        <v>6315666.0099999998</v>
      </c>
      <c r="D23" s="34">
        <f>IF('Town Data'!E19&gt;9,'Town Data'!D19,"*")</f>
        <v>3191039.03</v>
      </c>
      <c r="E23" s="35">
        <f>IF('Town Data'!G19&gt;9,'Town Data'!F19,"*")</f>
        <v>795016.29</v>
      </c>
      <c r="F23" s="34">
        <f>IF('Town Data'!I19&gt;9,'Town Data'!H19,"*")</f>
        <v>6381715.8499999996</v>
      </c>
      <c r="G23" s="34">
        <f>IF('Town Data'!K19&gt;9,'Town Data'!J19,"*")</f>
        <v>3520988.81</v>
      </c>
      <c r="H23" s="35">
        <f>IF('Town Data'!M19&gt;9,'Town Data'!L19,"*")</f>
        <v>734358.31</v>
      </c>
      <c r="I23" s="19">
        <f t="shared" si="0"/>
        <v>-1.0349855987398727E-2</v>
      </c>
      <c r="J23" s="19">
        <f t="shared" si="1"/>
        <v>-9.3709408863472149E-2</v>
      </c>
      <c r="K23" s="19">
        <f t="shared" si="2"/>
        <v>8.2599977659407131E-2</v>
      </c>
    </row>
    <row r="24" spans="2:11" x14ac:dyDescent="0.25">
      <c r="B24" t="str">
        <f>'Town Data'!A20</f>
        <v>DANVILLE</v>
      </c>
      <c r="C24" s="40" t="str">
        <f>IF('Town Data'!C20&gt;9,'Town Data'!B20,"*")</f>
        <v>*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450323.55</v>
      </c>
      <c r="G24" s="36">
        <f>IF('Town Data'!K20&gt;9,'Town Data'!J20,"*")</f>
        <v>46432.83</v>
      </c>
      <c r="H24" s="37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DERBY</v>
      </c>
      <c r="C25" s="41">
        <f>IF('Town Data'!C21&gt;9,'Town Data'!B21,"*")</f>
        <v>2351816.2999999998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2217437.84</v>
      </c>
      <c r="G25" s="34">
        <f>IF('Town Data'!K21&gt;9,'Town Data'!J21,"*")</f>
        <v>203675.91</v>
      </c>
      <c r="H25" s="35" t="str">
        <f>IF('Town Data'!M21&gt;9,'Town Data'!L21,"*")</f>
        <v>*</v>
      </c>
      <c r="I25" s="19">
        <f t="shared" si="0"/>
        <v>6.0600778779891284E-2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DORSET</v>
      </c>
      <c r="C26" s="40">
        <f>IF('Town Data'!C22&gt;9,'Town Data'!B22,"*")</f>
        <v>1395959.75</v>
      </c>
      <c r="D26" s="36">
        <f>IF('Town Data'!E22&gt;9,'Town Data'!D22,"*")</f>
        <v>737017.29</v>
      </c>
      <c r="E26" s="37" t="str">
        <f>IF('Town Data'!G22&gt;9,'Town Data'!F22,"*")</f>
        <v>*</v>
      </c>
      <c r="F26" s="36">
        <f>IF('Town Data'!I22&gt;9,'Town Data'!H22,"*")</f>
        <v>1337180.51</v>
      </c>
      <c r="G26" s="36">
        <f>IF('Town Data'!K22&gt;9,'Town Data'!J22,"*")</f>
        <v>681254.48</v>
      </c>
      <c r="H26" s="37" t="str">
        <f>IF('Town Data'!M22&gt;9,'Town Data'!L22,"*")</f>
        <v>*</v>
      </c>
      <c r="I26" s="8">
        <f t="shared" si="0"/>
        <v>4.3957595523135461E-2</v>
      </c>
      <c r="J26" s="8">
        <f t="shared" si="1"/>
        <v>8.1853127776862558E-2</v>
      </c>
      <c r="K26" s="8" t="str">
        <f t="shared" si="2"/>
        <v/>
      </c>
    </row>
    <row r="27" spans="2:11" x14ac:dyDescent="0.25">
      <c r="B27" s="24" t="str">
        <f>'Town Data'!A23</f>
        <v>DOVER</v>
      </c>
      <c r="C27" s="41">
        <f>IF('Town Data'!C23&gt;9,'Town Data'!B23,"*")</f>
        <v>1832526.11</v>
      </c>
      <c r="D27" s="34">
        <f>IF('Town Data'!E23&gt;9,'Town Data'!D23,"*")</f>
        <v>942651.64</v>
      </c>
      <c r="E27" s="35">
        <f>IF('Town Data'!G23&gt;9,'Town Data'!F23,"*")</f>
        <v>615173.16</v>
      </c>
      <c r="F27" s="34">
        <f>IF('Town Data'!I23&gt;9,'Town Data'!H23,"*")</f>
        <v>1731029.92</v>
      </c>
      <c r="G27" s="34">
        <f>IF('Town Data'!K23&gt;9,'Town Data'!J23,"*")</f>
        <v>1161605.95</v>
      </c>
      <c r="H27" s="35">
        <f>IF('Town Data'!M23&gt;9,'Town Data'!L23,"*")</f>
        <v>616309.78</v>
      </c>
      <c r="I27" s="19">
        <f t="shared" si="0"/>
        <v>5.8633411720578565E-2</v>
      </c>
      <c r="J27" s="19">
        <f t="shared" si="1"/>
        <v>-0.18849275866742929</v>
      </c>
      <c r="K27" s="19">
        <f t="shared" si="2"/>
        <v>-1.8442348910964795E-3</v>
      </c>
    </row>
    <row r="28" spans="2:11" x14ac:dyDescent="0.25">
      <c r="B28" t="str">
        <f>'Town Data'!A24</f>
        <v>ENOSBURG</v>
      </c>
      <c r="C28" s="40">
        <f>IF('Town Data'!C24&gt;9,'Town Data'!B24,"*")</f>
        <v>1032250.99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1040695.16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-8.1139706655309531E-3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ESSEX</v>
      </c>
      <c r="C29" s="41">
        <f>IF('Town Data'!C25&gt;9,'Town Data'!B25,"*")</f>
        <v>9755816.9299999997</v>
      </c>
      <c r="D29" s="34" t="str">
        <f>IF('Town Data'!E25&gt;9,'Town Data'!D25,"*")</f>
        <v>*</v>
      </c>
      <c r="E29" s="35">
        <f>IF('Town Data'!G25&gt;9,'Town Data'!F25,"*")</f>
        <v>1002952.01</v>
      </c>
      <c r="F29" s="34">
        <f>IF('Town Data'!I25&gt;9,'Town Data'!H25,"*")</f>
        <v>9593738.0199999996</v>
      </c>
      <c r="G29" s="34" t="str">
        <f>IF('Town Data'!K25&gt;9,'Town Data'!J25,"*")</f>
        <v>*</v>
      </c>
      <c r="H29" s="35">
        <f>IF('Town Data'!M25&gt;9,'Town Data'!L25,"*")</f>
        <v>1066823.81</v>
      </c>
      <c r="I29" s="19">
        <f t="shared" si="0"/>
        <v>1.6894239728259763E-2</v>
      </c>
      <c r="J29" s="19" t="str">
        <f t="shared" si="1"/>
        <v/>
      </c>
      <c r="K29" s="19">
        <f t="shared" si="2"/>
        <v>-5.9870992193172032E-2</v>
      </c>
    </row>
    <row r="30" spans="2:11" x14ac:dyDescent="0.25">
      <c r="B30" t="str">
        <f>'Town Data'!A26</f>
        <v>FAIR HAVEN</v>
      </c>
      <c r="C30" s="40">
        <f>IF('Town Data'!C26&gt;9,'Town Data'!B26,"*")</f>
        <v>1350905.69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1384854.54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-2.4514379683515421E-2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FAIRFAX</v>
      </c>
      <c r="C31" s="41">
        <f>IF('Town Data'!C27&gt;9,'Town Data'!B27,"*")</f>
        <v>598268.27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522012.97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0.14607932059619141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FAIRLEE</v>
      </c>
      <c r="C32" s="40" t="str">
        <f>IF('Town Data'!C28&gt;9,'Town Data'!B28,"*")</f>
        <v>*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421608.31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 t="str">
        <f t="shared" si="0"/>
        <v/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FAYSTON</v>
      </c>
      <c r="C33" s="41" t="str">
        <f>IF('Town Data'!C29&gt;9,'Town Data'!B29,"*")</f>
        <v>*</v>
      </c>
      <c r="D33" s="34">
        <f>IF('Town Data'!E29&gt;9,'Town Data'!D29,"*")</f>
        <v>48481.78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>
        <f>IF('Town Data'!K29&gt;9,'Town Data'!J29,"*")</f>
        <v>66102.289999999994</v>
      </c>
      <c r="H33" s="35" t="str">
        <f>IF('Town Data'!M29&gt;9,'Town Data'!L29,"*")</f>
        <v>*</v>
      </c>
      <c r="I33" s="19" t="str">
        <f t="shared" si="0"/>
        <v/>
      </c>
      <c r="J33" s="19">
        <f t="shared" si="1"/>
        <v>-0.26656428998148168</v>
      </c>
      <c r="K33" s="19" t="str">
        <f t="shared" si="2"/>
        <v/>
      </c>
    </row>
    <row r="34" spans="2:11" x14ac:dyDescent="0.25">
      <c r="B34" t="str">
        <f>'Town Data'!A30</f>
        <v>FERRISBURGH</v>
      </c>
      <c r="C34" s="40" t="str">
        <f>IF('Town Data'!C30&gt;9,'Town Data'!B30,"*")</f>
        <v>*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1160344.06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GRAND ISLE</v>
      </c>
      <c r="C35" s="41" t="str">
        <f>IF('Town Data'!C31&gt;9,'Town Data'!B31,"*")</f>
        <v>*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 t="str">
        <f>IF('Town Data'!I31&gt;9,'Town Data'!H31,"*")</f>
        <v>*</v>
      </c>
      <c r="G35" s="34">
        <f>IF('Town Data'!K31&gt;9,'Town Data'!J31,"*")</f>
        <v>36853.86</v>
      </c>
      <c r="H35" s="35" t="str">
        <f>IF('Town Data'!M31&gt;9,'Town Data'!L31,"*")</f>
        <v>*</v>
      </c>
      <c r="I35" s="19" t="str">
        <f t="shared" si="0"/>
        <v/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GREENSBORO</v>
      </c>
      <c r="C36" s="40" t="str">
        <f>IF('Town Data'!C32&gt;9,'Town Data'!B32,"*")</f>
        <v>*</v>
      </c>
      <c r="D36" s="36">
        <f>IF('Town Data'!E32&gt;9,'Town Data'!D32,"*")</f>
        <v>95039.15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HARDWICK</v>
      </c>
      <c r="C37" s="41">
        <f>IF('Town Data'!C33&gt;9,'Town Data'!B33,"*")</f>
        <v>910808.55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770548.25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0.18202662844280038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HARTFORD</v>
      </c>
      <c r="C38" s="40">
        <f>IF('Town Data'!C34&gt;9,'Town Data'!B34,"*")</f>
        <v>6309586.25</v>
      </c>
      <c r="D38" s="36">
        <f>IF('Town Data'!E34&gt;9,'Town Data'!D34,"*")</f>
        <v>3904551.69</v>
      </c>
      <c r="E38" s="37">
        <f>IF('Town Data'!G34&gt;9,'Town Data'!F34,"*")</f>
        <v>1161693.8</v>
      </c>
      <c r="F38" s="36">
        <f>IF('Town Data'!I34&gt;9,'Town Data'!H34,"*")</f>
        <v>5909709.0199999996</v>
      </c>
      <c r="G38" s="36">
        <f>IF('Town Data'!K34&gt;9,'Town Data'!J34,"*")</f>
        <v>3669500.56</v>
      </c>
      <c r="H38" s="37">
        <f>IF('Town Data'!M34&gt;9,'Town Data'!L34,"*")</f>
        <v>1052873.76</v>
      </c>
      <c r="I38" s="8">
        <f t="shared" si="0"/>
        <v>6.7664453299935992E-2</v>
      </c>
      <c r="J38" s="8">
        <f t="shared" si="1"/>
        <v>6.4055346540129676E-2</v>
      </c>
      <c r="K38" s="8">
        <f t="shared" si="2"/>
        <v>0.10335525884888615</v>
      </c>
    </row>
    <row r="39" spans="2:11" x14ac:dyDescent="0.25">
      <c r="B39" s="24" t="str">
        <f>'Town Data'!A35</f>
        <v>HINESBURG</v>
      </c>
      <c r="C39" s="41">
        <f>IF('Town Data'!C35&gt;9,'Town Data'!B35,"*")</f>
        <v>1209569.94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1212562.75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-2.4681691731005722E-3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JAMAICA</v>
      </c>
      <c r="C40" s="40" t="str">
        <f>IF('Town Data'!C36&gt;9,'Town Data'!B36,"*")</f>
        <v>*</v>
      </c>
      <c r="D40" s="36">
        <f>IF('Town Data'!E36&gt;9,'Town Data'!D36,"*")</f>
        <v>66014.5</v>
      </c>
      <c r="E40" s="37" t="str">
        <f>IF('Town Data'!G36&gt;9,'Town Data'!F36,"*")</f>
        <v>*</v>
      </c>
      <c r="F40" s="36" t="str">
        <f>IF('Town Data'!I36&gt;9,'Town Data'!H36,"*")</f>
        <v>*</v>
      </c>
      <c r="G40" s="36">
        <f>IF('Town Data'!K36&gt;9,'Town Data'!J36,"*")</f>
        <v>57968.800000000003</v>
      </c>
      <c r="H40" s="37" t="str">
        <f>IF('Town Data'!M36&gt;9,'Town Data'!L36,"*")</f>
        <v>*</v>
      </c>
      <c r="I40" s="8" t="str">
        <f t="shared" si="0"/>
        <v/>
      </c>
      <c r="J40" s="8">
        <f t="shared" si="1"/>
        <v>0.13879362691654815</v>
      </c>
      <c r="K40" s="8" t="str">
        <f t="shared" si="2"/>
        <v/>
      </c>
    </row>
    <row r="41" spans="2:11" x14ac:dyDescent="0.25">
      <c r="B41" s="24" t="str">
        <f>'Town Data'!A37</f>
        <v>JAY</v>
      </c>
      <c r="C41" s="41" t="str">
        <f>IF('Town Data'!C37&gt;9,'Town Data'!B37,"*")</f>
        <v>*</v>
      </c>
      <c r="D41" s="34">
        <f>IF('Town Data'!E37&gt;9,'Town Data'!D37,"*")</f>
        <v>1025991.12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>
        <f>IF('Town Data'!K37&gt;9,'Town Data'!J37,"*")</f>
        <v>923217.6</v>
      </c>
      <c r="H41" s="35" t="str">
        <f>IF('Town Data'!M37&gt;9,'Town Data'!L37,"*")</f>
        <v>*</v>
      </c>
      <c r="I41" s="19" t="str">
        <f t="shared" si="0"/>
        <v/>
      </c>
      <c r="J41" s="19">
        <f t="shared" si="1"/>
        <v>0.11132101467736319</v>
      </c>
      <c r="K41" s="19" t="str">
        <f t="shared" si="2"/>
        <v/>
      </c>
    </row>
    <row r="42" spans="2:11" x14ac:dyDescent="0.25">
      <c r="B42" t="str">
        <f>'Town Data'!A38</f>
        <v>JERICHO</v>
      </c>
      <c r="C42" s="40">
        <f>IF('Town Data'!C38&gt;9,'Town Data'!B38,"*")</f>
        <v>993712.66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987646.3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6.1422393826615724E-3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JOHNSON</v>
      </c>
      <c r="C43" s="41">
        <f>IF('Town Data'!C39&gt;9,'Town Data'!B39,"*")</f>
        <v>598269.21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532381.92000000004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0.12375944322076136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KILLINGTON</v>
      </c>
      <c r="C44" s="40">
        <f>IF('Town Data'!C40&gt;9,'Town Data'!B40,"*")</f>
        <v>5554889.4900000002</v>
      </c>
      <c r="D44" s="36">
        <f>IF('Town Data'!E40&gt;9,'Town Data'!D40,"*")</f>
        <v>6259339.5999999996</v>
      </c>
      <c r="E44" s="37">
        <f>IF('Town Data'!G40&gt;9,'Town Data'!F40,"*")</f>
        <v>2761284.39</v>
      </c>
      <c r="F44" s="36">
        <f>IF('Town Data'!I40&gt;9,'Town Data'!H40,"*")</f>
        <v>5155377</v>
      </c>
      <c r="G44" s="36">
        <f>IF('Town Data'!K40&gt;9,'Town Data'!J40,"*")</f>
        <v>5947419.9299999997</v>
      </c>
      <c r="H44" s="37">
        <f>IF('Town Data'!M40&gt;9,'Town Data'!L40,"*")</f>
        <v>2596652.08</v>
      </c>
      <c r="I44" s="8">
        <f t="shared" si="0"/>
        <v>7.7494330676495665E-2</v>
      </c>
      <c r="J44" s="8">
        <f t="shared" si="1"/>
        <v>5.244621595098968E-2</v>
      </c>
      <c r="K44" s="8">
        <f t="shared" si="2"/>
        <v>6.3401759237610322E-2</v>
      </c>
    </row>
    <row r="45" spans="2:11" x14ac:dyDescent="0.25">
      <c r="B45" s="24" t="str">
        <f>'Town Data'!A41</f>
        <v>LONDONDERRY</v>
      </c>
      <c r="C45" s="41">
        <f>IF('Town Data'!C41&gt;9,'Town Data'!B41,"*")</f>
        <v>530066.91</v>
      </c>
      <c r="D45" s="34">
        <f>IF('Town Data'!E41&gt;9,'Town Data'!D41,"*")</f>
        <v>235610.68</v>
      </c>
      <c r="E45" s="35" t="str">
        <f>IF('Town Data'!G41&gt;9,'Town Data'!F41,"*")</f>
        <v>*</v>
      </c>
      <c r="F45" s="34">
        <f>IF('Town Data'!I41&gt;9,'Town Data'!H41,"*")</f>
        <v>719007.44</v>
      </c>
      <c r="G45" s="34">
        <f>IF('Town Data'!K41&gt;9,'Town Data'!J41,"*")</f>
        <v>196247.05</v>
      </c>
      <c r="H45" s="35" t="str">
        <f>IF('Town Data'!M41&gt;9,'Town Data'!L41,"*")</f>
        <v>*</v>
      </c>
      <c r="I45" s="19">
        <f t="shared" si="0"/>
        <v>-0.26277965913676765</v>
      </c>
      <c r="J45" s="19">
        <f t="shared" si="1"/>
        <v>0.20058202148771156</v>
      </c>
      <c r="K45" s="19" t="str">
        <f t="shared" si="2"/>
        <v/>
      </c>
    </row>
    <row r="46" spans="2:11" x14ac:dyDescent="0.25">
      <c r="B46" t="str">
        <f>'Town Data'!A42</f>
        <v>LUDLOW</v>
      </c>
      <c r="C46" s="40">
        <f>IF('Town Data'!C42&gt;9,'Town Data'!B42,"*")</f>
        <v>3090481.82</v>
      </c>
      <c r="D46" s="36">
        <f>IF('Town Data'!E42&gt;9,'Town Data'!D42,"*")</f>
        <v>1726842.71</v>
      </c>
      <c r="E46" s="37">
        <f>IF('Town Data'!G42&gt;9,'Town Data'!F42,"*")</f>
        <v>1002833.84</v>
      </c>
      <c r="F46" s="36">
        <f>IF('Town Data'!I42&gt;9,'Town Data'!H42,"*")</f>
        <v>3896166.52</v>
      </c>
      <c r="G46" s="36">
        <f>IF('Town Data'!K42&gt;9,'Town Data'!J42,"*")</f>
        <v>3403946.18</v>
      </c>
      <c r="H46" s="37">
        <f>IF('Town Data'!M42&gt;9,'Town Data'!L42,"*")</f>
        <v>1160129.1299999999</v>
      </c>
      <c r="I46" s="8">
        <f t="shared" si="0"/>
        <v>-0.20678908251590852</v>
      </c>
      <c r="J46" s="8">
        <f t="shared" si="1"/>
        <v>-0.49269388565949657</v>
      </c>
      <c r="K46" s="8">
        <f t="shared" si="2"/>
        <v>-0.13558429482759385</v>
      </c>
    </row>
    <row r="47" spans="2:11" x14ac:dyDescent="0.25">
      <c r="B47" s="24" t="str">
        <f>'Town Data'!A43</f>
        <v>LYNDON</v>
      </c>
      <c r="C47" s="41">
        <f>IF('Town Data'!C43&gt;9,'Town Data'!B43,"*")</f>
        <v>3104395.13</v>
      </c>
      <c r="D47" s="34" t="str">
        <f>IF('Town Data'!E43&gt;9,'Town Data'!D43,"*")</f>
        <v>*</v>
      </c>
      <c r="E47" s="35">
        <f>IF('Town Data'!G43&gt;9,'Town Data'!F43,"*")</f>
        <v>271423.92</v>
      </c>
      <c r="F47" s="34">
        <f>IF('Town Data'!I43&gt;9,'Town Data'!H43,"*")</f>
        <v>2879732.99</v>
      </c>
      <c r="G47" s="34">
        <f>IF('Town Data'!K43&gt;9,'Town Data'!J43,"*")</f>
        <v>222929.54</v>
      </c>
      <c r="H47" s="35">
        <f>IF('Town Data'!M43&gt;9,'Town Data'!L43,"*")</f>
        <v>253006.03</v>
      </c>
      <c r="I47" s="19">
        <f t="shared" si="0"/>
        <v>7.8014920404130814E-2</v>
      </c>
      <c r="J47" s="19" t="str">
        <f t="shared" si="1"/>
        <v/>
      </c>
      <c r="K47" s="19">
        <f t="shared" si="2"/>
        <v>7.2796249164496132E-2</v>
      </c>
    </row>
    <row r="48" spans="2:11" x14ac:dyDescent="0.25">
      <c r="B48" t="str">
        <f>'Town Data'!A44</f>
        <v>MANCHESTER</v>
      </c>
      <c r="C48" s="40">
        <f>IF('Town Data'!C44&gt;9,'Town Data'!B44,"*")</f>
        <v>7809749.79</v>
      </c>
      <c r="D48" s="36">
        <f>IF('Town Data'!E44&gt;9,'Town Data'!D44,"*")</f>
        <v>8158326.29</v>
      </c>
      <c r="E48" s="37">
        <f>IF('Town Data'!G44&gt;9,'Town Data'!F44,"*")</f>
        <v>2047825.62</v>
      </c>
      <c r="F48" s="36">
        <f>IF('Town Data'!I44&gt;9,'Town Data'!H44,"*")</f>
        <v>7429837.3499999996</v>
      </c>
      <c r="G48" s="36">
        <f>IF('Town Data'!K44&gt;9,'Town Data'!J44,"*")</f>
        <v>7647726.9500000002</v>
      </c>
      <c r="H48" s="37">
        <f>IF('Town Data'!M44&gt;9,'Town Data'!L44,"*")</f>
        <v>1839743.05</v>
      </c>
      <c r="I48" s="8">
        <f t="shared" si="0"/>
        <v>5.1133345469534464E-2</v>
      </c>
      <c r="J48" s="8">
        <f t="shared" si="1"/>
        <v>6.6764849652483971E-2</v>
      </c>
      <c r="K48" s="8">
        <f t="shared" si="2"/>
        <v>0.11310414788630405</v>
      </c>
    </row>
    <row r="49" spans="2:11" x14ac:dyDescent="0.25">
      <c r="B49" s="24" t="str">
        <f>'Town Data'!A45</f>
        <v>MENDON</v>
      </c>
      <c r="C49" s="41" t="str">
        <f>IF('Town Data'!C45&gt;9,'Town Data'!B45,"*")</f>
        <v>*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 t="str">
        <f>IF('Town Data'!I45&gt;9,'Town Data'!H45,"*")</f>
        <v>*</v>
      </c>
      <c r="G49" s="34">
        <f>IF('Town Data'!K45&gt;9,'Town Data'!J45,"*")</f>
        <v>440916.65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MIDDLEBURY</v>
      </c>
      <c r="C50" s="40">
        <f>IF('Town Data'!C46&gt;9,'Town Data'!B46,"*")</f>
        <v>6072792.4000000004</v>
      </c>
      <c r="D50" s="36">
        <f>IF('Town Data'!E46&gt;9,'Town Data'!D46,"*")</f>
        <v>1709980.31</v>
      </c>
      <c r="E50" s="37">
        <f>IF('Town Data'!G46&gt;9,'Town Data'!F46,"*")</f>
        <v>947016.36</v>
      </c>
      <c r="F50" s="36">
        <f>IF('Town Data'!I46&gt;9,'Town Data'!H46,"*")</f>
        <v>5936882.6600000001</v>
      </c>
      <c r="G50" s="36">
        <f>IF('Town Data'!K46&gt;9,'Town Data'!J46,"*")</f>
        <v>1736078.85</v>
      </c>
      <c r="H50" s="37">
        <f>IF('Town Data'!M46&gt;9,'Town Data'!L46,"*")</f>
        <v>993325.35</v>
      </c>
      <c r="I50" s="8">
        <f t="shared" si="0"/>
        <v>2.2892441670726942E-2</v>
      </c>
      <c r="J50" s="8">
        <f t="shared" si="1"/>
        <v>-1.5033038389932597E-2</v>
      </c>
      <c r="K50" s="8">
        <f t="shared" si="2"/>
        <v>-4.6620163272788707E-2</v>
      </c>
    </row>
    <row r="51" spans="2:11" x14ac:dyDescent="0.25">
      <c r="B51" s="24" t="str">
        <f>'Town Data'!A47</f>
        <v>MILTON</v>
      </c>
      <c r="C51" s="41">
        <f>IF('Town Data'!C47&gt;9,'Town Data'!B47,"*")</f>
        <v>2392142.09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2685278.58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-0.10916427523880975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MONTGOMERY</v>
      </c>
      <c r="C52" s="40">
        <f>IF('Town Data'!C48&gt;9,'Town Data'!B48,"*")</f>
        <v>429735.18</v>
      </c>
      <c r="D52" s="36">
        <f>IF('Town Data'!E48&gt;9,'Town Data'!D48,"*")</f>
        <v>141338.17000000001</v>
      </c>
      <c r="E52" s="37" t="str">
        <f>IF('Town Data'!G48&gt;9,'Town Data'!F48,"*")</f>
        <v>*</v>
      </c>
      <c r="F52" s="36">
        <f>IF('Town Data'!I48&gt;9,'Town Data'!H48,"*")</f>
        <v>384578.24</v>
      </c>
      <c r="G52" s="36">
        <f>IF('Town Data'!K48&gt;9,'Town Data'!J48,"*")</f>
        <v>148271.73000000001</v>
      </c>
      <c r="H52" s="37" t="str">
        <f>IF('Town Data'!M48&gt;9,'Town Data'!L48,"*")</f>
        <v>*</v>
      </c>
      <c r="I52" s="8">
        <f t="shared" si="0"/>
        <v>0.117419383894419</v>
      </c>
      <c r="J52" s="8">
        <f t="shared" si="1"/>
        <v>-4.6762521756507441E-2</v>
      </c>
      <c r="K52" s="8" t="str">
        <f t="shared" si="2"/>
        <v/>
      </c>
    </row>
    <row r="53" spans="2:11" x14ac:dyDescent="0.25">
      <c r="B53" s="24" t="str">
        <f>'Town Data'!A49</f>
        <v>MONTPELIER</v>
      </c>
      <c r="C53" s="41">
        <f>IF('Town Data'!C49&gt;9,'Town Data'!B49,"*")</f>
        <v>5911334.8200000003</v>
      </c>
      <c r="D53" s="34">
        <f>IF('Town Data'!E49&gt;9,'Town Data'!D49,"*")</f>
        <v>777408.02</v>
      </c>
      <c r="E53" s="35">
        <f>IF('Town Data'!G49&gt;9,'Town Data'!F49,"*")</f>
        <v>1108010.25</v>
      </c>
      <c r="F53" s="34">
        <f>IF('Town Data'!I49&gt;9,'Town Data'!H49,"*")</f>
        <v>6416788.9500000002</v>
      </c>
      <c r="G53" s="34">
        <f>IF('Town Data'!K49&gt;9,'Town Data'!J49,"*")</f>
        <v>889277.48</v>
      </c>
      <c r="H53" s="35">
        <f>IF('Town Data'!M49&gt;9,'Town Data'!L49,"*")</f>
        <v>1181041.6599999999</v>
      </c>
      <c r="I53" s="19">
        <f t="shared" si="0"/>
        <v>-7.8770571065766445E-2</v>
      </c>
      <c r="J53" s="19">
        <f t="shared" si="1"/>
        <v>-0.12579814795265024</v>
      </c>
      <c r="K53" s="19">
        <f t="shared" si="2"/>
        <v>-6.1836438521567415E-2</v>
      </c>
    </row>
    <row r="54" spans="2:11" x14ac:dyDescent="0.25">
      <c r="B54" t="str">
        <f>'Town Data'!A50</f>
        <v>MORRISTOWN</v>
      </c>
      <c r="C54" s="40">
        <f>IF('Town Data'!C50&gt;9,'Town Data'!B50,"*")</f>
        <v>3725010.52</v>
      </c>
      <c r="D54" s="36">
        <f>IF('Town Data'!E50&gt;9,'Town Data'!D50,"*")</f>
        <v>311096.90000000002</v>
      </c>
      <c r="E54" s="37">
        <f>IF('Town Data'!G50&gt;9,'Town Data'!F50,"*")</f>
        <v>375173.02</v>
      </c>
      <c r="F54" s="36">
        <f>IF('Town Data'!I50&gt;9,'Town Data'!H50,"*")</f>
        <v>3617111.28</v>
      </c>
      <c r="G54" s="36">
        <f>IF('Town Data'!K50&gt;9,'Town Data'!J50,"*")</f>
        <v>398714.65</v>
      </c>
      <c r="H54" s="37">
        <f>IF('Town Data'!M50&gt;9,'Town Data'!L50,"*")</f>
        <v>309204.96000000002</v>
      </c>
      <c r="I54" s="8">
        <f t="shared" si="0"/>
        <v>2.9830224078701895E-2</v>
      </c>
      <c r="J54" s="8">
        <f t="shared" si="1"/>
        <v>-0.21975051581375302</v>
      </c>
      <c r="K54" s="8">
        <f t="shared" si="2"/>
        <v>0.21334735380700229</v>
      </c>
    </row>
    <row r="55" spans="2:11" x14ac:dyDescent="0.25">
      <c r="B55" s="24" t="str">
        <f>'Town Data'!A51</f>
        <v>MOUNT HOLLY</v>
      </c>
      <c r="C55" s="41" t="str">
        <f>IF('Town Data'!C51&gt;9,'Town Data'!B51,"*")</f>
        <v>*</v>
      </c>
      <c r="D55" s="34">
        <f>IF('Town Data'!E51&gt;9,'Town Data'!D51,"*")</f>
        <v>59027.85</v>
      </c>
      <c r="E55" s="35" t="str">
        <f>IF('Town Data'!G51&gt;9,'Town Data'!F51,"*")</f>
        <v>*</v>
      </c>
      <c r="F55" s="34" t="str">
        <f>IF('Town Data'!I51&gt;9,'Town Data'!H51,"*")</f>
        <v>*</v>
      </c>
      <c r="G55" s="34">
        <f>IF('Town Data'!K51&gt;9,'Town Data'!J51,"*")</f>
        <v>50246.75</v>
      </c>
      <c r="H55" s="35" t="str">
        <f>IF('Town Data'!M51&gt;9,'Town Data'!L51,"*")</f>
        <v>*</v>
      </c>
      <c r="I55" s="19" t="str">
        <f t="shared" si="0"/>
        <v/>
      </c>
      <c r="J55" s="19">
        <f t="shared" si="1"/>
        <v>0.17475956156368319</v>
      </c>
      <c r="K55" s="19" t="str">
        <f t="shared" si="2"/>
        <v/>
      </c>
    </row>
    <row r="56" spans="2:11" x14ac:dyDescent="0.25">
      <c r="B56" t="str">
        <f>'Town Data'!A52</f>
        <v>NEWPORT</v>
      </c>
      <c r="C56" s="40">
        <f>IF('Town Data'!C52&gt;9,'Town Data'!B52,"*")</f>
        <v>2437110.1800000002</v>
      </c>
      <c r="D56" s="36" t="str">
        <f>IF('Town Data'!E52&gt;9,'Town Data'!D52,"*")</f>
        <v>*</v>
      </c>
      <c r="E56" s="37">
        <f>IF('Town Data'!G52&gt;9,'Town Data'!F52,"*")</f>
        <v>305077.92</v>
      </c>
      <c r="F56" s="36">
        <f>IF('Town Data'!I52&gt;9,'Town Data'!H52,"*")</f>
        <v>2384828.17</v>
      </c>
      <c r="G56" s="36" t="str">
        <f>IF('Town Data'!K52&gt;9,'Town Data'!J52,"*")</f>
        <v>*</v>
      </c>
      <c r="H56" s="37">
        <f>IF('Town Data'!M52&gt;9,'Town Data'!L52,"*")</f>
        <v>311844.2</v>
      </c>
      <c r="I56" s="8">
        <f t="shared" si="0"/>
        <v>2.1922757646728169E-2</v>
      </c>
      <c r="J56" s="8" t="str">
        <f t="shared" si="1"/>
        <v/>
      </c>
      <c r="K56" s="8">
        <f t="shared" si="2"/>
        <v>-2.1697629777946897E-2</v>
      </c>
    </row>
    <row r="57" spans="2:11" x14ac:dyDescent="0.25">
      <c r="B57" s="24" t="str">
        <f>'Town Data'!A53</f>
        <v>NORTH HERO</v>
      </c>
      <c r="C57" s="41" t="str">
        <f>IF('Town Data'!C53&gt;9,'Town Data'!B53,"*")</f>
        <v>*</v>
      </c>
      <c r="D57" s="34">
        <f>IF('Town Data'!E53&gt;9,'Town Data'!D53,"*")</f>
        <v>185510.37</v>
      </c>
      <c r="E57" s="35" t="str">
        <f>IF('Town Data'!G53&gt;9,'Town Data'!F53,"*")</f>
        <v>*</v>
      </c>
      <c r="F57" s="34" t="str">
        <f>IF('Town Data'!I53&gt;9,'Town Data'!H53,"*")</f>
        <v>*</v>
      </c>
      <c r="G57" s="34">
        <f>IF('Town Data'!K53&gt;9,'Town Data'!J53,"*")</f>
        <v>211576.27</v>
      </c>
      <c r="H57" s="35" t="str">
        <f>IF('Town Data'!M53&gt;9,'Town Data'!L53,"*")</f>
        <v>*</v>
      </c>
      <c r="I57" s="19" t="str">
        <f t="shared" si="0"/>
        <v/>
      </c>
      <c r="J57" s="19">
        <f t="shared" si="1"/>
        <v>-0.12319859878425872</v>
      </c>
      <c r="K57" s="19" t="str">
        <f t="shared" si="2"/>
        <v/>
      </c>
    </row>
    <row r="58" spans="2:11" x14ac:dyDescent="0.25">
      <c r="B58" t="str">
        <f>'Town Data'!A54</f>
        <v>NORTHFIELD</v>
      </c>
      <c r="C58" s="40">
        <f>IF('Town Data'!C54&gt;9,'Town Data'!B54,"*")</f>
        <v>1010401.41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965524.39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4.6479426583931262E-2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PERU</v>
      </c>
      <c r="C59" s="41" t="str">
        <f>IF('Town Data'!C55&gt;9,'Town Data'!B55,"*")</f>
        <v>*</v>
      </c>
      <c r="D59" s="34">
        <f>IF('Town Data'!E55&gt;9,'Town Data'!D55,"*")</f>
        <v>271094.56</v>
      </c>
      <c r="E59" s="35" t="str">
        <f>IF('Town Data'!G55&gt;9,'Town Data'!F55,"*")</f>
        <v>*</v>
      </c>
      <c r="F59" s="34" t="str">
        <f>IF('Town Data'!I55&gt;9,'Town Data'!H55,"*")</f>
        <v>*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PITTSFIELD</v>
      </c>
      <c r="C60" s="40" t="str">
        <f>IF('Town Data'!C56&gt;9,'Town Data'!B56,"*")</f>
        <v>*</v>
      </c>
      <c r="D60" s="36">
        <f>IF('Town Data'!E56&gt;9,'Town Data'!D56,"*")</f>
        <v>189774.73</v>
      </c>
      <c r="E60" s="37" t="str">
        <f>IF('Town Data'!G56&gt;9,'Town Data'!F56,"*")</f>
        <v>*</v>
      </c>
      <c r="F60" s="36" t="str">
        <f>IF('Town Data'!I56&gt;9,'Town Data'!H56,"*")</f>
        <v>*</v>
      </c>
      <c r="G60" s="36">
        <f>IF('Town Data'!K56&gt;9,'Town Data'!J56,"*")</f>
        <v>303057.62</v>
      </c>
      <c r="H60" s="37" t="str">
        <f>IF('Town Data'!M56&gt;9,'Town Data'!L56,"*")</f>
        <v>*</v>
      </c>
      <c r="I60" s="8" t="str">
        <f t="shared" si="0"/>
        <v/>
      </c>
      <c r="J60" s="8">
        <f t="shared" si="1"/>
        <v>-0.3737998404395837</v>
      </c>
      <c r="K60" s="8" t="str">
        <f t="shared" si="2"/>
        <v/>
      </c>
    </row>
    <row r="61" spans="2:11" x14ac:dyDescent="0.25">
      <c r="B61" s="24" t="str">
        <f>'Town Data'!A57</f>
        <v>PLYMOUTH</v>
      </c>
      <c r="C61" s="41" t="str">
        <f>IF('Town Data'!C57&gt;9,'Town Data'!B57,"*")</f>
        <v>*</v>
      </c>
      <c r="D61" s="34">
        <f>IF('Town Data'!E57&gt;9,'Town Data'!D57,"*")</f>
        <v>137946.69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>
        <f>IF('Town Data'!K57&gt;9,'Town Data'!J57,"*")</f>
        <v>147165.19</v>
      </c>
      <c r="H61" s="35" t="str">
        <f>IF('Town Data'!M57&gt;9,'Town Data'!L57,"*")</f>
        <v>*</v>
      </c>
      <c r="I61" s="19" t="str">
        <f t="shared" si="0"/>
        <v/>
      </c>
      <c r="J61" s="19">
        <f t="shared" si="1"/>
        <v>-6.2640492632802636E-2</v>
      </c>
      <c r="K61" s="19" t="str">
        <f t="shared" si="2"/>
        <v/>
      </c>
    </row>
    <row r="62" spans="2:11" x14ac:dyDescent="0.25">
      <c r="B62" t="str">
        <f>'Town Data'!A58</f>
        <v>POULTNEY</v>
      </c>
      <c r="C62" s="40">
        <f>IF('Town Data'!C58&gt;9,'Town Data'!B58,"*")</f>
        <v>618326.81999999995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589485.43999999994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4.8926365339914089E-2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PUTNEY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517081.87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RANDOLPH</v>
      </c>
      <c r="C64" s="40">
        <f>IF('Town Data'!C60&gt;9,'Town Data'!B60,"*")</f>
        <v>1757328.81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1628733.54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7.8954148632562712E-2</v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RICHMOND</v>
      </c>
      <c r="C65" s="41">
        <f>IF('Town Data'!C61&gt;9,'Town Data'!B61,"*")</f>
        <v>727244.5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723733.27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4.8515525616225734E-3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ROCKINGHAM</v>
      </c>
      <c r="C66" s="40">
        <f>IF('Town Data'!C62&gt;9,'Town Data'!B62,"*")</f>
        <v>1346471.96</v>
      </c>
      <c r="D66" s="36" t="str">
        <f>IF('Town Data'!E62&gt;9,'Town Data'!D62,"*")</f>
        <v>*</v>
      </c>
      <c r="E66" s="37">
        <f>IF('Town Data'!G62&gt;9,'Town Data'!F62,"*")</f>
        <v>324980.07</v>
      </c>
      <c r="F66" s="36">
        <f>IF('Town Data'!I62&gt;9,'Town Data'!H62,"*")</f>
        <v>1240088.74</v>
      </c>
      <c r="G66" s="36" t="str">
        <f>IF('Town Data'!K62&gt;9,'Town Data'!J62,"*")</f>
        <v>*</v>
      </c>
      <c r="H66" s="37">
        <f>IF('Town Data'!M62&gt;9,'Town Data'!L62,"*")</f>
        <v>260402.05</v>
      </c>
      <c r="I66" s="8">
        <f t="shared" si="0"/>
        <v>8.5786780065433041E-2</v>
      </c>
      <c r="J66" s="8" t="str">
        <f t="shared" si="1"/>
        <v/>
      </c>
      <c r="K66" s="8">
        <f t="shared" si="2"/>
        <v>0.24799351618007623</v>
      </c>
    </row>
    <row r="67" spans="2:11" x14ac:dyDescent="0.25">
      <c r="B67" s="24" t="str">
        <f>'Town Data'!A63</f>
        <v>ROYALTON</v>
      </c>
      <c r="C67" s="41">
        <f>IF('Town Data'!C63&gt;9,'Town Data'!B63,"*")</f>
        <v>914722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929430.82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-1.5825621104322698E-2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RUTLAND</v>
      </c>
      <c r="C68" s="40">
        <f>IF('Town Data'!C64&gt;9,'Town Data'!B64,"*")</f>
        <v>10981745.189999999</v>
      </c>
      <c r="D68" s="36">
        <f>IF('Town Data'!E64&gt;9,'Town Data'!D64,"*")</f>
        <v>970028.46</v>
      </c>
      <c r="E68" s="37">
        <f>IF('Town Data'!G64&gt;9,'Town Data'!F64,"*")</f>
        <v>1462670.5</v>
      </c>
      <c r="F68" s="36">
        <f>IF('Town Data'!I64&gt;9,'Town Data'!H64,"*")</f>
        <v>10955198.1</v>
      </c>
      <c r="G68" s="36">
        <f>IF('Town Data'!K64&gt;9,'Town Data'!J64,"*")</f>
        <v>924027.87</v>
      </c>
      <c r="H68" s="37">
        <f>IF('Town Data'!M64&gt;9,'Town Data'!L64,"*")</f>
        <v>1374579.08</v>
      </c>
      <c r="I68" s="8">
        <f t="shared" si="0"/>
        <v>2.4232414382355945E-3</v>
      </c>
      <c r="J68" s="8">
        <f t="shared" si="1"/>
        <v>4.9782686749480803E-2</v>
      </c>
      <c r="K68" s="8">
        <f t="shared" si="2"/>
        <v>6.4086105544396851E-2</v>
      </c>
    </row>
    <row r="69" spans="2:11" x14ac:dyDescent="0.25">
      <c r="B69" s="24" t="str">
        <f>'Town Data'!A65</f>
        <v>RUTLAND TOWN</v>
      </c>
      <c r="C69" s="41">
        <f>IF('Town Data'!C65&gt;9,'Town Data'!B65,"*")</f>
        <v>4074354.74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3084025.62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>
        <f t="shared" si="0"/>
        <v>0.32111572406457506</v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SHELBURNE</v>
      </c>
      <c r="C70" s="40">
        <f>IF('Town Data'!C66&gt;9,'Town Data'!B66,"*")</f>
        <v>2814182.71</v>
      </c>
      <c r="D70" s="36">
        <f>IF('Town Data'!E66&gt;9,'Town Data'!D66,"*")</f>
        <v>1109346.3799999999</v>
      </c>
      <c r="E70" s="37">
        <f>IF('Town Data'!G66&gt;9,'Town Data'!F66,"*")</f>
        <v>473131.82</v>
      </c>
      <c r="F70" s="36">
        <f>IF('Town Data'!I66&gt;9,'Town Data'!H66,"*")</f>
        <v>2820512.46</v>
      </c>
      <c r="G70" s="36">
        <f>IF('Town Data'!K66&gt;9,'Town Data'!J66,"*")</f>
        <v>1050570.78</v>
      </c>
      <c r="H70" s="37">
        <f>IF('Town Data'!M66&gt;9,'Town Data'!L66,"*")</f>
        <v>378920.77</v>
      </c>
      <c r="I70" s="8">
        <f t="shared" ref="I70:I133" si="3">IFERROR((C70-F70)/F70,"")</f>
        <v>-2.2441843777566577E-3</v>
      </c>
      <c r="J70" s="8">
        <f t="shared" ref="J70:J133" si="4">IFERROR((D70-G70)/G70,"")</f>
        <v>5.5946349469190318E-2</v>
      </c>
      <c r="K70" s="8">
        <f t="shared" ref="K70:K133" si="5">IFERROR((E70-H70)/H70,"")</f>
        <v>0.24862994446042105</v>
      </c>
    </row>
    <row r="71" spans="2:11" x14ac:dyDescent="0.25">
      <c r="B71" s="24" t="str">
        <f>'Town Data'!A67</f>
        <v>SOUTH BURLINGTON</v>
      </c>
      <c r="C71" s="41">
        <f>IF('Town Data'!C67&gt;9,'Town Data'!B67,"*")</f>
        <v>21898062.73</v>
      </c>
      <c r="D71" s="34">
        <f>IF('Town Data'!E67&gt;9,'Town Data'!D67,"*")</f>
        <v>8666972.0700000003</v>
      </c>
      <c r="E71" s="35">
        <f>IF('Town Data'!G67&gt;9,'Town Data'!F67,"*")</f>
        <v>2569605.89</v>
      </c>
      <c r="F71" s="34">
        <f>IF('Town Data'!I67&gt;9,'Town Data'!H67,"*")</f>
        <v>21825316.25</v>
      </c>
      <c r="G71" s="34">
        <f>IF('Town Data'!K67&gt;9,'Town Data'!J67,"*")</f>
        <v>10129196.52</v>
      </c>
      <c r="H71" s="35">
        <f>IF('Town Data'!M67&gt;9,'Town Data'!L67,"*")</f>
        <v>2642013.85</v>
      </c>
      <c r="I71" s="19">
        <f t="shared" si="3"/>
        <v>3.3331237525596196E-3</v>
      </c>
      <c r="J71" s="19">
        <f t="shared" si="4"/>
        <v>-0.14435739765862488</v>
      </c>
      <c r="K71" s="19">
        <f t="shared" si="5"/>
        <v>-2.7406351408793696E-2</v>
      </c>
    </row>
    <row r="72" spans="2:11" x14ac:dyDescent="0.25">
      <c r="B72" t="str">
        <f>'Town Data'!A68</f>
        <v>SOUTH HERO</v>
      </c>
      <c r="C72" s="40">
        <f>IF('Town Data'!C68&gt;9,'Town Data'!B68,"*")</f>
        <v>489776.99</v>
      </c>
      <c r="D72" s="36">
        <f>IF('Town Data'!E68&gt;9,'Town Data'!D68,"*")</f>
        <v>34678.28</v>
      </c>
      <c r="E72" s="37" t="str">
        <f>IF('Town Data'!G68&gt;9,'Town Data'!F68,"*")</f>
        <v>*</v>
      </c>
      <c r="F72" s="36">
        <f>IF('Town Data'!I68&gt;9,'Town Data'!H68,"*")</f>
        <v>438189.05</v>
      </c>
      <c r="G72" s="36">
        <f>IF('Town Data'!K68&gt;9,'Town Data'!J68,"*")</f>
        <v>49733.77</v>
      </c>
      <c r="H72" s="37" t="str">
        <f>IF('Town Data'!M68&gt;9,'Town Data'!L68,"*")</f>
        <v>*</v>
      </c>
      <c r="I72" s="8">
        <f t="shared" si="3"/>
        <v>0.11772987024664355</v>
      </c>
      <c r="J72" s="8">
        <f t="shared" si="4"/>
        <v>-0.30272167181373943</v>
      </c>
      <c r="K72" s="8" t="str">
        <f t="shared" si="5"/>
        <v/>
      </c>
    </row>
    <row r="73" spans="2:11" x14ac:dyDescent="0.25">
      <c r="B73" s="24" t="str">
        <f>'Town Data'!A69</f>
        <v>SPRINGFIELD</v>
      </c>
      <c r="C73" s="41">
        <f>IF('Town Data'!C69&gt;9,'Town Data'!B69,"*")</f>
        <v>2696609.98</v>
      </c>
      <c r="D73" s="34" t="str">
        <f>IF('Town Data'!E69&gt;9,'Town Data'!D69,"*")</f>
        <v>*</v>
      </c>
      <c r="E73" s="35">
        <f>IF('Town Data'!G69&gt;9,'Town Data'!F69,"*")</f>
        <v>260204.04</v>
      </c>
      <c r="F73" s="34">
        <f>IF('Town Data'!I69&gt;9,'Town Data'!H69,"*")</f>
        <v>2612863.12</v>
      </c>
      <c r="G73" s="34" t="str">
        <f>IF('Town Data'!K69&gt;9,'Town Data'!J69,"*")</f>
        <v>*</v>
      </c>
      <c r="H73" s="35">
        <f>IF('Town Data'!M69&gt;9,'Town Data'!L69,"*")</f>
        <v>203964.53</v>
      </c>
      <c r="I73" s="19">
        <f t="shared" si="3"/>
        <v>3.20517593742147E-2</v>
      </c>
      <c r="J73" s="19" t="str">
        <f t="shared" si="4"/>
        <v/>
      </c>
      <c r="K73" s="19">
        <f t="shared" si="5"/>
        <v>0.27573181474249475</v>
      </c>
    </row>
    <row r="74" spans="2:11" x14ac:dyDescent="0.25">
      <c r="B74" t="str">
        <f>'Town Data'!A70</f>
        <v>ST ALBANS</v>
      </c>
      <c r="C74" s="40">
        <f>IF('Town Data'!C70&gt;9,'Town Data'!B70,"*")</f>
        <v>5201608.4800000004</v>
      </c>
      <c r="D74" s="36" t="str">
        <f>IF('Town Data'!E70&gt;9,'Town Data'!D70,"*")</f>
        <v>*</v>
      </c>
      <c r="E74" s="37">
        <f>IF('Town Data'!G70&gt;9,'Town Data'!F70,"*")</f>
        <v>657939.18999999994</v>
      </c>
      <c r="F74" s="36">
        <f>IF('Town Data'!I70&gt;9,'Town Data'!H70,"*")</f>
        <v>5063444.9400000004</v>
      </c>
      <c r="G74" s="36" t="str">
        <f>IF('Town Data'!K70&gt;9,'Town Data'!J70,"*")</f>
        <v>*</v>
      </c>
      <c r="H74" s="37">
        <f>IF('Town Data'!M70&gt;9,'Town Data'!L70,"*")</f>
        <v>627037.55000000005</v>
      </c>
      <c r="I74" s="8">
        <f t="shared" si="3"/>
        <v>2.7286470305728262E-2</v>
      </c>
      <c r="J74" s="8" t="str">
        <f t="shared" si="4"/>
        <v/>
      </c>
      <c r="K74" s="8">
        <f t="shared" si="5"/>
        <v>4.928196086502299E-2</v>
      </c>
    </row>
    <row r="75" spans="2:11" x14ac:dyDescent="0.25">
      <c r="B75" s="24" t="str">
        <f>'Town Data'!A71</f>
        <v>ST ALBANS TOWN</v>
      </c>
      <c r="C75" s="41">
        <f>IF('Town Data'!C71&gt;9,'Town Data'!B71,"*")</f>
        <v>2028414.39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>
        <f>IF('Town Data'!I71&gt;9,'Town Data'!H71,"*")</f>
        <v>1893981.07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>
        <f t="shared" si="3"/>
        <v>7.0979231064859497E-2</v>
      </c>
      <c r="J75" s="19" t="str">
        <f t="shared" si="4"/>
        <v/>
      </c>
      <c r="K75" s="19" t="str">
        <f t="shared" si="5"/>
        <v/>
      </c>
    </row>
    <row r="76" spans="2:11" x14ac:dyDescent="0.25">
      <c r="B76" t="str">
        <f>'Town Data'!A72</f>
        <v>ST JOHNSBURY</v>
      </c>
      <c r="C76" s="40">
        <f>IF('Town Data'!C72&gt;9,'Town Data'!B72,"*")</f>
        <v>2942320.83</v>
      </c>
      <c r="D76" s="36" t="str">
        <f>IF('Town Data'!E72&gt;9,'Town Data'!D72,"*")</f>
        <v>*</v>
      </c>
      <c r="E76" s="37">
        <f>IF('Town Data'!G72&gt;9,'Town Data'!F72,"*")</f>
        <v>305069.8</v>
      </c>
      <c r="F76" s="36">
        <f>IF('Town Data'!I72&gt;9,'Town Data'!H72,"*")</f>
        <v>3419195.87</v>
      </c>
      <c r="G76" s="36" t="str">
        <f>IF('Town Data'!K72&gt;9,'Town Data'!J72,"*")</f>
        <v>*</v>
      </c>
      <c r="H76" s="37">
        <f>IF('Town Data'!M72&gt;9,'Town Data'!L72,"*")</f>
        <v>343401.51</v>
      </c>
      <c r="I76" s="8">
        <f t="shared" si="3"/>
        <v>-0.13946993917022951</v>
      </c>
      <c r="J76" s="8" t="str">
        <f t="shared" si="4"/>
        <v/>
      </c>
      <c r="K76" s="8">
        <f t="shared" si="5"/>
        <v>-0.11162359187063568</v>
      </c>
    </row>
    <row r="77" spans="2:11" x14ac:dyDescent="0.25">
      <c r="B77" s="24" t="str">
        <f>'Town Data'!A73</f>
        <v>STOWE</v>
      </c>
      <c r="C77" s="41">
        <f>IF('Town Data'!C73&gt;9,'Town Data'!B73,"*")</f>
        <v>12441989.380000001</v>
      </c>
      <c r="D77" s="34">
        <f>IF('Town Data'!E73&gt;9,'Town Data'!D73,"*")</f>
        <v>15123297.5</v>
      </c>
      <c r="E77" s="35">
        <f>IF('Town Data'!G73&gt;9,'Town Data'!F73,"*")</f>
        <v>4188732.7</v>
      </c>
      <c r="F77" s="34">
        <f>IF('Town Data'!I73&gt;9,'Town Data'!H73,"*")</f>
        <v>11906042.84</v>
      </c>
      <c r="G77" s="34">
        <f>IF('Town Data'!K73&gt;9,'Town Data'!J73,"*")</f>
        <v>17421200.510000002</v>
      </c>
      <c r="H77" s="35">
        <f>IF('Town Data'!M73&gt;9,'Town Data'!L73,"*")</f>
        <v>3955916.29</v>
      </c>
      <c r="I77" s="19">
        <f t="shared" si="3"/>
        <v>4.5014665846776089E-2</v>
      </c>
      <c r="J77" s="19">
        <f t="shared" si="4"/>
        <v>-0.13190267850260806</v>
      </c>
      <c r="K77" s="19">
        <f t="shared" si="5"/>
        <v>5.8852713994107332E-2</v>
      </c>
    </row>
    <row r="78" spans="2:11" x14ac:dyDescent="0.25">
      <c r="B78" t="str">
        <f>'Town Data'!A74</f>
        <v>STRATTON</v>
      </c>
      <c r="C78" s="40" t="str">
        <f>IF('Town Data'!C74&gt;9,'Town Data'!B74,"*")</f>
        <v>*</v>
      </c>
      <c r="D78" s="36">
        <f>IF('Town Data'!E74&gt;9,'Town Data'!D74,"*")</f>
        <v>2977996.52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>
        <f>IF('Town Data'!K74&gt;9,'Town Data'!J74,"*")</f>
        <v>2521023.88</v>
      </c>
      <c r="H78" s="37" t="str">
        <f>IF('Town Data'!M74&gt;9,'Town Data'!L74,"*")</f>
        <v>*</v>
      </c>
      <c r="I78" s="8" t="str">
        <f t="shared" si="3"/>
        <v/>
      </c>
      <c r="J78" s="8">
        <f t="shared" si="4"/>
        <v>0.18126470107058254</v>
      </c>
      <c r="K78" s="8" t="str">
        <f t="shared" si="5"/>
        <v/>
      </c>
    </row>
    <row r="79" spans="2:11" x14ac:dyDescent="0.25">
      <c r="B79" s="24" t="str">
        <f>'Town Data'!A75</f>
        <v>SWANTON</v>
      </c>
      <c r="C79" s="41">
        <f>IF('Town Data'!C75&gt;9,'Town Data'!B75,"*")</f>
        <v>1347773.24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>
        <f>IF('Town Data'!I75&gt;9,'Town Data'!H75,"*")</f>
        <v>1381920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>
        <f t="shared" si="3"/>
        <v>-2.4709650341553788E-2</v>
      </c>
      <c r="J79" s="19" t="str">
        <f t="shared" si="4"/>
        <v/>
      </c>
      <c r="K79" s="19" t="str">
        <f t="shared" si="5"/>
        <v/>
      </c>
    </row>
    <row r="80" spans="2:11" x14ac:dyDescent="0.25">
      <c r="B80" t="str">
        <f>'Town Data'!A76</f>
        <v>VERGENNES</v>
      </c>
      <c r="C80" s="40">
        <f>IF('Town Data'!C76&gt;9,'Town Data'!B76,"*")</f>
        <v>1171739.67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>
        <f>IF('Town Data'!I76&gt;9,'Town Data'!H76,"*")</f>
        <v>1076319.6599999999</v>
      </c>
      <c r="G80" s="36" t="str">
        <f>IF('Town Data'!K76&gt;9,'Town Data'!J76,"*")</f>
        <v>*</v>
      </c>
      <c r="H80" s="37">
        <f>IF('Town Data'!M76&gt;9,'Town Data'!L76,"*")</f>
        <v>248294.75</v>
      </c>
      <c r="I80" s="8">
        <f t="shared" si="3"/>
        <v>8.865396921208335E-2</v>
      </c>
      <c r="J80" s="8" t="str">
        <f t="shared" si="4"/>
        <v/>
      </c>
      <c r="K80" s="8" t="str">
        <f t="shared" si="5"/>
        <v/>
      </c>
    </row>
    <row r="81" spans="2:11" x14ac:dyDescent="0.25">
      <c r="B81" s="24" t="str">
        <f>'Town Data'!A77</f>
        <v>WAITSFIELD</v>
      </c>
      <c r="C81" s="41">
        <f>IF('Town Data'!C77&gt;9,'Town Data'!B77,"*")</f>
        <v>2499526.9300000002</v>
      </c>
      <c r="D81" s="34">
        <f>IF('Town Data'!E77&gt;9,'Town Data'!D77,"*")</f>
        <v>784533.07</v>
      </c>
      <c r="E81" s="35">
        <f>IF('Town Data'!G77&gt;9,'Town Data'!F77,"*")</f>
        <v>941825.91</v>
      </c>
      <c r="F81" s="34">
        <f>IF('Town Data'!I77&gt;9,'Town Data'!H77,"*")</f>
        <v>2293387.2799999998</v>
      </c>
      <c r="G81" s="34">
        <f>IF('Town Data'!K77&gt;9,'Town Data'!J77,"*")</f>
        <v>738261.16</v>
      </c>
      <c r="H81" s="35">
        <f>IF('Town Data'!M77&gt;9,'Town Data'!L77,"*")</f>
        <v>667010.29</v>
      </c>
      <c r="I81" s="19">
        <f t="shared" si="3"/>
        <v>8.9884360917882294E-2</v>
      </c>
      <c r="J81" s="19">
        <f t="shared" si="4"/>
        <v>6.2676885236655155E-2</v>
      </c>
      <c r="K81" s="19">
        <f t="shared" si="5"/>
        <v>0.41201106507667218</v>
      </c>
    </row>
    <row r="82" spans="2:11" x14ac:dyDescent="0.25">
      <c r="B82" t="str">
        <f>'Town Data'!A78</f>
        <v>WARDSBORO</v>
      </c>
      <c r="C82" s="40" t="str">
        <f>IF('Town Data'!C78&gt;9,'Town Data'!B78,"*")</f>
        <v>*</v>
      </c>
      <c r="D82" s="36">
        <f>IF('Town Data'!E78&gt;9,'Town Data'!D78,"*")</f>
        <v>82788.98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>
        <f>IF('Town Data'!K78&gt;9,'Town Data'!J78,"*")</f>
        <v>75817.289999999994</v>
      </c>
      <c r="H82" s="37" t="str">
        <f>IF('Town Data'!M78&gt;9,'Town Data'!L78,"*")</f>
        <v>*</v>
      </c>
      <c r="I82" s="8" t="str">
        <f t="shared" si="3"/>
        <v/>
      </c>
      <c r="J82" s="8">
        <f t="shared" si="4"/>
        <v>9.1953827418521594E-2</v>
      </c>
      <c r="K82" s="8" t="str">
        <f t="shared" si="5"/>
        <v/>
      </c>
    </row>
    <row r="83" spans="2:11" x14ac:dyDescent="0.25">
      <c r="B83" s="24" t="str">
        <f>'Town Data'!A79</f>
        <v>WARREN</v>
      </c>
      <c r="C83" s="41">
        <f>IF('Town Data'!C79&gt;9,'Town Data'!B79,"*")</f>
        <v>1308505.1499999999</v>
      </c>
      <c r="D83" s="34">
        <f>IF('Town Data'!E79&gt;9,'Town Data'!D79,"*")</f>
        <v>1637983.09</v>
      </c>
      <c r="E83" s="35">
        <f>IF('Town Data'!G79&gt;9,'Town Data'!F79,"*")</f>
        <v>501694.02</v>
      </c>
      <c r="F83" s="34">
        <f>IF('Town Data'!I79&gt;9,'Town Data'!H79,"*")</f>
        <v>1384644</v>
      </c>
      <c r="G83" s="34">
        <f>IF('Town Data'!K79&gt;9,'Town Data'!J79,"*")</f>
        <v>1624473.72</v>
      </c>
      <c r="H83" s="35">
        <f>IF('Town Data'!M79&gt;9,'Town Data'!L79,"*")</f>
        <v>510184.72</v>
      </c>
      <c r="I83" s="19">
        <f t="shared" si="3"/>
        <v>-5.4988033025095327E-2</v>
      </c>
      <c r="J83" s="19">
        <f t="shared" si="4"/>
        <v>8.3161517688326234E-3</v>
      </c>
      <c r="K83" s="19">
        <f t="shared" si="5"/>
        <v>-1.6642403559244099E-2</v>
      </c>
    </row>
    <row r="84" spans="2:11" x14ac:dyDescent="0.25">
      <c r="B84" t="str">
        <f>'Town Data'!A80</f>
        <v>WATERBURY</v>
      </c>
      <c r="C84" s="40">
        <f>IF('Town Data'!C80&gt;9,'Town Data'!B80,"*")</f>
        <v>4100717</v>
      </c>
      <c r="D84" s="36">
        <f>IF('Town Data'!E80&gt;9,'Town Data'!D80,"*")</f>
        <v>2081229.43</v>
      </c>
      <c r="E84" s="39">
        <f>IF('Town Data'!G80&gt;9,'Town Data'!F80,"*")</f>
        <v>1065979.44</v>
      </c>
      <c r="F84" s="36">
        <f>IF('Town Data'!I80&gt;9,'Town Data'!H80,"*")</f>
        <v>4103732.26</v>
      </c>
      <c r="G84" s="36">
        <f>IF('Town Data'!K80&gt;9,'Town Data'!J80,"*")</f>
        <v>2018302.62</v>
      </c>
      <c r="H84" s="37">
        <f>IF('Town Data'!M80&gt;9,'Town Data'!L80,"*")</f>
        <v>1192487.6100000001</v>
      </c>
      <c r="I84" s="8">
        <f t="shared" si="3"/>
        <v>-7.3476041051464126E-4</v>
      </c>
      <c r="J84" s="8">
        <f t="shared" si="4"/>
        <v>3.1178084681869868E-2</v>
      </c>
      <c r="K84" s="8">
        <f t="shared" si="5"/>
        <v>-0.10608761796694906</v>
      </c>
    </row>
    <row r="85" spans="2:11" x14ac:dyDescent="0.25">
      <c r="B85" s="24" t="str">
        <f>'Town Data'!A81</f>
        <v>WEST RUTLAND</v>
      </c>
      <c r="C85" s="41">
        <f>IF('Town Data'!C81&gt;9,'Town Data'!B81,"*")</f>
        <v>427731.41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>
        <f>IF('Town Data'!I81&gt;9,'Town Data'!H81,"*")</f>
        <v>404240.51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>
        <f t="shared" si="3"/>
        <v>5.8111197217715675E-2</v>
      </c>
      <c r="J85" s="19" t="str">
        <f t="shared" si="4"/>
        <v/>
      </c>
      <c r="K85" s="19" t="str">
        <f t="shared" si="5"/>
        <v/>
      </c>
    </row>
    <row r="86" spans="2:11" x14ac:dyDescent="0.25">
      <c r="B86" t="str">
        <f>'Town Data'!A82</f>
        <v>WILLISTON</v>
      </c>
      <c r="C86" s="40">
        <f>IF('Town Data'!C82&gt;9,'Town Data'!B82,"*")</f>
        <v>9519782.4700000007</v>
      </c>
      <c r="D86" s="36" t="str">
        <f>IF('Town Data'!E82&gt;9,'Town Data'!D82,"*")</f>
        <v>*</v>
      </c>
      <c r="E86" s="37">
        <f>IF('Town Data'!G82&gt;9,'Town Data'!F82,"*")</f>
        <v>1226443.6000000001</v>
      </c>
      <c r="F86" s="36">
        <f>IF('Town Data'!I82&gt;9,'Town Data'!H82,"*")</f>
        <v>9677517.2899999991</v>
      </c>
      <c r="G86" s="36" t="str">
        <f>IF('Town Data'!K82&gt;9,'Town Data'!J82,"*")</f>
        <v>*</v>
      </c>
      <c r="H86" s="37">
        <f>IF('Town Data'!M82&gt;9,'Town Data'!L82,"*")</f>
        <v>1202051.03</v>
      </c>
      <c r="I86" s="8">
        <f t="shared" si="3"/>
        <v>-1.6299099786986633E-2</v>
      </c>
      <c r="J86" s="8" t="str">
        <f t="shared" si="4"/>
        <v/>
      </c>
      <c r="K86" s="8">
        <f t="shared" si="5"/>
        <v>2.0292457966614001E-2</v>
      </c>
    </row>
    <row r="87" spans="2:11" x14ac:dyDescent="0.25">
      <c r="B87" s="24" t="str">
        <f>'Town Data'!A83</f>
        <v>WILMINGTON</v>
      </c>
      <c r="C87" s="41">
        <f>IF('Town Data'!C83&gt;9,'Town Data'!B83,"*")</f>
        <v>1672141.33</v>
      </c>
      <c r="D87" s="34">
        <f>IF('Town Data'!E83&gt;9,'Town Data'!D83,"*")</f>
        <v>488447.63</v>
      </c>
      <c r="E87" s="35">
        <f>IF('Town Data'!G83&gt;9,'Town Data'!F83,"*")</f>
        <v>293361.7</v>
      </c>
      <c r="F87" s="34">
        <f>IF('Town Data'!I83&gt;9,'Town Data'!H83,"*")</f>
        <v>2169453.0499999998</v>
      </c>
      <c r="G87" s="34">
        <f>IF('Town Data'!K83&gt;9,'Town Data'!J83,"*")</f>
        <v>645933.68999999994</v>
      </c>
      <c r="H87" s="35">
        <f>IF('Town Data'!M83&gt;9,'Town Data'!L83,"*")</f>
        <v>566186.81000000006</v>
      </c>
      <c r="I87" s="19">
        <f t="shared" si="3"/>
        <v>-0.22923368634320054</v>
      </c>
      <c r="J87" s="19">
        <f t="shared" si="4"/>
        <v>-0.24381149712132208</v>
      </c>
      <c r="K87" s="19">
        <f t="shared" si="5"/>
        <v>-0.48186412184346017</v>
      </c>
    </row>
    <row r="88" spans="2:11" x14ac:dyDescent="0.25">
      <c r="B88" t="str">
        <f>'Town Data'!A84</f>
        <v>WINDSOR</v>
      </c>
      <c r="C88" s="40">
        <f>IF('Town Data'!C84&gt;9,'Town Data'!B84,"*")</f>
        <v>1014148.82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>
        <f>IF('Town Data'!I84&gt;9,'Town Data'!H84,"*")</f>
        <v>954139.34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>
        <f t="shared" si="3"/>
        <v>6.2893832676472583E-2</v>
      </c>
      <c r="J88" s="8" t="str">
        <f t="shared" si="4"/>
        <v/>
      </c>
      <c r="K88" s="8" t="str">
        <f t="shared" si="5"/>
        <v/>
      </c>
    </row>
    <row r="89" spans="2:11" x14ac:dyDescent="0.25">
      <c r="B89" s="24" t="str">
        <f>'Town Data'!A85</f>
        <v>WINHALL</v>
      </c>
      <c r="C89" s="41" t="str">
        <f>IF('Town Data'!C85&gt;9,'Town Data'!B85,"*")</f>
        <v>*</v>
      </c>
      <c r="D89" s="34">
        <f>IF('Town Data'!E85&gt;9,'Town Data'!D85,"*")</f>
        <v>849962.56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>
        <f>IF('Town Data'!K85&gt;9,'Town Data'!J85,"*")</f>
        <v>690411.15</v>
      </c>
      <c r="H89" s="35" t="str">
        <f>IF('Town Data'!M85&gt;9,'Town Data'!L85,"*")</f>
        <v>*</v>
      </c>
      <c r="I89" s="19" t="str">
        <f t="shared" si="3"/>
        <v/>
      </c>
      <c r="J89" s="19">
        <f t="shared" si="4"/>
        <v>0.23109622432951732</v>
      </c>
      <c r="K89" s="19" t="str">
        <f t="shared" si="5"/>
        <v/>
      </c>
    </row>
    <row r="90" spans="2:11" x14ac:dyDescent="0.25">
      <c r="B90" t="str">
        <f>'Town Data'!A86</f>
        <v>WINOOSKI</v>
      </c>
      <c r="C90" s="40">
        <f>IF('Town Data'!C86&gt;9,'Town Data'!B86,"*")</f>
        <v>3239564.67</v>
      </c>
      <c r="D90" s="36" t="str">
        <f>IF('Town Data'!E86&gt;9,'Town Data'!D86,"*")</f>
        <v>*</v>
      </c>
      <c r="E90" s="37">
        <f>IF('Town Data'!G86&gt;9,'Town Data'!F86,"*")</f>
        <v>1255182.77</v>
      </c>
      <c r="F90" s="36">
        <f>IF('Town Data'!I86&gt;9,'Town Data'!H86,"*")</f>
        <v>2880354.93</v>
      </c>
      <c r="G90" s="36" t="str">
        <f>IF('Town Data'!K86&gt;9,'Town Data'!J86,"*")</f>
        <v>*</v>
      </c>
      <c r="H90" s="37">
        <f>IF('Town Data'!M86&gt;9,'Town Data'!L86,"*")</f>
        <v>1135444.03</v>
      </c>
      <c r="I90" s="8">
        <f t="shared" si="3"/>
        <v>0.12471023492927649</v>
      </c>
      <c r="J90" s="8" t="str">
        <f t="shared" si="4"/>
        <v/>
      </c>
      <c r="K90" s="8">
        <f t="shared" si="5"/>
        <v>0.10545543138748986</v>
      </c>
    </row>
    <row r="91" spans="2:11" x14ac:dyDescent="0.25">
      <c r="B91" s="24" t="str">
        <f>'Town Data'!A87</f>
        <v>WOODSTOCK</v>
      </c>
      <c r="C91" s="41">
        <f>IF('Town Data'!C87&gt;9,'Town Data'!B87,"*")</f>
        <v>4491168.1100000003</v>
      </c>
      <c r="D91" s="34">
        <f>IF('Town Data'!E87&gt;9,'Town Data'!D87,"*")</f>
        <v>6319922.96</v>
      </c>
      <c r="E91" s="35">
        <f>IF('Town Data'!G87&gt;9,'Town Data'!F87,"*")</f>
        <v>1438716.44</v>
      </c>
      <c r="F91" s="34">
        <f>IF('Town Data'!I87&gt;9,'Town Data'!H87,"*")</f>
        <v>3998822.8</v>
      </c>
      <c r="G91" s="34">
        <f>IF('Town Data'!K87&gt;9,'Town Data'!J87,"*")</f>
        <v>5598482.1500000004</v>
      </c>
      <c r="H91" s="35">
        <f>IF('Town Data'!M87&gt;9,'Town Data'!L87,"*")</f>
        <v>1263360.46</v>
      </c>
      <c r="I91" s="19">
        <f t="shared" si="3"/>
        <v>0.1231225624701351</v>
      </c>
      <c r="J91" s="19">
        <f t="shared" si="4"/>
        <v>0.12886364387175897</v>
      </c>
      <c r="K91" s="19">
        <f t="shared" si="5"/>
        <v>0.13880122542381926</v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C1"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323548.86</v>
      </c>
      <c r="C2" s="30">
        <v>11</v>
      </c>
      <c r="D2" s="30">
        <v>273234.84999999998</v>
      </c>
      <c r="E2" s="30">
        <v>14</v>
      </c>
      <c r="F2" s="30">
        <v>0</v>
      </c>
      <c r="G2" s="30">
        <v>0</v>
      </c>
      <c r="H2" s="30">
        <v>375978.65</v>
      </c>
      <c r="I2" s="30">
        <v>11</v>
      </c>
      <c r="J2" s="30">
        <v>272930.64</v>
      </c>
      <c r="K2" s="30">
        <v>12</v>
      </c>
      <c r="L2" s="30">
        <v>0</v>
      </c>
      <c r="M2" s="30">
        <v>0</v>
      </c>
    </row>
    <row r="3" spans="1:13" x14ac:dyDescent="0.25">
      <c r="A3" s="29" t="s">
        <v>48</v>
      </c>
      <c r="B3" s="30">
        <v>0</v>
      </c>
      <c r="C3" s="30">
        <v>0</v>
      </c>
      <c r="D3" s="30">
        <v>2414720.66</v>
      </c>
      <c r="E3" s="30">
        <v>12</v>
      </c>
      <c r="F3" s="30">
        <v>0</v>
      </c>
      <c r="G3" s="30">
        <v>0</v>
      </c>
      <c r="H3" s="30">
        <v>0</v>
      </c>
      <c r="I3" s="30">
        <v>0</v>
      </c>
      <c r="J3" s="30">
        <v>2378285.2000000002</v>
      </c>
      <c r="K3" s="30">
        <v>11</v>
      </c>
      <c r="L3" s="30">
        <v>0</v>
      </c>
      <c r="M3" s="30">
        <v>0</v>
      </c>
    </row>
    <row r="4" spans="1:13" x14ac:dyDescent="0.25">
      <c r="A4" s="29" t="s">
        <v>49</v>
      </c>
      <c r="B4" s="30">
        <v>6772714.3499999996</v>
      </c>
      <c r="C4" s="30">
        <v>59</v>
      </c>
      <c r="D4" s="30">
        <v>0</v>
      </c>
      <c r="E4" s="30">
        <v>0</v>
      </c>
      <c r="F4" s="30">
        <v>917043.33</v>
      </c>
      <c r="G4" s="30">
        <v>27</v>
      </c>
      <c r="H4" s="30">
        <v>6884088.7999999998</v>
      </c>
      <c r="I4" s="30">
        <v>59</v>
      </c>
      <c r="J4" s="30">
        <v>0</v>
      </c>
      <c r="K4" s="30">
        <v>0</v>
      </c>
      <c r="L4" s="30">
        <v>887409.07</v>
      </c>
      <c r="M4" s="30">
        <v>26</v>
      </c>
    </row>
    <row r="5" spans="1:13" x14ac:dyDescent="0.25">
      <c r="A5" s="29" t="s">
        <v>50</v>
      </c>
      <c r="B5" s="30">
        <v>447703.8</v>
      </c>
      <c r="C5" s="30">
        <v>15</v>
      </c>
      <c r="D5" s="30">
        <v>0</v>
      </c>
      <c r="E5" s="30">
        <v>0</v>
      </c>
      <c r="F5" s="30">
        <v>0</v>
      </c>
      <c r="G5" s="30">
        <v>0</v>
      </c>
      <c r="H5" s="30">
        <v>415304.35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7427959.3300000001</v>
      </c>
      <c r="C6" s="30">
        <v>73</v>
      </c>
      <c r="D6" s="30">
        <v>1886019.26</v>
      </c>
      <c r="E6" s="30">
        <v>25</v>
      </c>
      <c r="F6" s="30">
        <v>1020413.06</v>
      </c>
      <c r="G6" s="30">
        <v>29</v>
      </c>
      <c r="H6" s="30">
        <v>7632961.1299999999</v>
      </c>
      <c r="I6" s="30">
        <v>81</v>
      </c>
      <c r="J6" s="30">
        <v>1936827.96</v>
      </c>
      <c r="K6" s="30">
        <v>26</v>
      </c>
      <c r="L6" s="30">
        <v>1031469.56</v>
      </c>
      <c r="M6" s="30">
        <v>32</v>
      </c>
    </row>
    <row r="7" spans="1:13" x14ac:dyDescent="0.25">
      <c r="A7" s="29" t="s">
        <v>52</v>
      </c>
      <c r="B7" s="30">
        <v>2466057.6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602113.12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558710.81000000006</v>
      </c>
      <c r="I8" s="30">
        <v>13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1257971.49</v>
      </c>
      <c r="C9" s="30">
        <v>12</v>
      </c>
      <c r="D9" s="30">
        <v>0</v>
      </c>
      <c r="E9" s="30">
        <v>0</v>
      </c>
      <c r="F9" s="30">
        <v>0</v>
      </c>
      <c r="G9" s="30">
        <v>0</v>
      </c>
      <c r="H9" s="30">
        <v>1155023.77</v>
      </c>
      <c r="I9" s="30">
        <v>13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803660.06</v>
      </c>
      <c r="C10" s="30">
        <v>20</v>
      </c>
      <c r="D10" s="30">
        <v>0</v>
      </c>
      <c r="E10" s="30">
        <v>0</v>
      </c>
      <c r="F10" s="30">
        <v>0</v>
      </c>
      <c r="G10" s="30">
        <v>0</v>
      </c>
      <c r="H10" s="30">
        <v>1032931.73</v>
      </c>
      <c r="I10" s="30">
        <v>22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10678976.619999999</v>
      </c>
      <c r="C11" s="30">
        <v>91</v>
      </c>
      <c r="D11" s="30">
        <v>2470707.21</v>
      </c>
      <c r="E11" s="30">
        <v>24</v>
      </c>
      <c r="F11" s="30">
        <v>1521501.73</v>
      </c>
      <c r="G11" s="30">
        <v>41</v>
      </c>
      <c r="H11" s="30">
        <v>10426706.02</v>
      </c>
      <c r="I11" s="30">
        <v>100</v>
      </c>
      <c r="J11" s="30">
        <v>2437152.41</v>
      </c>
      <c r="K11" s="30">
        <v>20</v>
      </c>
      <c r="L11" s="30">
        <v>1423647.95</v>
      </c>
      <c r="M11" s="30">
        <v>40</v>
      </c>
    </row>
    <row r="12" spans="1:13" x14ac:dyDescent="0.25">
      <c r="A12" s="29" t="s">
        <v>57</v>
      </c>
      <c r="B12" s="30">
        <v>1062222.53</v>
      </c>
      <c r="C12" s="30">
        <v>14</v>
      </c>
      <c r="D12" s="30">
        <v>0</v>
      </c>
      <c r="E12" s="30">
        <v>0</v>
      </c>
      <c r="F12" s="30">
        <v>0</v>
      </c>
      <c r="G12" s="30">
        <v>0</v>
      </c>
      <c r="H12" s="30">
        <v>1109115.3500000001</v>
      </c>
      <c r="I12" s="30">
        <v>15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732518.09</v>
      </c>
      <c r="C13" s="30">
        <v>15</v>
      </c>
      <c r="D13" s="30">
        <v>609531.93000000005</v>
      </c>
      <c r="E13" s="30">
        <v>27</v>
      </c>
      <c r="F13" s="30">
        <v>0</v>
      </c>
      <c r="G13" s="30">
        <v>0</v>
      </c>
      <c r="H13" s="30">
        <v>587976.36</v>
      </c>
      <c r="I13" s="30">
        <v>16</v>
      </c>
      <c r="J13" s="30">
        <v>385590.11</v>
      </c>
      <c r="K13" s="30">
        <v>29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28778575.620000001</v>
      </c>
      <c r="C14" s="30">
        <v>203</v>
      </c>
      <c r="D14" s="30">
        <v>12927645.57</v>
      </c>
      <c r="E14" s="30">
        <v>32</v>
      </c>
      <c r="F14" s="30">
        <v>10204632.34</v>
      </c>
      <c r="G14" s="30">
        <v>118</v>
      </c>
      <c r="H14" s="30">
        <v>27778318.68</v>
      </c>
      <c r="I14" s="30">
        <v>210</v>
      </c>
      <c r="J14" s="30">
        <v>9593610.0500000007</v>
      </c>
      <c r="K14" s="30">
        <v>31</v>
      </c>
      <c r="L14" s="30">
        <v>9783535.5</v>
      </c>
      <c r="M14" s="30">
        <v>114</v>
      </c>
    </row>
    <row r="15" spans="1:13" x14ac:dyDescent="0.25">
      <c r="A15" s="29" t="s">
        <v>60</v>
      </c>
      <c r="B15" s="30">
        <v>1746473.81</v>
      </c>
      <c r="C15" s="30">
        <v>18</v>
      </c>
      <c r="D15" s="30">
        <v>1765658.68</v>
      </c>
      <c r="E15" s="30">
        <v>19</v>
      </c>
      <c r="F15" s="30">
        <v>477610.81</v>
      </c>
      <c r="G15" s="30">
        <v>10</v>
      </c>
      <c r="H15" s="30">
        <v>1541803.7</v>
      </c>
      <c r="I15" s="30">
        <v>17</v>
      </c>
      <c r="J15" s="30">
        <v>1587017.43</v>
      </c>
      <c r="K15" s="30">
        <v>17</v>
      </c>
      <c r="L15" s="30">
        <v>419180.28</v>
      </c>
      <c r="M15" s="30">
        <v>10</v>
      </c>
    </row>
    <row r="16" spans="1:13" x14ac:dyDescent="0.25">
      <c r="A16" s="29" t="s">
        <v>61</v>
      </c>
      <c r="B16" s="30">
        <v>1217801.3799999999</v>
      </c>
      <c r="C16" s="30">
        <v>20</v>
      </c>
      <c r="D16" s="30">
        <v>0</v>
      </c>
      <c r="E16" s="30">
        <v>0</v>
      </c>
      <c r="F16" s="30">
        <v>0</v>
      </c>
      <c r="G16" s="30">
        <v>0</v>
      </c>
      <c r="H16" s="30">
        <v>1132812.73</v>
      </c>
      <c r="I16" s="30">
        <v>20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0</v>
      </c>
      <c r="C17" s="30">
        <v>0</v>
      </c>
      <c r="D17" s="30">
        <v>950085.68</v>
      </c>
      <c r="E17" s="30">
        <v>12</v>
      </c>
      <c r="F17" s="30">
        <v>0</v>
      </c>
      <c r="G17" s="30">
        <v>0</v>
      </c>
      <c r="H17" s="30">
        <v>0</v>
      </c>
      <c r="I17" s="30">
        <v>0</v>
      </c>
      <c r="J17" s="30">
        <v>902836.03</v>
      </c>
      <c r="K17" s="30">
        <v>12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1021846.48</v>
      </c>
      <c r="C18" s="30">
        <v>18</v>
      </c>
      <c r="D18" s="30">
        <v>246104.17</v>
      </c>
      <c r="E18" s="30">
        <v>17</v>
      </c>
      <c r="F18" s="30">
        <v>0</v>
      </c>
      <c r="G18" s="30">
        <v>0</v>
      </c>
      <c r="H18" s="30">
        <v>943617.47</v>
      </c>
      <c r="I18" s="30">
        <v>21</v>
      </c>
      <c r="J18" s="30">
        <v>281235.7</v>
      </c>
      <c r="K18" s="30">
        <v>16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6315666.0099999998</v>
      </c>
      <c r="C19" s="30">
        <v>55</v>
      </c>
      <c r="D19" s="30">
        <v>3191039.03</v>
      </c>
      <c r="E19" s="30">
        <v>19</v>
      </c>
      <c r="F19" s="30">
        <v>795016.29</v>
      </c>
      <c r="G19" s="30">
        <v>20</v>
      </c>
      <c r="H19" s="30">
        <v>6381715.8499999996</v>
      </c>
      <c r="I19" s="30">
        <v>51</v>
      </c>
      <c r="J19" s="30">
        <v>3520988.81</v>
      </c>
      <c r="K19" s="30">
        <v>15</v>
      </c>
      <c r="L19" s="30">
        <v>734358.31</v>
      </c>
      <c r="M19" s="30">
        <v>18</v>
      </c>
    </row>
    <row r="20" spans="1:13" x14ac:dyDescent="0.25">
      <c r="A20" s="29" t="s">
        <v>65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450323.55</v>
      </c>
      <c r="I20" s="30">
        <v>10</v>
      </c>
      <c r="J20" s="30">
        <v>46432.83</v>
      </c>
      <c r="K20" s="30">
        <v>10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2351816.2999999998</v>
      </c>
      <c r="C21" s="30">
        <v>22</v>
      </c>
      <c r="D21" s="30">
        <v>0</v>
      </c>
      <c r="E21" s="30">
        <v>0</v>
      </c>
      <c r="F21" s="30">
        <v>0</v>
      </c>
      <c r="G21" s="30">
        <v>0</v>
      </c>
      <c r="H21" s="30">
        <v>2217437.84</v>
      </c>
      <c r="I21" s="30">
        <v>23</v>
      </c>
      <c r="J21" s="30">
        <v>203675.91</v>
      </c>
      <c r="K21" s="30">
        <v>10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1395959.75</v>
      </c>
      <c r="C22" s="30">
        <v>13</v>
      </c>
      <c r="D22" s="30">
        <v>737017.29</v>
      </c>
      <c r="E22" s="30">
        <v>20</v>
      </c>
      <c r="F22" s="30">
        <v>0</v>
      </c>
      <c r="G22" s="30">
        <v>0</v>
      </c>
      <c r="H22" s="30">
        <v>1337180.51</v>
      </c>
      <c r="I22" s="30">
        <v>13</v>
      </c>
      <c r="J22" s="30">
        <v>681254.48</v>
      </c>
      <c r="K22" s="30">
        <v>19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1832526.11</v>
      </c>
      <c r="C23" s="30">
        <v>24</v>
      </c>
      <c r="D23" s="30">
        <v>942651.64</v>
      </c>
      <c r="E23" s="30">
        <v>62</v>
      </c>
      <c r="F23" s="30">
        <v>615173.16</v>
      </c>
      <c r="G23" s="30">
        <v>13</v>
      </c>
      <c r="H23" s="30">
        <v>1731029.92</v>
      </c>
      <c r="I23" s="30">
        <v>23</v>
      </c>
      <c r="J23" s="30">
        <v>1161605.95</v>
      </c>
      <c r="K23" s="30">
        <v>67</v>
      </c>
      <c r="L23" s="30">
        <v>616309.78</v>
      </c>
      <c r="M23" s="30">
        <v>12</v>
      </c>
    </row>
    <row r="24" spans="1:13" x14ac:dyDescent="0.25">
      <c r="A24" s="29" t="s">
        <v>69</v>
      </c>
      <c r="B24" s="30">
        <v>1032250.99</v>
      </c>
      <c r="C24" s="30">
        <v>17</v>
      </c>
      <c r="D24" s="30">
        <v>0</v>
      </c>
      <c r="E24" s="30">
        <v>0</v>
      </c>
      <c r="F24" s="30">
        <v>0</v>
      </c>
      <c r="G24" s="30">
        <v>0</v>
      </c>
      <c r="H24" s="30">
        <v>1040695.16</v>
      </c>
      <c r="I24" s="30">
        <v>18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9755816.9299999997</v>
      </c>
      <c r="C25" s="30">
        <v>82</v>
      </c>
      <c r="D25" s="30">
        <v>0</v>
      </c>
      <c r="E25" s="30">
        <v>0</v>
      </c>
      <c r="F25" s="30">
        <v>1002952.01</v>
      </c>
      <c r="G25" s="30">
        <v>26</v>
      </c>
      <c r="H25" s="30">
        <v>9593738.0199999996</v>
      </c>
      <c r="I25" s="30">
        <v>85</v>
      </c>
      <c r="J25" s="30">
        <v>0</v>
      </c>
      <c r="K25" s="30">
        <v>0</v>
      </c>
      <c r="L25" s="30">
        <v>1066823.81</v>
      </c>
      <c r="M25" s="30">
        <v>25</v>
      </c>
    </row>
    <row r="26" spans="1:13" x14ac:dyDescent="0.25">
      <c r="A26" s="29" t="s">
        <v>71</v>
      </c>
      <c r="B26" s="30">
        <v>1350905.69</v>
      </c>
      <c r="C26" s="30">
        <v>16</v>
      </c>
      <c r="D26" s="30">
        <v>0</v>
      </c>
      <c r="E26" s="30">
        <v>0</v>
      </c>
      <c r="F26" s="30">
        <v>0</v>
      </c>
      <c r="G26" s="30">
        <v>0</v>
      </c>
      <c r="H26" s="30">
        <v>1384854.54</v>
      </c>
      <c r="I26" s="30">
        <v>17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598268.27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522012.97</v>
      </c>
      <c r="I27" s="30">
        <v>12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421608.31</v>
      </c>
      <c r="I28" s="30">
        <v>10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0</v>
      </c>
      <c r="C29" s="30">
        <v>0</v>
      </c>
      <c r="D29" s="30">
        <v>48481.78</v>
      </c>
      <c r="E29" s="30">
        <v>15</v>
      </c>
      <c r="F29" s="30">
        <v>0</v>
      </c>
      <c r="G29" s="30">
        <v>0</v>
      </c>
      <c r="H29" s="30">
        <v>0</v>
      </c>
      <c r="I29" s="30">
        <v>0</v>
      </c>
      <c r="J29" s="30">
        <v>66102.289999999994</v>
      </c>
      <c r="K29" s="30">
        <v>13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1160344.06</v>
      </c>
      <c r="I30" s="30">
        <v>10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36853.86</v>
      </c>
      <c r="K31" s="30">
        <v>10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0</v>
      </c>
      <c r="C32" s="30">
        <v>0</v>
      </c>
      <c r="D32" s="30">
        <v>95039.15</v>
      </c>
      <c r="E32" s="30">
        <v>10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910808.55</v>
      </c>
      <c r="C33" s="30">
        <v>16</v>
      </c>
      <c r="D33" s="30">
        <v>0</v>
      </c>
      <c r="E33" s="30">
        <v>0</v>
      </c>
      <c r="F33" s="30">
        <v>0</v>
      </c>
      <c r="G33" s="30">
        <v>0</v>
      </c>
      <c r="H33" s="30">
        <v>770548.25</v>
      </c>
      <c r="I33" s="30">
        <v>16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6309586.25</v>
      </c>
      <c r="C34" s="30">
        <v>48</v>
      </c>
      <c r="D34" s="30">
        <v>3904551.69</v>
      </c>
      <c r="E34" s="30">
        <v>28</v>
      </c>
      <c r="F34" s="30">
        <v>1161693.8</v>
      </c>
      <c r="G34" s="30">
        <v>20</v>
      </c>
      <c r="H34" s="30">
        <v>5909709.0199999996</v>
      </c>
      <c r="I34" s="30">
        <v>51</v>
      </c>
      <c r="J34" s="30">
        <v>3669500.56</v>
      </c>
      <c r="K34" s="30">
        <v>28</v>
      </c>
      <c r="L34" s="30">
        <v>1052873.76</v>
      </c>
      <c r="M34" s="30">
        <v>19</v>
      </c>
    </row>
    <row r="35" spans="1:13" x14ac:dyDescent="0.25">
      <c r="A35" s="29" t="s">
        <v>80</v>
      </c>
      <c r="B35" s="30">
        <v>1209569.94</v>
      </c>
      <c r="C35" s="30">
        <v>12</v>
      </c>
      <c r="D35" s="30">
        <v>0</v>
      </c>
      <c r="E35" s="30">
        <v>0</v>
      </c>
      <c r="F35" s="30">
        <v>0</v>
      </c>
      <c r="G35" s="30">
        <v>0</v>
      </c>
      <c r="H35" s="30">
        <v>1212562.75</v>
      </c>
      <c r="I35" s="30">
        <v>11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0</v>
      </c>
      <c r="C36" s="30">
        <v>0</v>
      </c>
      <c r="D36" s="30">
        <v>66014.5</v>
      </c>
      <c r="E36" s="30">
        <v>12</v>
      </c>
      <c r="F36" s="30">
        <v>0</v>
      </c>
      <c r="G36" s="30">
        <v>0</v>
      </c>
      <c r="H36" s="30">
        <v>0</v>
      </c>
      <c r="I36" s="30">
        <v>0</v>
      </c>
      <c r="J36" s="30">
        <v>57968.800000000003</v>
      </c>
      <c r="K36" s="30">
        <v>12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0</v>
      </c>
      <c r="C37" s="30">
        <v>0</v>
      </c>
      <c r="D37" s="30">
        <v>1025991.12</v>
      </c>
      <c r="E37" s="30">
        <v>22</v>
      </c>
      <c r="F37" s="30">
        <v>0</v>
      </c>
      <c r="G37" s="30">
        <v>0</v>
      </c>
      <c r="H37" s="30">
        <v>0</v>
      </c>
      <c r="I37" s="30">
        <v>0</v>
      </c>
      <c r="J37" s="30">
        <v>923217.6</v>
      </c>
      <c r="K37" s="30">
        <v>24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993712.66</v>
      </c>
      <c r="C38" s="30">
        <v>11</v>
      </c>
      <c r="D38" s="30">
        <v>0</v>
      </c>
      <c r="E38" s="30">
        <v>0</v>
      </c>
      <c r="F38" s="30">
        <v>0</v>
      </c>
      <c r="G38" s="30">
        <v>0</v>
      </c>
      <c r="H38" s="30">
        <v>987646.3</v>
      </c>
      <c r="I38" s="30">
        <v>11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598269.21</v>
      </c>
      <c r="C39" s="30">
        <v>12</v>
      </c>
      <c r="D39" s="30">
        <v>0</v>
      </c>
      <c r="E39" s="30">
        <v>0</v>
      </c>
      <c r="F39" s="30">
        <v>0</v>
      </c>
      <c r="G39" s="30">
        <v>0</v>
      </c>
      <c r="H39" s="30">
        <v>532381.92000000004</v>
      </c>
      <c r="I39" s="30">
        <v>14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5554889.4900000002</v>
      </c>
      <c r="C40" s="30">
        <v>43</v>
      </c>
      <c r="D40" s="30">
        <v>6259339.5999999996</v>
      </c>
      <c r="E40" s="30">
        <v>107</v>
      </c>
      <c r="F40" s="30">
        <v>2761284.39</v>
      </c>
      <c r="G40" s="30">
        <v>31</v>
      </c>
      <c r="H40" s="30">
        <v>5155377</v>
      </c>
      <c r="I40" s="30">
        <v>43</v>
      </c>
      <c r="J40" s="30">
        <v>5947419.9299999997</v>
      </c>
      <c r="K40" s="30">
        <v>112</v>
      </c>
      <c r="L40" s="30">
        <v>2596652.08</v>
      </c>
      <c r="M40" s="30">
        <v>33</v>
      </c>
    </row>
    <row r="41" spans="1:13" x14ac:dyDescent="0.25">
      <c r="A41" s="29" t="s">
        <v>86</v>
      </c>
      <c r="B41" s="30">
        <v>530066.91</v>
      </c>
      <c r="C41" s="30">
        <v>13</v>
      </c>
      <c r="D41" s="30">
        <v>235610.68</v>
      </c>
      <c r="E41" s="30">
        <v>18</v>
      </c>
      <c r="F41" s="30">
        <v>0</v>
      </c>
      <c r="G41" s="30">
        <v>0</v>
      </c>
      <c r="H41" s="30">
        <v>719007.44</v>
      </c>
      <c r="I41" s="30">
        <v>17</v>
      </c>
      <c r="J41" s="30">
        <v>196247.05</v>
      </c>
      <c r="K41" s="30">
        <v>15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3090481.82</v>
      </c>
      <c r="C42" s="30">
        <v>39</v>
      </c>
      <c r="D42" s="30">
        <v>1726842.71</v>
      </c>
      <c r="E42" s="30">
        <v>78</v>
      </c>
      <c r="F42" s="30">
        <v>1002833.84</v>
      </c>
      <c r="G42" s="30">
        <v>22</v>
      </c>
      <c r="H42" s="30">
        <v>3896166.52</v>
      </c>
      <c r="I42" s="30">
        <v>40</v>
      </c>
      <c r="J42" s="30">
        <v>3403946.18</v>
      </c>
      <c r="K42" s="30">
        <v>77</v>
      </c>
      <c r="L42" s="30">
        <v>1160129.1299999999</v>
      </c>
      <c r="M42" s="30">
        <v>22</v>
      </c>
    </row>
    <row r="43" spans="1:13" x14ac:dyDescent="0.25">
      <c r="A43" s="29" t="s">
        <v>88</v>
      </c>
      <c r="B43" s="30">
        <v>3104395.13</v>
      </c>
      <c r="C43" s="30">
        <v>28</v>
      </c>
      <c r="D43" s="30">
        <v>0</v>
      </c>
      <c r="E43" s="30">
        <v>0</v>
      </c>
      <c r="F43" s="30">
        <v>271423.92</v>
      </c>
      <c r="G43" s="30">
        <v>13</v>
      </c>
      <c r="H43" s="30">
        <v>2879732.99</v>
      </c>
      <c r="I43" s="30">
        <v>28</v>
      </c>
      <c r="J43" s="30">
        <v>222929.54</v>
      </c>
      <c r="K43" s="30">
        <v>10</v>
      </c>
      <c r="L43" s="30">
        <v>253006.03</v>
      </c>
      <c r="M43" s="30">
        <v>13</v>
      </c>
    </row>
    <row r="44" spans="1:13" x14ac:dyDescent="0.25">
      <c r="A44" s="29" t="s">
        <v>89</v>
      </c>
      <c r="B44" s="30">
        <v>7809749.79</v>
      </c>
      <c r="C44" s="30">
        <v>64</v>
      </c>
      <c r="D44" s="30">
        <v>8158326.29</v>
      </c>
      <c r="E44" s="30">
        <v>51</v>
      </c>
      <c r="F44" s="30">
        <v>2047825.62</v>
      </c>
      <c r="G44" s="30">
        <v>37</v>
      </c>
      <c r="H44" s="30">
        <v>7429837.3499999996</v>
      </c>
      <c r="I44" s="30">
        <v>61</v>
      </c>
      <c r="J44" s="30">
        <v>7647726.9500000002</v>
      </c>
      <c r="K44" s="30">
        <v>50</v>
      </c>
      <c r="L44" s="30">
        <v>1839743.05</v>
      </c>
      <c r="M44" s="30">
        <v>35</v>
      </c>
    </row>
    <row r="45" spans="1:13" x14ac:dyDescent="0.25">
      <c r="A45" s="29" t="s">
        <v>90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440916.65</v>
      </c>
      <c r="K45" s="30">
        <v>10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6072792.4000000004</v>
      </c>
      <c r="C46" s="30">
        <v>54</v>
      </c>
      <c r="D46" s="30">
        <v>1709980.31</v>
      </c>
      <c r="E46" s="30">
        <v>11</v>
      </c>
      <c r="F46" s="30">
        <v>947016.36</v>
      </c>
      <c r="G46" s="30">
        <v>27</v>
      </c>
      <c r="H46" s="30">
        <v>5936882.6600000001</v>
      </c>
      <c r="I46" s="30">
        <v>57</v>
      </c>
      <c r="J46" s="30">
        <v>1736078.85</v>
      </c>
      <c r="K46" s="30">
        <v>10</v>
      </c>
      <c r="L46" s="30">
        <v>993325.35</v>
      </c>
      <c r="M46" s="30">
        <v>28</v>
      </c>
    </row>
    <row r="47" spans="1:13" x14ac:dyDescent="0.25">
      <c r="A47" s="29" t="s">
        <v>92</v>
      </c>
      <c r="B47" s="30">
        <v>2392142.09</v>
      </c>
      <c r="C47" s="30">
        <v>24</v>
      </c>
      <c r="D47" s="30">
        <v>0</v>
      </c>
      <c r="E47" s="30">
        <v>0</v>
      </c>
      <c r="F47" s="30">
        <v>0</v>
      </c>
      <c r="G47" s="30">
        <v>0</v>
      </c>
      <c r="H47" s="30">
        <v>2685278.58</v>
      </c>
      <c r="I47" s="30">
        <v>26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429735.18</v>
      </c>
      <c r="C48" s="30">
        <v>12</v>
      </c>
      <c r="D48" s="30">
        <v>141338.17000000001</v>
      </c>
      <c r="E48" s="30">
        <v>15</v>
      </c>
      <c r="F48" s="30">
        <v>0</v>
      </c>
      <c r="G48" s="30">
        <v>0</v>
      </c>
      <c r="H48" s="30">
        <v>384578.24</v>
      </c>
      <c r="I48" s="30">
        <v>10</v>
      </c>
      <c r="J48" s="30">
        <v>148271.73000000001</v>
      </c>
      <c r="K48" s="30">
        <v>18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5911334.8200000003</v>
      </c>
      <c r="C49" s="30">
        <v>61</v>
      </c>
      <c r="D49" s="30">
        <v>777408.02</v>
      </c>
      <c r="E49" s="30">
        <v>12</v>
      </c>
      <c r="F49" s="30">
        <v>1108010.25</v>
      </c>
      <c r="G49" s="30">
        <v>26</v>
      </c>
      <c r="H49" s="30">
        <v>6416788.9500000002</v>
      </c>
      <c r="I49" s="30">
        <v>69</v>
      </c>
      <c r="J49" s="30">
        <v>889277.48</v>
      </c>
      <c r="K49" s="30">
        <v>11</v>
      </c>
      <c r="L49" s="30">
        <v>1181041.6599999999</v>
      </c>
      <c r="M49" s="30">
        <v>29</v>
      </c>
    </row>
    <row r="50" spans="1:13" x14ac:dyDescent="0.25">
      <c r="A50" s="29" t="s">
        <v>95</v>
      </c>
      <c r="B50" s="30">
        <v>3725010.52</v>
      </c>
      <c r="C50" s="30">
        <v>32</v>
      </c>
      <c r="D50" s="30">
        <v>311096.90000000002</v>
      </c>
      <c r="E50" s="30">
        <v>19</v>
      </c>
      <c r="F50" s="30">
        <v>375173.02</v>
      </c>
      <c r="G50" s="30">
        <v>12</v>
      </c>
      <c r="H50" s="30">
        <v>3617111.28</v>
      </c>
      <c r="I50" s="30">
        <v>32</v>
      </c>
      <c r="J50" s="30">
        <v>398714.65</v>
      </c>
      <c r="K50" s="30">
        <v>18</v>
      </c>
      <c r="L50" s="30">
        <v>309204.96000000002</v>
      </c>
      <c r="M50" s="30">
        <v>13</v>
      </c>
    </row>
    <row r="51" spans="1:13" x14ac:dyDescent="0.25">
      <c r="A51" s="29" t="s">
        <v>96</v>
      </c>
      <c r="B51" s="30">
        <v>0</v>
      </c>
      <c r="C51" s="30">
        <v>0</v>
      </c>
      <c r="D51" s="30">
        <v>59027.85</v>
      </c>
      <c r="E51" s="30">
        <v>15</v>
      </c>
      <c r="F51" s="30">
        <v>0</v>
      </c>
      <c r="G51" s="30">
        <v>0</v>
      </c>
      <c r="H51" s="30">
        <v>0</v>
      </c>
      <c r="I51" s="30">
        <v>0</v>
      </c>
      <c r="J51" s="30">
        <v>50246.75</v>
      </c>
      <c r="K51" s="30">
        <v>13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2437110.1800000002</v>
      </c>
      <c r="C52" s="30">
        <v>31</v>
      </c>
      <c r="D52" s="30">
        <v>0</v>
      </c>
      <c r="E52" s="30">
        <v>0</v>
      </c>
      <c r="F52" s="30">
        <v>305077.92</v>
      </c>
      <c r="G52" s="30">
        <v>14</v>
      </c>
      <c r="H52" s="30">
        <v>2384828.17</v>
      </c>
      <c r="I52" s="30">
        <v>33</v>
      </c>
      <c r="J52" s="30">
        <v>0</v>
      </c>
      <c r="K52" s="30">
        <v>0</v>
      </c>
      <c r="L52" s="30">
        <v>311844.2</v>
      </c>
      <c r="M52" s="30">
        <v>14</v>
      </c>
    </row>
    <row r="53" spans="1:13" x14ac:dyDescent="0.25">
      <c r="A53" s="29" t="s">
        <v>98</v>
      </c>
      <c r="B53" s="30">
        <v>0</v>
      </c>
      <c r="C53" s="30">
        <v>0</v>
      </c>
      <c r="D53" s="30">
        <v>185510.37</v>
      </c>
      <c r="E53" s="30">
        <v>11</v>
      </c>
      <c r="F53" s="30">
        <v>0</v>
      </c>
      <c r="G53" s="30">
        <v>0</v>
      </c>
      <c r="H53" s="30">
        <v>0</v>
      </c>
      <c r="I53" s="30">
        <v>0</v>
      </c>
      <c r="J53" s="30">
        <v>211576.27</v>
      </c>
      <c r="K53" s="30">
        <v>17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1010401.41</v>
      </c>
      <c r="C54" s="30">
        <v>24</v>
      </c>
      <c r="D54" s="30">
        <v>0</v>
      </c>
      <c r="E54" s="30">
        <v>0</v>
      </c>
      <c r="F54" s="30">
        <v>0</v>
      </c>
      <c r="G54" s="30">
        <v>0</v>
      </c>
      <c r="H54" s="30">
        <v>965524.39</v>
      </c>
      <c r="I54" s="30">
        <v>21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0</v>
      </c>
      <c r="C55" s="30">
        <v>0</v>
      </c>
      <c r="D55" s="30">
        <v>271094.56</v>
      </c>
      <c r="E55" s="30">
        <v>11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0</v>
      </c>
      <c r="C56" s="30">
        <v>0</v>
      </c>
      <c r="D56" s="30">
        <v>189774.73</v>
      </c>
      <c r="E56" s="30">
        <v>12</v>
      </c>
      <c r="F56" s="30">
        <v>0</v>
      </c>
      <c r="G56" s="30">
        <v>0</v>
      </c>
      <c r="H56" s="30">
        <v>0</v>
      </c>
      <c r="I56" s="30">
        <v>0</v>
      </c>
      <c r="J56" s="30">
        <v>303057.62</v>
      </c>
      <c r="K56" s="30">
        <v>12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0</v>
      </c>
      <c r="C57" s="30">
        <v>0</v>
      </c>
      <c r="D57" s="30">
        <v>137946.69</v>
      </c>
      <c r="E57" s="30">
        <v>16</v>
      </c>
      <c r="F57" s="30">
        <v>0</v>
      </c>
      <c r="G57" s="30">
        <v>0</v>
      </c>
      <c r="H57" s="30">
        <v>0</v>
      </c>
      <c r="I57" s="30">
        <v>0</v>
      </c>
      <c r="J57" s="30">
        <v>147165.19</v>
      </c>
      <c r="K57" s="30">
        <v>18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618326.81999999995</v>
      </c>
      <c r="C58" s="30">
        <v>15</v>
      </c>
      <c r="D58" s="30">
        <v>0</v>
      </c>
      <c r="E58" s="30">
        <v>0</v>
      </c>
      <c r="F58" s="30">
        <v>0</v>
      </c>
      <c r="G58" s="30">
        <v>0</v>
      </c>
      <c r="H58" s="30">
        <v>589485.43999999994</v>
      </c>
      <c r="I58" s="30">
        <v>16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517081.87</v>
      </c>
      <c r="I59" s="30">
        <v>12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1757328.81</v>
      </c>
      <c r="C60" s="30">
        <v>21</v>
      </c>
      <c r="D60" s="30">
        <v>0</v>
      </c>
      <c r="E60" s="30">
        <v>0</v>
      </c>
      <c r="F60" s="30">
        <v>0</v>
      </c>
      <c r="G60" s="30">
        <v>0</v>
      </c>
      <c r="H60" s="30">
        <v>1628733.54</v>
      </c>
      <c r="I60" s="30">
        <v>25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727244.5</v>
      </c>
      <c r="C61" s="30">
        <v>11</v>
      </c>
      <c r="D61" s="30">
        <v>0</v>
      </c>
      <c r="E61" s="30">
        <v>0</v>
      </c>
      <c r="F61" s="30">
        <v>0</v>
      </c>
      <c r="G61" s="30">
        <v>0</v>
      </c>
      <c r="H61" s="30">
        <v>723733.27</v>
      </c>
      <c r="I61" s="30">
        <v>13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1346471.96</v>
      </c>
      <c r="C62" s="30">
        <v>33</v>
      </c>
      <c r="D62" s="30">
        <v>0</v>
      </c>
      <c r="E62" s="30">
        <v>0</v>
      </c>
      <c r="F62" s="30">
        <v>324980.07</v>
      </c>
      <c r="G62" s="30">
        <v>15</v>
      </c>
      <c r="H62" s="30">
        <v>1240088.74</v>
      </c>
      <c r="I62" s="30">
        <v>36</v>
      </c>
      <c r="J62" s="30">
        <v>0</v>
      </c>
      <c r="K62" s="30">
        <v>0</v>
      </c>
      <c r="L62" s="30">
        <v>260402.05</v>
      </c>
      <c r="M62" s="30">
        <v>12</v>
      </c>
    </row>
    <row r="63" spans="1:13" x14ac:dyDescent="0.25">
      <c r="A63" s="29" t="s">
        <v>108</v>
      </c>
      <c r="B63" s="30">
        <v>914722</v>
      </c>
      <c r="C63" s="30">
        <v>12</v>
      </c>
      <c r="D63" s="30">
        <v>0</v>
      </c>
      <c r="E63" s="30">
        <v>0</v>
      </c>
      <c r="F63" s="30">
        <v>0</v>
      </c>
      <c r="G63" s="30">
        <v>0</v>
      </c>
      <c r="H63" s="30">
        <v>929430.82</v>
      </c>
      <c r="I63" s="30">
        <v>12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10981745.189999999</v>
      </c>
      <c r="C64" s="30">
        <v>98</v>
      </c>
      <c r="D64" s="30">
        <v>970028.46</v>
      </c>
      <c r="E64" s="30">
        <v>13</v>
      </c>
      <c r="F64" s="30">
        <v>1462670.5</v>
      </c>
      <c r="G64" s="30">
        <v>39</v>
      </c>
      <c r="H64" s="30">
        <v>10955198.1</v>
      </c>
      <c r="I64" s="30">
        <v>102</v>
      </c>
      <c r="J64" s="30">
        <v>924027.87</v>
      </c>
      <c r="K64" s="30">
        <v>12</v>
      </c>
      <c r="L64" s="30">
        <v>1374579.08</v>
      </c>
      <c r="M64" s="30">
        <v>39</v>
      </c>
    </row>
    <row r="65" spans="1:13" x14ac:dyDescent="0.25">
      <c r="A65" s="29" t="s">
        <v>110</v>
      </c>
      <c r="B65" s="30">
        <v>4074354.74</v>
      </c>
      <c r="C65" s="30">
        <v>14</v>
      </c>
      <c r="D65" s="30">
        <v>0</v>
      </c>
      <c r="E65" s="30">
        <v>0</v>
      </c>
      <c r="F65" s="30">
        <v>0</v>
      </c>
      <c r="G65" s="30">
        <v>0</v>
      </c>
      <c r="H65" s="30">
        <v>3084025.62</v>
      </c>
      <c r="I65" s="30">
        <v>13</v>
      </c>
      <c r="J65" s="30">
        <v>0</v>
      </c>
      <c r="K65" s="30">
        <v>0</v>
      </c>
      <c r="L65" s="30">
        <v>0</v>
      </c>
      <c r="M65" s="30">
        <v>0</v>
      </c>
    </row>
    <row r="66" spans="1:13" x14ac:dyDescent="0.25">
      <c r="A66" s="29" t="s">
        <v>111</v>
      </c>
      <c r="B66" s="30">
        <v>2814182.71</v>
      </c>
      <c r="C66" s="30">
        <v>32</v>
      </c>
      <c r="D66" s="30">
        <v>1109346.3799999999</v>
      </c>
      <c r="E66" s="30">
        <v>17</v>
      </c>
      <c r="F66" s="30">
        <v>473131.82</v>
      </c>
      <c r="G66" s="30">
        <v>19</v>
      </c>
      <c r="H66" s="30">
        <v>2820512.46</v>
      </c>
      <c r="I66" s="30">
        <v>35</v>
      </c>
      <c r="J66" s="30">
        <v>1050570.78</v>
      </c>
      <c r="K66" s="30">
        <v>16</v>
      </c>
      <c r="L66" s="30">
        <v>378920.77</v>
      </c>
      <c r="M66" s="30">
        <v>17</v>
      </c>
    </row>
    <row r="67" spans="1:13" x14ac:dyDescent="0.25">
      <c r="A67" s="29" t="s">
        <v>112</v>
      </c>
      <c r="B67" s="30">
        <v>21898062.73</v>
      </c>
      <c r="C67" s="30">
        <v>102</v>
      </c>
      <c r="D67" s="30">
        <v>8666972.0700000003</v>
      </c>
      <c r="E67" s="30">
        <v>23</v>
      </c>
      <c r="F67" s="30">
        <v>2569605.89</v>
      </c>
      <c r="G67" s="30">
        <v>39</v>
      </c>
      <c r="H67" s="30">
        <v>21825316.25</v>
      </c>
      <c r="I67" s="30">
        <v>105</v>
      </c>
      <c r="J67" s="30">
        <v>10129196.52</v>
      </c>
      <c r="K67" s="30">
        <v>25</v>
      </c>
      <c r="L67" s="30">
        <v>2642013.85</v>
      </c>
      <c r="M67" s="30">
        <v>38</v>
      </c>
    </row>
    <row r="68" spans="1:13" x14ac:dyDescent="0.25">
      <c r="A68" s="29" t="s">
        <v>113</v>
      </c>
      <c r="B68" s="30">
        <v>489776.99</v>
      </c>
      <c r="C68" s="30">
        <v>14</v>
      </c>
      <c r="D68" s="30">
        <v>34678.28</v>
      </c>
      <c r="E68" s="30">
        <v>11</v>
      </c>
      <c r="F68" s="30">
        <v>0</v>
      </c>
      <c r="G68" s="30">
        <v>0</v>
      </c>
      <c r="H68" s="30">
        <v>438189.05</v>
      </c>
      <c r="I68" s="30">
        <v>15</v>
      </c>
      <c r="J68" s="30">
        <v>49733.77</v>
      </c>
      <c r="K68" s="30">
        <v>10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2696609.98</v>
      </c>
      <c r="C69" s="30">
        <v>34</v>
      </c>
      <c r="D69" s="30">
        <v>0</v>
      </c>
      <c r="E69" s="30">
        <v>0</v>
      </c>
      <c r="F69" s="30">
        <v>260204.04</v>
      </c>
      <c r="G69" s="30">
        <v>14</v>
      </c>
      <c r="H69" s="30">
        <v>2612863.12</v>
      </c>
      <c r="I69" s="30">
        <v>33</v>
      </c>
      <c r="J69" s="30">
        <v>0</v>
      </c>
      <c r="K69" s="30">
        <v>0</v>
      </c>
      <c r="L69" s="30">
        <v>203964.53</v>
      </c>
      <c r="M69" s="30">
        <v>13</v>
      </c>
    </row>
    <row r="70" spans="1:13" x14ac:dyDescent="0.25">
      <c r="A70" s="29" t="s">
        <v>115</v>
      </c>
      <c r="B70" s="30">
        <v>5201608.4800000004</v>
      </c>
      <c r="C70" s="30">
        <v>57</v>
      </c>
      <c r="D70" s="30">
        <v>0</v>
      </c>
      <c r="E70" s="30">
        <v>0</v>
      </c>
      <c r="F70" s="30">
        <v>657939.18999999994</v>
      </c>
      <c r="G70" s="30">
        <v>21</v>
      </c>
      <c r="H70" s="30">
        <v>5063444.9400000004</v>
      </c>
      <c r="I70" s="30">
        <v>55</v>
      </c>
      <c r="J70" s="30">
        <v>0</v>
      </c>
      <c r="K70" s="30">
        <v>0</v>
      </c>
      <c r="L70" s="30">
        <v>627037.55000000005</v>
      </c>
      <c r="M70" s="30">
        <v>22</v>
      </c>
    </row>
    <row r="71" spans="1:13" x14ac:dyDescent="0.25">
      <c r="A71" s="29" t="s">
        <v>116</v>
      </c>
      <c r="B71" s="30">
        <v>2028414.39</v>
      </c>
      <c r="C71" s="30">
        <v>12</v>
      </c>
      <c r="D71" s="30">
        <v>0</v>
      </c>
      <c r="E71" s="30">
        <v>0</v>
      </c>
      <c r="F71" s="30">
        <v>0</v>
      </c>
      <c r="G71" s="30">
        <v>0</v>
      </c>
      <c r="H71" s="30">
        <v>1893981.07</v>
      </c>
      <c r="I71" s="30">
        <v>12</v>
      </c>
      <c r="J71" s="30">
        <v>0</v>
      </c>
      <c r="K71" s="30">
        <v>0</v>
      </c>
      <c r="L71" s="30">
        <v>0</v>
      </c>
      <c r="M71" s="30">
        <v>0</v>
      </c>
    </row>
    <row r="72" spans="1:13" x14ac:dyDescent="0.25">
      <c r="A72" s="29" t="s">
        <v>117</v>
      </c>
      <c r="B72" s="30">
        <v>2942320.83</v>
      </c>
      <c r="C72" s="30">
        <v>45</v>
      </c>
      <c r="D72" s="30">
        <v>0</v>
      </c>
      <c r="E72" s="30">
        <v>0</v>
      </c>
      <c r="F72" s="30">
        <v>305069.8</v>
      </c>
      <c r="G72" s="30">
        <v>19</v>
      </c>
      <c r="H72" s="30">
        <v>3419195.87</v>
      </c>
      <c r="I72" s="30">
        <v>45</v>
      </c>
      <c r="J72" s="30">
        <v>0</v>
      </c>
      <c r="K72" s="30">
        <v>0</v>
      </c>
      <c r="L72" s="30">
        <v>343401.51</v>
      </c>
      <c r="M72" s="30">
        <v>22</v>
      </c>
    </row>
    <row r="73" spans="1:13" x14ac:dyDescent="0.25">
      <c r="A73" s="29" t="s">
        <v>118</v>
      </c>
      <c r="B73" s="30">
        <v>12441989.380000001</v>
      </c>
      <c r="C73" s="30">
        <v>80</v>
      </c>
      <c r="D73" s="30">
        <v>15123297.5</v>
      </c>
      <c r="E73" s="30">
        <v>147</v>
      </c>
      <c r="F73" s="30">
        <v>4188732.7</v>
      </c>
      <c r="G73" s="30">
        <v>54</v>
      </c>
      <c r="H73" s="30">
        <v>11906042.84</v>
      </c>
      <c r="I73" s="30">
        <v>79</v>
      </c>
      <c r="J73" s="30">
        <v>17421200.510000002</v>
      </c>
      <c r="K73" s="30">
        <v>128</v>
      </c>
      <c r="L73" s="30">
        <v>3955916.29</v>
      </c>
      <c r="M73" s="30">
        <v>51</v>
      </c>
    </row>
    <row r="74" spans="1:13" x14ac:dyDescent="0.25">
      <c r="A74" s="29" t="s">
        <v>119</v>
      </c>
      <c r="B74" s="30">
        <v>0</v>
      </c>
      <c r="C74" s="30">
        <v>0</v>
      </c>
      <c r="D74" s="30">
        <v>2977996.52</v>
      </c>
      <c r="E74" s="30">
        <v>19</v>
      </c>
      <c r="F74" s="30">
        <v>0</v>
      </c>
      <c r="G74" s="30">
        <v>0</v>
      </c>
      <c r="H74" s="30">
        <v>0</v>
      </c>
      <c r="I74" s="30">
        <v>0</v>
      </c>
      <c r="J74" s="30">
        <v>2521023.88</v>
      </c>
      <c r="K74" s="30">
        <v>15</v>
      </c>
      <c r="L74" s="30">
        <v>0</v>
      </c>
      <c r="M74" s="30">
        <v>0</v>
      </c>
    </row>
    <row r="75" spans="1:13" x14ac:dyDescent="0.25">
      <c r="A75" s="29" t="s">
        <v>120</v>
      </c>
      <c r="B75" s="30">
        <v>1347773.24</v>
      </c>
      <c r="C75" s="30">
        <v>15</v>
      </c>
      <c r="D75" s="30">
        <v>0</v>
      </c>
      <c r="E75" s="30">
        <v>0</v>
      </c>
      <c r="F75" s="30">
        <v>0</v>
      </c>
      <c r="G75" s="30">
        <v>0</v>
      </c>
      <c r="H75" s="30">
        <v>1381920</v>
      </c>
      <c r="I75" s="30">
        <v>18</v>
      </c>
      <c r="J75" s="30">
        <v>0</v>
      </c>
      <c r="K75" s="30">
        <v>0</v>
      </c>
      <c r="L75" s="30">
        <v>0</v>
      </c>
      <c r="M75" s="30">
        <v>0</v>
      </c>
    </row>
    <row r="76" spans="1:13" x14ac:dyDescent="0.25">
      <c r="A76" s="29" t="s">
        <v>121</v>
      </c>
      <c r="B76" s="30">
        <v>1171739.67</v>
      </c>
      <c r="C76" s="30">
        <v>16</v>
      </c>
      <c r="D76" s="30">
        <v>0</v>
      </c>
      <c r="E76" s="30">
        <v>0</v>
      </c>
      <c r="F76" s="30">
        <v>0</v>
      </c>
      <c r="G76" s="30">
        <v>0</v>
      </c>
      <c r="H76" s="30">
        <v>1076319.6599999999</v>
      </c>
      <c r="I76" s="30">
        <v>20</v>
      </c>
      <c r="J76" s="30">
        <v>0</v>
      </c>
      <c r="K76" s="30">
        <v>0</v>
      </c>
      <c r="L76" s="30">
        <v>248294.75</v>
      </c>
      <c r="M76" s="30">
        <v>10</v>
      </c>
    </row>
    <row r="77" spans="1:13" x14ac:dyDescent="0.25">
      <c r="A77" t="s">
        <v>122</v>
      </c>
      <c r="B77">
        <v>2499526.9300000002</v>
      </c>
      <c r="C77">
        <v>34</v>
      </c>
      <c r="D77">
        <v>784533.07</v>
      </c>
      <c r="E77">
        <v>26</v>
      </c>
      <c r="F77">
        <v>941825.91</v>
      </c>
      <c r="G77">
        <v>21</v>
      </c>
      <c r="H77">
        <v>2293387.2799999998</v>
      </c>
      <c r="I77">
        <v>34</v>
      </c>
      <c r="J77">
        <v>738261.16</v>
      </c>
      <c r="K77">
        <v>29</v>
      </c>
      <c r="L77">
        <v>667010.29</v>
      </c>
      <c r="M77">
        <v>22</v>
      </c>
    </row>
    <row r="78" spans="1:13" x14ac:dyDescent="0.25">
      <c r="A78" t="s">
        <v>123</v>
      </c>
      <c r="B78">
        <v>0</v>
      </c>
      <c r="C78">
        <v>0</v>
      </c>
      <c r="D78">
        <v>82788.98</v>
      </c>
      <c r="E78">
        <v>10</v>
      </c>
      <c r="F78">
        <v>0</v>
      </c>
      <c r="G78">
        <v>0</v>
      </c>
      <c r="H78">
        <v>0</v>
      </c>
      <c r="I78">
        <v>0</v>
      </c>
      <c r="J78">
        <v>75817.289999999994</v>
      </c>
      <c r="K78">
        <v>12</v>
      </c>
      <c r="L78">
        <v>0</v>
      </c>
      <c r="M78">
        <v>0</v>
      </c>
    </row>
    <row r="79" spans="1:13" x14ac:dyDescent="0.25">
      <c r="A79" t="s">
        <v>124</v>
      </c>
      <c r="B79">
        <v>1308505.1499999999</v>
      </c>
      <c r="C79">
        <v>19</v>
      </c>
      <c r="D79">
        <v>1637983.09</v>
      </c>
      <c r="E79">
        <v>36</v>
      </c>
      <c r="F79">
        <v>501694.02</v>
      </c>
      <c r="G79">
        <v>12</v>
      </c>
      <c r="H79">
        <v>1384644</v>
      </c>
      <c r="I79">
        <v>18</v>
      </c>
      <c r="J79">
        <v>1624473.72</v>
      </c>
      <c r="K79">
        <v>37</v>
      </c>
      <c r="L79">
        <v>510184.72</v>
      </c>
      <c r="M79">
        <v>13</v>
      </c>
    </row>
    <row r="80" spans="1:13" x14ac:dyDescent="0.25">
      <c r="A80" t="s">
        <v>125</v>
      </c>
      <c r="B80">
        <v>4100717</v>
      </c>
      <c r="C80">
        <v>43</v>
      </c>
      <c r="D80">
        <v>2081229.43</v>
      </c>
      <c r="E80">
        <v>17</v>
      </c>
      <c r="F80">
        <v>1065979.44</v>
      </c>
      <c r="G80">
        <v>18</v>
      </c>
      <c r="H80">
        <v>4103732.26</v>
      </c>
      <c r="I80">
        <v>45</v>
      </c>
      <c r="J80">
        <v>2018302.62</v>
      </c>
      <c r="K80">
        <v>19</v>
      </c>
      <c r="L80">
        <v>1192487.6100000001</v>
      </c>
      <c r="M80">
        <v>19</v>
      </c>
    </row>
    <row r="81" spans="1:13" x14ac:dyDescent="0.25">
      <c r="A81" t="s">
        <v>126</v>
      </c>
      <c r="B81">
        <v>427731.41</v>
      </c>
      <c r="C81">
        <v>10</v>
      </c>
      <c r="D81">
        <v>0</v>
      </c>
      <c r="E81">
        <v>0</v>
      </c>
      <c r="F81">
        <v>0</v>
      </c>
      <c r="G81">
        <v>0</v>
      </c>
      <c r="H81">
        <v>404240.51</v>
      </c>
      <c r="I81">
        <v>10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127</v>
      </c>
      <c r="B82">
        <v>9519782.4700000007</v>
      </c>
      <c r="C82">
        <v>54</v>
      </c>
      <c r="D82">
        <v>0</v>
      </c>
      <c r="E82">
        <v>0</v>
      </c>
      <c r="F82">
        <v>1226443.6000000001</v>
      </c>
      <c r="G82">
        <v>20</v>
      </c>
      <c r="H82">
        <v>9677517.2899999991</v>
      </c>
      <c r="I82">
        <v>54</v>
      </c>
      <c r="J82">
        <v>0</v>
      </c>
      <c r="K82">
        <v>0</v>
      </c>
      <c r="L82">
        <v>1202051.03</v>
      </c>
      <c r="M82">
        <v>19</v>
      </c>
    </row>
    <row r="83" spans="1:13" x14ac:dyDescent="0.25">
      <c r="A83" t="s">
        <v>128</v>
      </c>
      <c r="B83">
        <v>1672141.33</v>
      </c>
      <c r="C83">
        <v>22</v>
      </c>
      <c r="D83">
        <v>488447.63</v>
      </c>
      <c r="E83">
        <v>39</v>
      </c>
      <c r="F83">
        <v>293361.7</v>
      </c>
      <c r="G83">
        <v>12</v>
      </c>
      <c r="H83">
        <v>2169453.0499999998</v>
      </c>
      <c r="I83">
        <v>24</v>
      </c>
      <c r="J83">
        <v>645933.68999999994</v>
      </c>
      <c r="K83">
        <v>40</v>
      </c>
      <c r="L83">
        <v>566186.81000000006</v>
      </c>
      <c r="M83">
        <v>15</v>
      </c>
    </row>
    <row r="84" spans="1:13" x14ac:dyDescent="0.25">
      <c r="A84" t="s">
        <v>129</v>
      </c>
      <c r="B84">
        <v>1014148.82</v>
      </c>
      <c r="C84">
        <v>15</v>
      </c>
      <c r="D84">
        <v>0</v>
      </c>
      <c r="E84">
        <v>0</v>
      </c>
      <c r="F84">
        <v>0</v>
      </c>
      <c r="G84">
        <v>0</v>
      </c>
      <c r="H84">
        <v>954139.34</v>
      </c>
      <c r="I84">
        <v>15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130</v>
      </c>
      <c r="B85">
        <v>0</v>
      </c>
      <c r="C85">
        <v>0</v>
      </c>
      <c r="D85">
        <v>849962.56</v>
      </c>
      <c r="E85">
        <v>29</v>
      </c>
      <c r="F85">
        <v>0</v>
      </c>
      <c r="G85">
        <v>0</v>
      </c>
      <c r="H85">
        <v>0</v>
      </c>
      <c r="I85">
        <v>0</v>
      </c>
      <c r="J85">
        <v>690411.15</v>
      </c>
      <c r="K85">
        <v>27</v>
      </c>
      <c r="L85">
        <v>0</v>
      </c>
      <c r="M85">
        <v>0</v>
      </c>
    </row>
    <row r="86" spans="1:13" x14ac:dyDescent="0.25">
      <c r="A86" t="s">
        <v>131</v>
      </c>
      <c r="B86">
        <v>3239564.67</v>
      </c>
      <c r="C86">
        <v>35</v>
      </c>
      <c r="D86">
        <v>0</v>
      </c>
      <c r="E86">
        <v>0</v>
      </c>
      <c r="F86">
        <v>1255182.77</v>
      </c>
      <c r="G86">
        <v>18</v>
      </c>
      <c r="H86">
        <v>2880354.93</v>
      </c>
      <c r="I86">
        <v>31</v>
      </c>
      <c r="J86">
        <v>0</v>
      </c>
      <c r="K86">
        <v>0</v>
      </c>
      <c r="L86">
        <v>1135444.03</v>
      </c>
      <c r="M86">
        <v>13</v>
      </c>
    </row>
    <row r="87" spans="1:13" x14ac:dyDescent="0.25">
      <c r="A87" t="s">
        <v>132</v>
      </c>
      <c r="B87">
        <v>4491168.1100000003</v>
      </c>
      <c r="C87">
        <v>27</v>
      </c>
      <c r="D87">
        <v>6319922.96</v>
      </c>
      <c r="E87">
        <v>37</v>
      </c>
      <c r="F87">
        <v>1438716.44</v>
      </c>
      <c r="G87">
        <v>16</v>
      </c>
      <c r="H87">
        <v>3998822.8</v>
      </c>
      <c r="I87">
        <v>24</v>
      </c>
      <c r="J87">
        <v>5598482.1500000004</v>
      </c>
      <c r="K87">
        <v>34</v>
      </c>
      <c r="L87">
        <v>1263360.46</v>
      </c>
      <c r="M87">
        <v>17</v>
      </c>
    </row>
    <row r="88" spans="1:13" x14ac:dyDescent="0.25">
      <c r="B88"/>
      <c r="D88"/>
      <c r="F88"/>
      <c r="H88"/>
      <c r="J88"/>
      <c r="L88"/>
    </row>
    <row r="89" spans="1:13" x14ac:dyDescent="0.25">
      <c r="B89"/>
      <c r="D89"/>
      <c r="F89"/>
      <c r="H89"/>
      <c r="J89"/>
      <c r="L89"/>
    </row>
    <row r="90" spans="1:13" x14ac:dyDescent="0.25">
      <c r="B90"/>
      <c r="D90"/>
      <c r="F90"/>
      <c r="H90"/>
      <c r="J90"/>
      <c r="L90"/>
    </row>
    <row r="91" spans="1:13" x14ac:dyDescent="0.25">
      <c r="B91"/>
      <c r="D91"/>
      <c r="F91"/>
      <c r="H91"/>
      <c r="J91"/>
      <c r="L91"/>
    </row>
    <row r="92" spans="1:13" x14ac:dyDescent="0.25">
      <c r="B92"/>
      <c r="D92"/>
      <c r="F92"/>
      <c r="H92"/>
      <c r="J92"/>
      <c r="L92"/>
    </row>
    <row r="93" spans="1:13" x14ac:dyDescent="0.25">
      <c r="B93"/>
      <c r="D93"/>
      <c r="F93"/>
      <c r="H93"/>
      <c r="J93"/>
      <c r="L93"/>
    </row>
    <row r="94" spans="1:13" x14ac:dyDescent="0.25">
      <c r="B94"/>
      <c r="D94"/>
      <c r="F94"/>
      <c r="H94"/>
      <c r="J94"/>
      <c r="L94"/>
    </row>
    <row r="95" spans="1:13" x14ac:dyDescent="0.25">
      <c r="B95"/>
      <c r="D95"/>
      <c r="F95"/>
      <c r="H95"/>
      <c r="J95"/>
      <c r="L95"/>
    </row>
    <row r="96" spans="1:13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133</v>
      </c>
      <c r="B2">
        <v>10548463.310000001</v>
      </c>
      <c r="C2" s="2">
        <v>135</v>
      </c>
      <c r="D2">
        <v>2859767.95</v>
      </c>
      <c r="E2" s="2">
        <v>84</v>
      </c>
      <c r="F2">
        <v>1791382.82</v>
      </c>
      <c r="G2" s="2">
        <v>61</v>
      </c>
      <c r="H2">
        <v>10498491</v>
      </c>
      <c r="I2" s="2">
        <v>146</v>
      </c>
      <c r="J2">
        <v>2811122.1</v>
      </c>
      <c r="K2" s="2">
        <v>78</v>
      </c>
      <c r="L2">
        <v>1803574.74</v>
      </c>
      <c r="M2" s="28">
        <v>63</v>
      </c>
    </row>
    <row r="3" spans="1:13" x14ac:dyDescent="0.25">
      <c r="A3" t="s">
        <v>134</v>
      </c>
      <c r="B3">
        <v>18367798.68</v>
      </c>
      <c r="C3" s="2">
        <v>192</v>
      </c>
      <c r="D3">
        <v>12546439.109999999</v>
      </c>
      <c r="E3" s="2">
        <v>172</v>
      </c>
      <c r="F3">
        <v>3848307.97</v>
      </c>
      <c r="G3" s="2">
        <v>92</v>
      </c>
      <c r="H3">
        <v>17753314.359999999</v>
      </c>
      <c r="I3" s="2">
        <v>196</v>
      </c>
      <c r="J3">
        <v>11585377.699999999</v>
      </c>
      <c r="K3" s="2">
        <v>164</v>
      </c>
      <c r="L3">
        <v>3434688.08</v>
      </c>
      <c r="M3" s="28">
        <v>91</v>
      </c>
    </row>
    <row r="4" spans="1:13" x14ac:dyDescent="0.25">
      <c r="A4" t="s">
        <v>135</v>
      </c>
      <c r="B4">
        <v>8462886.5500000007</v>
      </c>
      <c r="C4" s="2">
        <v>126</v>
      </c>
      <c r="D4">
        <v>1941130.34</v>
      </c>
      <c r="E4" s="2">
        <v>72</v>
      </c>
      <c r="F4">
        <v>1164370.58</v>
      </c>
      <c r="G4" s="2">
        <v>52</v>
      </c>
      <c r="H4">
        <v>8361768.1299999999</v>
      </c>
      <c r="I4" s="2">
        <v>129</v>
      </c>
      <c r="J4">
        <v>1850887.7</v>
      </c>
      <c r="K4" s="2">
        <v>76</v>
      </c>
      <c r="L4">
        <v>1020488.72</v>
      </c>
      <c r="M4" s="28">
        <v>53</v>
      </c>
    </row>
    <row r="5" spans="1:13" x14ac:dyDescent="0.25">
      <c r="A5" t="s">
        <v>136</v>
      </c>
      <c r="B5">
        <v>88191978.700000003</v>
      </c>
      <c r="C5" s="2">
        <v>638</v>
      </c>
      <c r="D5">
        <v>30274006.579999998</v>
      </c>
      <c r="E5" s="2">
        <v>139</v>
      </c>
      <c r="F5">
        <v>18278636.469999999</v>
      </c>
      <c r="G5" s="2">
        <v>286</v>
      </c>
      <c r="H5">
        <v>87080977.010000005</v>
      </c>
      <c r="I5" s="2">
        <v>648</v>
      </c>
      <c r="J5">
        <v>28575012.949999999</v>
      </c>
      <c r="K5" s="2">
        <v>136</v>
      </c>
      <c r="L5">
        <v>17725892.079999998</v>
      </c>
      <c r="M5" s="28">
        <v>271</v>
      </c>
    </row>
    <row r="6" spans="1:13" x14ac:dyDescent="0.25">
      <c r="A6" t="s">
        <v>137</v>
      </c>
      <c r="B6">
        <v>387266.92</v>
      </c>
      <c r="C6" s="2">
        <v>17</v>
      </c>
      <c r="D6">
        <v>142478.03</v>
      </c>
      <c r="E6" s="2">
        <v>13</v>
      </c>
      <c r="F6">
        <v>0</v>
      </c>
      <c r="G6" s="2">
        <v>0</v>
      </c>
      <c r="H6">
        <v>537245.43999999994</v>
      </c>
      <c r="I6" s="2">
        <v>20</v>
      </c>
      <c r="J6">
        <v>87147.63</v>
      </c>
      <c r="K6" s="2">
        <v>10</v>
      </c>
      <c r="L6">
        <v>0</v>
      </c>
      <c r="M6" s="28">
        <v>0</v>
      </c>
    </row>
    <row r="7" spans="1:13" x14ac:dyDescent="0.25">
      <c r="A7" t="s">
        <v>138</v>
      </c>
      <c r="B7">
        <v>11666329.43</v>
      </c>
      <c r="C7" s="2">
        <v>154</v>
      </c>
      <c r="D7">
        <v>1235541.6100000001</v>
      </c>
      <c r="E7" s="2">
        <v>40</v>
      </c>
      <c r="F7">
        <v>1094998.76</v>
      </c>
      <c r="G7" s="2">
        <v>46</v>
      </c>
      <c r="H7">
        <v>11295812.359999999</v>
      </c>
      <c r="I7" s="2">
        <v>158</v>
      </c>
      <c r="J7">
        <v>1466997.72</v>
      </c>
      <c r="K7" s="2">
        <v>46</v>
      </c>
      <c r="L7">
        <v>1037157.7</v>
      </c>
      <c r="M7" s="28">
        <v>52</v>
      </c>
    </row>
    <row r="8" spans="1:13" x14ac:dyDescent="0.25">
      <c r="A8" t="s">
        <v>139</v>
      </c>
      <c r="B8">
        <v>1071323.31</v>
      </c>
      <c r="C8" s="2">
        <v>35</v>
      </c>
      <c r="D8">
        <v>271529.68</v>
      </c>
      <c r="E8" s="2">
        <v>35</v>
      </c>
      <c r="F8">
        <v>196783.03</v>
      </c>
      <c r="G8" s="2">
        <v>11</v>
      </c>
      <c r="H8">
        <v>1035080.54</v>
      </c>
      <c r="I8" s="2">
        <v>35</v>
      </c>
      <c r="J8">
        <v>311348.62</v>
      </c>
      <c r="K8" s="2">
        <v>45</v>
      </c>
      <c r="L8">
        <v>179979.56</v>
      </c>
      <c r="M8" s="28">
        <v>11</v>
      </c>
    </row>
    <row r="9" spans="1:13" x14ac:dyDescent="0.25">
      <c r="A9" t="s">
        <v>140</v>
      </c>
      <c r="B9">
        <v>18882838.02</v>
      </c>
      <c r="C9" s="2">
        <v>154</v>
      </c>
      <c r="D9">
        <v>17304176.739999998</v>
      </c>
      <c r="E9" s="2">
        <v>210</v>
      </c>
      <c r="F9">
        <v>5164231.8499999996</v>
      </c>
      <c r="G9" s="2">
        <v>81</v>
      </c>
      <c r="H9">
        <v>17949395.02</v>
      </c>
      <c r="I9" s="2">
        <v>157</v>
      </c>
      <c r="J9">
        <v>19529233.370000001</v>
      </c>
      <c r="K9" s="2">
        <v>188</v>
      </c>
      <c r="L9">
        <v>4822473.13</v>
      </c>
      <c r="M9" s="28">
        <v>82</v>
      </c>
    </row>
    <row r="10" spans="1:13" x14ac:dyDescent="0.25">
      <c r="A10" t="s">
        <v>141</v>
      </c>
      <c r="B10">
        <v>4912238.92</v>
      </c>
      <c r="C10" s="2">
        <v>76</v>
      </c>
      <c r="D10">
        <v>686476.03</v>
      </c>
      <c r="E10" s="2">
        <v>28</v>
      </c>
      <c r="F10">
        <v>469750.59</v>
      </c>
      <c r="G10" s="2">
        <v>25</v>
      </c>
      <c r="H10">
        <v>4577604.17</v>
      </c>
      <c r="I10" s="2">
        <v>83</v>
      </c>
      <c r="J10">
        <v>676280.2</v>
      </c>
      <c r="K10" s="2">
        <v>29</v>
      </c>
      <c r="L10">
        <v>431051.73</v>
      </c>
      <c r="M10" s="28">
        <v>25</v>
      </c>
    </row>
    <row r="11" spans="1:13" x14ac:dyDescent="0.25">
      <c r="A11" t="s">
        <v>142</v>
      </c>
      <c r="B11">
        <v>7029441.6799999997</v>
      </c>
      <c r="C11" s="2">
        <v>115</v>
      </c>
      <c r="D11">
        <v>1805829.35</v>
      </c>
      <c r="E11" s="2">
        <v>92</v>
      </c>
      <c r="F11">
        <v>960194.05</v>
      </c>
      <c r="G11" s="2">
        <v>38</v>
      </c>
      <c r="H11">
        <v>6528662.1100000003</v>
      </c>
      <c r="I11" s="2">
        <v>122</v>
      </c>
      <c r="J11">
        <v>1743160.38</v>
      </c>
      <c r="K11" s="2">
        <v>94</v>
      </c>
      <c r="L11">
        <v>946720.12</v>
      </c>
      <c r="M11" s="28">
        <v>41</v>
      </c>
    </row>
    <row r="12" spans="1:13" x14ac:dyDescent="0.25">
      <c r="A12" t="s">
        <v>143</v>
      </c>
      <c r="B12">
        <v>7611096.8300000001</v>
      </c>
      <c r="C12" s="2">
        <v>43</v>
      </c>
      <c r="D12">
        <v>30565828.739999998</v>
      </c>
      <c r="E12" s="2">
        <v>73</v>
      </c>
      <c r="F12">
        <v>2163434.2200000002</v>
      </c>
      <c r="G12" s="2">
        <v>16</v>
      </c>
      <c r="H12">
        <v>5176981.7699999996</v>
      </c>
      <c r="I12" s="2">
        <v>39</v>
      </c>
      <c r="J12">
        <v>18704214.34</v>
      </c>
      <c r="K12" s="2">
        <v>74</v>
      </c>
      <c r="L12">
        <v>1417241.95</v>
      </c>
      <c r="M12" s="28">
        <v>13</v>
      </c>
    </row>
    <row r="13" spans="1:13" x14ac:dyDescent="0.25">
      <c r="A13" t="s">
        <v>144</v>
      </c>
      <c r="B13">
        <v>28261580.09</v>
      </c>
      <c r="C13" s="2">
        <v>297</v>
      </c>
      <c r="D13">
        <v>12121168.390000001</v>
      </c>
      <c r="E13" s="2">
        <v>219</v>
      </c>
      <c r="F13">
        <v>5882698.8399999999</v>
      </c>
      <c r="G13" s="2">
        <v>126</v>
      </c>
      <c r="H13">
        <v>26840583.940000001</v>
      </c>
      <c r="I13" s="2">
        <v>312</v>
      </c>
      <c r="J13">
        <v>11935171.41</v>
      </c>
      <c r="K13" s="2">
        <v>220</v>
      </c>
      <c r="L13">
        <v>5552869.5899999999</v>
      </c>
      <c r="M13" s="28">
        <v>129</v>
      </c>
    </row>
    <row r="14" spans="1:13" x14ac:dyDescent="0.25">
      <c r="A14" t="s">
        <v>145</v>
      </c>
      <c r="B14">
        <v>25801796.149999999</v>
      </c>
      <c r="C14" s="2">
        <v>290</v>
      </c>
      <c r="D14">
        <v>7039778.7699999996</v>
      </c>
      <c r="E14" s="2">
        <v>145</v>
      </c>
      <c r="F14">
        <v>5085475.3600000003</v>
      </c>
      <c r="G14" s="2">
        <v>122</v>
      </c>
      <c r="H14">
        <v>25894785.789999999</v>
      </c>
      <c r="I14" s="2">
        <v>299</v>
      </c>
      <c r="J14">
        <v>6922683.4400000004</v>
      </c>
      <c r="K14" s="2">
        <v>153</v>
      </c>
      <c r="L14">
        <v>4875450.09</v>
      </c>
      <c r="M14" s="28">
        <v>127</v>
      </c>
    </row>
    <row r="15" spans="1:13" x14ac:dyDescent="0.25">
      <c r="A15" t="s">
        <v>146</v>
      </c>
      <c r="B15">
        <v>21569017.050000001</v>
      </c>
      <c r="C15" s="2">
        <v>246</v>
      </c>
      <c r="D15">
        <v>8446645.7200000007</v>
      </c>
      <c r="E15" s="2">
        <v>231</v>
      </c>
      <c r="F15">
        <v>4518777.16</v>
      </c>
      <c r="G15" s="2">
        <v>114</v>
      </c>
      <c r="H15">
        <v>21154515.91</v>
      </c>
      <c r="I15" s="2">
        <v>270</v>
      </c>
      <c r="J15">
        <v>8544070.6799999997</v>
      </c>
      <c r="K15" s="2">
        <v>236</v>
      </c>
      <c r="L15">
        <v>4906207.3</v>
      </c>
      <c r="M15" s="28">
        <v>116</v>
      </c>
    </row>
    <row r="16" spans="1:13" x14ac:dyDescent="0.25">
      <c r="A16" t="s">
        <v>147</v>
      </c>
      <c r="B16">
        <v>24594447.739999998</v>
      </c>
      <c r="C16" s="2">
        <v>277</v>
      </c>
      <c r="D16">
        <v>17812856.57</v>
      </c>
      <c r="E16" s="2">
        <v>270</v>
      </c>
      <c r="F16">
        <v>5812006.25</v>
      </c>
      <c r="G16" s="2">
        <v>128</v>
      </c>
      <c r="H16">
        <v>24112779.789999999</v>
      </c>
      <c r="I16" s="2">
        <v>281</v>
      </c>
      <c r="J16">
        <v>18437621.510000002</v>
      </c>
      <c r="K16" s="2">
        <v>270</v>
      </c>
      <c r="L16">
        <v>5588327.6500000004</v>
      </c>
      <c r="M16" s="28">
        <v>127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2019-04-03T16:59:18Z</dcterms:modified>
</cp:coreProperties>
</file>