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D3209DD-623D-405C-81BF-A449D78B4211}" xr6:coauthVersionLast="47" xr6:coauthVersionMax="47" xr10:uidLastSave="{00000000-0000-0000-0000-000000000000}"/>
  <bookViews>
    <workbookView xWindow="240" yWindow="1440" windowWidth="17376" windowHeight="113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J350" i="3"/>
  <c r="I350" i="3"/>
  <c r="H350" i="3"/>
  <c r="G350" i="3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I338" i="3" s="1"/>
  <c r="E338" i="3"/>
  <c r="K338" i="3" s="1"/>
  <c r="D338" i="3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H297" i="3"/>
  <c r="K297" i="3" s="1"/>
  <c r="G297" i="3"/>
  <c r="F297" i="3"/>
  <c r="E297" i="3"/>
  <c r="D297" i="3"/>
  <c r="J297" i="3" s="1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K289" i="3" s="1"/>
  <c r="G289" i="3"/>
  <c r="F289" i="3"/>
  <c r="E289" i="3"/>
  <c r="D289" i="3"/>
  <c r="J289" i="3" s="1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H249" i="3"/>
  <c r="K249" i="3" s="1"/>
  <c r="G249" i="3"/>
  <c r="F249" i="3"/>
  <c r="E249" i="3"/>
  <c r="D249" i="3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H243" i="3"/>
  <c r="K243" i="3" s="1"/>
  <c r="G243" i="3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K237" i="3"/>
  <c r="H237" i="3"/>
  <c r="G237" i="3"/>
  <c r="F237" i="3"/>
  <c r="E237" i="3"/>
  <c r="D237" i="3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H233" i="3"/>
  <c r="K233" i="3" s="1"/>
  <c r="G233" i="3"/>
  <c r="F233" i="3"/>
  <c r="E233" i="3"/>
  <c r="D233" i="3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H231" i="3"/>
  <c r="K231" i="3" s="1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H227" i="3"/>
  <c r="K227" i="3" s="1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K221" i="3"/>
  <c r="H221" i="3"/>
  <c r="G221" i="3"/>
  <c r="F221" i="3"/>
  <c r="E221" i="3"/>
  <c r="D221" i="3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H219" i="3"/>
  <c r="K219" i="3" s="1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H217" i="3"/>
  <c r="K217" i="3" s="1"/>
  <c r="G217" i="3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H215" i="3"/>
  <c r="K215" i="3" s="1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H211" i="3"/>
  <c r="K211" i="3" s="1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K203" i="3" s="1"/>
  <c r="G203" i="3"/>
  <c r="F203" i="3"/>
  <c r="E203" i="3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C201" i="3"/>
  <c r="B201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H197" i="3"/>
  <c r="K197" i="3" s="1"/>
  <c r="G197" i="3"/>
  <c r="F197" i="3"/>
  <c r="E197" i="3"/>
  <c r="D197" i="3"/>
  <c r="J197" i="3" s="1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F193" i="3"/>
  <c r="E193" i="3"/>
  <c r="D193" i="3"/>
  <c r="C193" i="3"/>
  <c r="B193" i="3"/>
  <c r="J192" i="3"/>
  <c r="I192" i="3"/>
  <c r="H192" i="3"/>
  <c r="G192" i="3"/>
  <c r="F192" i="3"/>
  <c r="E192" i="3"/>
  <c r="D192" i="3"/>
  <c r="C192" i="3"/>
  <c r="B192" i="3"/>
  <c r="J191" i="3"/>
  <c r="H191" i="3"/>
  <c r="K191" i="3" s="1"/>
  <c r="G191" i="3"/>
  <c r="F191" i="3"/>
  <c r="E191" i="3"/>
  <c r="D191" i="3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C189" i="3"/>
  <c r="B189" i="3"/>
  <c r="J188" i="3"/>
  <c r="I188" i="3"/>
  <c r="H188" i="3"/>
  <c r="G188" i="3"/>
  <c r="F188" i="3"/>
  <c r="E188" i="3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B185" i="3"/>
  <c r="J184" i="3"/>
  <c r="H184" i="3"/>
  <c r="G184" i="3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J183" i="3" s="1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F179" i="3"/>
  <c r="E179" i="3"/>
  <c r="D179" i="3"/>
  <c r="J179" i="3" s="1"/>
  <c r="C179" i="3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C175" i="3"/>
  <c r="B175" i="3"/>
  <c r="J174" i="3"/>
  <c r="I174" i="3"/>
  <c r="H174" i="3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C171" i="3"/>
  <c r="B171" i="3"/>
  <c r="J170" i="3"/>
  <c r="I170" i="3"/>
  <c r="H170" i="3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C159" i="3"/>
  <c r="B159" i="3"/>
  <c r="J158" i="3"/>
  <c r="I158" i="3"/>
  <c r="H158" i="3"/>
  <c r="G158" i="3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F155" i="3"/>
  <c r="E155" i="3"/>
  <c r="D155" i="3"/>
  <c r="C155" i="3"/>
  <c r="B155" i="3"/>
  <c r="J154" i="3"/>
  <c r="I154" i="3"/>
  <c r="H154" i="3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J147" i="3" s="1"/>
  <c r="C147" i="3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C143" i="3"/>
  <c r="B143" i="3"/>
  <c r="J142" i="3"/>
  <c r="I142" i="3"/>
  <c r="H142" i="3"/>
  <c r="G142" i="3"/>
  <c r="F142" i="3"/>
  <c r="E142" i="3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C139" i="3"/>
  <c r="B139" i="3"/>
  <c r="J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C127" i="3"/>
  <c r="B127" i="3"/>
  <c r="J126" i="3"/>
  <c r="I126" i="3"/>
  <c r="H126" i="3"/>
  <c r="G126" i="3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C123" i="3"/>
  <c r="B123" i="3"/>
  <c r="J122" i="3"/>
  <c r="I122" i="3"/>
  <c r="H122" i="3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C111" i="3"/>
  <c r="B111" i="3"/>
  <c r="J110" i="3"/>
  <c r="I110" i="3"/>
  <c r="H110" i="3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D106" i="3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E95" i="3"/>
  <c r="D95" i="3"/>
  <c r="C95" i="3"/>
  <c r="B95" i="3"/>
  <c r="J94" i="3"/>
  <c r="I94" i="3"/>
  <c r="H94" i="3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F91" i="3"/>
  <c r="E91" i="3"/>
  <c r="D91" i="3"/>
  <c r="C91" i="3"/>
  <c r="I91" i="3" s="1"/>
  <c r="B91" i="3"/>
  <c r="J90" i="3"/>
  <c r="I90" i="3"/>
  <c r="H90" i="3"/>
  <c r="G90" i="3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K83" i="3"/>
  <c r="H83" i="3"/>
  <c r="G83" i="3"/>
  <c r="F83" i="3"/>
  <c r="E83" i="3"/>
  <c r="D83" i="3"/>
  <c r="J83" i="3" s="1"/>
  <c r="C83" i="3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J81" i="3" s="1"/>
  <c r="F81" i="3"/>
  <c r="E81" i="3"/>
  <c r="D81" i="3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F79" i="3"/>
  <c r="E79" i="3"/>
  <c r="D79" i="3"/>
  <c r="C79" i="3"/>
  <c r="B79" i="3"/>
  <c r="J78" i="3"/>
  <c r="I78" i="3"/>
  <c r="H78" i="3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H75" i="3"/>
  <c r="K75" i="3" s="1"/>
  <c r="G75" i="3"/>
  <c r="F75" i="3"/>
  <c r="E75" i="3"/>
  <c r="D75" i="3"/>
  <c r="C75" i="3"/>
  <c r="I75" i="3" s="1"/>
  <c r="B75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K67" i="3"/>
  <c r="H67" i="3"/>
  <c r="G67" i="3"/>
  <c r="F67" i="3"/>
  <c r="E67" i="3"/>
  <c r="D67" i="3"/>
  <c r="J67" i="3" s="1"/>
  <c r="C67" i="3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J65" i="3" s="1"/>
  <c r="F65" i="3"/>
  <c r="E65" i="3"/>
  <c r="D65" i="3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K63" i="3" s="1"/>
  <c r="G63" i="3"/>
  <c r="F63" i="3"/>
  <c r="E63" i="3"/>
  <c r="D63" i="3"/>
  <c r="C63" i="3"/>
  <c r="B63" i="3"/>
  <c r="J62" i="3"/>
  <c r="I62" i="3"/>
  <c r="H62" i="3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H59" i="3"/>
  <c r="K59" i="3" s="1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K52" i="3" s="1"/>
  <c r="D52" i="3"/>
  <c r="J52" i="3" s="1"/>
  <c r="C52" i="3"/>
  <c r="B52" i="3"/>
  <c r="K51" i="3"/>
  <c r="H51" i="3"/>
  <c r="G51" i="3"/>
  <c r="F51" i="3"/>
  <c r="E51" i="3"/>
  <c r="D51" i="3"/>
  <c r="J51" i="3" s="1"/>
  <c r="C51" i="3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J49" i="3" s="1"/>
  <c r="F49" i="3"/>
  <c r="E49" i="3"/>
  <c r="D49" i="3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F47" i="3"/>
  <c r="E47" i="3"/>
  <c r="K47" i="3" s="1"/>
  <c r="D47" i="3"/>
  <c r="C47" i="3"/>
  <c r="B47" i="3"/>
  <c r="J46" i="3"/>
  <c r="I46" i="3"/>
  <c r="H46" i="3"/>
  <c r="G46" i="3"/>
  <c r="F46" i="3"/>
  <c r="E46" i="3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J42" i="3"/>
  <c r="I42" i="3"/>
  <c r="H42" i="3"/>
  <c r="K42" i="3" s="1"/>
  <c r="G42" i="3"/>
  <c r="F42" i="3"/>
  <c r="E42" i="3"/>
  <c r="D42" i="3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J38" i="3"/>
  <c r="I38" i="3"/>
  <c r="H38" i="3"/>
  <c r="G38" i="3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J34" i="3"/>
  <c r="I34" i="3"/>
  <c r="H34" i="3"/>
  <c r="K34" i="3" s="1"/>
  <c r="G34" i="3"/>
  <c r="F34" i="3"/>
  <c r="E34" i="3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J30" i="3"/>
  <c r="I30" i="3"/>
  <c r="H30" i="3"/>
  <c r="K30" i="3" s="1"/>
  <c r="G30" i="3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J26" i="3"/>
  <c r="I26" i="3"/>
  <c r="H26" i="3"/>
  <c r="K26" i="3" s="1"/>
  <c r="G26" i="3"/>
  <c r="F26" i="3"/>
  <c r="E26" i="3"/>
  <c r="D26" i="3"/>
  <c r="C26" i="3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J22" i="3"/>
  <c r="I22" i="3"/>
  <c r="H22" i="3"/>
  <c r="K22" i="3" s="1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J18" i="3"/>
  <c r="I18" i="3"/>
  <c r="H18" i="3"/>
  <c r="K18" i="3" s="1"/>
  <c r="G18" i="3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J14" i="3"/>
  <c r="I14" i="3"/>
  <c r="H14" i="3"/>
  <c r="K14" i="3" s="1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C11" i="3"/>
  <c r="B11" i="3"/>
  <c r="J10" i="3"/>
  <c r="I10" i="3"/>
  <c r="H10" i="3"/>
  <c r="K10" i="3" s="1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I7" i="3" s="1"/>
  <c r="E7" i="3"/>
  <c r="K7" i="3" s="1"/>
  <c r="D7" i="3"/>
  <c r="C7" i="3"/>
  <c r="B7" i="3"/>
  <c r="J6" i="3"/>
  <c r="I6" i="3"/>
  <c r="H6" i="3"/>
  <c r="K6" i="3" s="1"/>
  <c r="G6" i="3"/>
  <c r="F6" i="3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D195" i="2"/>
  <c r="J195" i="2" s="1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E187" i="2"/>
  <c r="D187" i="2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J183" i="2" s="1"/>
  <c r="F183" i="2"/>
  <c r="E183" i="2"/>
  <c r="D183" i="2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J179" i="2" s="1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J175" i="2" s="1"/>
  <c r="F175" i="2"/>
  <c r="E175" i="2"/>
  <c r="D175" i="2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J171" i="2" s="1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J167" i="2" s="1"/>
  <c r="F167" i="2"/>
  <c r="E167" i="2"/>
  <c r="D167" i="2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D163" i="2"/>
  <c r="J163" i="2" s="1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I159" i="2" s="1"/>
  <c r="E159" i="2"/>
  <c r="D159" i="2"/>
  <c r="J159" i="2" s="1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I155" i="2" s="1"/>
  <c r="E155" i="2"/>
  <c r="D155" i="2"/>
  <c r="J155" i="2" s="1"/>
  <c r="C155" i="2"/>
  <c r="B155" i="2"/>
  <c r="J154" i="2"/>
  <c r="I154" i="2"/>
  <c r="H154" i="2"/>
  <c r="K154" i="2" s="1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I151" i="2" s="1"/>
  <c r="E151" i="2"/>
  <c r="D151" i="2"/>
  <c r="J151" i="2" s="1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I147" i="2" s="1"/>
  <c r="E147" i="2"/>
  <c r="D147" i="2"/>
  <c r="J147" i="2" s="1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I143" i="2" s="1"/>
  <c r="E143" i="2"/>
  <c r="D143" i="2"/>
  <c r="J143" i="2" s="1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D139" i="2"/>
  <c r="J139" i="2" s="1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D135" i="2"/>
  <c r="J135" i="2" s="1"/>
  <c r="C135" i="2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D131" i="2"/>
  <c r="J131" i="2" s="1"/>
  <c r="C131" i="2"/>
  <c r="I131" i="2" s="1"/>
  <c r="B131" i="2"/>
  <c r="J130" i="2"/>
  <c r="I130" i="2"/>
  <c r="H130" i="2"/>
  <c r="G130" i="2"/>
  <c r="F130" i="2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D123" i="2"/>
  <c r="J123" i="2" s="1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E115" i="2"/>
  <c r="K115" i="2" s="1"/>
  <c r="D115" i="2"/>
  <c r="J115" i="2" s="1"/>
  <c r="C115" i="2"/>
  <c r="I115" i="2" s="1"/>
  <c r="B115" i="2"/>
  <c r="I114" i="2"/>
  <c r="H114" i="2"/>
  <c r="G114" i="2"/>
  <c r="J114" i="2" s="1"/>
  <c r="F114" i="2"/>
  <c r="E114" i="2"/>
  <c r="K114" i="2" s="1"/>
  <c r="D114" i="2"/>
  <c r="C114" i="2"/>
  <c r="B114" i="2"/>
  <c r="K113" i="2"/>
  <c r="I113" i="2"/>
  <c r="H113" i="2"/>
  <c r="G113" i="2"/>
  <c r="F113" i="2"/>
  <c r="E113" i="2"/>
  <c r="D113" i="2"/>
  <c r="J113" i="2" s="1"/>
  <c r="C113" i="2"/>
  <c r="B113" i="2"/>
  <c r="K112" i="2"/>
  <c r="H112" i="2"/>
  <c r="G112" i="2"/>
  <c r="F112" i="2"/>
  <c r="E112" i="2"/>
  <c r="D112" i="2"/>
  <c r="J112" i="2" s="1"/>
  <c r="C112" i="2"/>
  <c r="B112" i="2"/>
  <c r="H111" i="2"/>
  <c r="G111" i="2"/>
  <c r="F111" i="2"/>
  <c r="E111" i="2"/>
  <c r="K111" i="2" s="1"/>
  <c r="D111" i="2"/>
  <c r="C111" i="2"/>
  <c r="B111" i="2"/>
  <c r="I110" i="2"/>
  <c r="H110" i="2"/>
  <c r="G110" i="2"/>
  <c r="J110" i="2" s="1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D107" i="2"/>
  <c r="C107" i="2"/>
  <c r="B107" i="2"/>
  <c r="J106" i="2"/>
  <c r="I106" i="2"/>
  <c r="H106" i="2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E103" i="2"/>
  <c r="D103" i="2"/>
  <c r="J103" i="2" s="1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H96" i="2"/>
  <c r="G96" i="2"/>
  <c r="F96" i="2"/>
  <c r="E96" i="2"/>
  <c r="D96" i="2"/>
  <c r="J96" i="2" s="1"/>
  <c r="C96" i="2"/>
  <c r="B96" i="2"/>
  <c r="H95" i="2"/>
  <c r="G95" i="2"/>
  <c r="F95" i="2"/>
  <c r="E95" i="2"/>
  <c r="K95" i="2" s="1"/>
  <c r="D95" i="2"/>
  <c r="C95" i="2"/>
  <c r="B95" i="2"/>
  <c r="I94" i="2"/>
  <c r="H94" i="2"/>
  <c r="G94" i="2"/>
  <c r="J94" i="2" s="1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K92" i="2"/>
  <c r="J92" i="2"/>
  <c r="H92" i="2"/>
  <c r="G92" i="2"/>
  <c r="F92" i="2"/>
  <c r="E92" i="2"/>
  <c r="D92" i="2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I89" i="2" s="1"/>
  <c r="E89" i="2"/>
  <c r="K89" i="2" s="1"/>
  <c r="D89" i="2"/>
  <c r="J89" i="2" s="1"/>
  <c r="C89" i="2"/>
  <c r="B89" i="2"/>
  <c r="J88" i="2"/>
  <c r="H88" i="2"/>
  <c r="K88" i="2" s="1"/>
  <c r="G88" i="2"/>
  <c r="F88" i="2"/>
  <c r="E88" i="2"/>
  <c r="D88" i="2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J84" i="2"/>
  <c r="H84" i="2"/>
  <c r="K84" i="2" s="1"/>
  <c r="G84" i="2"/>
  <c r="F84" i="2"/>
  <c r="E84" i="2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F81" i="2"/>
  <c r="I81" i="2" s="1"/>
  <c r="E81" i="2"/>
  <c r="K81" i="2" s="1"/>
  <c r="D81" i="2"/>
  <c r="J81" i="2" s="1"/>
  <c r="C81" i="2"/>
  <c r="B81" i="2"/>
  <c r="J80" i="2"/>
  <c r="H80" i="2"/>
  <c r="K80" i="2" s="1"/>
  <c r="G80" i="2"/>
  <c r="F80" i="2"/>
  <c r="E80" i="2"/>
  <c r="D80" i="2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F77" i="2"/>
  <c r="I77" i="2" s="1"/>
  <c r="E77" i="2"/>
  <c r="K77" i="2" s="1"/>
  <c r="D77" i="2"/>
  <c r="J77" i="2" s="1"/>
  <c r="C77" i="2"/>
  <c r="B77" i="2"/>
  <c r="J76" i="2"/>
  <c r="H76" i="2"/>
  <c r="K76" i="2" s="1"/>
  <c r="G76" i="2"/>
  <c r="F76" i="2"/>
  <c r="E76" i="2"/>
  <c r="D76" i="2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F73" i="2"/>
  <c r="I73" i="2" s="1"/>
  <c r="E73" i="2"/>
  <c r="K73" i="2" s="1"/>
  <c r="D73" i="2"/>
  <c r="J73" i="2" s="1"/>
  <c r="C73" i="2"/>
  <c r="B73" i="2"/>
  <c r="J72" i="2"/>
  <c r="H72" i="2"/>
  <c r="K72" i="2" s="1"/>
  <c r="G72" i="2"/>
  <c r="F72" i="2"/>
  <c r="E72" i="2"/>
  <c r="D72" i="2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J68" i="2"/>
  <c r="H68" i="2"/>
  <c r="K68" i="2" s="1"/>
  <c r="G68" i="2"/>
  <c r="F68" i="2"/>
  <c r="E68" i="2"/>
  <c r="D68" i="2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J64" i="2"/>
  <c r="H64" i="2"/>
  <c r="K64" i="2" s="1"/>
  <c r="G64" i="2"/>
  <c r="F64" i="2"/>
  <c r="E64" i="2"/>
  <c r="D64" i="2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J60" i="2"/>
  <c r="H60" i="2"/>
  <c r="K60" i="2" s="1"/>
  <c r="G60" i="2"/>
  <c r="F60" i="2"/>
  <c r="E60" i="2"/>
  <c r="D60" i="2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J56" i="2"/>
  <c r="H56" i="2"/>
  <c r="K56" i="2" s="1"/>
  <c r="G56" i="2"/>
  <c r="F56" i="2"/>
  <c r="E56" i="2"/>
  <c r="D56" i="2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I53" i="2" s="1"/>
  <c r="E53" i="2"/>
  <c r="K53" i="2" s="1"/>
  <c r="D53" i="2"/>
  <c r="J53" i="2" s="1"/>
  <c r="C53" i="2"/>
  <c r="B53" i="2"/>
  <c r="J52" i="2"/>
  <c r="H52" i="2"/>
  <c r="K52" i="2" s="1"/>
  <c r="G52" i="2"/>
  <c r="F52" i="2"/>
  <c r="E52" i="2"/>
  <c r="D52" i="2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J48" i="2"/>
  <c r="H48" i="2"/>
  <c r="K48" i="2" s="1"/>
  <c r="G48" i="2"/>
  <c r="F48" i="2"/>
  <c r="E48" i="2"/>
  <c r="D48" i="2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J44" i="2"/>
  <c r="H44" i="2"/>
  <c r="K44" i="2" s="1"/>
  <c r="G44" i="2"/>
  <c r="F44" i="2"/>
  <c r="E44" i="2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J40" i="2"/>
  <c r="H40" i="2"/>
  <c r="K40" i="2" s="1"/>
  <c r="G40" i="2"/>
  <c r="F40" i="2"/>
  <c r="E40" i="2"/>
  <c r="D40" i="2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J36" i="2"/>
  <c r="H36" i="2"/>
  <c r="K36" i="2" s="1"/>
  <c r="G36" i="2"/>
  <c r="F36" i="2"/>
  <c r="E36" i="2"/>
  <c r="D36" i="2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H28" i="2"/>
  <c r="K28" i="2" s="1"/>
  <c r="G28" i="2"/>
  <c r="F28" i="2"/>
  <c r="E28" i="2"/>
  <c r="D28" i="2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J24" i="2"/>
  <c r="H24" i="2"/>
  <c r="K24" i="2" s="1"/>
  <c r="G24" i="2"/>
  <c r="F24" i="2"/>
  <c r="E24" i="2"/>
  <c r="D24" i="2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J20" i="2"/>
  <c r="H20" i="2"/>
  <c r="K20" i="2" s="1"/>
  <c r="G20" i="2"/>
  <c r="F20" i="2"/>
  <c r="E20" i="2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J16" i="2"/>
  <c r="H16" i="2"/>
  <c r="K16" i="2" s="1"/>
  <c r="G16" i="2"/>
  <c r="F16" i="2"/>
  <c r="E16" i="2"/>
  <c r="D16" i="2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J12" i="2"/>
  <c r="H12" i="2"/>
  <c r="K12" i="2" s="1"/>
  <c r="G12" i="2"/>
  <c r="F12" i="2"/>
  <c r="E12" i="2"/>
  <c r="D12" i="2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J8" i="2"/>
  <c r="H8" i="2"/>
  <c r="K8" i="2" s="1"/>
  <c r="G8" i="2"/>
  <c r="F8" i="2"/>
  <c r="E8" i="2"/>
  <c r="D8" i="2"/>
  <c r="C8" i="2"/>
  <c r="I8" i="2" s="1"/>
  <c r="B8" i="2"/>
  <c r="J7" i="2"/>
  <c r="H7" i="2"/>
  <c r="H6" i="2" s="1"/>
  <c r="G7" i="2"/>
  <c r="F7" i="2"/>
  <c r="E7" i="2"/>
  <c r="K7" i="2" s="1"/>
  <c r="D7" i="2"/>
  <c r="C7" i="2"/>
  <c r="I7" i="2" s="1"/>
  <c r="B7" i="2"/>
  <c r="G6" i="2"/>
  <c r="D6" i="2"/>
  <c r="J6" i="2" s="1"/>
  <c r="F4" i="2"/>
  <c r="C4" i="2"/>
  <c r="I2" i="2"/>
  <c r="G2" i="2"/>
  <c r="E6" i="2" l="1"/>
  <c r="K6" i="2" s="1"/>
  <c r="K103" i="2"/>
  <c r="I107" i="2"/>
  <c r="K119" i="2"/>
  <c r="K123" i="2"/>
  <c r="K127" i="2"/>
  <c r="K131" i="2"/>
  <c r="K135" i="2"/>
  <c r="K139" i="2"/>
  <c r="K143" i="2"/>
  <c r="K147" i="2"/>
  <c r="K15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F6" i="2"/>
  <c r="I96" i="2"/>
  <c r="K106" i="2"/>
  <c r="J107" i="2"/>
  <c r="I112" i="2"/>
  <c r="I95" i="2"/>
  <c r="K107" i="2"/>
  <c r="I111" i="2"/>
  <c r="C6" i="2"/>
  <c r="I6" i="2" s="1"/>
  <c r="K94" i="2"/>
  <c r="J95" i="2"/>
  <c r="I100" i="2"/>
  <c r="K110" i="2"/>
  <c r="J111" i="2"/>
  <c r="I116" i="2"/>
  <c r="J7" i="3"/>
  <c r="J11" i="3"/>
  <c r="K38" i="3"/>
  <c r="K46" i="3"/>
  <c r="I123" i="3"/>
  <c r="I139" i="3"/>
  <c r="I155" i="3"/>
  <c r="I171" i="3"/>
  <c r="K58" i="3"/>
  <c r="J59" i="3"/>
  <c r="K74" i="3"/>
  <c r="J75" i="3"/>
  <c r="K90" i="3"/>
  <c r="J91" i="3"/>
  <c r="K106" i="3"/>
  <c r="J107" i="3"/>
  <c r="K122" i="3"/>
  <c r="J123" i="3"/>
  <c r="K138" i="3"/>
  <c r="J139" i="3"/>
  <c r="K154" i="3"/>
  <c r="J155" i="3"/>
  <c r="K170" i="3"/>
  <c r="J171" i="3"/>
  <c r="I47" i="3"/>
  <c r="I63" i="3"/>
  <c r="I79" i="3"/>
  <c r="I95" i="3"/>
  <c r="I111" i="3"/>
  <c r="I127" i="3"/>
  <c r="I143" i="3"/>
  <c r="I159" i="3"/>
  <c r="I175" i="3"/>
  <c r="J47" i="3"/>
  <c r="K62" i="3"/>
  <c r="J63" i="3"/>
  <c r="K78" i="3"/>
  <c r="J79" i="3"/>
  <c r="K94" i="3"/>
  <c r="J95" i="3"/>
  <c r="K110" i="3"/>
  <c r="J111" i="3"/>
  <c r="K126" i="3"/>
  <c r="J127" i="3"/>
  <c r="K142" i="3"/>
  <c r="J143" i="3"/>
  <c r="K158" i="3"/>
  <c r="J159" i="3"/>
  <c r="K174" i="3"/>
  <c r="J175" i="3"/>
  <c r="I51" i="3"/>
  <c r="I67" i="3"/>
  <c r="I83" i="3"/>
  <c r="I99" i="3"/>
  <c r="I115" i="3"/>
  <c r="I131" i="3"/>
  <c r="I147" i="3"/>
  <c r="I163" i="3"/>
  <c r="I179" i="3"/>
  <c r="I189" i="3"/>
  <c r="J211" i="3"/>
  <c r="J227" i="3"/>
  <c r="J243" i="3"/>
  <c r="K188" i="3"/>
  <c r="J189" i="3"/>
  <c r="I201" i="3"/>
  <c r="J213" i="3"/>
  <c r="J229" i="3"/>
  <c r="J245" i="3"/>
  <c r="K200" i="3"/>
  <c r="J201" i="3"/>
  <c r="J215" i="3"/>
  <c r="J231" i="3"/>
  <c r="J247" i="3"/>
  <c r="I193" i="3"/>
  <c r="J217" i="3"/>
  <c r="J233" i="3"/>
  <c r="J249" i="3"/>
  <c r="K192" i="3"/>
  <c r="J193" i="3"/>
  <c r="J219" i="3"/>
  <c r="J235" i="3"/>
  <c r="J251" i="3"/>
  <c r="I185" i="3"/>
  <c r="J205" i="3"/>
  <c r="J221" i="3"/>
  <c r="J237" i="3"/>
  <c r="J253" i="3"/>
</calcChain>
</file>

<file path=xl/sharedStrings.xml><?xml version="1.0" encoding="utf-8"?>
<sst xmlns="http://schemas.openxmlformats.org/spreadsheetml/2006/main" count="185" uniqueCount="149">
  <si>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</si>
  <si>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</si>
  <si>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</si>
  <si>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</si>
  <si>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</si>
  <si>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</si>
  <si>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</si>
  <si>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</si>
  <si>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</si>
  <si>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</si>
  <si>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</si>
  <si>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</si>
  <si>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</si>
  <si>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</si>
  <si>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</si>
  <si>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</si>
  <si>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</si>
  <si>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</si>
  <si>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</si>
  <si>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</si>
  <si>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</si>
  <si>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</si>
  <si>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</si>
  <si>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</si>
  <si>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</si>
  <si>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</si>
  <si>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</si>
  <si>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</si>
  <si>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</si>
  <si>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</si>
  <si>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</si>
  <si>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</si>
  <si>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</si>
  <si>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</si>
  <si>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</si>
  <si>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</si>
  <si>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</si>
  <si>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</si>
  <si>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</si>
  <si>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</si>
  <si>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</si>
  <si>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</si>
  <si>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</si>
  <si>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</si>
  <si>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</si>
  <si>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</si>
  <si>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</si>
  <si>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</si>
  <si>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</si>
  <si>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</si>
  <si>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</si>
  <si>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</si>
  <si>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</si>
  <si>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</si>
  <si>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</si>
  <si>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</si>
  <si>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</si>
  <si>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</si>
  <si>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</si>
  <si>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</si>
  <si>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</si>
  <si>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</si>
  <si>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</si>
  <si>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</si>
  <si>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</si>
  <si>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</si>
  <si>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</si>
  <si>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</si>
  <si>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</si>
  <si>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</si>
  <si>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</si>
  <si>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</si>
  <si>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</si>
  <si>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</si>
  <si>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</si>
  <si>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</si>
  <si>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</si>
  <si>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GRAND ISLE</t>
  </si>
  <si>
    <t>GREENSBORO</t>
  </si>
  <si>
    <t>HARDWICK</t>
  </si>
  <si>
    <t>HARTFORD</t>
  </si>
  <si>
    <t>HINESBURG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</si>
  <si>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</si>
  <si>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</si>
  <si>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</si>
  <si>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</si>
  <si>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</si>
  <si>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</si>
  <si>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</si>
  <si>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</si>
  <si>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</si>
  <si>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</si>
  <si>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</si>
  <si>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</si>
  <si>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</si>
  <si>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</si>
  <si>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</si>
  <si>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</si>
  <si>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</si>
  <si>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</si>
  <si>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</si>
  <si>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</si>
  <si>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</si>
  <si>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</si>
  <si>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</si>
  <si>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</si>
  <si>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</si>
  <si>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</si>
  <si>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</si>
  <si>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</si>
  <si>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</si>
  <si>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</si>
  <si>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</si>
  <si>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</si>
  <si>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</si>
  <si>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</si>
  <si>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</si>
  <si>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</si>
  <si>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</si>
  <si>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</si>
  <si>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TROY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</si>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</sst>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44562</v>
      </c>
      <c r="F7" s="3" t="s">
        <v>3</v>
      </c>
      <c r="G7" s="5">
        <v>44926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34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Annual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01/01/2022 - 12/31/2022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1344966364.1099999</v>
      </c>
      <c r="D6" s="32">
        <f t="shared" si="0"/>
        <v>911313525.68999994</v>
      </c>
      <c r="E6" s="33">
        <f t="shared" si="0"/>
        <v>252719232.40999997</v>
      </c>
      <c r="F6" s="31">
        <f t="shared" si="0"/>
        <v>1168161386.28</v>
      </c>
      <c r="G6" s="32">
        <f t="shared" si="0"/>
        <v>733623759.62</v>
      </c>
      <c r="H6" s="33">
        <f t="shared" si="0"/>
        <v>188187997.44999999</v>
      </c>
      <c r="I6" s="17">
        <f t="shared" ref="I6:I69" si="1">IFERROR((C6-F6)/F6,"")</f>
        <v>0.15135321189911427</v>
      </c>
      <c r="J6" s="17">
        <f t="shared" ref="J6:J69" si="2">IFERROR((D6-G6)/G6,"")</f>
        <v>0.24220830328892168</v>
      </c>
      <c r="K6" s="17">
        <f t="shared" ref="K6:K69" si="3">IFERROR((E6-H6)/H6,"")</f>
        <v>0.34290834609229209</v>
      </c>
    </row>
    <row r="7" spans="2:11" x14ac:dyDescent="0.3">
      <c r="B7" s="18" t="str">
        <f>'County Data'!A2</f>
        <v>Addison</v>
      </c>
      <c r="C7" s="34">
        <f>IF('County Data'!C2&gt;9,'County Data'!B2,"*")</f>
        <v>52227692.060000002</v>
      </c>
      <c r="D7" s="34">
        <f>IF('County Data'!E2&gt;9,'County Data'!D2,"*")</f>
        <v>18414716.34</v>
      </c>
      <c r="E7" s="35">
        <f>IF('County Data'!G2&gt;9,'County Data'!F2,"*")</f>
        <v>7479333.2000000002</v>
      </c>
      <c r="F7" s="34">
        <f>IF('County Data'!I2&gt;9,'County Data'!H2,"*")</f>
        <v>45028561.890000001</v>
      </c>
      <c r="G7" s="34">
        <f>IF('County Data'!K2&gt;9,'County Data'!J2,"*")</f>
        <v>16090046.470000001</v>
      </c>
      <c r="H7" s="35">
        <f>IF('County Data'!M2&gt;9,'County Data'!L2,"*")</f>
        <v>5536782.04</v>
      </c>
      <c r="I7" s="19">
        <f t="shared" si="1"/>
        <v>0.15987919373456147</v>
      </c>
      <c r="J7" s="19">
        <f t="shared" si="2"/>
        <v>0.14447875426179543</v>
      </c>
      <c r="K7" s="19">
        <f t="shared" si="3"/>
        <v>0.35084479503910543</v>
      </c>
    </row>
    <row r="8" spans="2:11" x14ac:dyDescent="0.3">
      <c r="B8" s="18" t="str">
        <f>'County Data'!A3</f>
        <v>Bennington</v>
      </c>
      <c r="C8" s="34">
        <f>IF('County Data'!C3&gt;9,'County Data'!B3,"*")</f>
        <v>88099459.909999996</v>
      </c>
      <c r="D8" s="34">
        <f>IF('County Data'!E3&gt;9,'County Data'!D3,"*")</f>
        <v>51198209.530000001</v>
      </c>
      <c r="E8" s="35">
        <f>IF('County Data'!G3&gt;9,'County Data'!F3,"*")</f>
        <v>17747930.25</v>
      </c>
      <c r="F8" s="34">
        <f>IF('County Data'!I3&gt;9,'County Data'!H3,"*")</f>
        <v>77782550.5</v>
      </c>
      <c r="G8" s="34">
        <f>IF('County Data'!K3&gt;9,'County Data'!J3,"*")</f>
        <v>42903505</v>
      </c>
      <c r="H8" s="35">
        <f>IF('County Data'!M3&gt;9,'County Data'!L3,"*")</f>
        <v>14563369.49</v>
      </c>
      <c r="I8" s="19">
        <f t="shared" si="1"/>
        <v>0.13263783899706397</v>
      </c>
      <c r="J8" s="19">
        <f t="shared" si="2"/>
        <v>0.1933339602440407</v>
      </c>
      <c r="K8" s="19">
        <f t="shared" si="3"/>
        <v>0.21866922776261991</v>
      </c>
    </row>
    <row r="9" spans="2:11" x14ac:dyDescent="0.3">
      <c r="B9" s="9" t="str">
        <f>'County Data'!A4</f>
        <v>Caledonia</v>
      </c>
      <c r="C9" s="36">
        <f>IF('County Data'!C4&gt;9,'County Data'!B4,"*")</f>
        <v>43014710.640000001</v>
      </c>
      <c r="D9" s="36">
        <f>IF('County Data'!E4&gt;9,'County Data'!D4,"*")</f>
        <v>11669532.550000001</v>
      </c>
      <c r="E9" s="37">
        <f>IF('County Data'!G4&gt;9,'County Data'!F4,"*")</f>
        <v>5238654.08</v>
      </c>
      <c r="F9" s="36">
        <f>IF('County Data'!I4&gt;9,'County Data'!H4,"*")</f>
        <v>39659348.659999996</v>
      </c>
      <c r="G9" s="36">
        <f>IF('County Data'!K4&gt;9,'County Data'!J4,"*")</f>
        <v>9553524.5099999998</v>
      </c>
      <c r="H9" s="37">
        <f>IF('County Data'!M4&gt;9,'County Data'!L4,"*")</f>
        <v>4080297.22</v>
      </c>
      <c r="I9" s="8">
        <f t="shared" si="1"/>
        <v>8.4604565969188167E-2</v>
      </c>
      <c r="J9" s="8">
        <f t="shared" si="2"/>
        <v>0.22148977979646184</v>
      </c>
      <c r="K9" s="8">
        <f t="shared" si="3"/>
        <v>0.2838903142452941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395543435.75999999</v>
      </c>
      <c r="D10" s="34">
        <f>IF('County Data'!E5&gt;9,'County Data'!D5,"*")</f>
        <v>148974041.53</v>
      </c>
      <c r="E10" s="35">
        <f>IF('County Data'!G5&gt;9,'County Data'!F5,"*")</f>
        <v>75466685.450000003</v>
      </c>
      <c r="F10" s="34">
        <f>IF('County Data'!I5&gt;9,'County Data'!H5,"*")</f>
        <v>352226654.51999998</v>
      </c>
      <c r="G10" s="34">
        <f>IF('County Data'!K5&gt;9,'County Data'!J5,"*")</f>
        <v>111107813.2</v>
      </c>
      <c r="H10" s="35">
        <f>IF('County Data'!M5&gt;9,'County Data'!L5,"*")</f>
        <v>57941596.259999998</v>
      </c>
      <c r="I10" s="19">
        <f t="shared" si="1"/>
        <v>0.12297985028711225</v>
      </c>
      <c r="J10" s="19">
        <f t="shared" si="2"/>
        <v>0.34080617050610801</v>
      </c>
      <c r="K10" s="19">
        <f t="shared" si="3"/>
        <v>0.30246127689268471</v>
      </c>
    </row>
    <row r="11" spans="2:11" x14ac:dyDescent="0.3">
      <c r="B11" s="9" t="str">
        <f>'County Data'!A6</f>
        <v>Essex</v>
      </c>
      <c r="C11" s="36">
        <f>IF('County Data'!C6&gt;9,'County Data'!B6,"*")</f>
        <v>3871420.53</v>
      </c>
      <c r="D11" s="36">
        <f>IF('County Data'!E6&gt;9,'County Data'!D6,"*")</f>
        <v>1479137.22</v>
      </c>
      <c r="E11" s="37">
        <f>IF('County Data'!G6&gt;9,'County Data'!F6,"*")</f>
        <v>1027288.71</v>
      </c>
      <c r="F11" s="36">
        <f>IF('County Data'!I6&gt;9,'County Data'!H6,"*")</f>
        <v>3483085.09</v>
      </c>
      <c r="G11" s="36">
        <f>IF('County Data'!K6&gt;9,'County Data'!J6,"*")</f>
        <v>1331701.3999999999</v>
      </c>
      <c r="H11" s="37">
        <f>IF('County Data'!M6&gt;9,'County Data'!L6,"*")</f>
        <v>718303.17</v>
      </c>
      <c r="I11" s="8">
        <f t="shared" si="1"/>
        <v>0.11149180395130684</v>
      </c>
      <c r="J11" s="8">
        <f t="shared" si="2"/>
        <v>0.11071237140698363</v>
      </c>
      <c r="K11" s="8">
        <f t="shared" si="3"/>
        <v>0.43016034580496132</v>
      </c>
    </row>
    <row r="12" spans="2:11" x14ac:dyDescent="0.3">
      <c r="B12" s="18" t="str">
        <f>'County Data'!A7</f>
        <v>Franklin</v>
      </c>
      <c r="C12" s="34">
        <f>IF('County Data'!C7&gt;9,'County Data'!B7,"*")</f>
        <v>58998813.310000002</v>
      </c>
      <c r="D12" s="34">
        <f>IF('County Data'!E7&gt;9,'County Data'!D7,"*")</f>
        <v>16519470.59</v>
      </c>
      <c r="E12" s="35">
        <f>IF('County Data'!G7&gt;9,'County Data'!F7,"*")</f>
        <v>5493662.7000000002</v>
      </c>
      <c r="F12" s="34">
        <f>IF('County Data'!I7&gt;9,'County Data'!H7,"*")</f>
        <v>55027849.32</v>
      </c>
      <c r="G12" s="34">
        <f>IF('County Data'!K7&gt;9,'County Data'!J7,"*")</f>
        <v>14271428.810000001</v>
      </c>
      <c r="H12" s="35">
        <f>IF('County Data'!M7&gt;9,'County Data'!L7,"*")</f>
        <v>4474643.59</v>
      </c>
      <c r="I12" s="19">
        <f t="shared" si="1"/>
        <v>7.2162805544296382E-2</v>
      </c>
      <c r="J12" s="19">
        <f t="shared" si="2"/>
        <v>0.15752044241182037</v>
      </c>
      <c r="K12" s="19">
        <f t="shared" si="3"/>
        <v>0.22773190523538442</v>
      </c>
    </row>
    <row r="13" spans="2:11" x14ac:dyDescent="0.3">
      <c r="B13" s="9" t="str">
        <f>'County Data'!A8</f>
        <v>Grand Isle</v>
      </c>
      <c r="C13" s="36">
        <f>IF('County Data'!C8&gt;9,'County Data'!B8,"*")</f>
        <v>7758611.6100000003</v>
      </c>
      <c r="D13" s="36">
        <f>IF('County Data'!E8&gt;9,'County Data'!D8,"*")</f>
        <v>3244751.18</v>
      </c>
      <c r="E13" s="37">
        <f>IF('County Data'!G8&gt;9,'County Data'!F8,"*")</f>
        <v>1667909.21</v>
      </c>
      <c r="F13" s="36">
        <f>IF('County Data'!I8&gt;9,'County Data'!H8,"*")</f>
        <v>6534241.8300000001</v>
      </c>
      <c r="G13" s="36">
        <f>IF('County Data'!K8&gt;9,'County Data'!J8,"*")</f>
        <v>3217754.87</v>
      </c>
      <c r="H13" s="37">
        <f>IF('County Data'!M8&gt;9,'County Data'!L8,"*")</f>
        <v>1346044.84</v>
      </c>
      <c r="I13" s="8">
        <f t="shared" si="1"/>
        <v>0.18737748186464048</v>
      </c>
      <c r="J13" s="8">
        <f t="shared" si="2"/>
        <v>8.3897969518107064E-3</v>
      </c>
      <c r="K13" s="8">
        <f t="shared" si="3"/>
        <v>0.23911860915420904</v>
      </c>
    </row>
    <row r="14" spans="2:11" x14ac:dyDescent="0.3">
      <c r="B14" s="18" t="str">
        <f>'County Data'!A9</f>
        <v>Lamoille</v>
      </c>
      <c r="C14" s="34">
        <f>IF('County Data'!C9&gt;9,'County Data'!B9,"*")</f>
        <v>97844957.980000004</v>
      </c>
      <c r="D14" s="34">
        <f>IF('County Data'!E9&gt;9,'County Data'!D9,"*")</f>
        <v>104159529.17</v>
      </c>
      <c r="E14" s="35">
        <f>IF('County Data'!G9&gt;9,'County Data'!F9,"*")</f>
        <v>27323398.579999998</v>
      </c>
      <c r="F14" s="34">
        <f>IF('County Data'!I9&gt;9,'County Data'!H9,"*")</f>
        <v>83053746.859999999</v>
      </c>
      <c r="G14" s="34">
        <f>IF('County Data'!K9&gt;9,'County Data'!J9,"*")</f>
        <v>84290266.420000002</v>
      </c>
      <c r="H14" s="35">
        <f>IF('County Data'!M9&gt;9,'County Data'!L9,"*")</f>
        <v>20515244.5</v>
      </c>
      <c r="I14" s="19">
        <f t="shared" si="1"/>
        <v>0.17809203894115566</v>
      </c>
      <c r="J14" s="19">
        <f t="shared" si="2"/>
        <v>0.23572428459290662</v>
      </c>
      <c r="K14" s="19">
        <f t="shared" si="3"/>
        <v>0.33185829591258337</v>
      </c>
    </row>
    <row r="15" spans="2:11" x14ac:dyDescent="0.3">
      <c r="B15" s="21" t="str">
        <f>'County Data'!A10</f>
        <v>Orange</v>
      </c>
      <c r="C15" s="38">
        <f>IF('County Data'!C10&gt;9,'County Data'!B10,"*")</f>
        <v>23695185.059999999</v>
      </c>
      <c r="D15" s="38">
        <f>IF('County Data'!E10&gt;9,'County Data'!D10,"*")</f>
        <v>5438468.9699999997</v>
      </c>
      <c r="E15" s="39">
        <f>IF('County Data'!G10&gt;9,'County Data'!F10,"*")</f>
        <v>2880402.53</v>
      </c>
      <c r="F15" s="38">
        <f>IF('County Data'!I10&gt;9,'County Data'!H10,"*")</f>
        <v>20554842.600000001</v>
      </c>
      <c r="G15" s="38">
        <f>IF('County Data'!K10&gt;9,'County Data'!J10,"*")</f>
        <v>3700301.06</v>
      </c>
      <c r="H15" s="39">
        <f>IF('County Data'!M10&gt;9,'County Data'!L10,"*")</f>
        <v>1895131.83</v>
      </c>
      <c r="I15" s="20">
        <f t="shared" si="1"/>
        <v>0.1527787159995084</v>
      </c>
      <c r="J15" s="20">
        <f t="shared" si="2"/>
        <v>0.46973688946271835</v>
      </c>
      <c r="K15" s="20">
        <f t="shared" si="3"/>
        <v>0.51989560008603708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40746011.259999998</v>
      </c>
      <c r="D16" s="34">
        <f>IF('County Data'!E11&gt;9,'County Data'!D11,"*")</f>
        <v>7519764.6600000001</v>
      </c>
      <c r="E16" s="35">
        <f>IF('County Data'!G11&gt;9,'County Data'!F11,"*")</f>
        <v>5985702.6399999997</v>
      </c>
      <c r="F16" s="34">
        <f>IF('County Data'!I11&gt;9,'County Data'!H11,"*")</f>
        <v>36465368.25</v>
      </c>
      <c r="G16" s="34">
        <f>IF('County Data'!K11&gt;9,'County Data'!J11,"*")</f>
        <v>7149064.9199999999</v>
      </c>
      <c r="H16" s="35">
        <f>IF('County Data'!M11&gt;9,'County Data'!L11,"*")</f>
        <v>4507101.68</v>
      </c>
      <c r="I16" s="19">
        <f t="shared" si="1"/>
        <v>0.11738927139451</v>
      </c>
      <c r="J16" s="19">
        <f t="shared" si="2"/>
        <v>5.1852898826382492E-2</v>
      </c>
      <c r="K16" s="19">
        <f t="shared" si="3"/>
        <v>0.32806026244342462</v>
      </c>
    </row>
    <row r="17" spans="2:11" x14ac:dyDescent="0.3">
      <c r="B17" s="9" t="str">
        <f>'County Data'!A12</f>
        <v>Other</v>
      </c>
      <c r="C17" s="36">
        <f>IF('County Data'!C12&gt;9,'County Data'!B12,"*")</f>
        <v>64966759.350000001</v>
      </c>
      <c r="D17" s="36">
        <f>IF('County Data'!E12&gt;9,'County Data'!D12,"*")</f>
        <v>340731183.01999998</v>
      </c>
      <c r="E17" s="37">
        <f>IF('County Data'!G12&gt;9,'County Data'!F12,"*")</f>
        <v>9349864.75</v>
      </c>
      <c r="F17" s="36">
        <f>IF('County Data'!I12&gt;9,'County Data'!H12,"*")</f>
        <v>39668612.780000001</v>
      </c>
      <c r="G17" s="36">
        <f>IF('County Data'!K12&gt;9,'County Data'!J12,"*")</f>
        <v>280092501.26999998</v>
      </c>
      <c r="H17" s="37">
        <f>IF('County Data'!M12&gt;9,'County Data'!L12,"*")</f>
        <v>6260158.2300000004</v>
      </c>
      <c r="I17" s="8">
        <f t="shared" si="1"/>
        <v>0.63773711246980491</v>
      </c>
      <c r="J17" s="8">
        <f t="shared" si="2"/>
        <v>0.21649519881842999</v>
      </c>
      <c r="K17" s="8">
        <f t="shared" si="3"/>
        <v>0.49355086668472264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130934989.59</v>
      </c>
      <c r="D18" s="34">
        <f>IF('County Data'!E13&gt;9,'County Data'!D13,"*")</f>
        <v>56665981.469999999</v>
      </c>
      <c r="E18" s="35">
        <f>IF('County Data'!G13&gt;9,'County Data'!F13,"*")</f>
        <v>26802997.359999999</v>
      </c>
      <c r="F18" s="34">
        <f>IF('County Data'!I13&gt;9,'County Data'!H13,"*")</f>
        <v>116658601.23999999</v>
      </c>
      <c r="G18" s="34">
        <f>IF('County Data'!K13&gt;9,'County Data'!J13,"*")</f>
        <v>44211400.210000001</v>
      </c>
      <c r="H18" s="35">
        <f>IF('County Data'!M13&gt;9,'County Data'!L13,"*")</f>
        <v>18746504.289999999</v>
      </c>
      <c r="I18" s="19">
        <f t="shared" si="1"/>
        <v>0.12237750322952534</v>
      </c>
      <c r="J18" s="19">
        <f t="shared" si="2"/>
        <v>0.28170519822584006</v>
      </c>
      <c r="K18" s="19">
        <f t="shared" si="3"/>
        <v>0.4297597538916948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123351512.73999999</v>
      </c>
      <c r="D19" s="36">
        <f>IF('County Data'!E14&gt;9,'County Data'!D14,"*")</f>
        <v>33838003.270000003</v>
      </c>
      <c r="E19" s="37">
        <f>IF('County Data'!G14&gt;9,'County Data'!F14,"*")</f>
        <v>21543335.140000001</v>
      </c>
      <c r="F19" s="36">
        <f>IF('County Data'!I14&gt;9,'County Data'!H14,"*")</f>
        <v>106448871.87</v>
      </c>
      <c r="G19" s="36">
        <f>IF('County Data'!K14&gt;9,'County Data'!J14,"*")</f>
        <v>25561280.559999999</v>
      </c>
      <c r="H19" s="37">
        <f>IF('County Data'!M14&gt;9,'County Data'!L14,"*")</f>
        <v>15405349.359999999</v>
      </c>
      <c r="I19" s="8">
        <f t="shared" si="1"/>
        <v>0.15878647253906297</v>
      </c>
      <c r="J19" s="8">
        <f t="shared" si="2"/>
        <v>0.32379922009666345</v>
      </c>
      <c r="K19" s="8">
        <f t="shared" si="3"/>
        <v>0.39843210540471646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96631948.129999995</v>
      </c>
      <c r="D20" s="34">
        <f>IF('County Data'!E15&gt;9,'County Data'!D15,"*")</f>
        <v>34830955.420000002</v>
      </c>
      <c r="E20" s="35">
        <f>IF('County Data'!G15&gt;9,'County Data'!F15,"*")</f>
        <v>19406933.050000001</v>
      </c>
      <c r="F20" s="34">
        <f>IF('County Data'!I15&gt;9,'County Data'!H15,"*")</f>
        <v>84812291.540000007</v>
      </c>
      <c r="G20" s="34">
        <f>IF('County Data'!K15&gt;9,'County Data'!J15,"*")</f>
        <v>26082751.550000001</v>
      </c>
      <c r="H20" s="35">
        <f>IF('County Data'!M15&gt;9,'County Data'!L15,"*")</f>
        <v>13233648.66</v>
      </c>
      <c r="I20" s="19">
        <f t="shared" si="1"/>
        <v>0.13936254256761221</v>
      </c>
      <c r="J20" s="19">
        <f t="shared" si="2"/>
        <v>0.33540187864113596</v>
      </c>
      <c r="K20" s="19">
        <f t="shared" si="3"/>
        <v>0.46648392658778659</v>
      </c>
    </row>
    <row r="21" spans="2:11" x14ac:dyDescent="0.3">
      <c r="B21" s="9" t="str">
        <f>'County Data'!A16</f>
        <v>Windsor</v>
      </c>
      <c r="C21" s="36">
        <f>IF('County Data'!C16&gt;9,'County Data'!B16,"*")</f>
        <v>117280856.18000001</v>
      </c>
      <c r="D21" s="36">
        <f>IF('County Data'!E16&gt;9,'County Data'!D16,"*")</f>
        <v>76629780.769999996</v>
      </c>
      <c r="E21" s="37">
        <f>IF('County Data'!G16&gt;9,'County Data'!F16,"*")</f>
        <v>25305134.760000002</v>
      </c>
      <c r="F21" s="36">
        <f>IF('County Data'!I16&gt;9,'County Data'!H16,"*")</f>
        <v>100756759.33</v>
      </c>
      <c r="G21" s="36">
        <f>IF('County Data'!K16&gt;9,'County Data'!J16,"*")</f>
        <v>64060419.369999997</v>
      </c>
      <c r="H21" s="37">
        <f>IF('County Data'!M16&gt;9,'County Data'!L16,"*")</f>
        <v>18963822.289999999</v>
      </c>
      <c r="I21" s="8">
        <f t="shared" si="1"/>
        <v>0.16399988407606528</v>
      </c>
      <c r="J21" s="8">
        <f t="shared" si="2"/>
        <v>0.19621103832308551</v>
      </c>
      <c r="K21" s="8">
        <f t="shared" si="3"/>
        <v>0.33438999654325502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Annual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01/01/2022 - 12/31/2022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ADDISON</v>
      </c>
      <c r="C6" s="31" t="str">
        <f>IF('Town Data'!C2&gt;9,'Town Data'!B2,"*")</f>
        <v>*</v>
      </c>
      <c r="D6" s="32">
        <f>IF('Town Data'!E2&gt;9,'Town Data'!D2,"*")</f>
        <v>173911.24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142466.65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0.22071544463212969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40">
        <f>IF('Town Data'!C3&gt;9,'Town Data'!B3,"*")</f>
        <v>1804844.63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1305027.49</v>
      </c>
      <c r="G7" s="36">
        <f>IF('Town Data'!K3&gt;9,'Town Data'!J3,"*")</f>
        <v>1032287.04</v>
      </c>
      <c r="H7" s="37" t="str">
        <f>IF('Town Data'!M3&gt;9,'Town Data'!L3,"*")</f>
        <v>*</v>
      </c>
      <c r="I7" s="8">
        <f t="shared" si="0"/>
        <v>0.38299357203578899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BARRE</v>
      </c>
      <c r="C8" s="41">
        <f>IF('Town Data'!C4&gt;9,'Town Data'!B4,"*")</f>
        <v>19135265.870000001</v>
      </c>
      <c r="D8" s="34">
        <f>IF('Town Data'!E4&gt;9,'Town Data'!D4,"*")</f>
        <v>635677.61</v>
      </c>
      <c r="E8" s="35">
        <f>IF('Town Data'!G4&gt;9,'Town Data'!F4,"*")</f>
        <v>3177908.61</v>
      </c>
      <c r="F8" s="34">
        <f>IF('Town Data'!I4&gt;9,'Town Data'!H4,"*")</f>
        <v>17650239.32</v>
      </c>
      <c r="G8" s="34" t="str">
        <f>IF('Town Data'!K4&gt;9,'Town Data'!J4,"*")</f>
        <v>*</v>
      </c>
      <c r="H8" s="35">
        <f>IF('Town Data'!M4&gt;9,'Town Data'!L4,"*")</f>
        <v>2389374.3199999998</v>
      </c>
      <c r="I8" s="19">
        <f t="shared" si="0"/>
        <v>8.413634076435858E-2</v>
      </c>
      <c r="J8" s="19" t="str">
        <f t="shared" si="1"/>
        <v/>
      </c>
      <c r="K8" s="19">
        <f t="shared" si="2"/>
        <v>0.33001706070064407</v>
      </c>
    </row>
    <row r="9" spans="2:11" x14ac:dyDescent="0.3">
      <c r="B9" t="str">
        <f>'Town Data'!A5</f>
        <v>BARRE TOWN</v>
      </c>
      <c r="C9" s="40">
        <f>IF('Town Data'!C5&gt;9,'Town Data'!B5,"*")</f>
        <v>5628525.9100000001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5332264.21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5.5560206383696839E-2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BARTON</v>
      </c>
      <c r="C10" s="41">
        <f>IF('Town Data'!C6&gt;9,'Town Data'!B6,"*")</f>
        <v>3328614.36</v>
      </c>
      <c r="D10" s="34">
        <f>IF('Town Data'!E6&gt;9,'Town Data'!D6,"*")</f>
        <v>921552.01</v>
      </c>
      <c r="E10" s="35">
        <f>IF('Town Data'!G6&gt;9,'Town Data'!F6,"*")</f>
        <v>642403.93999999994</v>
      </c>
      <c r="F10" s="34">
        <f>IF('Town Data'!I6&gt;9,'Town Data'!H6,"*")</f>
        <v>3021625.28</v>
      </c>
      <c r="G10" s="34">
        <f>IF('Town Data'!K6&gt;9,'Town Data'!J6,"*")</f>
        <v>1047701.14</v>
      </c>
      <c r="H10" s="35" t="str">
        <f>IF('Town Data'!M6&gt;9,'Town Data'!L6,"*")</f>
        <v>*</v>
      </c>
      <c r="I10" s="19">
        <f t="shared" si="0"/>
        <v>0.1015973363844772</v>
      </c>
      <c r="J10" s="19">
        <f t="shared" si="1"/>
        <v>-0.12040564354067612</v>
      </c>
      <c r="K10" s="19" t="str">
        <f t="shared" si="2"/>
        <v/>
      </c>
    </row>
    <row r="11" spans="2:11" x14ac:dyDescent="0.3">
      <c r="B11" t="str">
        <f>'Town Data'!A7</f>
        <v>BENNINGTON</v>
      </c>
      <c r="C11" s="40">
        <f>IF('Town Data'!C7&gt;9,'Town Data'!B7,"*")</f>
        <v>35990469.520000003</v>
      </c>
      <c r="D11" s="36">
        <f>IF('Town Data'!E7&gt;9,'Town Data'!D7,"*")</f>
        <v>8750688.6999999993</v>
      </c>
      <c r="E11" s="37">
        <f>IF('Town Data'!G7&gt;9,'Town Data'!F7,"*")</f>
        <v>4723926.99</v>
      </c>
      <c r="F11" s="36">
        <f>IF('Town Data'!I7&gt;9,'Town Data'!H7,"*")</f>
        <v>31289212.149999999</v>
      </c>
      <c r="G11" s="36">
        <f>IF('Town Data'!K7&gt;9,'Town Data'!J7,"*")</f>
        <v>6217430.5499999998</v>
      </c>
      <c r="H11" s="37">
        <f>IF('Town Data'!M7&gt;9,'Town Data'!L7,"*")</f>
        <v>3772211.54</v>
      </c>
      <c r="I11" s="8">
        <f t="shared" si="0"/>
        <v>0.15025170168754168</v>
      </c>
      <c r="J11" s="8">
        <f t="shared" si="1"/>
        <v>0.40744454314813366</v>
      </c>
      <c r="K11" s="8">
        <f t="shared" si="2"/>
        <v>0.25229641548681553</v>
      </c>
    </row>
    <row r="12" spans="2:11" x14ac:dyDescent="0.3">
      <c r="B12" s="24" t="str">
        <f>'Town Data'!A8</f>
        <v>BERLIN</v>
      </c>
      <c r="C12" s="41">
        <f>IF('Town Data'!C8&gt;9,'Town Data'!B8,"*")</f>
        <v>21110789.239999998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20147920.219999999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4.778999566636162E-2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BETHEL</v>
      </c>
      <c r="C13" s="40">
        <f>IF('Town Data'!C9&gt;9,'Town Data'!B9,"*")</f>
        <v>2797316.27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2435519.79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0.1485500062391199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41">
        <f>IF('Town Data'!C10&gt;9,'Town Data'!B10,"*")</f>
        <v>6051374.5999999996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5626632.4900000002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7.5487800341479103E-2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BRANDON</v>
      </c>
      <c r="C15" s="40">
        <f>IF('Town Data'!C11&gt;9,'Town Data'!B11,"*")</f>
        <v>4648408.59</v>
      </c>
      <c r="D15" s="36" t="str">
        <f>IF('Town Data'!E11&gt;9,'Town Data'!D11,"*")</f>
        <v>*</v>
      </c>
      <c r="E15" s="37">
        <f>IF('Town Data'!G11&gt;9,'Town Data'!F11,"*")</f>
        <v>937608.72</v>
      </c>
      <c r="F15" s="36">
        <f>IF('Town Data'!I11&gt;9,'Town Data'!H11,"*")</f>
        <v>4326451.9000000004</v>
      </c>
      <c r="G15" s="36" t="str">
        <f>IF('Town Data'!K11&gt;9,'Town Data'!J11,"*")</f>
        <v>*</v>
      </c>
      <c r="H15" s="37">
        <f>IF('Town Data'!M11&gt;9,'Town Data'!L11,"*")</f>
        <v>842410.76</v>
      </c>
      <c r="I15" s="8">
        <f t="shared" si="0"/>
        <v>7.441587181403761E-2</v>
      </c>
      <c r="J15" s="8" t="str">
        <f t="shared" si="1"/>
        <v/>
      </c>
      <c r="K15" s="8">
        <f t="shared" si="2"/>
        <v>0.11300658125496874</v>
      </c>
    </row>
    <row r="16" spans="2:11" x14ac:dyDescent="0.3">
      <c r="B16" s="25" t="str">
        <f>'Town Data'!A12</f>
        <v>BRATTLEBORO</v>
      </c>
      <c r="C16" s="42">
        <f>IF('Town Data'!C12&gt;9,'Town Data'!B12,"*")</f>
        <v>44015416.920000002</v>
      </c>
      <c r="D16" s="43">
        <f>IF('Town Data'!E12&gt;9,'Town Data'!D12,"*")</f>
        <v>10361291.640000001</v>
      </c>
      <c r="E16" s="44">
        <f>IF('Town Data'!G12&gt;9,'Town Data'!F12,"*")</f>
        <v>5421588.6200000001</v>
      </c>
      <c r="F16" s="43">
        <f>IF('Town Data'!I12&gt;9,'Town Data'!H12,"*")</f>
        <v>42040155.490000002</v>
      </c>
      <c r="G16" s="43">
        <f>IF('Town Data'!K12&gt;9,'Town Data'!J12,"*")</f>
        <v>8384618.8899999997</v>
      </c>
      <c r="H16" s="44">
        <f>IF('Town Data'!M12&gt;9,'Town Data'!L12,"*")</f>
        <v>4173341.65</v>
      </c>
      <c r="I16" s="23">
        <f t="shared" si="0"/>
        <v>4.6985112375948532E-2</v>
      </c>
      <c r="J16" s="23">
        <f t="shared" si="1"/>
        <v>0.23574986244842919</v>
      </c>
      <c r="K16" s="23">
        <f t="shared" si="2"/>
        <v>0.29910011561119138</v>
      </c>
    </row>
    <row r="17" spans="2:11" x14ac:dyDescent="0.3">
      <c r="B17" s="24" t="str">
        <f>'Town Data'!A13</f>
        <v>BRIGHTON</v>
      </c>
      <c r="C17" s="41">
        <f>IF('Town Data'!C13&gt;9,'Town Data'!B13,"*")</f>
        <v>1715129.47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 t="str">
        <f>IF('Town Data'!I13&gt;9,'Town Data'!H13,"*")</f>
        <v>*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BRISTOL</v>
      </c>
      <c r="C18" s="40">
        <f>IF('Town Data'!C14&gt;9,'Town Data'!B14,"*")</f>
        <v>4979331.67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4158920.88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0.19726530359000244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BURKE</v>
      </c>
      <c r="C19" s="41">
        <f>IF('Town Data'!C15&gt;9,'Town Data'!B15,"*")</f>
        <v>4058207.89</v>
      </c>
      <c r="D19" s="34">
        <f>IF('Town Data'!E15&gt;9,'Town Data'!D15,"*")</f>
        <v>5213752.63</v>
      </c>
      <c r="E19" s="35">
        <f>IF('Town Data'!G15&gt;9,'Town Data'!F15,"*")</f>
        <v>1921808.89</v>
      </c>
      <c r="F19" s="34">
        <f>IF('Town Data'!I15&gt;9,'Town Data'!H15,"*")</f>
        <v>3046003.52</v>
      </c>
      <c r="G19" s="34">
        <f>IF('Town Data'!K15&gt;9,'Town Data'!J15,"*")</f>
        <v>3841844.8</v>
      </c>
      <c r="H19" s="35">
        <f>IF('Town Data'!M15&gt;9,'Town Data'!L15,"*")</f>
        <v>1536012.45</v>
      </c>
      <c r="I19" s="19">
        <f t="shared" si="0"/>
        <v>0.33230571250291929</v>
      </c>
      <c r="J19" s="19">
        <f t="shared" si="1"/>
        <v>0.35709610914006734</v>
      </c>
      <c r="K19" s="19">
        <f t="shared" si="2"/>
        <v>0.25116752146117044</v>
      </c>
    </row>
    <row r="20" spans="2:11" x14ac:dyDescent="0.3">
      <c r="B20" t="str">
        <f>'Town Data'!A16</f>
        <v>BURLINGTON</v>
      </c>
      <c r="C20" s="40">
        <f>IF('Town Data'!C16&gt;9,'Town Data'!B16,"*")</f>
        <v>130386174.48</v>
      </c>
      <c r="D20" s="36">
        <f>IF('Town Data'!E16&gt;9,'Town Data'!D16,"*")</f>
        <v>68397511.650000006</v>
      </c>
      <c r="E20" s="37">
        <f>IF('Town Data'!G16&gt;9,'Town Data'!F16,"*")</f>
        <v>43967413.649999999</v>
      </c>
      <c r="F20" s="36">
        <f>IF('Town Data'!I16&gt;9,'Town Data'!H16,"*")</f>
        <v>110389491.11</v>
      </c>
      <c r="G20" s="36">
        <f>IF('Town Data'!K16&gt;9,'Town Data'!J16,"*")</f>
        <v>50096068.039999999</v>
      </c>
      <c r="H20" s="37">
        <f>IF('Town Data'!M16&gt;9,'Town Data'!L16,"*")</f>
        <v>32899419.75</v>
      </c>
      <c r="I20" s="8">
        <f t="shared" si="0"/>
        <v>0.18114662155724476</v>
      </c>
      <c r="J20" s="8">
        <f t="shared" si="1"/>
        <v>0.36532694732422771</v>
      </c>
      <c r="K20" s="8">
        <f t="shared" si="2"/>
        <v>0.33641912179925298</v>
      </c>
    </row>
    <row r="21" spans="2:11" x14ac:dyDescent="0.3">
      <c r="B21" s="24" t="str">
        <f>'Town Data'!A17</f>
        <v>CAMBRIDGE</v>
      </c>
      <c r="C21" s="41">
        <f>IF('Town Data'!C17&gt;9,'Town Data'!B17,"*")</f>
        <v>9120864.0099999998</v>
      </c>
      <c r="D21" s="34">
        <f>IF('Town Data'!E17&gt;9,'Town Data'!D17,"*")</f>
        <v>9192021.8100000005</v>
      </c>
      <c r="E21" s="35">
        <f>IF('Town Data'!G17&gt;9,'Town Data'!F17,"*")</f>
        <v>2031045.89</v>
      </c>
      <c r="F21" s="34">
        <f>IF('Town Data'!I17&gt;9,'Town Data'!H17,"*")</f>
        <v>7640843.9699999997</v>
      </c>
      <c r="G21" s="34">
        <f>IF('Town Data'!K17&gt;9,'Town Data'!J17,"*")</f>
        <v>7064120.2199999997</v>
      </c>
      <c r="H21" s="35">
        <f>IF('Town Data'!M17&gt;9,'Town Data'!L17,"*")</f>
        <v>1378141.9</v>
      </c>
      <c r="I21" s="19">
        <f t="shared" si="0"/>
        <v>0.19369850317726095</v>
      </c>
      <c r="J21" s="19">
        <f t="shared" si="1"/>
        <v>0.30122669543129615</v>
      </c>
      <c r="K21" s="19">
        <f t="shared" si="2"/>
        <v>0.47375672272935032</v>
      </c>
    </row>
    <row r="22" spans="2:11" x14ac:dyDescent="0.3">
      <c r="B22" t="str">
        <f>'Town Data'!A18</f>
        <v>CASTLETON</v>
      </c>
      <c r="C22" s="40">
        <f>IF('Town Data'!C18&gt;9,'Town Data'!B18,"*")</f>
        <v>7302835.4500000002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6517088.04</v>
      </c>
      <c r="G22" s="36">
        <f>IF('Town Data'!K18&gt;9,'Town Data'!J18,"*")</f>
        <v>1786151.94</v>
      </c>
      <c r="H22" s="37" t="str">
        <f>IF('Town Data'!M18&gt;9,'Town Data'!L18,"*")</f>
        <v>*</v>
      </c>
      <c r="I22" s="8">
        <f t="shared" si="0"/>
        <v>0.1205672541443832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CHARLOTTE</v>
      </c>
      <c r="C23" s="41">
        <f>IF('Town Data'!C19&gt;9,'Town Data'!B19,"*")</f>
        <v>2878755.15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2122029.16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0.35660489698454462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CHESTER</v>
      </c>
      <c r="C24" s="40">
        <f>IF('Town Data'!C20&gt;9,'Town Data'!B20,"*")</f>
        <v>3708925.93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3085303.42</v>
      </c>
      <c r="G24" s="36">
        <f>IF('Town Data'!K20&gt;9,'Town Data'!J20,"*")</f>
        <v>858785.97</v>
      </c>
      <c r="H24" s="37" t="str">
        <f>IF('Town Data'!M20&gt;9,'Town Data'!L20,"*")</f>
        <v>*</v>
      </c>
      <c r="I24" s="8">
        <f t="shared" si="0"/>
        <v>0.20212680087069046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COLCHESTER</v>
      </c>
      <c r="C25" s="41">
        <f>IF('Town Data'!C21&gt;9,'Town Data'!B21,"*")</f>
        <v>32321850.879999999</v>
      </c>
      <c r="D25" s="34">
        <f>IF('Town Data'!E21&gt;9,'Town Data'!D21,"*")</f>
        <v>13544692.42</v>
      </c>
      <c r="E25" s="35">
        <f>IF('Town Data'!G21&gt;9,'Town Data'!F21,"*")</f>
        <v>3050035.2000000002</v>
      </c>
      <c r="F25" s="34">
        <f>IF('Town Data'!I21&gt;9,'Town Data'!H21,"*")</f>
        <v>29368221.120000001</v>
      </c>
      <c r="G25" s="34">
        <f>IF('Town Data'!K21&gt;9,'Town Data'!J21,"*")</f>
        <v>11729565.41</v>
      </c>
      <c r="H25" s="35">
        <f>IF('Town Data'!M21&gt;9,'Town Data'!L21,"*")</f>
        <v>2642095.3199999998</v>
      </c>
      <c r="I25" s="19">
        <f t="shared" si="0"/>
        <v>0.10057230732264379</v>
      </c>
      <c r="J25" s="19">
        <f t="shared" si="1"/>
        <v>0.15474801892084761</v>
      </c>
      <c r="K25" s="19">
        <f t="shared" si="2"/>
        <v>0.15440013723653254</v>
      </c>
    </row>
    <row r="26" spans="2:11" x14ac:dyDescent="0.3">
      <c r="B26" t="str">
        <f>'Town Data'!A22</f>
        <v>DANVILLE</v>
      </c>
      <c r="C26" s="40">
        <f>IF('Town Data'!C22&gt;9,'Town Data'!B22,"*")</f>
        <v>2500002.14</v>
      </c>
      <c r="D26" s="36">
        <f>IF('Town Data'!E22&gt;9,'Town Data'!D22,"*")</f>
        <v>190185.43</v>
      </c>
      <c r="E26" s="37" t="str">
        <f>IF('Town Data'!G22&gt;9,'Town Data'!F22,"*")</f>
        <v>*</v>
      </c>
      <c r="F26" s="36">
        <f>IF('Town Data'!I22&gt;9,'Town Data'!H22,"*")</f>
        <v>2271940.4</v>
      </c>
      <c r="G26" s="36">
        <f>IF('Town Data'!K22&gt;9,'Town Data'!J22,"*")</f>
        <v>181814.08</v>
      </c>
      <c r="H26" s="37" t="str">
        <f>IF('Town Data'!M22&gt;9,'Town Data'!L22,"*")</f>
        <v>*</v>
      </c>
      <c r="I26" s="8">
        <f t="shared" si="0"/>
        <v>0.10038192022994979</v>
      </c>
      <c r="J26" s="8">
        <f t="shared" si="1"/>
        <v>4.6043463740542023E-2</v>
      </c>
      <c r="K26" s="8" t="str">
        <f t="shared" si="2"/>
        <v/>
      </c>
    </row>
    <row r="27" spans="2:11" x14ac:dyDescent="0.3">
      <c r="B27" s="24" t="str">
        <f>'Town Data'!A23</f>
        <v>DERBY</v>
      </c>
      <c r="C27" s="41">
        <f>IF('Town Data'!C23&gt;9,'Town Data'!B23,"*")</f>
        <v>11477594.060000001</v>
      </c>
      <c r="D27" s="34">
        <f>IF('Town Data'!E23&gt;9,'Town Data'!D23,"*")</f>
        <v>845843.51</v>
      </c>
      <c r="E27" s="35" t="str">
        <f>IF('Town Data'!G23&gt;9,'Town Data'!F23,"*")</f>
        <v>*</v>
      </c>
      <c r="F27" s="34">
        <f>IF('Town Data'!I23&gt;9,'Town Data'!H23,"*")</f>
        <v>10507157.08</v>
      </c>
      <c r="G27" s="34">
        <f>IF('Town Data'!K23&gt;9,'Town Data'!J23,"*")</f>
        <v>719307.54</v>
      </c>
      <c r="H27" s="35" t="str">
        <f>IF('Town Data'!M23&gt;9,'Town Data'!L23,"*")</f>
        <v>*</v>
      </c>
      <c r="I27" s="19">
        <f t="shared" si="0"/>
        <v>9.235961474747463E-2</v>
      </c>
      <c r="J27" s="19">
        <f t="shared" si="1"/>
        <v>0.17591358767072005</v>
      </c>
      <c r="K27" s="19" t="str">
        <f t="shared" si="2"/>
        <v/>
      </c>
    </row>
    <row r="28" spans="2:11" x14ac:dyDescent="0.3">
      <c r="B28" t="str">
        <f>'Town Data'!A24</f>
        <v>DORSET</v>
      </c>
      <c r="C28" s="40">
        <f>IF('Town Data'!C24&gt;9,'Town Data'!B24,"*")</f>
        <v>6708347.54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6167957.7999999998</v>
      </c>
      <c r="G28" s="36">
        <f>IF('Town Data'!K24&gt;9,'Town Data'!J24,"*")</f>
        <v>2222198.66</v>
      </c>
      <c r="H28" s="37" t="str">
        <f>IF('Town Data'!M24&gt;9,'Town Data'!L24,"*")</f>
        <v>*</v>
      </c>
      <c r="I28" s="8">
        <f t="shared" si="0"/>
        <v>8.7612424974762348E-2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DOVER</v>
      </c>
      <c r="C29" s="41">
        <f>IF('Town Data'!C25&gt;9,'Town Data'!B25,"*")</f>
        <v>11667409.09</v>
      </c>
      <c r="D29" s="34">
        <f>IF('Town Data'!E25&gt;9,'Town Data'!D25,"*")</f>
        <v>5673180.9900000002</v>
      </c>
      <c r="E29" s="35">
        <f>IF('Town Data'!G25&gt;9,'Town Data'!F25,"*")</f>
        <v>4557249.3099999996</v>
      </c>
      <c r="F29" s="34">
        <f>IF('Town Data'!I25&gt;9,'Town Data'!H25,"*")</f>
        <v>8939823.5700000003</v>
      </c>
      <c r="G29" s="34">
        <f>IF('Town Data'!K25&gt;9,'Town Data'!J25,"*")</f>
        <v>3681604.98</v>
      </c>
      <c r="H29" s="35">
        <f>IF('Town Data'!M25&gt;9,'Town Data'!L25,"*")</f>
        <v>3054849.53</v>
      </c>
      <c r="I29" s="19">
        <f t="shared" si="0"/>
        <v>0.30510507267203257</v>
      </c>
      <c r="J29" s="19">
        <f t="shared" si="1"/>
        <v>0.5409532040561289</v>
      </c>
      <c r="K29" s="19">
        <f t="shared" si="2"/>
        <v>0.49180811206763425</v>
      </c>
    </row>
    <row r="30" spans="2:11" x14ac:dyDescent="0.3">
      <c r="B30" t="str">
        <f>'Town Data'!A26</f>
        <v>ENOSBURG</v>
      </c>
      <c r="C30" s="40">
        <f>IF('Town Data'!C26&gt;9,'Town Data'!B26,"*")</f>
        <v>5464284.0499999998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4913212.87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0.11216106335730568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ESSEX</v>
      </c>
      <c r="C31" s="41">
        <f>IF('Town Data'!C27&gt;9,'Town Data'!B27,"*")</f>
        <v>41971064.880000003</v>
      </c>
      <c r="D31" s="34" t="str">
        <f>IF('Town Data'!E27&gt;9,'Town Data'!D27,"*")</f>
        <v>*</v>
      </c>
      <c r="E31" s="35">
        <f>IF('Town Data'!G27&gt;9,'Town Data'!F27,"*")</f>
        <v>3757684.41</v>
      </c>
      <c r="F31" s="34">
        <f>IF('Town Data'!I27&gt;9,'Town Data'!H27,"*")</f>
        <v>40142985.979999997</v>
      </c>
      <c r="G31" s="34" t="str">
        <f>IF('Town Data'!K27&gt;9,'Town Data'!J27,"*")</f>
        <v>*</v>
      </c>
      <c r="H31" s="35">
        <f>IF('Town Data'!M27&gt;9,'Town Data'!L27,"*")</f>
        <v>2894418.99</v>
      </c>
      <c r="I31" s="19">
        <f t="shared" si="0"/>
        <v>4.5539185871992426E-2</v>
      </c>
      <c r="J31" s="19" t="str">
        <f t="shared" si="1"/>
        <v/>
      </c>
      <c r="K31" s="19">
        <f t="shared" si="2"/>
        <v>0.29825171234106634</v>
      </c>
    </row>
    <row r="32" spans="2:11" x14ac:dyDescent="0.3">
      <c r="B32" t="str">
        <f>'Town Data'!A28</f>
        <v>FAIR HAVEN</v>
      </c>
      <c r="C32" s="40">
        <f>IF('Town Data'!C28&gt;9,'Town Data'!B28,"*")</f>
        <v>6560375.6500000004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5935520.8600000003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0.10527379226496392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FAIRFAX</v>
      </c>
      <c r="C33" s="41">
        <f>IF('Town Data'!C29&gt;9,'Town Data'!B29,"*")</f>
        <v>3892809.45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3739380.05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4.1030705076366969E-2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FAIRLEE</v>
      </c>
      <c r="C34" s="40">
        <f>IF('Town Data'!C30&gt;9,'Town Data'!B30,"*")</f>
        <v>2786066.28</v>
      </c>
      <c r="D34" s="36">
        <f>IF('Town Data'!E30&gt;9,'Town Data'!D30,"*")</f>
        <v>4994450.82</v>
      </c>
      <c r="E34" s="37" t="str">
        <f>IF('Town Data'!G30&gt;9,'Town Data'!F30,"*")</f>
        <v>*</v>
      </c>
      <c r="F34" s="36" t="str">
        <f>IF('Town Data'!I30&gt;9,'Town Data'!H30,"*")</f>
        <v>*</v>
      </c>
      <c r="G34" s="36">
        <f>IF('Town Data'!K30&gt;9,'Town Data'!J30,"*")</f>
        <v>3312851.89</v>
      </c>
      <c r="H34" s="37" t="str">
        <f>IF('Town Data'!M30&gt;9,'Town Data'!L30,"*")</f>
        <v>*</v>
      </c>
      <c r="I34" s="8" t="str">
        <f t="shared" si="0"/>
        <v/>
      </c>
      <c r="J34" s="8">
        <f t="shared" si="1"/>
        <v>0.50759858449331408</v>
      </c>
      <c r="K34" s="8" t="str">
        <f t="shared" si="2"/>
        <v/>
      </c>
    </row>
    <row r="35" spans="2:11" x14ac:dyDescent="0.3">
      <c r="B35" s="24" t="str">
        <f>'Town Data'!A31</f>
        <v>FERRISBURGH</v>
      </c>
      <c r="C35" s="41">
        <f>IF('Town Data'!C31&gt;9,'Town Data'!B31,"*")</f>
        <v>4868674.24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5180715.4800000004</v>
      </c>
      <c r="G35" s="34">
        <f>IF('Town Data'!K31&gt;9,'Town Data'!J31,"*")</f>
        <v>6838146.1699999999</v>
      </c>
      <c r="H35" s="35" t="str">
        <f>IF('Town Data'!M31&gt;9,'Town Data'!L31,"*")</f>
        <v>*</v>
      </c>
      <c r="I35" s="19">
        <f t="shared" si="0"/>
        <v>-6.0231302260204456E-2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GRAND ISLE</v>
      </c>
      <c r="C36" s="40" t="str">
        <f>IF('Town Data'!C32&gt;9,'Town Data'!B32,"*")</f>
        <v>*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 t="str">
        <f>IF('Town Data'!I32&gt;9,'Town Data'!H32,"*")</f>
        <v>*</v>
      </c>
      <c r="G36" s="36">
        <f>IF('Town Data'!K32&gt;9,'Town Data'!J32,"*")</f>
        <v>253992.64</v>
      </c>
      <c r="H36" s="37" t="str">
        <f>IF('Town Data'!M32&gt;9,'Town Data'!L32,"*")</f>
        <v>*</v>
      </c>
      <c r="I36" s="8" t="str">
        <f t="shared" si="0"/>
        <v/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GREENSBORO</v>
      </c>
      <c r="C37" s="41" t="str">
        <f>IF('Town Data'!C33&gt;9,'Town Data'!B33,"*")</f>
        <v>*</v>
      </c>
      <c r="D37" s="34">
        <f>IF('Town Data'!E33&gt;9,'Town Data'!D33,"*")</f>
        <v>869653.46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>
        <f>IF('Town Data'!K33&gt;9,'Town Data'!J33,"*")</f>
        <v>720985.01</v>
      </c>
      <c r="H37" s="35" t="str">
        <f>IF('Town Data'!M33&gt;9,'Town Data'!L33,"*")</f>
        <v>*</v>
      </c>
      <c r="I37" s="19" t="str">
        <f t="shared" si="0"/>
        <v/>
      </c>
      <c r="J37" s="19">
        <f t="shared" si="1"/>
        <v>0.20620185986945824</v>
      </c>
      <c r="K37" s="19" t="str">
        <f t="shared" si="2"/>
        <v/>
      </c>
    </row>
    <row r="38" spans="2:11" x14ac:dyDescent="0.3">
      <c r="B38" t="str">
        <f>'Town Data'!A34</f>
        <v>HARDWICK</v>
      </c>
      <c r="C38" s="40">
        <f>IF('Town Data'!C34&gt;9,'Town Data'!B34,"*")</f>
        <v>3886813.94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3535811.25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9.9270765655265089E-2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HARTFORD</v>
      </c>
      <c r="C39" s="41">
        <f>IF('Town Data'!C35&gt;9,'Town Data'!B35,"*")</f>
        <v>25613923.27</v>
      </c>
      <c r="D39" s="34">
        <f>IF('Town Data'!E35&gt;9,'Town Data'!D35,"*")</f>
        <v>19181133.98</v>
      </c>
      <c r="E39" s="35">
        <f>IF('Town Data'!G35&gt;9,'Town Data'!F35,"*")</f>
        <v>4296420.67</v>
      </c>
      <c r="F39" s="34">
        <f>IF('Town Data'!I35&gt;9,'Town Data'!H35,"*")</f>
        <v>23158475.789999999</v>
      </c>
      <c r="G39" s="34">
        <f>IF('Town Data'!K35&gt;9,'Town Data'!J35,"*")</f>
        <v>13759194.460000001</v>
      </c>
      <c r="H39" s="35">
        <f>IF('Town Data'!M35&gt;9,'Town Data'!L35,"*")</f>
        <v>3599026.44</v>
      </c>
      <c r="I39" s="19">
        <f t="shared" si="0"/>
        <v>0.1060280262943851</v>
      </c>
      <c r="J39" s="19">
        <f t="shared" si="1"/>
        <v>0.39405937140886949</v>
      </c>
      <c r="K39" s="19">
        <f t="shared" si="2"/>
        <v>0.19377302212872879</v>
      </c>
    </row>
    <row r="40" spans="2:11" x14ac:dyDescent="0.3">
      <c r="B40" t="str">
        <f>'Town Data'!A36</f>
        <v>HINESBURG</v>
      </c>
      <c r="C40" s="40">
        <f>IF('Town Data'!C36&gt;9,'Town Data'!B36,"*")</f>
        <v>5176508.24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4582569.6900000004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0.12960818714794051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JAY</v>
      </c>
      <c r="C41" s="41" t="str">
        <f>IF('Town Data'!C37&gt;9,'Town Data'!B37,"*")</f>
        <v>*</v>
      </c>
      <c r="D41" s="34">
        <f>IF('Town Data'!E37&gt;9,'Town Data'!D37,"*")</f>
        <v>2756888.12</v>
      </c>
      <c r="E41" s="35" t="str">
        <f>IF('Town Data'!G37&gt;9,'Town Data'!F37,"*")</f>
        <v>*</v>
      </c>
      <c r="F41" s="34" t="str">
        <f>IF('Town Data'!I37&gt;9,'Town Data'!H37,"*")</f>
        <v>*</v>
      </c>
      <c r="G41" s="34">
        <f>IF('Town Data'!K37&gt;9,'Town Data'!J37,"*")</f>
        <v>2849739.57</v>
      </c>
      <c r="H41" s="35" t="str">
        <f>IF('Town Data'!M37&gt;9,'Town Data'!L37,"*")</f>
        <v>*</v>
      </c>
      <c r="I41" s="19" t="str">
        <f t="shared" si="0"/>
        <v/>
      </c>
      <c r="J41" s="19">
        <f t="shared" si="1"/>
        <v>-3.2582433488825689E-2</v>
      </c>
      <c r="K41" s="19" t="str">
        <f t="shared" si="2"/>
        <v/>
      </c>
    </row>
    <row r="42" spans="2:11" x14ac:dyDescent="0.3">
      <c r="B42" t="str">
        <f>'Town Data'!A38</f>
        <v>JERICHO</v>
      </c>
      <c r="C42" s="40">
        <f>IF('Town Data'!C38&gt;9,'Town Data'!B38,"*")</f>
        <v>5722007.25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4982451.6500000004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0.14843206757460448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JOHNSON</v>
      </c>
      <c r="C43" s="41">
        <f>IF('Town Data'!C39&gt;9,'Town Data'!B39,"*")</f>
        <v>2409253.2799999998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2124861.12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0.13384035188144422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KILLINGTON</v>
      </c>
      <c r="C44" s="40">
        <f>IF('Town Data'!C40&gt;9,'Town Data'!B40,"*")</f>
        <v>27651701.620000001</v>
      </c>
      <c r="D44" s="36">
        <f>IF('Town Data'!E40&gt;9,'Town Data'!D40,"*")</f>
        <v>29701225.43</v>
      </c>
      <c r="E44" s="37">
        <f>IF('Town Data'!G40&gt;9,'Town Data'!F40,"*")</f>
        <v>13694484.49</v>
      </c>
      <c r="F44" s="36">
        <f>IF('Town Data'!I40&gt;9,'Town Data'!H40,"*")</f>
        <v>19911833.879999999</v>
      </c>
      <c r="G44" s="36">
        <f>IF('Town Data'!K40&gt;9,'Town Data'!J40,"*")</f>
        <v>23271459.07</v>
      </c>
      <c r="H44" s="37">
        <f>IF('Town Data'!M40&gt;9,'Town Data'!L40,"*")</f>
        <v>8235382.3700000001</v>
      </c>
      <c r="I44" s="8">
        <f t="shared" si="0"/>
        <v>0.38870692607445573</v>
      </c>
      <c r="J44" s="8">
        <f t="shared" si="1"/>
        <v>0.27629407939826262</v>
      </c>
      <c r="K44" s="8">
        <f t="shared" si="2"/>
        <v>0.66288386801401189</v>
      </c>
    </row>
    <row r="45" spans="2:11" x14ac:dyDescent="0.3">
      <c r="B45" s="24" t="str">
        <f>'Town Data'!A41</f>
        <v>LONDONDERRY</v>
      </c>
      <c r="C45" s="41">
        <f>IF('Town Data'!C41&gt;9,'Town Data'!B41,"*")</f>
        <v>4726674.0199999996</v>
      </c>
      <c r="D45" s="34">
        <f>IF('Town Data'!E41&gt;9,'Town Data'!D41,"*")</f>
        <v>1548419.21</v>
      </c>
      <c r="E45" s="35" t="str">
        <f>IF('Town Data'!G41&gt;9,'Town Data'!F41,"*")</f>
        <v>*</v>
      </c>
      <c r="F45" s="34">
        <f>IF('Town Data'!I41&gt;9,'Town Data'!H41,"*")</f>
        <v>3524633.32</v>
      </c>
      <c r="G45" s="34">
        <f>IF('Town Data'!K41&gt;9,'Town Data'!J41,"*")</f>
        <v>1106343.8600000001</v>
      </c>
      <c r="H45" s="35" t="str">
        <f>IF('Town Data'!M41&gt;9,'Town Data'!L41,"*")</f>
        <v>*</v>
      </c>
      <c r="I45" s="19">
        <f t="shared" si="0"/>
        <v>0.34103992979332098</v>
      </c>
      <c r="J45" s="19">
        <f t="shared" si="1"/>
        <v>0.39958223295965128</v>
      </c>
      <c r="K45" s="19" t="str">
        <f t="shared" si="2"/>
        <v/>
      </c>
    </row>
    <row r="46" spans="2:11" x14ac:dyDescent="0.3">
      <c r="B46" t="str">
        <f>'Town Data'!A42</f>
        <v>LUDLOW</v>
      </c>
      <c r="C46" s="40">
        <f>IF('Town Data'!C42&gt;9,'Town Data'!B42,"*")</f>
        <v>20220987.399999999</v>
      </c>
      <c r="D46" s="36">
        <f>IF('Town Data'!E42&gt;9,'Town Data'!D42,"*")</f>
        <v>2800565.85</v>
      </c>
      <c r="E46" s="37">
        <f>IF('Town Data'!G42&gt;9,'Town Data'!F42,"*")</f>
        <v>7216962.4199999999</v>
      </c>
      <c r="F46" s="36">
        <f>IF('Town Data'!I42&gt;9,'Town Data'!H42,"*")</f>
        <v>14900713.67</v>
      </c>
      <c r="G46" s="36">
        <f>IF('Town Data'!K42&gt;9,'Town Data'!J42,"*")</f>
        <v>5060271.47</v>
      </c>
      <c r="H46" s="37">
        <f>IF('Town Data'!M42&gt;9,'Town Data'!L42,"*")</f>
        <v>4275597.5599999996</v>
      </c>
      <c r="I46" s="8">
        <f t="shared" si="0"/>
        <v>0.35704824935408602</v>
      </c>
      <c r="J46" s="8">
        <f t="shared" si="1"/>
        <v>-0.44655818040528955</v>
      </c>
      <c r="K46" s="8">
        <f t="shared" si="2"/>
        <v>0.6879424030731276</v>
      </c>
    </row>
    <row r="47" spans="2:11" x14ac:dyDescent="0.3">
      <c r="B47" s="24" t="str">
        <f>'Town Data'!A43</f>
        <v>LYNDON</v>
      </c>
      <c r="C47" s="41">
        <f>IF('Town Data'!C43&gt;9,'Town Data'!B43,"*")</f>
        <v>14227192.1</v>
      </c>
      <c r="D47" s="34" t="str">
        <f>IF('Town Data'!E43&gt;9,'Town Data'!D43,"*")</f>
        <v>*</v>
      </c>
      <c r="E47" s="35">
        <f>IF('Town Data'!G43&gt;9,'Town Data'!F43,"*")</f>
        <v>1022197.47</v>
      </c>
      <c r="F47" s="34">
        <f>IF('Town Data'!I43&gt;9,'Town Data'!H43,"*")</f>
        <v>13959245.859999999</v>
      </c>
      <c r="G47" s="34">
        <f>IF('Town Data'!K43&gt;9,'Town Data'!J43,"*")</f>
        <v>582754.49</v>
      </c>
      <c r="H47" s="35">
        <f>IF('Town Data'!M43&gt;9,'Town Data'!L43,"*")</f>
        <v>856202.72</v>
      </c>
      <c r="I47" s="19">
        <f t="shared" si="0"/>
        <v>1.9194893670280284E-2</v>
      </c>
      <c r="J47" s="19" t="str">
        <f t="shared" si="1"/>
        <v/>
      </c>
      <c r="K47" s="19">
        <f t="shared" si="2"/>
        <v>0.19387318694806296</v>
      </c>
    </row>
    <row r="48" spans="2:11" x14ac:dyDescent="0.3">
      <c r="B48" t="str">
        <f>'Town Data'!A44</f>
        <v>MANCHESTER</v>
      </c>
      <c r="C48" s="40">
        <f>IF('Town Data'!C44&gt;9,'Town Data'!B44,"*")</f>
        <v>37232988.270000003</v>
      </c>
      <c r="D48" s="36">
        <f>IF('Town Data'!E44&gt;9,'Town Data'!D44,"*")</f>
        <v>33833194.329999998</v>
      </c>
      <c r="E48" s="37">
        <f>IF('Town Data'!G44&gt;9,'Town Data'!F44,"*")</f>
        <v>9402636.1799999997</v>
      </c>
      <c r="F48" s="36">
        <f>IF('Town Data'!I44&gt;9,'Town Data'!H44,"*")</f>
        <v>33081875.399999999</v>
      </c>
      <c r="G48" s="36">
        <f>IF('Town Data'!K44&gt;9,'Town Data'!J44,"*")</f>
        <v>29697096.359999999</v>
      </c>
      <c r="H48" s="37">
        <f>IF('Town Data'!M44&gt;9,'Town Data'!L44,"*")</f>
        <v>7831129.2699999996</v>
      </c>
      <c r="I48" s="8">
        <f t="shared" si="0"/>
        <v>0.12547997414922871</v>
      </c>
      <c r="J48" s="8">
        <f t="shared" si="1"/>
        <v>0.1392761743390861</v>
      </c>
      <c r="K48" s="8">
        <f t="shared" si="2"/>
        <v>0.20067436710823192</v>
      </c>
    </row>
    <row r="49" spans="2:11" x14ac:dyDescent="0.3">
      <c r="B49" s="24" t="str">
        <f>'Town Data'!A45</f>
        <v>MIDDLEBURY</v>
      </c>
      <c r="C49" s="41">
        <f>IF('Town Data'!C45&gt;9,'Town Data'!B45,"*")</f>
        <v>29406354.399999999</v>
      </c>
      <c r="D49" s="34">
        <f>IF('Town Data'!E45&gt;9,'Town Data'!D45,"*")</f>
        <v>8411795.9499999993</v>
      </c>
      <c r="E49" s="35">
        <f>IF('Town Data'!G45&gt;9,'Town Data'!F45,"*")</f>
        <v>3580931.62</v>
      </c>
      <c r="F49" s="34">
        <f>IF('Town Data'!I45&gt;9,'Town Data'!H45,"*")</f>
        <v>24823755.5</v>
      </c>
      <c r="G49" s="34">
        <f>IF('Town Data'!K45&gt;9,'Town Data'!J45,"*")</f>
        <v>6598796.9100000001</v>
      </c>
      <c r="H49" s="35">
        <f>IF('Town Data'!M45&gt;9,'Town Data'!L45,"*")</f>
        <v>2502949.7000000002</v>
      </c>
      <c r="I49" s="19">
        <f t="shared" si="0"/>
        <v>0.18460538333935808</v>
      </c>
      <c r="J49" s="19">
        <f t="shared" si="1"/>
        <v>0.27474690685699538</v>
      </c>
      <c r="K49" s="19">
        <f t="shared" si="2"/>
        <v>0.43068461184018192</v>
      </c>
    </row>
    <row r="50" spans="2:11" x14ac:dyDescent="0.3">
      <c r="B50" t="str">
        <f>'Town Data'!A46</f>
        <v>MILTON</v>
      </c>
      <c r="C50" s="40">
        <f>IF('Town Data'!C46&gt;9,'Town Data'!B46,"*")</f>
        <v>12895659.41</v>
      </c>
      <c r="D50" s="36" t="str">
        <f>IF('Town Data'!E46&gt;9,'Town Data'!D46,"*")</f>
        <v>*</v>
      </c>
      <c r="E50" s="37">
        <f>IF('Town Data'!G46&gt;9,'Town Data'!F46,"*")</f>
        <v>746168.26</v>
      </c>
      <c r="F50" s="36">
        <f>IF('Town Data'!I46&gt;9,'Town Data'!H46,"*")</f>
        <v>12174844.119999999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5.9205299295446011E-2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MONTGOMERY</v>
      </c>
      <c r="C51" s="41">
        <f>IF('Town Data'!C47&gt;9,'Town Data'!B47,"*")</f>
        <v>1863426.74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1432738.68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0.30060475508346024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MONTPELIER</v>
      </c>
      <c r="C52" s="40">
        <f>IF('Town Data'!C48&gt;9,'Town Data'!B48,"*")</f>
        <v>26885181.050000001</v>
      </c>
      <c r="D52" s="36" t="str">
        <f>IF('Town Data'!E48&gt;9,'Town Data'!D48,"*")</f>
        <v>*</v>
      </c>
      <c r="E52" s="37">
        <f>IF('Town Data'!G48&gt;9,'Town Data'!F48,"*")</f>
        <v>4733769.55</v>
      </c>
      <c r="F52" s="36">
        <f>IF('Town Data'!I48&gt;9,'Town Data'!H48,"*")</f>
        <v>21583915.920000002</v>
      </c>
      <c r="G52" s="36" t="str">
        <f>IF('Town Data'!K48&gt;9,'Town Data'!J48,"*")</f>
        <v>*</v>
      </c>
      <c r="H52" s="37">
        <f>IF('Town Data'!M48&gt;9,'Town Data'!L48,"*")</f>
        <v>3382761.99</v>
      </c>
      <c r="I52" s="8">
        <f t="shared" si="0"/>
        <v>0.24561183196084274</v>
      </c>
      <c r="J52" s="8" t="str">
        <f t="shared" si="1"/>
        <v/>
      </c>
      <c r="K52" s="8">
        <f t="shared" si="2"/>
        <v>0.39938002259508643</v>
      </c>
    </row>
    <row r="53" spans="2:11" x14ac:dyDescent="0.3">
      <c r="B53" s="24" t="str">
        <f>'Town Data'!A49</f>
        <v>MORRISTOWN</v>
      </c>
      <c r="C53" s="41">
        <f>IF('Town Data'!C49&gt;9,'Town Data'!B49,"*")</f>
        <v>18642561.149999999</v>
      </c>
      <c r="D53" s="34" t="str">
        <f>IF('Town Data'!E49&gt;9,'Town Data'!D49,"*")</f>
        <v>*</v>
      </c>
      <c r="E53" s="35">
        <f>IF('Town Data'!G49&gt;9,'Town Data'!F49,"*")</f>
        <v>1529870.33</v>
      </c>
      <c r="F53" s="34">
        <f>IF('Town Data'!I49&gt;9,'Town Data'!H49,"*")</f>
        <v>17391126.27</v>
      </c>
      <c r="G53" s="34" t="str">
        <f>IF('Town Data'!K49&gt;9,'Town Data'!J49,"*")</f>
        <v>*</v>
      </c>
      <c r="H53" s="35">
        <f>IF('Town Data'!M49&gt;9,'Town Data'!L49,"*")</f>
        <v>1230224.1599999999</v>
      </c>
      <c r="I53" s="19">
        <f t="shared" si="0"/>
        <v>7.1958242414624188E-2</v>
      </c>
      <c r="J53" s="19" t="str">
        <f t="shared" si="1"/>
        <v/>
      </c>
      <c r="K53" s="19">
        <f t="shared" si="2"/>
        <v>0.2435703831405816</v>
      </c>
    </row>
    <row r="54" spans="2:11" x14ac:dyDescent="0.3">
      <c r="B54" t="str">
        <f>'Town Data'!A50</f>
        <v>MOUNT HOLLY</v>
      </c>
      <c r="C54" s="40" t="str">
        <f>IF('Town Data'!C50&gt;9,'Town Data'!B50,"*")</f>
        <v>*</v>
      </c>
      <c r="D54" s="36">
        <f>IF('Town Data'!E50&gt;9,'Town Data'!D50,"*")</f>
        <v>70919.570000000007</v>
      </c>
      <c r="E54" s="37" t="str">
        <f>IF('Town Data'!G50&gt;9,'Town Data'!F50,"*")</f>
        <v>*</v>
      </c>
      <c r="F54" s="36" t="str">
        <f>IF('Town Data'!I50&gt;9,'Town Data'!H50,"*")</f>
        <v>*</v>
      </c>
      <c r="G54" s="36">
        <f>IF('Town Data'!K50&gt;9,'Town Data'!J50,"*")</f>
        <v>80573.05</v>
      </c>
      <c r="H54" s="37" t="str">
        <f>IF('Town Data'!M50&gt;9,'Town Data'!L50,"*")</f>
        <v>*</v>
      </c>
      <c r="I54" s="8" t="str">
        <f t="shared" si="0"/>
        <v/>
      </c>
      <c r="J54" s="8">
        <f t="shared" si="1"/>
        <v>-0.11981028395971104</v>
      </c>
      <c r="K54" s="8" t="str">
        <f t="shared" si="2"/>
        <v/>
      </c>
    </row>
    <row r="55" spans="2:11" x14ac:dyDescent="0.3">
      <c r="B55" s="24" t="str">
        <f>'Town Data'!A51</f>
        <v>NEWPORT</v>
      </c>
      <c r="C55" s="41">
        <f>IF('Town Data'!C51&gt;9,'Town Data'!B51,"*")</f>
        <v>15365243.279999999</v>
      </c>
      <c r="D55" s="34" t="str">
        <f>IF('Town Data'!E51&gt;9,'Town Data'!D51,"*")</f>
        <v>*</v>
      </c>
      <c r="E55" s="35">
        <f>IF('Town Data'!G51&gt;9,'Town Data'!F51,"*")</f>
        <v>2469022.9900000002</v>
      </c>
      <c r="F55" s="34">
        <f>IF('Town Data'!I51&gt;9,'Town Data'!H51,"*")</f>
        <v>13777512.029999999</v>
      </c>
      <c r="G55" s="34" t="str">
        <f>IF('Town Data'!K51&gt;9,'Town Data'!J51,"*")</f>
        <v>*</v>
      </c>
      <c r="H55" s="35">
        <f>IF('Town Data'!M51&gt;9,'Town Data'!L51,"*")</f>
        <v>1994578.71</v>
      </c>
      <c r="I55" s="19">
        <f t="shared" si="0"/>
        <v>0.11524078124865916</v>
      </c>
      <c r="J55" s="19" t="str">
        <f t="shared" si="1"/>
        <v/>
      </c>
      <c r="K55" s="19">
        <f t="shared" si="2"/>
        <v>0.23786691275773231</v>
      </c>
    </row>
    <row r="56" spans="2:11" x14ac:dyDescent="0.3">
      <c r="B56" t="str">
        <f>'Town Data'!A52</f>
        <v>NORTH HERO</v>
      </c>
      <c r="C56" s="40" t="str">
        <f>IF('Town Data'!C52&gt;9,'Town Data'!B52,"*")</f>
        <v>*</v>
      </c>
      <c r="D56" s="36">
        <f>IF('Town Data'!E52&gt;9,'Town Data'!D52,"*")</f>
        <v>1633477.55</v>
      </c>
      <c r="E56" s="37" t="str">
        <f>IF('Town Data'!G52&gt;9,'Town Data'!F52,"*")</f>
        <v>*</v>
      </c>
      <c r="F56" s="36" t="str">
        <f>IF('Town Data'!I52&gt;9,'Town Data'!H52,"*")</f>
        <v>*</v>
      </c>
      <c r="G56" s="36">
        <f>IF('Town Data'!K52&gt;9,'Town Data'!J52,"*")</f>
        <v>1590115</v>
      </c>
      <c r="H56" s="37" t="str">
        <f>IF('Town Data'!M52&gt;9,'Town Data'!L52,"*")</f>
        <v>*</v>
      </c>
      <c r="I56" s="8" t="str">
        <f t="shared" si="0"/>
        <v/>
      </c>
      <c r="J56" s="8">
        <f t="shared" si="1"/>
        <v>2.7270071661483632E-2</v>
      </c>
      <c r="K56" s="8" t="str">
        <f t="shared" si="2"/>
        <v/>
      </c>
    </row>
    <row r="57" spans="2:11" x14ac:dyDescent="0.3">
      <c r="B57" s="24" t="str">
        <f>'Town Data'!A53</f>
        <v>NORTHFIELD</v>
      </c>
      <c r="C57" s="41">
        <f>IF('Town Data'!C53&gt;9,'Town Data'!B53,"*")</f>
        <v>3865527.14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3236879.83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0.19421397858937509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PERU</v>
      </c>
      <c r="C58" s="40" t="str">
        <f>IF('Town Data'!C54&gt;9,'Town Data'!B54,"*")</f>
        <v>*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 t="str">
        <f>IF('Town Data'!I54&gt;9,'Town Data'!H54,"*")</f>
        <v>*</v>
      </c>
      <c r="G58" s="36">
        <f>IF('Town Data'!K54&gt;9,'Town Data'!J54,"*")</f>
        <v>1386476.7</v>
      </c>
      <c r="H58" s="37" t="str">
        <f>IF('Town Data'!M54&gt;9,'Town Data'!L54,"*")</f>
        <v>*</v>
      </c>
      <c r="I58" s="8" t="str">
        <f t="shared" si="0"/>
        <v/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PLYMOUTH</v>
      </c>
      <c r="C59" s="41" t="str">
        <f>IF('Town Data'!C55&gt;9,'Town Data'!B55,"*")</f>
        <v>*</v>
      </c>
      <c r="D59" s="34">
        <f>IF('Town Data'!E55&gt;9,'Town Data'!D55,"*")</f>
        <v>434286.98</v>
      </c>
      <c r="E59" s="35" t="str">
        <f>IF('Town Data'!G55&gt;9,'Town Data'!F55,"*")</f>
        <v>*</v>
      </c>
      <c r="F59" s="34" t="str">
        <f>IF('Town Data'!I55&gt;9,'Town Data'!H55,"*")</f>
        <v>*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POULTNEY</v>
      </c>
      <c r="C60" s="40">
        <f>IF('Town Data'!C56&gt;9,'Town Data'!B56,"*")</f>
        <v>2231188.4700000002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2244276.42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-5.831701426511321E-3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PUTNEY</v>
      </c>
      <c r="C61" s="41">
        <f>IF('Town Data'!C57&gt;9,'Town Data'!B57,"*")</f>
        <v>1627948.1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 t="str">
        <f>IF('Town Data'!I57&gt;9,'Town Data'!H57,"*")</f>
        <v>*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 t="str">
        <f t="shared" si="0"/>
        <v/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RANDOLPH</v>
      </c>
      <c r="C62" s="40">
        <f>IF('Town Data'!C58&gt;9,'Town Data'!B58,"*")</f>
        <v>8897695.8599999994</v>
      </c>
      <c r="D62" s="36" t="str">
        <f>IF('Town Data'!E58&gt;9,'Town Data'!D58,"*")</f>
        <v>*</v>
      </c>
      <c r="E62" s="37">
        <f>IF('Town Data'!G58&gt;9,'Town Data'!F58,"*")</f>
        <v>578172.42000000004</v>
      </c>
      <c r="F62" s="36">
        <f>IF('Town Data'!I58&gt;9,'Town Data'!H58,"*")</f>
        <v>7757722.6799999997</v>
      </c>
      <c r="G62" s="36" t="str">
        <f>IF('Town Data'!K58&gt;9,'Town Data'!J58,"*")</f>
        <v>*</v>
      </c>
      <c r="H62" s="37">
        <f>IF('Town Data'!M58&gt;9,'Town Data'!L58,"*")</f>
        <v>262211.34000000003</v>
      </c>
      <c r="I62" s="8">
        <f t="shared" si="0"/>
        <v>0.14694688467518147</v>
      </c>
      <c r="J62" s="8" t="str">
        <f t="shared" si="1"/>
        <v/>
      </c>
      <c r="K62" s="8">
        <f t="shared" si="2"/>
        <v>1.2049863289665503</v>
      </c>
    </row>
    <row r="63" spans="2:11" x14ac:dyDescent="0.3">
      <c r="B63" s="24" t="str">
        <f>'Town Data'!A59</f>
        <v>RICHFORD</v>
      </c>
      <c r="C63" s="41" t="str">
        <f>IF('Town Data'!C59&gt;9,'Town Data'!B59,"*")</f>
        <v>*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1497599.76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RICHMOND</v>
      </c>
      <c r="C64" s="40">
        <f>IF('Town Data'!C60&gt;9,'Town Data'!B60,"*")</f>
        <v>4184946.52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3876206.91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7.9649930245854664E-2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ROCKINGHAM</v>
      </c>
      <c r="C65" s="41">
        <f>IF('Town Data'!C61&gt;9,'Town Data'!B61,"*")</f>
        <v>6260574.5899999999</v>
      </c>
      <c r="D65" s="34" t="str">
        <f>IF('Town Data'!E61&gt;9,'Town Data'!D61,"*")</f>
        <v>*</v>
      </c>
      <c r="E65" s="35">
        <f>IF('Town Data'!G61&gt;9,'Town Data'!F61,"*")</f>
        <v>836261.64</v>
      </c>
      <c r="F65" s="34">
        <f>IF('Town Data'!I61&gt;9,'Town Data'!H61,"*")</f>
        <v>5569673.5099999998</v>
      </c>
      <c r="G65" s="34" t="str">
        <f>IF('Town Data'!K61&gt;9,'Town Data'!J61,"*")</f>
        <v>*</v>
      </c>
      <c r="H65" s="35">
        <f>IF('Town Data'!M61&gt;9,'Town Data'!L61,"*")</f>
        <v>472027.29</v>
      </c>
      <c r="I65" s="19">
        <f t="shared" si="0"/>
        <v>0.12404696231467258</v>
      </c>
      <c r="J65" s="19" t="str">
        <f t="shared" si="1"/>
        <v/>
      </c>
      <c r="K65" s="19">
        <f t="shared" si="2"/>
        <v>0.77163833048720565</v>
      </c>
    </row>
    <row r="66" spans="2:11" x14ac:dyDescent="0.3">
      <c r="B66" t="str">
        <f>'Town Data'!A62</f>
        <v>ROYALTON</v>
      </c>
      <c r="C66" s="40">
        <f>IF('Town Data'!C62&gt;9,'Town Data'!B62,"*")</f>
        <v>3400674.36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2783953.76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0.2215268834062819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RUTLAND</v>
      </c>
      <c r="C67" s="41">
        <f>IF('Town Data'!C63&gt;9,'Town Data'!B63,"*")</f>
        <v>47832557.049999997</v>
      </c>
      <c r="D67" s="34">
        <f>IF('Town Data'!E63&gt;9,'Town Data'!D63,"*")</f>
        <v>5842534.3099999996</v>
      </c>
      <c r="E67" s="35">
        <f>IF('Town Data'!G63&gt;9,'Town Data'!F63,"*")</f>
        <v>5143315.1399999997</v>
      </c>
      <c r="F67" s="34">
        <f>IF('Town Data'!I63&gt;9,'Town Data'!H63,"*")</f>
        <v>46750736.729999997</v>
      </c>
      <c r="G67" s="34">
        <f>IF('Town Data'!K63&gt;9,'Town Data'!J63,"*")</f>
        <v>2796446</v>
      </c>
      <c r="H67" s="35">
        <f>IF('Town Data'!M63&gt;9,'Town Data'!L63,"*")</f>
        <v>4486897.13</v>
      </c>
      <c r="I67" s="19">
        <f t="shared" si="0"/>
        <v>2.3140176939838362E-2</v>
      </c>
      <c r="J67" s="19">
        <f t="shared" si="1"/>
        <v>1.0892712786157857</v>
      </c>
      <c r="K67" s="19">
        <f t="shared" si="2"/>
        <v>0.14629664799112518</v>
      </c>
    </row>
    <row r="68" spans="2:11" x14ac:dyDescent="0.3">
      <c r="B68" t="str">
        <f>'Town Data'!A64</f>
        <v>RUTLAND TOWN</v>
      </c>
      <c r="C68" s="40">
        <f>IF('Town Data'!C64&gt;9,'Town Data'!B64,"*")</f>
        <v>16597726.51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15475912.43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7.2487750565541298E-2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SHELBURNE</v>
      </c>
      <c r="C69" s="41">
        <f>IF('Town Data'!C65&gt;9,'Town Data'!B65,"*")</f>
        <v>11190155.119999999</v>
      </c>
      <c r="D69" s="34" t="str">
        <f>IF('Town Data'!E65&gt;9,'Town Data'!D65,"*")</f>
        <v>*</v>
      </c>
      <c r="E69" s="35">
        <f>IF('Town Data'!G65&gt;9,'Town Data'!F65,"*")</f>
        <v>1915266.17</v>
      </c>
      <c r="F69" s="34">
        <f>IF('Town Data'!I65&gt;9,'Town Data'!H65,"*")</f>
        <v>10161398.859999999</v>
      </c>
      <c r="G69" s="34">
        <f>IF('Town Data'!K65&gt;9,'Town Data'!J65,"*")</f>
        <v>1953271.18</v>
      </c>
      <c r="H69" s="35">
        <f>IF('Town Data'!M65&gt;9,'Town Data'!L65,"*")</f>
        <v>1386644.47</v>
      </c>
      <c r="I69" s="19">
        <f t="shared" si="0"/>
        <v>0.10124159814744245</v>
      </c>
      <c r="J69" s="19" t="str">
        <f t="shared" si="1"/>
        <v/>
      </c>
      <c r="K69" s="19">
        <f t="shared" si="2"/>
        <v>0.3812236744433849</v>
      </c>
    </row>
    <row r="70" spans="2:11" x14ac:dyDescent="0.3">
      <c r="B70" t="str">
        <f>'Town Data'!A66</f>
        <v>SOUTH BURLINGTON</v>
      </c>
      <c r="C70" s="40">
        <f>IF('Town Data'!C66&gt;9,'Town Data'!B66,"*")</f>
        <v>88339685.609999999</v>
      </c>
      <c r="D70" s="36">
        <f>IF('Town Data'!E66&gt;9,'Town Data'!D66,"*")</f>
        <v>40764528.329999998</v>
      </c>
      <c r="E70" s="37">
        <f>IF('Town Data'!G66&gt;9,'Town Data'!F66,"*")</f>
        <v>9342792.1799999997</v>
      </c>
      <c r="F70" s="36">
        <f>IF('Town Data'!I66&gt;9,'Town Data'!H66,"*")</f>
        <v>82390733.329999998</v>
      </c>
      <c r="G70" s="36">
        <f>IF('Town Data'!K66&gt;9,'Town Data'!J66,"*")</f>
        <v>28976549.120000001</v>
      </c>
      <c r="H70" s="37">
        <f>IF('Town Data'!M66&gt;9,'Town Data'!L66,"*")</f>
        <v>7149314.0300000003</v>
      </c>
      <c r="I70" s="8">
        <f t="shared" ref="I70:I133" si="3">IFERROR((C70-F70)/F70,"")</f>
        <v>7.2204142863647472E-2</v>
      </c>
      <c r="J70" s="8">
        <f t="shared" ref="J70:J133" si="4">IFERROR((D70-G70)/G70,"")</f>
        <v>0.40681100986810664</v>
      </c>
      <c r="K70" s="8">
        <f t="shared" ref="K70:K133" si="5">IFERROR((E70-H70)/H70,"")</f>
        <v>0.30680959610890102</v>
      </c>
    </row>
    <row r="71" spans="2:11" x14ac:dyDescent="0.3">
      <c r="B71" s="24" t="str">
        <f>'Town Data'!A67</f>
        <v>SOUTH HERO</v>
      </c>
      <c r="C71" s="41">
        <f>IF('Town Data'!C67&gt;9,'Town Data'!B67,"*")</f>
        <v>4274449.92</v>
      </c>
      <c r="D71" s="34">
        <f>IF('Town Data'!E67&gt;9,'Town Data'!D67,"*")</f>
        <v>966078.4</v>
      </c>
      <c r="E71" s="35" t="str">
        <f>IF('Town Data'!G67&gt;9,'Town Data'!F67,"*")</f>
        <v>*</v>
      </c>
      <c r="F71" s="34">
        <f>IF('Town Data'!I67&gt;9,'Town Data'!H67,"*")</f>
        <v>3746843.93</v>
      </c>
      <c r="G71" s="34">
        <f>IF('Town Data'!K67&gt;9,'Town Data'!J67,"*")</f>
        <v>880771.31</v>
      </c>
      <c r="H71" s="35" t="str">
        <f>IF('Town Data'!M67&gt;9,'Town Data'!L67,"*")</f>
        <v>*</v>
      </c>
      <c r="I71" s="19">
        <f t="shared" si="3"/>
        <v>0.14081344188787701</v>
      </c>
      <c r="J71" s="19">
        <f t="shared" si="4"/>
        <v>9.6854982708280954E-2</v>
      </c>
      <c r="K71" s="19" t="str">
        <f t="shared" si="5"/>
        <v/>
      </c>
    </row>
    <row r="72" spans="2:11" x14ac:dyDescent="0.3">
      <c r="B72" t="str">
        <f>'Town Data'!A68</f>
        <v>SPRINGFIELD</v>
      </c>
      <c r="C72" s="40">
        <f>IF('Town Data'!C68&gt;9,'Town Data'!B68,"*")</f>
        <v>15711327.82</v>
      </c>
      <c r="D72" s="36" t="str">
        <f>IF('Town Data'!E68&gt;9,'Town Data'!D68,"*")</f>
        <v>*</v>
      </c>
      <c r="E72" s="37">
        <f>IF('Town Data'!G68&gt;9,'Town Data'!F68,"*")</f>
        <v>1165421.6299999999</v>
      </c>
      <c r="F72" s="36">
        <f>IF('Town Data'!I68&gt;9,'Town Data'!H68,"*")</f>
        <v>15127009.720000001</v>
      </c>
      <c r="G72" s="36" t="str">
        <f>IF('Town Data'!K68&gt;9,'Town Data'!J68,"*")</f>
        <v>*</v>
      </c>
      <c r="H72" s="37">
        <f>IF('Town Data'!M68&gt;9,'Town Data'!L68,"*")</f>
        <v>859387.53</v>
      </c>
      <c r="I72" s="8">
        <f t="shared" si="3"/>
        <v>3.8627469064652628E-2</v>
      </c>
      <c r="J72" s="8" t="str">
        <f t="shared" si="4"/>
        <v/>
      </c>
      <c r="K72" s="8">
        <f t="shared" si="5"/>
        <v>0.3561072151000374</v>
      </c>
    </row>
    <row r="73" spans="2:11" x14ac:dyDescent="0.3">
      <c r="B73" s="24" t="str">
        <f>'Town Data'!A69</f>
        <v>ST ALBANS</v>
      </c>
      <c r="C73" s="41">
        <f>IF('Town Data'!C69&gt;9,'Town Data'!B69,"*")</f>
        <v>25105692.91</v>
      </c>
      <c r="D73" s="34" t="str">
        <f>IF('Town Data'!E69&gt;9,'Town Data'!D69,"*")</f>
        <v>*</v>
      </c>
      <c r="E73" s="35">
        <f>IF('Town Data'!G69&gt;9,'Town Data'!F69,"*")</f>
        <v>2470835.25</v>
      </c>
      <c r="F73" s="34">
        <f>IF('Town Data'!I69&gt;9,'Town Data'!H69,"*")</f>
        <v>22725850.449999999</v>
      </c>
      <c r="G73" s="34" t="str">
        <f>IF('Town Data'!K69&gt;9,'Town Data'!J69,"*")</f>
        <v>*</v>
      </c>
      <c r="H73" s="35">
        <f>IF('Town Data'!M69&gt;9,'Town Data'!L69,"*")</f>
        <v>1860307.02</v>
      </c>
      <c r="I73" s="19">
        <f t="shared" si="3"/>
        <v>0.10471962161486463</v>
      </c>
      <c r="J73" s="19" t="str">
        <f t="shared" si="4"/>
        <v/>
      </c>
      <c r="K73" s="19">
        <f t="shared" si="5"/>
        <v>0.32818681187366588</v>
      </c>
    </row>
    <row r="74" spans="2:11" x14ac:dyDescent="0.3">
      <c r="B74" t="str">
        <f>'Town Data'!A70</f>
        <v>ST ALBANS TOWN</v>
      </c>
      <c r="C74" s="40">
        <f>IF('Town Data'!C70&gt;9,'Town Data'!B70,"*")</f>
        <v>11665571.109999999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>
        <f>IF('Town Data'!I70&gt;9,'Town Data'!H70,"*")</f>
        <v>11716671.300000001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>
        <f t="shared" si="3"/>
        <v>-4.3613231686376094E-3</v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ST JOHNSBURY</v>
      </c>
      <c r="C75" s="41">
        <f>IF('Town Data'!C71&gt;9,'Town Data'!B71,"*")</f>
        <v>15551947.359999999</v>
      </c>
      <c r="D75" s="34" t="str">
        <f>IF('Town Data'!E71&gt;9,'Town Data'!D71,"*")</f>
        <v>*</v>
      </c>
      <c r="E75" s="35">
        <f>IF('Town Data'!G71&gt;9,'Town Data'!F71,"*")</f>
        <v>1262502.27</v>
      </c>
      <c r="F75" s="34">
        <f>IF('Town Data'!I71&gt;9,'Town Data'!H71,"*")</f>
        <v>13835318.619999999</v>
      </c>
      <c r="G75" s="34" t="str">
        <f>IF('Town Data'!K71&gt;9,'Town Data'!J71,"*")</f>
        <v>*</v>
      </c>
      <c r="H75" s="35">
        <f>IF('Town Data'!M71&gt;9,'Town Data'!L71,"*")</f>
        <v>854942.67</v>
      </c>
      <c r="I75" s="19">
        <f t="shared" si="3"/>
        <v>0.12407583714902551</v>
      </c>
      <c r="J75" s="19" t="str">
        <f t="shared" si="4"/>
        <v/>
      </c>
      <c r="K75" s="19">
        <f t="shared" si="5"/>
        <v>0.47670985938741361</v>
      </c>
    </row>
    <row r="76" spans="2:11" x14ac:dyDescent="0.3">
      <c r="B76" t="str">
        <f>'Town Data'!A72</f>
        <v>STOWE</v>
      </c>
      <c r="C76" s="40">
        <f>IF('Town Data'!C72&gt;9,'Town Data'!B72,"*")</f>
        <v>65451476.210000001</v>
      </c>
      <c r="D76" s="36">
        <f>IF('Town Data'!E72&gt;9,'Town Data'!D72,"*")</f>
        <v>93402646.209999993</v>
      </c>
      <c r="E76" s="37">
        <f>IF('Town Data'!G72&gt;9,'Town Data'!F72,"*")</f>
        <v>22982258.620000001</v>
      </c>
      <c r="F76" s="36">
        <f>IF('Town Data'!I72&gt;9,'Town Data'!H72,"*")</f>
        <v>54215432.57</v>
      </c>
      <c r="G76" s="36">
        <f>IF('Town Data'!K72&gt;9,'Town Data'!J72,"*")</f>
        <v>75872770.530000001</v>
      </c>
      <c r="H76" s="37">
        <f>IF('Town Data'!M72&gt;9,'Town Data'!L72,"*")</f>
        <v>17469747.07</v>
      </c>
      <c r="I76" s="8">
        <f t="shared" si="3"/>
        <v>0.20724806770641618</v>
      </c>
      <c r="J76" s="8">
        <f t="shared" si="4"/>
        <v>0.23104304162807263</v>
      </c>
      <c r="K76" s="8">
        <f t="shared" si="5"/>
        <v>0.31554615690265975</v>
      </c>
    </row>
    <row r="77" spans="2:11" x14ac:dyDescent="0.3">
      <c r="B77" s="24" t="str">
        <f>'Town Data'!A73</f>
        <v>STRATTON</v>
      </c>
      <c r="C77" s="41" t="str">
        <f>IF('Town Data'!C73&gt;9,'Town Data'!B73,"*")</f>
        <v>*</v>
      </c>
      <c r="D77" s="34">
        <f>IF('Town Data'!E73&gt;9,'Town Data'!D73,"*")</f>
        <v>11174570.949999999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>
        <f>IF('Town Data'!K73&gt;9,'Town Data'!J73,"*")</f>
        <v>7952427.71</v>
      </c>
      <c r="H77" s="35" t="str">
        <f>IF('Town Data'!M73&gt;9,'Town Data'!L73,"*")</f>
        <v>*</v>
      </c>
      <c r="I77" s="19" t="str">
        <f t="shared" si="3"/>
        <v/>
      </c>
      <c r="J77" s="19">
        <f t="shared" si="4"/>
        <v>0.40517730654102346</v>
      </c>
      <c r="K77" s="19" t="str">
        <f t="shared" si="5"/>
        <v/>
      </c>
    </row>
    <row r="78" spans="2:11" x14ac:dyDescent="0.3">
      <c r="B78" t="str">
        <f>'Town Data'!A74</f>
        <v>SWANTON</v>
      </c>
      <c r="C78" s="40">
        <f>IF('Town Data'!C74&gt;9,'Town Data'!B74,"*")</f>
        <v>7474979.2599999998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>
        <f>IF('Town Data'!I74&gt;9,'Town Data'!H74,"*")</f>
        <v>6624225.2999999998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>
        <f t="shared" si="3"/>
        <v>0.12843071022961733</v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TROY</v>
      </c>
      <c r="C79" s="41">
        <f>IF('Town Data'!C75&gt;9,'Town Data'!B75,"*")</f>
        <v>1489276.96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VERGENNES</v>
      </c>
      <c r="C80" s="40">
        <f>IF('Town Data'!C76&gt;9,'Town Data'!B76,"*")</f>
        <v>6289116.7599999998</v>
      </c>
      <c r="D80" s="36" t="str">
        <f>IF('Town Data'!E76&gt;9,'Town Data'!D76,"*")</f>
        <v>*</v>
      </c>
      <c r="E80" s="37">
        <f>IF('Town Data'!G76&gt;9,'Town Data'!F76,"*")</f>
        <v>826287.02</v>
      </c>
      <c r="F80" s="36">
        <f>IF('Town Data'!I76&gt;9,'Town Data'!H76,"*")</f>
        <v>5062157.66</v>
      </c>
      <c r="G80" s="36" t="str">
        <f>IF('Town Data'!K76&gt;9,'Town Data'!J76,"*")</f>
        <v>*</v>
      </c>
      <c r="H80" s="37">
        <f>IF('Town Data'!M76&gt;9,'Town Data'!L76,"*")</f>
        <v>617100.99</v>
      </c>
      <c r="I80" s="8">
        <f t="shared" si="3"/>
        <v>0.24237868166279111</v>
      </c>
      <c r="J80" s="8" t="str">
        <f t="shared" si="4"/>
        <v/>
      </c>
      <c r="K80" s="8">
        <f t="shared" si="5"/>
        <v>0.33898184152969846</v>
      </c>
    </row>
    <row r="81" spans="2:11" x14ac:dyDescent="0.3">
      <c r="B81" s="24" t="str">
        <f>'Town Data'!A77</f>
        <v>WAITSFIELD</v>
      </c>
      <c r="C81" s="41">
        <f>IF('Town Data'!C77&gt;9,'Town Data'!B77,"*")</f>
        <v>12553408.380000001</v>
      </c>
      <c r="D81" s="34">
        <f>IF('Town Data'!E77&gt;9,'Town Data'!D77,"*")</f>
        <v>4441222.1399999997</v>
      </c>
      <c r="E81" s="35">
        <f>IF('Town Data'!G77&gt;9,'Town Data'!F77,"*")</f>
        <v>3700687.22</v>
      </c>
      <c r="F81" s="34">
        <f>IF('Town Data'!I77&gt;9,'Town Data'!H77,"*")</f>
        <v>9691891.5099999998</v>
      </c>
      <c r="G81" s="34">
        <f>IF('Town Data'!K77&gt;9,'Town Data'!J77,"*")</f>
        <v>3046187.86</v>
      </c>
      <c r="H81" s="35">
        <f>IF('Town Data'!M77&gt;9,'Town Data'!L77,"*")</f>
        <v>2398194.1800000002</v>
      </c>
      <c r="I81" s="19">
        <f t="shared" si="3"/>
        <v>0.29524854534819295</v>
      </c>
      <c r="J81" s="19">
        <f t="shared" si="4"/>
        <v>0.45796068532687273</v>
      </c>
      <c r="K81" s="19">
        <f t="shared" si="5"/>
        <v>0.54311408594945387</v>
      </c>
    </row>
    <row r="82" spans="2:11" x14ac:dyDescent="0.3">
      <c r="B82" t="str">
        <f>'Town Data'!A78</f>
        <v>WALLINGFORD</v>
      </c>
      <c r="C82" s="40">
        <f>IF('Town Data'!C78&gt;9,'Town Data'!B78,"*")</f>
        <v>1822609.19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>
        <f>IF('Town Data'!I78&gt;9,'Town Data'!H78,"*")</f>
        <v>1565063.43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>
        <f t="shared" si="3"/>
        <v>0.16455931118395631</v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WARREN</v>
      </c>
      <c r="C83" s="41">
        <f>IF('Town Data'!C79&gt;9,'Town Data'!B79,"*")</f>
        <v>7090536.5800000001</v>
      </c>
      <c r="D83" s="34">
        <f>IF('Town Data'!E79&gt;9,'Town Data'!D79,"*")</f>
        <v>7503317.0499999998</v>
      </c>
      <c r="E83" s="35" t="str">
        <f>IF('Town Data'!G79&gt;9,'Town Data'!F79,"*")</f>
        <v>*</v>
      </c>
      <c r="F83" s="34">
        <f>IF('Town Data'!I79&gt;9,'Town Data'!H79,"*")</f>
        <v>5574539.7199999997</v>
      </c>
      <c r="G83" s="34">
        <f>IF('Town Data'!K79&gt;9,'Town Data'!J79,"*")</f>
        <v>6801902.7300000004</v>
      </c>
      <c r="H83" s="35">
        <f>IF('Town Data'!M79&gt;9,'Town Data'!L79,"*")</f>
        <v>1938073.69</v>
      </c>
      <c r="I83" s="19">
        <f t="shared" si="3"/>
        <v>0.27195014048621763</v>
      </c>
      <c r="J83" s="19">
        <f t="shared" si="4"/>
        <v>0.10312031027823877</v>
      </c>
      <c r="K83" s="19" t="str">
        <f t="shared" si="5"/>
        <v/>
      </c>
    </row>
    <row r="84" spans="2:11" x14ac:dyDescent="0.3">
      <c r="B84" t="str">
        <f>'Town Data'!A80</f>
        <v>WATERBURY</v>
      </c>
      <c r="C84" s="40">
        <f>IF('Town Data'!C80&gt;9,'Town Data'!B80,"*")</f>
        <v>18628628.969999999</v>
      </c>
      <c r="D84" s="36">
        <f>IF('Town Data'!E80&gt;9,'Town Data'!D80,"*")</f>
        <v>11105372.75</v>
      </c>
      <c r="E84" s="39">
        <f>IF('Town Data'!G80&gt;9,'Town Data'!F80,"*")</f>
        <v>4413938.09</v>
      </c>
      <c r="F84" s="36">
        <f>IF('Town Data'!I80&gt;9,'Town Data'!H80,"*")</f>
        <v>16144747.1</v>
      </c>
      <c r="G84" s="36">
        <f>IF('Town Data'!K80&gt;9,'Town Data'!J80,"*")</f>
        <v>8085913.9800000004</v>
      </c>
      <c r="H84" s="37">
        <f>IF('Town Data'!M80&gt;9,'Town Data'!L80,"*")</f>
        <v>3353382.66</v>
      </c>
      <c r="I84" s="8">
        <f t="shared" si="3"/>
        <v>0.15385077602113689</v>
      </c>
      <c r="J84" s="8">
        <f t="shared" si="4"/>
        <v>0.37342207417348749</v>
      </c>
      <c r="K84" s="8">
        <f t="shared" si="5"/>
        <v>0.31626436274349901</v>
      </c>
    </row>
    <row r="85" spans="2:11" x14ac:dyDescent="0.3">
      <c r="B85" s="24" t="str">
        <f>'Town Data'!A81</f>
        <v>WEATHERSFIELD</v>
      </c>
      <c r="C85" s="41">
        <f>IF('Town Data'!C81&gt;9,'Town Data'!B81,"*")</f>
        <v>2732702.57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>
        <f>IF('Town Data'!I81&gt;9,'Town Data'!H81,"*")</f>
        <v>2626764.59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>
        <f t="shared" si="3"/>
        <v>4.0330214745280993E-2</v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WEST RUTLAND</v>
      </c>
      <c r="C86" s="40">
        <f>IF('Town Data'!C82&gt;9,'Town Data'!B82,"*")</f>
        <v>2030251.41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>
        <f>IF('Town Data'!I82&gt;9,'Town Data'!H82,"*")</f>
        <v>1820571.04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>
        <f t="shared" si="3"/>
        <v>0.11517285807204748</v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WILLISTON</v>
      </c>
      <c r="C87" s="41">
        <f>IF('Town Data'!C83&gt;9,'Town Data'!B83,"*")</f>
        <v>42710753.380000003</v>
      </c>
      <c r="D87" s="34" t="str">
        <f>IF('Town Data'!E83&gt;9,'Town Data'!D83,"*")</f>
        <v>*</v>
      </c>
      <c r="E87" s="35">
        <f>IF('Town Data'!G83&gt;9,'Town Data'!F83,"*")</f>
        <v>3521847.69</v>
      </c>
      <c r="F87" s="34">
        <f>IF('Town Data'!I83&gt;9,'Town Data'!H83,"*")</f>
        <v>36904021.939999998</v>
      </c>
      <c r="G87" s="34" t="str">
        <f>IF('Town Data'!K83&gt;9,'Town Data'!J83,"*")</f>
        <v>*</v>
      </c>
      <c r="H87" s="35">
        <f>IF('Town Data'!M83&gt;9,'Town Data'!L83,"*")</f>
        <v>3156346.7</v>
      </c>
      <c r="I87" s="19">
        <f t="shared" si="3"/>
        <v>0.15734684554005565</v>
      </c>
      <c r="J87" s="19" t="str">
        <f t="shared" si="4"/>
        <v/>
      </c>
      <c r="K87" s="19">
        <f t="shared" si="5"/>
        <v>0.11579874606297202</v>
      </c>
    </row>
    <row r="88" spans="2:11" x14ac:dyDescent="0.3">
      <c r="B88" t="str">
        <f>'Town Data'!A84</f>
        <v>WILMINGTON</v>
      </c>
      <c r="C88" s="40">
        <f>IF('Town Data'!C84&gt;9,'Town Data'!B84,"*")</f>
        <v>9906582.1600000001</v>
      </c>
      <c r="D88" s="36">
        <f>IF('Town Data'!E84&gt;9,'Town Data'!D84,"*")</f>
        <v>2201773.0499999998</v>
      </c>
      <c r="E88" s="37">
        <f>IF('Town Data'!G84&gt;9,'Town Data'!F84,"*")</f>
        <v>2064962.04</v>
      </c>
      <c r="F88" s="36">
        <f>IF('Town Data'!I84&gt;9,'Town Data'!H84,"*")</f>
        <v>8289379.6299999999</v>
      </c>
      <c r="G88" s="36">
        <f>IF('Town Data'!K84&gt;9,'Town Data'!J84,"*")</f>
        <v>1527073.69</v>
      </c>
      <c r="H88" s="37">
        <f>IF('Town Data'!M84&gt;9,'Town Data'!L84,"*")</f>
        <v>1416424.09</v>
      </c>
      <c r="I88" s="8">
        <f t="shared" si="3"/>
        <v>0.19509331242921979</v>
      </c>
      <c r="J88" s="8">
        <f t="shared" si="4"/>
        <v>0.4418250176257047</v>
      </c>
      <c r="K88" s="8">
        <f t="shared" si="5"/>
        <v>0.45786989544918</v>
      </c>
    </row>
    <row r="89" spans="2:11" x14ac:dyDescent="0.3">
      <c r="B89" s="24" t="str">
        <f>'Town Data'!A85</f>
        <v>WINDSOR</v>
      </c>
      <c r="C89" s="41">
        <f>IF('Town Data'!C85&gt;9,'Town Data'!B85,"*")</f>
        <v>5792441.5300000003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>
        <f>IF('Town Data'!I85&gt;9,'Town Data'!H85,"*")</f>
        <v>5016561.3099999996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>
        <f t="shared" si="3"/>
        <v>0.15466375711453245</v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WINHALL</v>
      </c>
      <c r="C90" s="40" t="str">
        <f>IF('Town Data'!C86&gt;9,'Town Data'!B86,"*")</f>
        <v>*</v>
      </c>
      <c r="D90" s="36">
        <f>IF('Town Data'!E86&gt;9,'Town Data'!D86,"*")</f>
        <v>1467029.34</v>
      </c>
      <c r="E90" s="37" t="str">
        <f>IF('Town Data'!G86&gt;9,'Town Data'!F86,"*")</f>
        <v>*</v>
      </c>
      <c r="F90" s="36">
        <f>IF('Town Data'!I86&gt;9,'Town Data'!H86,"*")</f>
        <v>1635856.38</v>
      </c>
      <c r="G90" s="36">
        <f>IF('Town Data'!K86&gt;9,'Town Data'!J86,"*")</f>
        <v>843238.19</v>
      </c>
      <c r="H90" s="37" t="str">
        <f>IF('Town Data'!M86&gt;9,'Town Data'!L86,"*")</f>
        <v>*</v>
      </c>
      <c r="I90" s="8" t="str">
        <f t="shared" si="3"/>
        <v/>
      </c>
      <c r="J90" s="8">
        <f t="shared" si="4"/>
        <v>0.73975675840772837</v>
      </c>
      <c r="K90" s="8" t="str">
        <f t="shared" si="5"/>
        <v/>
      </c>
    </row>
    <row r="91" spans="2:11" x14ac:dyDescent="0.3">
      <c r="B91" s="24" t="str">
        <f>'Town Data'!A87</f>
        <v>WINOOSKI</v>
      </c>
      <c r="C91" s="41">
        <f>IF('Town Data'!C87&gt;9,'Town Data'!B87,"*")</f>
        <v>14965038.109999999</v>
      </c>
      <c r="D91" s="34" t="str">
        <f>IF('Town Data'!E87&gt;9,'Town Data'!D87,"*")</f>
        <v>*</v>
      </c>
      <c r="E91" s="35">
        <f>IF('Town Data'!G87&gt;9,'Town Data'!F87,"*")</f>
        <v>5737843.1200000001</v>
      </c>
      <c r="F91" s="34">
        <f>IF('Town Data'!I87&gt;9,'Town Data'!H87,"*")</f>
        <v>12564139.02</v>
      </c>
      <c r="G91" s="34" t="str">
        <f>IF('Town Data'!K87&gt;9,'Town Data'!J87,"*")</f>
        <v>*</v>
      </c>
      <c r="H91" s="35">
        <f>IF('Town Data'!M87&gt;9,'Town Data'!L87,"*")</f>
        <v>4224621.82</v>
      </c>
      <c r="I91" s="19">
        <f t="shared" si="3"/>
        <v>0.1910914139184684</v>
      </c>
      <c r="J91" s="19" t="str">
        <f t="shared" si="4"/>
        <v/>
      </c>
      <c r="K91" s="19">
        <f t="shared" si="5"/>
        <v>0.35819094926702805</v>
      </c>
    </row>
    <row r="92" spans="2:11" x14ac:dyDescent="0.3">
      <c r="B92" t="str">
        <f>'Town Data'!A88</f>
        <v>WOODSTOCK</v>
      </c>
      <c r="C92" s="40">
        <f>IF('Town Data'!C88&gt;9,'Town Data'!B88,"*")</f>
        <v>19315048.5</v>
      </c>
      <c r="D92" s="36">
        <f>IF('Town Data'!E88&gt;9,'Town Data'!D88,"*")</f>
        <v>27771541.210000001</v>
      </c>
      <c r="E92" s="37">
        <f>IF('Town Data'!G88&gt;9,'Town Data'!F88,"*")</f>
        <v>5249974.87</v>
      </c>
      <c r="F92" s="36">
        <f>IF('Town Data'!I88&gt;9,'Town Data'!H88,"*")</f>
        <v>16285657.84</v>
      </c>
      <c r="G92" s="36">
        <f>IF('Town Data'!K88&gt;9,'Town Data'!J88,"*")</f>
        <v>22100559.600000001</v>
      </c>
      <c r="H92" s="37">
        <f>IF('Town Data'!M88&gt;9,'Town Data'!L88,"*")</f>
        <v>4496299.71</v>
      </c>
      <c r="I92" s="8">
        <f t="shared" si="3"/>
        <v>0.18601586068935858</v>
      </c>
      <c r="J92" s="8">
        <f t="shared" si="4"/>
        <v>0.25659900530301499</v>
      </c>
      <c r="K92" s="8">
        <f t="shared" si="5"/>
        <v>0.16762120156798893</v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D21" sqref="D21"/>
    </sheetView>
  </sheetViews>
  <sheetFormatPr defaultColWidth="9.109375" defaultRowHeight="14.4" x14ac:dyDescent="0.3"/>
  <cols>
    <col min="1" max="1" width="19.2187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0</v>
      </c>
      <c r="C2" s="30">
        <v>0</v>
      </c>
      <c r="D2" s="30">
        <v>173911.24</v>
      </c>
      <c r="E2" s="30">
        <v>10</v>
      </c>
      <c r="F2" s="30">
        <v>0</v>
      </c>
      <c r="G2" s="30">
        <v>0</v>
      </c>
      <c r="H2" s="30">
        <v>0</v>
      </c>
      <c r="I2" s="30">
        <v>0</v>
      </c>
      <c r="J2" s="30">
        <v>142466.65</v>
      </c>
      <c r="K2" s="30">
        <v>11</v>
      </c>
      <c r="L2" s="30">
        <v>0</v>
      </c>
      <c r="M2" s="30">
        <v>0</v>
      </c>
    </row>
    <row r="3" spans="1:13" x14ac:dyDescent="0.3">
      <c r="A3" s="29" t="s">
        <v>48</v>
      </c>
      <c r="B3" s="30">
        <v>1804844.63</v>
      </c>
      <c r="C3" s="30">
        <v>14</v>
      </c>
      <c r="D3" s="30">
        <v>0</v>
      </c>
      <c r="E3" s="30">
        <v>0</v>
      </c>
      <c r="F3" s="30">
        <v>0</v>
      </c>
      <c r="G3" s="30">
        <v>0</v>
      </c>
      <c r="H3" s="30">
        <v>1305027.49</v>
      </c>
      <c r="I3" s="30">
        <v>12</v>
      </c>
      <c r="J3" s="30">
        <v>1032287.04</v>
      </c>
      <c r="K3" s="30">
        <v>10</v>
      </c>
      <c r="L3" s="30">
        <v>0</v>
      </c>
      <c r="M3" s="30">
        <v>0</v>
      </c>
    </row>
    <row r="4" spans="1:13" x14ac:dyDescent="0.3">
      <c r="A4" s="29" t="s">
        <v>49</v>
      </c>
      <c r="B4" s="30">
        <v>19135265.870000001</v>
      </c>
      <c r="C4" s="30">
        <v>51</v>
      </c>
      <c r="D4" s="30">
        <v>635677.61</v>
      </c>
      <c r="E4" s="30">
        <v>10</v>
      </c>
      <c r="F4" s="30">
        <v>3177908.61</v>
      </c>
      <c r="G4" s="30">
        <v>20</v>
      </c>
      <c r="H4" s="30">
        <v>17650239.32</v>
      </c>
      <c r="I4" s="30">
        <v>49</v>
      </c>
      <c r="J4" s="30">
        <v>0</v>
      </c>
      <c r="K4" s="30">
        <v>0</v>
      </c>
      <c r="L4" s="30">
        <v>2389374.3199999998</v>
      </c>
      <c r="M4" s="30">
        <v>20</v>
      </c>
    </row>
    <row r="5" spans="1:13" x14ac:dyDescent="0.3">
      <c r="A5" s="29" t="s">
        <v>50</v>
      </c>
      <c r="B5" s="30">
        <v>5628525.9100000001</v>
      </c>
      <c r="C5" s="30">
        <v>16</v>
      </c>
      <c r="D5" s="30">
        <v>0</v>
      </c>
      <c r="E5" s="30">
        <v>0</v>
      </c>
      <c r="F5" s="30">
        <v>0</v>
      </c>
      <c r="G5" s="30">
        <v>0</v>
      </c>
      <c r="H5" s="30">
        <v>5332264.21</v>
      </c>
      <c r="I5" s="30">
        <v>15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3328614.36</v>
      </c>
      <c r="C6" s="30">
        <v>25</v>
      </c>
      <c r="D6" s="30">
        <v>921552.01</v>
      </c>
      <c r="E6" s="30">
        <v>12</v>
      </c>
      <c r="F6" s="30">
        <v>642403.93999999994</v>
      </c>
      <c r="G6" s="30">
        <v>10</v>
      </c>
      <c r="H6" s="30">
        <v>3021625.28</v>
      </c>
      <c r="I6" s="30">
        <v>25</v>
      </c>
      <c r="J6" s="30">
        <v>1047701.14</v>
      </c>
      <c r="K6" s="30">
        <v>14</v>
      </c>
      <c r="L6" s="30">
        <v>0</v>
      </c>
      <c r="M6" s="30">
        <v>0</v>
      </c>
    </row>
    <row r="7" spans="1:13" x14ac:dyDescent="0.3">
      <c r="A7" s="29" t="s">
        <v>52</v>
      </c>
      <c r="B7" s="30">
        <v>35990469.520000003</v>
      </c>
      <c r="C7" s="30">
        <v>90</v>
      </c>
      <c r="D7" s="30">
        <v>8750688.6999999993</v>
      </c>
      <c r="E7" s="30">
        <v>23</v>
      </c>
      <c r="F7" s="30">
        <v>4723926.99</v>
      </c>
      <c r="G7" s="30">
        <v>34</v>
      </c>
      <c r="H7" s="30">
        <v>31289212.149999999</v>
      </c>
      <c r="I7" s="30">
        <v>84</v>
      </c>
      <c r="J7" s="30">
        <v>6217430.5499999998</v>
      </c>
      <c r="K7" s="30">
        <v>22</v>
      </c>
      <c r="L7" s="30">
        <v>3772211.54</v>
      </c>
      <c r="M7" s="30">
        <v>29</v>
      </c>
    </row>
    <row r="8" spans="1:13" x14ac:dyDescent="0.3">
      <c r="A8" s="29" t="s">
        <v>53</v>
      </c>
      <c r="B8" s="30">
        <v>21110789.239999998</v>
      </c>
      <c r="C8" s="30">
        <v>18</v>
      </c>
      <c r="D8" s="30">
        <v>0</v>
      </c>
      <c r="E8" s="30">
        <v>0</v>
      </c>
      <c r="F8" s="30">
        <v>0</v>
      </c>
      <c r="G8" s="30">
        <v>0</v>
      </c>
      <c r="H8" s="30">
        <v>20147920.219999999</v>
      </c>
      <c r="I8" s="30">
        <v>19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2797316.27</v>
      </c>
      <c r="C9" s="30">
        <v>13</v>
      </c>
      <c r="D9" s="30">
        <v>0</v>
      </c>
      <c r="E9" s="30">
        <v>0</v>
      </c>
      <c r="F9" s="30">
        <v>0</v>
      </c>
      <c r="G9" s="30">
        <v>0</v>
      </c>
      <c r="H9" s="30">
        <v>2435519.79</v>
      </c>
      <c r="I9" s="30">
        <v>14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6051374.5999999996</v>
      </c>
      <c r="C10" s="30">
        <v>15</v>
      </c>
      <c r="D10" s="30">
        <v>0</v>
      </c>
      <c r="E10" s="30">
        <v>0</v>
      </c>
      <c r="F10" s="30">
        <v>0</v>
      </c>
      <c r="G10" s="30">
        <v>0</v>
      </c>
      <c r="H10" s="30">
        <v>5626632.4900000002</v>
      </c>
      <c r="I10" s="30">
        <v>12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4648408.59</v>
      </c>
      <c r="C11" s="30">
        <v>27</v>
      </c>
      <c r="D11" s="30">
        <v>0</v>
      </c>
      <c r="E11" s="30">
        <v>0</v>
      </c>
      <c r="F11" s="30">
        <v>937608.72</v>
      </c>
      <c r="G11" s="30">
        <v>11</v>
      </c>
      <c r="H11" s="30">
        <v>4326451.9000000004</v>
      </c>
      <c r="I11" s="30">
        <v>29</v>
      </c>
      <c r="J11" s="30">
        <v>0</v>
      </c>
      <c r="K11" s="30">
        <v>0</v>
      </c>
      <c r="L11" s="30">
        <v>842410.76</v>
      </c>
      <c r="M11" s="30">
        <v>13</v>
      </c>
    </row>
    <row r="12" spans="1:13" x14ac:dyDescent="0.3">
      <c r="A12" s="29" t="s">
        <v>57</v>
      </c>
      <c r="B12" s="30">
        <v>44015416.920000002</v>
      </c>
      <c r="C12" s="30">
        <v>94</v>
      </c>
      <c r="D12" s="30">
        <v>10361291.640000001</v>
      </c>
      <c r="E12" s="30">
        <v>27</v>
      </c>
      <c r="F12" s="30">
        <v>5421588.6200000001</v>
      </c>
      <c r="G12" s="30">
        <v>40</v>
      </c>
      <c r="H12" s="30">
        <v>42040155.490000002</v>
      </c>
      <c r="I12" s="30">
        <v>89</v>
      </c>
      <c r="J12" s="30">
        <v>8384618.8899999997</v>
      </c>
      <c r="K12" s="30">
        <v>22</v>
      </c>
      <c r="L12" s="30">
        <v>4173341.65</v>
      </c>
      <c r="M12" s="30">
        <v>36</v>
      </c>
    </row>
    <row r="13" spans="1:13" x14ac:dyDescent="0.3">
      <c r="A13" s="29" t="s">
        <v>58</v>
      </c>
      <c r="B13" s="30">
        <v>1715129.47</v>
      </c>
      <c r="C13" s="30">
        <v>11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4979331.67</v>
      </c>
      <c r="C14" s="30">
        <v>20</v>
      </c>
      <c r="D14" s="30">
        <v>0</v>
      </c>
      <c r="E14" s="30">
        <v>0</v>
      </c>
      <c r="F14" s="30">
        <v>0</v>
      </c>
      <c r="G14" s="30">
        <v>0</v>
      </c>
      <c r="H14" s="30">
        <v>4158920.88</v>
      </c>
      <c r="I14" s="30">
        <v>18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4058207.89</v>
      </c>
      <c r="C15" s="30">
        <v>18</v>
      </c>
      <c r="D15" s="30">
        <v>5213752.63</v>
      </c>
      <c r="E15" s="30">
        <v>20</v>
      </c>
      <c r="F15" s="30">
        <v>1921808.89</v>
      </c>
      <c r="G15" s="30">
        <v>12</v>
      </c>
      <c r="H15" s="30">
        <v>3046003.52</v>
      </c>
      <c r="I15" s="30">
        <v>16</v>
      </c>
      <c r="J15" s="30">
        <v>3841844.8</v>
      </c>
      <c r="K15" s="30">
        <v>25</v>
      </c>
      <c r="L15" s="30">
        <v>1536012.45</v>
      </c>
      <c r="M15" s="30">
        <v>10</v>
      </c>
    </row>
    <row r="16" spans="1:13" x14ac:dyDescent="0.3">
      <c r="A16" s="29" t="s">
        <v>61</v>
      </c>
      <c r="B16" s="30">
        <v>130386174.48</v>
      </c>
      <c r="C16" s="30">
        <v>238</v>
      </c>
      <c r="D16" s="30">
        <v>68397511.650000006</v>
      </c>
      <c r="E16" s="30">
        <v>29</v>
      </c>
      <c r="F16" s="30">
        <v>43967413.649999999</v>
      </c>
      <c r="G16" s="30">
        <v>122</v>
      </c>
      <c r="H16" s="30">
        <v>110389491.11</v>
      </c>
      <c r="I16" s="30">
        <v>229</v>
      </c>
      <c r="J16" s="30">
        <v>50096068.039999999</v>
      </c>
      <c r="K16" s="30">
        <v>22</v>
      </c>
      <c r="L16" s="30">
        <v>32899419.75</v>
      </c>
      <c r="M16" s="30">
        <v>110</v>
      </c>
    </row>
    <row r="17" spans="1:13" x14ac:dyDescent="0.3">
      <c r="A17" s="29" t="s">
        <v>62</v>
      </c>
      <c r="B17" s="30">
        <v>9120864.0099999998</v>
      </c>
      <c r="C17" s="30">
        <v>24</v>
      </c>
      <c r="D17" s="30">
        <v>9192021.8100000005</v>
      </c>
      <c r="E17" s="30">
        <v>10</v>
      </c>
      <c r="F17" s="30">
        <v>2031045.89</v>
      </c>
      <c r="G17" s="30">
        <v>17</v>
      </c>
      <c r="H17" s="30">
        <v>7640843.9699999997</v>
      </c>
      <c r="I17" s="30">
        <v>23</v>
      </c>
      <c r="J17" s="30">
        <v>7064120.2199999997</v>
      </c>
      <c r="K17" s="30">
        <v>10</v>
      </c>
      <c r="L17" s="30">
        <v>1378141.9</v>
      </c>
      <c r="M17" s="30">
        <v>12</v>
      </c>
    </row>
    <row r="18" spans="1:13" x14ac:dyDescent="0.3">
      <c r="A18" s="29" t="s">
        <v>63</v>
      </c>
      <c r="B18" s="30">
        <v>7302835.4500000002</v>
      </c>
      <c r="C18" s="30">
        <v>24</v>
      </c>
      <c r="D18" s="30">
        <v>0</v>
      </c>
      <c r="E18" s="30">
        <v>0</v>
      </c>
      <c r="F18" s="30">
        <v>0</v>
      </c>
      <c r="G18" s="30">
        <v>0</v>
      </c>
      <c r="H18" s="30">
        <v>6517088.04</v>
      </c>
      <c r="I18" s="30">
        <v>26</v>
      </c>
      <c r="J18" s="30">
        <v>1786151.94</v>
      </c>
      <c r="K18" s="30">
        <v>10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2878755.15</v>
      </c>
      <c r="C19" s="30">
        <v>10</v>
      </c>
      <c r="D19" s="30">
        <v>0</v>
      </c>
      <c r="E19" s="30">
        <v>0</v>
      </c>
      <c r="F19" s="30">
        <v>0</v>
      </c>
      <c r="G19" s="30">
        <v>0</v>
      </c>
      <c r="H19" s="30">
        <v>2122029.16</v>
      </c>
      <c r="I19" s="30">
        <v>11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3708925.93</v>
      </c>
      <c r="C20" s="30">
        <v>19</v>
      </c>
      <c r="D20" s="30">
        <v>0</v>
      </c>
      <c r="E20" s="30">
        <v>0</v>
      </c>
      <c r="F20" s="30">
        <v>0</v>
      </c>
      <c r="G20" s="30">
        <v>0</v>
      </c>
      <c r="H20" s="30">
        <v>3085303.42</v>
      </c>
      <c r="I20" s="30">
        <v>18</v>
      </c>
      <c r="J20" s="30">
        <v>858785.97</v>
      </c>
      <c r="K20" s="30">
        <v>14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32321850.879999999</v>
      </c>
      <c r="C21" s="30">
        <v>59</v>
      </c>
      <c r="D21" s="30">
        <v>13544692.42</v>
      </c>
      <c r="E21" s="30">
        <v>22</v>
      </c>
      <c r="F21" s="30">
        <v>3050035.2000000002</v>
      </c>
      <c r="G21" s="30">
        <v>16</v>
      </c>
      <c r="H21" s="30">
        <v>29368221.120000001</v>
      </c>
      <c r="I21" s="30">
        <v>61</v>
      </c>
      <c r="J21" s="30">
        <v>11729565.41</v>
      </c>
      <c r="K21" s="30">
        <v>22</v>
      </c>
      <c r="L21" s="30">
        <v>2642095.3199999998</v>
      </c>
      <c r="M21" s="30">
        <v>17</v>
      </c>
    </row>
    <row r="22" spans="1:13" x14ac:dyDescent="0.3">
      <c r="A22" s="29" t="s">
        <v>67</v>
      </c>
      <c r="B22" s="30">
        <v>2500002.14</v>
      </c>
      <c r="C22" s="30">
        <v>11</v>
      </c>
      <c r="D22" s="30">
        <v>190185.43</v>
      </c>
      <c r="E22" s="30">
        <v>11</v>
      </c>
      <c r="F22" s="30">
        <v>0</v>
      </c>
      <c r="G22" s="30">
        <v>0</v>
      </c>
      <c r="H22" s="30">
        <v>2271940.4</v>
      </c>
      <c r="I22" s="30">
        <v>13</v>
      </c>
      <c r="J22" s="30">
        <v>181814.08</v>
      </c>
      <c r="K22" s="30">
        <v>12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11477594.060000001</v>
      </c>
      <c r="C23" s="30">
        <v>27</v>
      </c>
      <c r="D23" s="30">
        <v>845843.51</v>
      </c>
      <c r="E23" s="30">
        <v>11</v>
      </c>
      <c r="F23" s="30">
        <v>0</v>
      </c>
      <c r="G23" s="30">
        <v>0</v>
      </c>
      <c r="H23" s="30">
        <v>10507157.08</v>
      </c>
      <c r="I23" s="30">
        <v>27</v>
      </c>
      <c r="J23" s="30">
        <v>719307.54</v>
      </c>
      <c r="K23" s="30">
        <v>12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6708347.54</v>
      </c>
      <c r="C24" s="30">
        <v>13</v>
      </c>
      <c r="D24" s="30">
        <v>0</v>
      </c>
      <c r="E24" s="30">
        <v>0</v>
      </c>
      <c r="F24" s="30">
        <v>0</v>
      </c>
      <c r="G24" s="30">
        <v>0</v>
      </c>
      <c r="H24" s="30">
        <v>6167957.7999999998</v>
      </c>
      <c r="I24" s="30">
        <v>12</v>
      </c>
      <c r="J24" s="30">
        <v>2222198.66</v>
      </c>
      <c r="K24" s="30">
        <v>12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11667409.09</v>
      </c>
      <c r="C25" s="30">
        <v>28</v>
      </c>
      <c r="D25" s="30">
        <v>5673180.9900000002</v>
      </c>
      <c r="E25" s="30">
        <v>39</v>
      </c>
      <c r="F25" s="30">
        <v>4557249.3099999996</v>
      </c>
      <c r="G25" s="30">
        <v>16</v>
      </c>
      <c r="H25" s="30">
        <v>8939823.5700000003</v>
      </c>
      <c r="I25" s="30">
        <v>27</v>
      </c>
      <c r="J25" s="30">
        <v>3681604.98</v>
      </c>
      <c r="K25" s="30">
        <v>48</v>
      </c>
      <c r="L25" s="30">
        <v>3054849.53</v>
      </c>
      <c r="M25" s="30">
        <v>16</v>
      </c>
    </row>
    <row r="26" spans="1:13" x14ac:dyDescent="0.3">
      <c r="A26" s="29" t="s">
        <v>71</v>
      </c>
      <c r="B26" s="30">
        <v>5464284.0499999998</v>
      </c>
      <c r="C26" s="30">
        <v>23</v>
      </c>
      <c r="D26" s="30">
        <v>0</v>
      </c>
      <c r="E26" s="30">
        <v>0</v>
      </c>
      <c r="F26" s="30">
        <v>0</v>
      </c>
      <c r="G26" s="30">
        <v>0</v>
      </c>
      <c r="H26" s="30">
        <v>4913212.87</v>
      </c>
      <c r="I26" s="30">
        <v>23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41971064.880000003</v>
      </c>
      <c r="C27" s="30">
        <v>87</v>
      </c>
      <c r="D27" s="30">
        <v>0</v>
      </c>
      <c r="E27" s="30">
        <v>0</v>
      </c>
      <c r="F27" s="30">
        <v>3757684.41</v>
      </c>
      <c r="G27" s="30">
        <v>25</v>
      </c>
      <c r="H27" s="30">
        <v>40142985.979999997</v>
      </c>
      <c r="I27" s="30">
        <v>84</v>
      </c>
      <c r="J27" s="30">
        <v>0</v>
      </c>
      <c r="K27" s="30">
        <v>0</v>
      </c>
      <c r="L27" s="30">
        <v>2894418.99</v>
      </c>
      <c r="M27" s="30">
        <v>24</v>
      </c>
    </row>
    <row r="28" spans="1:13" x14ac:dyDescent="0.3">
      <c r="A28" s="29" t="s">
        <v>73</v>
      </c>
      <c r="B28" s="30">
        <v>6560375.6500000004</v>
      </c>
      <c r="C28" s="30">
        <v>17</v>
      </c>
      <c r="D28" s="30">
        <v>0</v>
      </c>
      <c r="E28" s="30">
        <v>0</v>
      </c>
      <c r="F28" s="30">
        <v>0</v>
      </c>
      <c r="G28" s="30">
        <v>0</v>
      </c>
      <c r="H28" s="30">
        <v>5935520.8600000003</v>
      </c>
      <c r="I28" s="30">
        <v>19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3892809.45</v>
      </c>
      <c r="C29" s="30">
        <v>12</v>
      </c>
      <c r="D29" s="30">
        <v>0</v>
      </c>
      <c r="E29" s="30">
        <v>0</v>
      </c>
      <c r="F29" s="30">
        <v>0</v>
      </c>
      <c r="G29" s="30">
        <v>0</v>
      </c>
      <c r="H29" s="30">
        <v>3739380.05</v>
      </c>
      <c r="I29" s="30">
        <v>13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2786066.28</v>
      </c>
      <c r="C30" s="30">
        <v>13</v>
      </c>
      <c r="D30" s="30">
        <v>4994450.82</v>
      </c>
      <c r="E30" s="30">
        <v>11</v>
      </c>
      <c r="F30" s="30">
        <v>0</v>
      </c>
      <c r="G30" s="30">
        <v>0</v>
      </c>
      <c r="H30" s="30">
        <v>0</v>
      </c>
      <c r="I30" s="30">
        <v>0</v>
      </c>
      <c r="J30" s="30">
        <v>3312851.89</v>
      </c>
      <c r="K30" s="30">
        <v>11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4868674.24</v>
      </c>
      <c r="C31" s="30">
        <v>10</v>
      </c>
      <c r="D31" s="30">
        <v>0</v>
      </c>
      <c r="E31" s="30">
        <v>0</v>
      </c>
      <c r="F31" s="30">
        <v>0</v>
      </c>
      <c r="G31" s="30">
        <v>0</v>
      </c>
      <c r="H31" s="30">
        <v>5180715.4800000004</v>
      </c>
      <c r="I31" s="30">
        <v>10</v>
      </c>
      <c r="J31" s="30">
        <v>6838146.1699999999</v>
      </c>
      <c r="K31" s="30">
        <v>11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253992.64</v>
      </c>
      <c r="K32" s="30">
        <v>10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0</v>
      </c>
      <c r="C33" s="30">
        <v>0</v>
      </c>
      <c r="D33" s="30">
        <v>869653.46</v>
      </c>
      <c r="E33" s="30">
        <v>15</v>
      </c>
      <c r="F33" s="30">
        <v>0</v>
      </c>
      <c r="G33" s="30">
        <v>0</v>
      </c>
      <c r="H33" s="30">
        <v>0</v>
      </c>
      <c r="I33" s="30">
        <v>0</v>
      </c>
      <c r="J33" s="30">
        <v>720985.01</v>
      </c>
      <c r="K33" s="30">
        <v>17</v>
      </c>
      <c r="L33" s="30">
        <v>0</v>
      </c>
      <c r="M33" s="30">
        <v>0</v>
      </c>
    </row>
    <row r="34" spans="1:13" x14ac:dyDescent="0.3">
      <c r="A34" s="29" t="s">
        <v>79</v>
      </c>
      <c r="B34" s="30">
        <v>3886813.94</v>
      </c>
      <c r="C34" s="30">
        <v>21</v>
      </c>
      <c r="D34" s="30">
        <v>0</v>
      </c>
      <c r="E34" s="30">
        <v>0</v>
      </c>
      <c r="F34" s="30">
        <v>0</v>
      </c>
      <c r="G34" s="30">
        <v>0</v>
      </c>
      <c r="H34" s="30">
        <v>3535811.25</v>
      </c>
      <c r="I34" s="30">
        <v>20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25613923.27</v>
      </c>
      <c r="C35" s="30">
        <v>55</v>
      </c>
      <c r="D35" s="30">
        <v>19181133.98</v>
      </c>
      <c r="E35" s="30">
        <v>21</v>
      </c>
      <c r="F35" s="30">
        <v>4296420.67</v>
      </c>
      <c r="G35" s="30">
        <v>26</v>
      </c>
      <c r="H35" s="30">
        <v>23158475.789999999</v>
      </c>
      <c r="I35" s="30">
        <v>57</v>
      </c>
      <c r="J35" s="30">
        <v>13759194.460000001</v>
      </c>
      <c r="K35" s="30">
        <v>22</v>
      </c>
      <c r="L35" s="30">
        <v>3599026.44</v>
      </c>
      <c r="M35" s="30">
        <v>24</v>
      </c>
    </row>
    <row r="36" spans="1:13" x14ac:dyDescent="0.3">
      <c r="A36" s="29" t="s">
        <v>81</v>
      </c>
      <c r="B36" s="30">
        <v>5176508.24</v>
      </c>
      <c r="C36" s="30">
        <v>17</v>
      </c>
      <c r="D36" s="30">
        <v>0</v>
      </c>
      <c r="E36" s="30">
        <v>0</v>
      </c>
      <c r="F36" s="30">
        <v>0</v>
      </c>
      <c r="G36" s="30">
        <v>0</v>
      </c>
      <c r="H36" s="30">
        <v>4582569.6900000004</v>
      </c>
      <c r="I36" s="30">
        <v>11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0</v>
      </c>
      <c r="C37" s="30">
        <v>0</v>
      </c>
      <c r="D37" s="30">
        <v>2756888.12</v>
      </c>
      <c r="E37" s="30">
        <v>11</v>
      </c>
      <c r="F37" s="30">
        <v>0</v>
      </c>
      <c r="G37" s="30">
        <v>0</v>
      </c>
      <c r="H37" s="30">
        <v>0</v>
      </c>
      <c r="I37" s="30">
        <v>0</v>
      </c>
      <c r="J37" s="30">
        <v>2849739.57</v>
      </c>
      <c r="K37" s="30">
        <v>16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5722007.25</v>
      </c>
      <c r="C38" s="30">
        <v>15</v>
      </c>
      <c r="D38" s="30">
        <v>0</v>
      </c>
      <c r="E38" s="30">
        <v>0</v>
      </c>
      <c r="F38" s="30">
        <v>0</v>
      </c>
      <c r="G38" s="30">
        <v>0</v>
      </c>
      <c r="H38" s="30">
        <v>4982451.6500000004</v>
      </c>
      <c r="I38" s="30">
        <v>13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2409253.2799999998</v>
      </c>
      <c r="C39" s="30">
        <v>15</v>
      </c>
      <c r="D39" s="30">
        <v>0</v>
      </c>
      <c r="E39" s="30">
        <v>0</v>
      </c>
      <c r="F39" s="30">
        <v>0</v>
      </c>
      <c r="G39" s="30">
        <v>0</v>
      </c>
      <c r="H39" s="30">
        <v>2124861.12</v>
      </c>
      <c r="I39" s="30">
        <v>13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27651701.620000001</v>
      </c>
      <c r="C40" s="30">
        <v>43</v>
      </c>
      <c r="D40" s="30">
        <v>29701225.43</v>
      </c>
      <c r="E40" s="30">
        <v>53</v>
      </c>
      <c r="F40" s="30">
        <v>13694484.49</v>
      </c>
      <c r="G40" s="30">
        <v>33</v>
      </c>
      <c r="H40" s="30">
        <v>19911833.879999999</v>
      </c>
      <c r="I40" s="30">
        <v>44</v>
      </c>
      <c r="J40" s="30">
        <v>23271459.07</v>
      </c>
      <c r="K40" s="30">
        <v>57</v>
      </c>
      <c r="L40" s="30">
        <v>8235382.3700000001</v>
      </c>
      <c r="M40" s="30">
        <v>33</v>
      </c>
    </row>
    <row r="41" spans="1:13" x14ac:dyDescent="0.3">
      <c r="A41" s="29" t="s">
        <v>86</v>
      </c>
      <c r="B41" s="30">
        <v>4726674.0199999996</v>
      </c>
      <c r="C41" s="30">
        <v>21</v>
      </c>
      <c r="D41" s="30">
        <v>1548419.21</v>
      </c>
      <c r="E41" s="30">
        <v>11</v>
      </c>
      <c r="F41" s="30">
        <v>0</v>
      </c>
      <c r="G41" s="30">
        <v>0</v>
      </c>
      <c r="H41" s="30">
        <v>3524633.32</v>
      </c>
      <c r="I41" s="30">
        <v>20</v>
      </c>
      <c r="J41" s="30">
        <v>1106343.8600000001</v>
      </c>
      <c r="K41" s="30">
        <v>11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20220987.399999999</v>
      </c>
      <c r="C42" s="30">
        <v>44</v>
      </c>
      <c r="D42" s="30">
        <v>2800565.85</v>
      </c>
      <c r="E42" s="30">
        <v>35</v>
      </c>
      <c r="F42" s="30">
        <v>7216962.4199999999</v>
      </c>
      <c r="G42" s="30">
        <v>27</v>
      </c>
      <c r="H42" s="30">
        <v>14900713.67</v>
      </c>
      <c r="I42" s="30">
        <v>41</v>
      </c>
      <c r="J42" s="30">
        <v>5060271.47</v>
      </c>
      <c r="K42" s="30">
        <v>44</v>
      </c>
      <c r="L42" s="30">
        <v>4275597.5599999996</v>
      </c>
      <c r="M42" s="30">
        <v>22</v>
      </c>
    </row>
    <row r="43" spans="1:13" x14ac:dyDescent="0.3">
      <c r="A43" s="29" t="s">
        <v>88</v>
      </c>
      <c r="B43" s="30">
        <v>14227192.1</v>
      </c>
      <c r="C43" s="30">
        <v>34</v>
      </c>
      <c r="D43" s="30">
        <v>0</v>
      </c>
      <c r="E43" s="30">
        <v>0</v>
      </c>
      <c r="F43" s="30">
        <v>1022197.47</v>
      </c>
      <c r="G43" s="30">
        <v>11</v>
      </c>
      <c r="H43" s="30">
        <v>13959245.859999999</v>
      </c>
      <c r="I43" s="30">
        <v>33</v>
      </c>
      <c r="J43" s="30">
        <v>582754.49</v>
      </c>
      <c r="K43" s="30">
        <v>10</v>
      </c>
      <c r="L43" s="30">
        <v>856202.72</v>
      </c>
      <c r="M43" s="30">
        <v>11</v>
      </c>
    </row>
    <row r="44" spans="1:13" x14ac:dyDescent="0.3">
      <c r="A44" s="29" t="s">
        <v>89</v>
      </c>
      <c r="B44" s="30">
        <v>37232988.270000003</v>
      </c>
      <c r="C44" s="30">
        <v>77</v>
      </c>
      <c r="D44" s="30">
        <v>33833194.329999998</v>
      </c>
      <c r="E44" s="30">
        <v>41</v>
      </c>
      <c r="F44" s="30">
        <v>9402636.1799999997</v>
      </c>
      <c r="G44" s="30">
        <v>47</v>
      </c>
      <c r="H44" s="30">
        <v>33081875.399999999</v>
      </c>
      <c r="I44" s="30">
        <v>70</v>
      </c>
      <c r="J44" s="30">
        <v>29697096.359999999</v>
      </c>
      <c r="K44" s="30">
        <v>40</v>
      </c>
      <c r="L44" s="30">
        <v>7831129.2699999996</v>
      </c>
      <c r="M44" s="30">
        <v>39</v>
      </c>
    </row>
    <row r="45" spans="1:13" x14ac:dyDescent="0.3">
      <c r="A45" s="29" t="s">
        <v>90</v>
      </c>
      <c r="B45" s="30">
        <v>29406354.399999999</v>
      </c>
      <c r="C45" s="30">
        <v>58</v>
      </c>
      <c r="D45" s="30">
        <v>8411795.9499999993</v>
      </c>
      <c r="E45" s="30">
        <v>15</v>
      </c>
      <c r="F45" s="30">
        <v>3580931.62</v>
      </c>
      <c r="G45" s="30">
        <v>27</v>
      </c>
      <c r="H45" s="30">
        <v>24823755.5</v>
      </c>
      <c r="I45" s="30">
        <v>57</v>
      </c>
      <c r="J45" s="30">
        <v>6598796.9100000001</v>
      </c>
      <c r="K45" s="30">
        <v>12</v>
      </c>
      <c r="L45" s="30">
        <v>2502949.7000000002</v>
      </c>
      <c r="M45" s="30">
        <v>24</v>
      </c>
    </row>
    <row r="46" spans="1:13" x14ac:dyDescent="0.3">
      <c r="A46" s="29" t="s">
        <v>91</v>
      </c>
      <c r="B46" s="30">
        <v>12895659.41</v>
      </c>
      <c r="C46" s="30">
        <v>34</v>
      </c>
      <c r="D46" s="30">
        <v>0</v>
      </c>
      <c r="E46" s="30">
        <v>0</v>
      </c>
      <c r="F46" s="30">
        <v>746168.26</v>
      </c>
      <c r="G46" s="30">
        <v>10</v>
      </c>
      <c r="H46" s="30">
        <v>12174844.119999999</v>
      </c>
      <c r="I46" s="30">
        <v>30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1863426.74</v>
      </c>
      <c r="C47" s="30">
        <v>12</v>
      </c>
      <c r="D47" s="30">
        <v>0</v>
      </c>
      <c r="E47" s="30">
        <v>0</v>
      </c>
      <c r="F47" s="30">
        <v>0</v>
      </c>
      <c r="G47" s="30">
        <v>0</v>
      </c>
      <c r="H47" s="30">
        <v>1432738.68</v>
      </c>
      <c r="I47" s="30">
        <v>12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26885181.050000001</v>
      </c>
      <c r="C48" s="30">
        <v>65</v>
      </c>
      <c r="D48" s="30">
        <v>0</v>
      </c>
      <c r="E48" s="30">
        <v>0</v>
      </c>
      <c r="F48" s="30">
        <v>4733769.55</v>
      </c>
      <c r="G48" s="30">
        <v>27</v>
      </c>
      <c r="H48" s="30">
        <v>21583915.920000002</v>
      </c>
      <c r="I48" s="30">
        <v>61</v>
      </c>
      <c r="J48" s="30">
        <v>0</v>
      </c>
      <c r="K48" s="30">
        <v>0</v>
      </c>
      <c r="L48" s="30">
        <v>3382761.99</v>
      </c>
      <c r="M48" s="30">
        <v>24</v>
      </c>
    </row>
    <row r="49" spans="1:13" x14ac:dyDescent="0.3">
      <c r="A49" s="29" t="s">
        <v>94</v>
      </c>
      <c r="B49" s="30">
        <v>18642561.149999999</v>
      </c>
      <c r="C49" s="30">
        <v>39</v>
      </c>
      <c r="D49" s="30">
        <v>0</v>
      </c>
      <c r="E49" s="30">
        <v>0</v>
      </c>
      <c r="F49" s="30">
        <v>1529870.33</v>
      </c>
      <c r="G49" s="30">
        <v>11</v>
      </c>
      <c r="H49" s="30">
        <v>17391126.27</v>
      </c>
      <c r="I49" s="30">
        <v>37</v>
      </c>
      <c r="J49" s="30">
        <v>0</v>
      </c>
      <c r="K49" s="30">
        <v>0</v>
      </c>
      <c r="L49" s="30">
        <v>1230224.1599999999</v>
      </c>
      <c r="M49" s="30">
        <v>11</v>
      </c>
    </row>
    <row r="50" spans="1:13" x14ac:dyDescent="0.3">
      <c r="A50" s="29" t="s">
        <v>95</v>
      </c>
      <c r="B50" s="30">
        <v>0</v>
      </c>
      <c r="C50" s="30">
        <v>0</v>
      </c>
      <c r="D50" s="30">
        <v>70919.570000000007</v>
      </c>
      <c r="E50" s="30">
        <v>10</v>
      </c>
      <c r="F50" s="30">
        <v>0</v>
      </c>
      <c r="G50" s="30">
        <v>0</v>
      </c>
      <c r="H50" s="30">
        <v>0</v>
      </c>
      <c r="I50" s="30">
        <v>0</v>
      </c>
      <c r="J50" s="30">
        <v>80573.05</v>
      </c>
      <c r="K50" s="30">
        <v>10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15365243.279999999</v>
      </c>
      <c r="C51" s="30">
        <v>34</v>
      </c>
      <c r="D51" s="30">
        <v>0</v>
      </c>
      <c r="E51" s="30">
        <v>0</v>
      </c>
      <c r="F51" s="30">
        <v>2469022.9900000002</v>
      </c>
      <c r="G51" s="30">
        <v>17</v>
      </c>
      <c r="H51" s="30">
        <v>13777512.029999999</v>
      </c>
      <c r="I51" s="30">
        <v>37</v>
      </c>
      <c r="J51" s="30">
        <v>0</v>
      </c>
      <c r="K51" s="30">
        <v>0</v>
      </c>
      <c r="L51" s="30">
        <v>1994578.71</v>
      </c>
      <c r="M51" s="30">
        <v>16</v>
      </c>
    </row>
    <row r="52" spans="1:13" x14ac:dyDescent="0.3">
      <c r="A52" s="29" t="s">
        <v>97</v>
      </c>
      <c r="B52" s="30">
        <v>0</v>
      </c>
      <c r="C52" s="30">
        <v>0</v>
      </c>
      <c r="D52" s="30">
        <v>1633477.55</v>
      </c>
      <c r="E52" s="30">
        <v>20</v>
      </c>
      <c r="F52" s="30">
        <v>0</v>
      </c>
      <c r="G52" s="30">
        <v>0</v>
      </c>
      <c r="H52" s="30">
        <v>0</v>
      </c>
      <c r="I52" s="30">
        <v>0</v>
      </c>
      <c r="J52" s="30">
        <v>1590115</v>
      </c>
      <c r="K52" s="30">
        <v>26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3865527.14</v>
      </c>
      <c r="C53" s="30">
        <v>23</v>
      </c>
      <c r="D53" s="30">
        <v>0</v>
      </c>
      <c r="E53" s="30">
        <v>0</v>
      </c>
      <c r="F53" s="30">
        <v>0</v>
      </c>
      <c r="G53" s="30">
        <v>0</v>
      </c>
      <c r="H53" s="30">
        <v>3236879.83</v>
      </c>
      <c r="I53" s="30">
        <v>25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1386476.7</v>
      </c>
      <c r="K54" s="30">
        <v>11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0</v>
      </c>
      <c r="C55" s="30">
        <v>0</v>
      </c>
      <c r="D55" s="30">
        <v>434286.98</v>
      </c>
      <c r="E55" s="30">
        <v>10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2231188.4700000002</v>
      </c>
      <c r="C56" s="30">
        <v>14</v>
      </c>
      <c r="D56" s="30">
        <v>0</v>
      </c>
      <c r="E56" s="30">
        <v>0</v>
      </c>
      <c r="F56" s="30">
        <v>0</v>
      </c>
      <c r="G56" s="30">
        <v>0</v>
      </c>
      <c r="H56" s="30">
        <v>2244276.42</v>
      </c>
      <c r="I56" s="30">
        <v>17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1627948.1</v>
      </c>
      <c r="C57" s="30">
        <v>10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8897695.8599999994</v>
      </c>
      <c r="C58" s="30">
        <v>29</v>
      </c>
      <c r="D58" s="30">
        <v>0</v>
      </c>
      <c r="E58" s="30">
        <v>0</v>
      </c>
      <c r="F58" s="30">
        <v>578172.42000000004</v>
      </c>
      <c r="G58" s="30">
        <v>13</v>
      </c>
      <c r="H58" s="30">
        <v>7757722.6799999997</v>
      </c>
      <c r="I58" s="30">
        <v>28</v>
      </c>
      <c r="J58" s="30">
        <v>0</v>
      </c>
      <c r="K58" s="30">
        <v>0</v>
      </c>
      <c r="L58" s="30">
        <v>262211.34000000003</v>
      </c>
      <c r="M58" s="30">
        <v>12</v>
      </c>
    </row>
    <row r="59" spans="1:13" x14ac:dyDescent="0.3">
      <c r="A59" s="29" t="s">
        <v>104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1497599.76</v>
      </c>
      <c r="I59" s="30">
        <v>10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4184946.52</v>
      </c>
      <c r="C60" s="30">
        <v>17</v>
      </c>
      <c r="D60" s="30">
        <v>0</v>
      </c>
      <c r="E60" s="30">
        <v>0</v>
      </c>
      <c r="F60" s="30">
        <v>0</v>
      </c>
      <c r="G60" s="30">
        <v>0</v>
      </c>
      <c r="H60" s="30">
        <v>3876206.91</v>
      </c>
      <c r="I60" s="30">
        <v>14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6260574.5899999999</v>
      </c>
      <c r="C61" s="30">
        <v>36</v>
      </c>
      <c r="D61" s="30">
        <v>0</v>
      </c>
      <c r="E61" s="30">
        <v>0</v>
      </c>
      <c r="F61" s="30">
        <v>836261.64</v>
      </c>
      <c r="G61" s="30">
        <v>11</v>
      </c>
      <c r="H61" s="30">
        <v>5569673.5099999998</v>
      </c>
      <c r="I61" s="30">
        <v>34</v>
      </c>
      <c r="J61" s="30">
        <v>0</v>
      </c>
      <c r="K61" s="30">
        <v>0</v>
      </c>
      <c r="L61" s="30">
        <v>472027.29</v>
      </c>
      <c r="M61" s="30">
        <v>11</v>
      </c>
    </row>
    <row r="62" spans="1:13" x14ac:dyDescent="0.3">
      <c r="A62" s="29" t="s">
        <v>107</v>
      </c>
      <c r="B62" s="30">
        <v>3400674.36</v>
      </c>
      <c r="C62" s="30">
        <v>15</v>
      </c>
      <c r="D62" s="30">
        <v>0</v>
      </c>
      <c r="E62" s="30">
        <v>0</v>
      </c>
      <c r="F62" s="30">
        <v>0</v>
      </c>
      <c r="G62" s="30">
        <v>0</v>
      </c>
      <c r="H62" s="30">
        <v>2783953.76</v>
      </c>
      <c r="I62" s="30">
        <v>14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108</v>
      </c>
      <c r="B63" s="30">
        <v>47832557.049999997</v>
      </c>
      <c r="C63" s="30">
        <v>97</v>
      </c>
      <c r="D63" s="30">
        <v>5842534.3099999996</v>
      </c>
      <c r="E63" s="30">
        <v>14</v>
      </c>
      <c r="F63" s="30">
        <v>5143315.1399999997</v>
      </c>
      <c r="G63" s="30">
        <v>33</v>
      </c>
      <c r="H63" s="30">
        <v>46750736.729999997</v>
      </c>
      <c r="I63" s="30">
        <v>91</v>
      </c>
      <c r="J63" s="30">
        <v>2796446</v>
      </c>
      <c r="K63" s="30">
        <v>18</v>
      </c>
      <c r="L63" s="30">
        <v>4486897.13</v>
      </c>
      <c r="M63" s="30">
        <v>32</v>
      </c>
    </row>
    <row r="64" spans="1:13" x14ac:dyDescent="0.3">
      <c r="A64" s="29" t="s">
        <v>109</v>
      </c>
      <c r="B64" s="30">
        <v>16597726.51</v>
      </c>
      <c r="C64" s="30">
        <v>17</v>
      </c>
      <c r="D64" s="30">
        <v>0</v>
      </c>
      <c r="E64" s="30">
        <v>0</v>
      </c>
      <c r="F64" s="30">
        <v>0</v>
      </c>
      <c r="G64" s="30">
        <v>0</v>
      </c>
      <c r="H64" s="30">
        <v>15475912.43</v>
      </c>
      <c r="I64" s="30">
        <v>17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110</v>
      </c>
      <c r="B65" s="30">
        <v>11190155.119999999</v>
      </c>
      <c r="C65" s="30">
        <v>35</v>
      </c>
      <c r="D65" s="30">
        <v>0</v>
      </c>
      <c r="E65" s="30">
        <v>0</v>
      </c>
      <c r="F65" s="30">
        <v>1915266.17</v>
      </c>
      <c r="G65" s="30">
        <v>17</v>
      </c>
      <c r="H65" s="30">
        <v>10161398.859999999</v>
      </c>
      <c r="I65" s="30">
        <v>34</v>
      </c>
      <c r="J65" s="30">
        <v>1953271.18</v>
      </c>
      <c r="K65" s="30">
        <v>10</v>
      </c>
      <c r="L65" s="30">
        <v>1386644.47</v>
      </c>
      <c r="M65" s="30">
        <v>17</v>
      </c>
    </row>
    <row r="66" spans="1:13" x14ac:dyDescent="0.3">
      <c r="A66" s="29" t="s">
        <v>111</v>
      </c>
      <c r="B66" s="30">
        <v>88339685.609999999</v>
      </c>
      <c r="C66" s="30">
        <v>102</v>
      </c>
      <c r="D66" s="30">
        <v>40764528.329999998</v>
      </c>
      <c r="E66" s="30">
        <v>19</v>
      </c>
      <c r="F66" s="30">
        <v>9342792.1799999997</v>
      </c>
      <c r="G66" s="30">
        <v>36</v>
      </c>
      <c r="H66" s="30">
        <v>82390733.329999998</v>
      </c>
      <c r="I66" s="30">
        <v>100</v>
      </c>
      <c r="J66" s="30">
        <v>28976549.120000001</v>
      </c>
      <c r="K66" s="30">
        <v>20</v>
      </c>
      <c r="L66" s="30">
        <v>7149314.0300000003</v>
      </c>
      <c r="M66" s="30">
        <v>36</v>
      </c>
    </row>
    <row r="67" spans="1:13" x14ac:dyDescent="0.3">
      <c r="A67" s="29" t="s">
        <v>112</v>
      </c>
      <c r="B67" s="30">
        <v>4274449.92</v>
      </c>
      <c r="C67" s="30">
        <v>16</v>
      </c>
      <c r="D67" s="30">
        <v>966078.4</v>
      </c>
      <c r="E67" s="30">
        <v>18</v>
      </c>
      <c r="F67" s="30">
        <v>0</v>
      </c>
      <c r="G67" s="30">
        <v>0</v>
      </c>
      <c r="H67" s="30">
        <v>3746843.93</v>
      </c>
      <c r="I67" s="30">
        <v>16</v>
      </c>
      <c r="J67" s="30">
        <v>880771.31</v>
      </c>
      <c r="K67" s="30">
        <v>20</v>
      </c>
      <c r="L67" s="30">
        <v>0</v>
      </c>
      <c r="M67" s="30">
        <v>0</v>
      </c>
    </row>
    <row r="68" spans="1:13" x14ac:dyDescent="0.3">
      <c r="A68" s="29" t="s">
        <v>113</v>
      </c>
      <c r="B68" s="30">
        <v>15711327.82</v>
      </c>
      <c r="C68" s="30">
        <v>37</v>
      </c>
      <c r="D68" s="30">
        <v>0</v>
      </c>
      <c r="E68" s="30">
        <v>0</v>
      </c>
      <c r="F68" s="30">
        <v>1165421.6299999999</v>
      </c>
      <c r="G68" s="30">
        <v>11</v>
      </c>
      <c r="H68" s="30">
        <v>15127009.720000001</v>
      </c>
      <c r="I68" s="30">
        <v>37</v>
      </c>
      <c r="J68" s="30">
        <v>0</v>
      </c>
      <c r="K68" s="30">
        <v>0</v>
      </c>
      <c r="L68" s="30">
        <v>859387.53</v>
      </c>
      <c r="M68" s="30">
        <v>14</v>
      </c>
    </row>
    <row r="69" spans="1:13" x14ac:dyDescent="0.3">
      <c r="A69" s="29" t="s">
        <v>114</v>
      </c>
      <c r="B69" s="30">
        <v>25105692.91</v>
      </c>
      <c r="C69" s="30">
        <v>46</v>
      </c>
      <c r="D69" s="30">
        <v>0</v>
      </c>
      <c r="E69" s="30">
        <v>0</v>
      </c>
      <c r="F69" s="30">
        <v>2470835.25</v>
      </c>
      <c r="G69" s="30">
        <v>16</v>
      </c>
      <c r="H69" s="30">
        <v>22725850.449999999</v>
      </c>
      <c r="I69" s="30">
        <v>43</v>
      </c>
      <c r="J69" s="30">
        <v>0</v>
      </c>
      <c r="K69" s="30">
        <v>0</v>
      </c>
      <c r="L69" s="30">
        <v>1860307.02</v>
      </c>
      <c r="M69" s="30">
        <v>13</v>
      </c>
    </row>
    <row r="70" spans="1:13" x14ac:dyDescent="0.3">
      <c r="A70" s="29" t="s">
        <v>115</v>
      </c>
      <c r="B70" s="30">
        <v>11665571.109999999</v>
      </c>
      <c r="C70" s="30">
        <v>20</v>
      </c>
      <c r="D70" s="30">
        <v>0</v>
      </c>
      <c r="E70" s="30">
        <v>0</v>
      </c>
      <c r="F70" s="30">
        <v>0</v>
      </c>
      <c r="G70" s="30">
        <v>0</v>
      </c>
      <c r="H70" s="30">
        <v>11716671.300000001</v>
      </c>
      <c r="I70" s="30">
        <v>21</v>
      </c>
      <c r="J70" s="30">
        <v>0</v>
      </c>
      <c r="K70" s="30">
        <v>0</v>
      </c>
      <c r="L70" s="30">
        <v>0</v>
      </c>
      <c r="M70" s="30">
        <v>0</v>
      </c>
    </row>
    <row r="71" spans="1:13" x14ac:dyDescent="0.3">
      <c r="A71" s="29" t="s">
        <v>116</v>
      </c>
      <c r="B71" s="30">
        <v>15551947.359999999</v>
      </c>
      <c r="C71" s="30">
        <v>59</v>
      </c>
      <c r="D71" s="30">
        <v>0</v>
      </c>
      <c r="E71" s="30">
        <v>0</v>
      </c>
      <c r="F71" s="30">
        <v>1262502.27</v>
      </c>
      <c r="G71" s="30">
        <v>21</v>
      </c>
      <c r="H71" s="30">
        <v>13835318.619999999</v>
      </c>
      <c r="I71" s="30">
        <v>55</v>
      </c>
      <c r="J71" s="30">
        <v>0</v>
      </c>
      <c r="K71" s="30">
        <v>0</v>
      </c>
      <c r="L71" s="30">
        <v>854942.67</v>
      </c>
      <c r="M71" s="30">
        <v>20</v>
      </c>
    </row>
    <row r="72" spans="1:13" x14ac:dyDescent="0.3">
      <c r="A72" s="29" t="s">
        <v>117</v>
      </c>
      <c r="B72" s="30">
        <v>65451476.210000001</v>
      </c>
      <c r="C72" s="30">
        <v>90</v>
      </c>
      <c r="D72" s="30">
        <v>93402646.209999993</v>
      </c>
      <c r="E72" s="30">
        <v>93</v>
      </c>
      <c r="F72" s="30">
        <v>22982258.620000001</v>
      </c>
      <c r="G72" s="30">
        <v>57</v>
      </c>
      <c r="H72" s="30">
        <v>54215432.57</v>
      </c>
      <c r="I72" s="30">
        <v>85</v>
      </c>
      <c r="J72" s="30">
        <v>75872770.530000001</v>
      </c>
      <c r="K72" s="30">
        <v>85</v>
      </c>
      <c r="L72" s="30">
        <v>17469747.07</v>
      </c>
      <c r="M72" s="30">
        <v>53</v>
      </c>
    </row>
    <row r="73" spans="1:13" x14ac:dyDescent="0.3">
      <c r="A73" s="29" t="s">
        <v>118</v>
      </c>
      <c r="B73" s="30">
        <v>0</v>
      </c>
      <c r="C73" s="30">
        <v>0</v>
      </c>
      <c r="D73" s="30">
        <v>11174570.949999999</v>
      </c>
      <c r="E73" s="30">
        <v>12</v>
      </c>
      <c r="F73" s="30">
        <v>0</v>
      </c>
      <c r="G73" s="30">
        <v>0</v>
      </c>
      <c r="H73" s="30">
        <v>0</v>
      </c>
      <c r="I73" s="30">
        <v>0</v>
      </c>
      <c r="J73" s="30">
        <v>7952427.71</v>
      </c>
      <c r="K73" s="30">
        <v>12</v>
      </c>
      <c r="L73" s="30">
        <v>0</v>
      </c>
      <c r="M73" s="30">
        <v>0</v>
      </c>
    </row>
    <row r="74" spans="1:13" x14ac:dyDescent="0.3">
      <c r="A74" s="29" t="s">
        <v>119</v>
      </c>
      <c r="B74" s="30">
        <v>7474979.2599999998</v>
      </c>
      <c r="C74" s="30">
        <v>19</v>
      </c>
      <c r="D74" s="30">
        <v>0</v>
      </c>
      <c r="E74" s="30">
        <v>0</v>
      </c>
      <c r="F74" s="30">
        <v>0</v>
      </c>
      <c r="G74" s="30">
        <v>0</v>
      </c>
      <c r="H74" s="30">
        <v>6624225.2999999998</v>
      </c>
      <c r="I74" s="30">
        <v>18</v>
      </c>
      <c r="J74" s="30">
        <v>0</v>
      </c>
      <c r="K74" s="30">
        <v>0</v>
      </c>
      <c r="L74" s="30">
        <v>0</v>
      </c>
      <c r="M74" s="30">
        <v>0</v>
      </c>
    </row>
    <row r="75" spans="1:13" x14ac:dyDescent="0.3">
      <c r="A75" s="29" t="s">
        <v>120</v>
      </c>
      <c r="B75" s="30">
        <v>1489276.96</v>
      </c>
      <c r="C75" s="30">
        <v>10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</row>
    <row r="76" spans="1:13" x14ac:dyDescent="0.3">
      <c r="A76" s="29" t="s">
        <v>121</v>
      </c>
      <c r="B76" s="30">
        <v>6289116.7599999998</v>
      </c>
      <c r="C76" s="30">
        <v>22</v>
      </c>
      <c r="D76" s="30">
        <v>0</v>
      </c>
      <c r="E76" s="30">
        <v>0</v>
      </c>
      <c r="F76" s="30">
        <v>826287.02</v>
      </c>
      <c r="G76" s="30">
        <v>11</v>
      </c>
      <c r="H76" s="30">
        <v>5062157.66</v>
      </c>
      <c r="I76" s="30">
        <v>23</v>
      </c>
      <c r="J76" s="30">
        <v>0</v>
      </c>
      <c r="K76" s="30">
        <v>0</v>
      </c>
      <c r="L76" s="30">
        <v>617100.99</v>
      </c>
      <c r="M76" s="30">
        <v>10</v>
      </c>
    </row>
    <row r="77" spans="1:13" x14ac:dyDescent="0.3">
      <c r="A77" t="s">
        <v>122</v>
      </c>
      <c r="B77">
        <v>12553408.380000001</v>
      </c>
      <c r="C77">
        <v>41</v>
      </c>
      <c r="D77">
        <v>4441222.1399999997</v>
      </c>
      <c r="E77">
        <v>22</v>
      </c>
      <c r="F77">
        <v>3700687.22</v>
      </c>
      <c r="G77">
        <v>23</v>
      </c>
      <c r="H77">
        <v>9691891.5099999998</v>
      </c>
      <c r="I77">
        <v>39</v>
      </c>
      <c r="J77">
        <v>3046187.86</v>
      </c>
      <c r="K77">
        <v>24</v>
      </c>
      <c r="L77">
        <v>2398194.1800000002</v>
      </c>
      <c r="M77">
        <v>22</v>
      </c>
    </row>
    <row r="78" spans="1:13" x14ac:dyDescent="0.3">
      <c r="A78" t="s">
        <v>123</v>
      </c>
      <c r="B78">
        <v>1822609.19</v>
      </c>
      <c r="C78">
        <v>11</v>
      </c>
      <c r="D78">
        <v>0</v>
      </c>
      <c r="E78">
        <v>0</v>
      </c>
      <c r="F78">
        <v>0</v>
      </c>
      <c r="G78">
        <v>0</v>
      </c>
      <c r="H78">
        <v>1565063.43</v>
      </c>
      <c r="I78">
        <v>12</v>
      </c>
      <c r="J78">
        <v>0</v>
      </c>
      <c r="K78">
        <v>0</v>
      </c>
      <c r="L78">
        <v>0</v>
      </c>
      <c r="M78">
        <v>0</v>
      </c>
    </row>
    <row r="79" spans="1:13" x14ac:dyDescent="0.3">
      <c r="A79" t="s">
        <v>124</v>
      </c>
      <c r="B79">
        <v>7090536.5800000001</v>
      </c>
      <c r="C79">
        <v>17</v>
      </c>
      <c r="D79">
        <v>7503317.0499999998</v>
      </c>
      <c r="E79">
        <v>18</v>
      </c>
      <c r="F79">
        <v>0</v>
      </c>
      <c r="G79">
        <v>0</v>
      </c>
      <c r="H79">
        <v>5574539.7199999997</v>
      </c>
      <c r="I79">
        <v>20</v>
      </c>
      <c r="J79">
        <v>6801902.7300000004</v>
      </c>
      <c r="K79">
        <v>18</v>
      </c>
      <c r="L79">
        <v>1938073.69</v>
      </c>
      <c r="M79">
        <v>10</v>
      </c>
    </row>
    <row r="80" spans="1:13" x14ac:dyDescent="0.3">
      <c r="A80" t="s">
        <v>125</v>
      </c>
      <c r="B80">
        <v>18628628.969999999</v>
      </c>
      <c r="C80">
        <v>53</v>
      </c>
      <c r="D80">
        <v>11105372.75</v>
      </c>
      <c r="E80">
        <v>14</v>
      </c>
      <c r="F80">
        <v>4413938.09</v>
      </c>
      <c r="G80">
        <v>20</v>
      </c>
      <c r="H80">
        <v>16144747.1</v>
      </c>
      <c r="I80">
        <v>46</v>
      </c>
      <c r="J80">
        <v>8085913.9800000004</v>
      </c>
      <c r="K80">
        <v>16</v>
      </c>
      <c r="L80">
        <v>3353382.66</v>
      </c>
      <c r="M80">
        <v>17</v>
      </c>
    </row>
    <row r="81" spans="1:13" x14ac:dyDescent="0.3">
      <c r="A81" t="s">
        <v>126</v>
      </c>
      <c r="B81">
        <v>2732702.57</v>
      </c>
      <c r="C81">
        <v>13</v>
      </c>
      <c r="D81">
        <v>0</v>
      </c>
      <c r="E81">
        <v>0</v>
      </c>
      <c r="F81">
        <v>0</v>
      </c>
      <c r="G81">
        <v>0</v>
      </c>
      <c r="H81">
        <v>2626764.59</v>
      </c>
      <c r="I81">
        <v>10</v>
      </c>
      <c r="J81">
        <v>0</v>
      </c>
      <c r="K81">
        <v>0</v>
      </c>
      <c r="L81">
        <v>0</v>
      </c>
      <c r="M81">
        <v>0</v>
      </c>
    </row>
    <row r="82" spans="1:13" x14ac:dyDescent="0.3">
      <c r="A82" t="s">
        <v>127</v>
      </c>
      <c r="B82">
        <v>2030251.41</v>
      </c>
      <c r="C82">
        <v>11</v>
      </c>
      <c r="D82">
        <v>0</v>
      </c>
      <c r="E82">
        <v>0</v>
      </c>
      <c r="F82">
        <v>0</v>
      </c>
      <c r="G82">
        <v>0</v>
      </c>
      <c r="H82">
        <v>1820571.04</v>
      </c>
      <c r="I82">
        <v>11</v>
      </c>
      <c r="J82">
        <v>0</v>
      </c>
      <c r="K82">
        <v>0</v>
      </c>
      <c r="L82">
        <v>0</v>
      </c>
      <c r="M82">
        <v>0</v>
      </c>
    </row>
    <row r="83" spans="1:13" x14ac:dyDescent="0.3">
      <c r="A83" t="s">
        <v>128</v>
      </c>
      <c r="B83">
        <v>42710753.380000003</v>
      </c>
      <c r="C83">
        <v>59</v>
      </c>
      <c r="D83">
        <v>0</v>
      </c>
      <c r="E83">
        <v>0</v>
      </c>
      <c r="F83">
        <v>3521847.69</v>
      </c>
      <c r="G83">
        <v>22</v>
      </c>
      <c r="H83">
        <v>36904021.939999998</v>
      </c>
      <c r="I83">
        <v>57</v>
      </c>
      <c r="J83">
        <v>0</v>
      </c>
      <c r="K83">
        <v>0</v>
      </c>
      <c r="L83">
        <v>3156346.7</v>
      </c>
      <c r="M83">
        <v>22</v>
      </c>
    </row>
    <row r="84" spans="1:13" x14ac:dyDescent="0.3">
      <c r="A84" t="s">
        <v>129</v>
      </c>
      <c r="B84">
        <v>9906582.1600000001</v>
      </c>
      <c r="C84">
        <v>39</v>
      </c>
      <c r="D84">
        <v>2201773.0499999998</v>
      </c>
      <c r="E84">
        <v>20</v>
      </c>
      <c r="F84">
        <v>2064962.04</v>
      </c>
      <c r="G84">
        <v>19</v>
      </c>
      <c r="H84">
        <v>8289379.6299999999</v>
      </c>
      <c r="I84">
        <v>33</v>
      </c>
      <c r="J84">
        <v>1527073.69</v>
      </c>
      <c r="K84">
        <v>22</v>
      </c>
      <c r="L84">
        <v>1416424.09</v>
      </c>
      <c r="M84">
        <v>17</v>
      </c>
    </row>
    <row r="85" spans="1:13" x14ac:dyDescent="0.3">
      <c r="A85" t="s">
        <v>130</v>
      </c>
      <c r="B85">
        <v>5792441.5300000003</v>
      </c>
      <c r="C85">
        <v>16</v>
      </c>
      <c r="D85">
        <v>0</v>
      </c>
      <c r="E85">
        <v>0</v>
      </c>
      <c r="F85">
        <v>0</v>
      </c>
      <c r="G85">
        <v>0</v>
      </c>
      <c r="H85">
        <v>5016561.3099999996</v>
      </c>
      <c r="I85">
        <v>15</v>
      </c>
      <c r="J85">
        <v>0</v>
      </c>
      <c r="K85">
        <v>0</v>
      </c>
      <c r="L85">
        <v>0</v>
      </c>
      <c r="M85">
        <v>0</v>
      </c>
    </row>
    <row r="86" spans="1:13" x14ac:dyDescent="0.3">
      <c r="A86" t="s">
        <v>131</v>
      </c>
      <c r="B86">
        <v>0</v>
      </c>
      <c r="C86">
        <v>0</v>
      </c>
      <c r="D86">
        <v>1467029.34</v>
      </c>
      <c r="E86">
        <v>22</v>
      </c>
      <c r="F86">
        <v>0</v>
      </c>
      <c r="G86">
        <v>0</v>
      </c>
      <c r="H86">
        <v>1635856.38</v>
      </c>
      <c r="I86">
        <v>10</v>
      </c>
      <c r="J86">
        <v>843238.19</v>
      </c>
      <c r="K86">
        <v>21</v>
      </c>
      <c r="L86">
        <v>0</v>
      </c>
      <c r="M86">
        <v>0</v>
      </c>
    </row>
    <row r="87" spans="1:13" x14ac:dyDescent="0.3">
      <c r="A87" t="s">
        <v>132</v>
      </c>
      <c r="B87">
        <v>14965038.109999999</v>
      </c>
      <c r="C87">
        <v>43</v>
      </c>
      <c r="D87">
        <v>0</v>
      </c>
      <c r="E87">
        <v>0</v>
      </c>
      <c r="F87">
        <v>5737843.1200000001</v>
      </c>
      <c r="G87">
        <v>20</v>
      </c>
      <c r="H87">
        <v>12564139.02</v>
      </c>
      <c r="I87">
        <v>39</v>
      </c>
      <c r="J87">
        <v>0</v>
      </c>
      <c r="K87">
        <v>0</v>
      </c>
      <c r="L87">
        <v>4224621.82</v>
      </c>
      <c r="M87">
        <v>18</v>
      </c>
    </row>
    <row r="88" spans="1:13" x14ac:dyDescent="0.3">
      <c r="A88" t="s">
        <v>133</v>
      </c>
      <c r="B88">
        <v>19315048.5</v>
      </c>
      <c r="C88">
        <v>32</v>
      </c>
      <c r="D88">
        <v>27771541.210000001</v>
      </c>
      <c r="E88">
        <v>25</v>
      </c>
      <c r="F88">
        <v>5249974.87</v>
      </c>
      <c r="G88">
        <v>17</v>
      </c>
      <c r="H88">
        <v>16285657.84</v>
      </c>
      <c r="I88">
        <v>31</v>
      </c>
      <c r="J88">
        <v>22100559.600000001</v>
      </c>
      <c r="K88">
        <v>25</v>
      </c>
      <c r="L88">
        <v>4496299.71</v>
      </c>
      <c r="M88">
        <v>15</v>
      </c>
    </row>
    <row r="89" spans="1:13" x14ac:dyDescent="0.3">
      <c r="B89"/>
      <c r="D89"/>
      <c r="F89"/>
      <c r="H89"/>
      <c r="J89"/>
      <c r="L89"/>
    </row>
    <row r="90" spans="1:13" x14ac:dyDescent="0.3">
      <c r="B90"/>
      <c r="D90"/>
      <c r="F90"/>
      <c r="H90"/>
      <c r="J90"/>
      <c r="L90"/>
    </row>
    <row r="91" spans="1:13" x14ac:dyDescent="0.3">
      <c r="B91"/>
      <c r="D91"/>
      <c r="F91"/>
      <c r="H91"/>
      <c r="J91"/>
      <c r="L91"/>
    </row>
    <row r="92" spans="1:13" x14ac:dyDescent="0.3">
      <c r="B92"/>
      <c r="D92"/>
      <c r="F92"/>
      <c r="H92"/>
      <c r="J92"/>
      <c r="L92"/>
    </row>
    <row r="93" spans="1:13" x14ac:dyDescent="0.3">
      <c r="B93"/>
      <c r="D93"/>
      <c r="F93"/>
      <c r="H93"/>
      <c r="J93"/>
      <c r="L93"/>
    </row>
    <row r="94" spans="1:13" x14ac:dyDescent="0.3">
      <c r="B94"/>
      <c r="D94"/>
      <c r="F94"/>
      <c r="H94"/>
      <c r="J94"/>
      <c r="L94"/>
    </row>
    <row r="95" spans="1:13" x14ac:dyDescent="0.3">
      <c r="B95"/>
      <c r="D95"/>
      <c r="F95"/>
      <c r="H95"/>
      <c r="J95"/>
      <c r="L95"/>
    </row>
    <row r="96" spans="1:13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C20" sqref="C20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134</v>
      </c>
      <c r="B2">
        <v>52227692.060000002</v>
      </c>
      <c r="C2" s="2">
        <v>164</v>
      </c>
      <c r="D2">
        <v>18414716.34</v>
      </c>
      <c r="E2" s="2">
        <v>78</v>
      </c>
      <c r="F2">
        <v>7479333.2000000002</v>
      </c>
      <c r="G2" s="2">
        <v>63</v>
      </c>
      <c r="H2">
        <v>45028561.890000001</v>
      </c>
      <c r="I2" s="2">
        <v>156</v>
      </c>
      <c r="J2">
        <v>16090046.470000001</v>
      </c>
      <c r="K2" s="2">
        <v>84</v>
      </c>
      <c r="L2">
        <v>5536782.04</v>
      </c>
      <c r="M2" s="28">
        <v>55</v>
      </c>
    </row>
    <row r="3" spans="1:13" x14ac:dyDescent="0.3">
      <c r="A3" t="s">
        <v>135</v>
      </c>
      <c r="B3">
        <v>88099459.909999996</v>
      </c>
      <c r="C3" s="2">
        <v>228</v>
      </c>
      <c r="D3">
        <v>51198209.530000001</v>
      </c>
      <c r="E3" s="2">
        <v>132</v>
      </c>
      <c r="F3">
        <v>17747930.25</v>
      </c>
      <c r="G3" s="2">
        <v>109</v>
      </c>
      <c r="H3">
        <v>77782550.5</v>
      </c>
      <c r="I3" s="2">
        <v>215</v>
      </c>
      <c r="J3">
        <v>42903505</v>
      </c>
      <c r="K3" s="2">
        <v>136</v>
      </c>
      <c r="L3">
        <v>14563369.49</v>
      </c>
      <c r="M3" s="28">
        <v>93</v>
      </c>
    </row>
    <row r="4" spans="1:13" x14ac:dyDescent="0.3">
      <c r="A4" t="s">
        <v>136</v>
      </c>
      <c r="B4">
        <v>43014710.640000001</v>
      </c>
      <c r="C4" s="2">
        <v>160</v>
      </c>
      <c r="D4">
        <v>11669532.550000001</v>
      </c>
      <c r="E4" s="2">
        <v>69</v>
      </c>
      <c r="F4">
        <v>5238654.08</v>
      </c>
      <c r="G4" s="2">
        <v>54</v>
      </c>
      <c r="H4">
        <v>39659348.659999996</v>
      </c>
      <c r="I4" s="2">
        <v>156</v>
      </c>
      <c r="J4">
        <v>9553524.5099999998</v>
      </c>
      <c r="K4" s="2">
        <v>79</v>
      </c>
      <c r="L4">
        <v>4080297.22</v>
      </c>
      <c r="M4" s="28">
        <v>51</v>
      </c>
    </row>
    <row r="5" spans="1:13" x14ac:dyDescent="0.3">
      <c r="A5" t="s">
        <v>137</v>
      </c>
      <c r="B5">
        <v>395543435.75999999</v>
      </c>
      <c r="C5" s="2">
        <v>728</v>
      </c>
      <c r="D5">
        <v>148974041.53</v>
      </c>
      <c r="E5" s="2">
        <v>132</v>
      </c>
      <c r="F5">
        <v>75466685.450000003</v>
      </c>
      <c r="G5" s="2">
        <v>293</v>
      </c>
      <c r="H5">
        <v>352226654.51999998</v>
      </c>
      <c r="I5" s="2">
        <v>696</v>
      </c>
      <c r="J5">
        <v>111107813.2</v>
      </c>
      <c r="K5" s="2">
        <v>113</v>
      </c>
      <c r="L5">
        <v>57941596.259999998</v>
      </c>
      <c r="M5" s="28">
        <v>276</v>
      </c>
    </row>
    <row r="6" spans="1:13" x14ac:dyDescent="0.3">
      <c r="A6" t="s">
        <v>138</v>
      </c>
      <c r="B6">
        <v>3871420.53</v>
      </c>
      <c r="C6" s="2">
        <v>25</v>
      </c>
      <c r="D6">
        <v>1479137.22</v>
      </c>
      <c r="E6" s="2">
        <v>12</v>
      </c>
      <c r="F6">
        <v>1027288.71</v>
      </c>
      <c r="G6" s="2">
        <v>13</v>
      </c>
      <c r="H6">
        <v>3483085.09</v>
      </c>
      <c r="I6" s="2">
        <v>22</v>
      </c>
      <c r="J6">
        <v>1331701.3999999999</v>
      </c>
      <c r="K6" s="2">
        <v>13</v>
      </c>
      <c r="L6">
        <v>718303.17</v>
      </c>
      <c r="M6" s="28">
        <v>13</v>
      </c>
    </row>
    <row r="7" spans="1:13" x14ac:dyDescent="0.3">
      <c r="A7" t="s">
        <v>139</v>
      </c>
      <c r="B7">
        <v>58998813.310000002</v>
      </c>
      <c r="C7" s="2">
        <v>163</v>
      </c>
      <c r="D7">
        <v>16519470.59</v>
      </c>
      <c r="E7" s="2">
        <v>40</v>
      </c>
      <c r="F7">
        <v>5493662.7000000002</v>
      </c>
      <c r="G7" s="2">
        <v>51</v>
      </c>
      <c r="H7">
        <v>55027849.32</v>
      </c>
      <c r="I7" s="2">
        <v>165</v>
      </c>
      <c r="J7">
        <v>14271428.810000001</v>
      </c>
      <c r="K7" s="2">
        <v>43</v>
      </c>
      <c r="L7">
        <v>4474643.59</v>
      </c>
      <c r="M7" s="28">
        <v>47</v>
      </c>
    </row>
    <row r="8" spans="1:13" x14ac:dyDescent="0.3">
      <c r="A8" t="s">
        <v>140</v>
      </c>
      <c r="B8">
        <v>7758611.6100000003</v>
      </c>
      <c r="C8" s="2">
        <v>37</v>
      </c>
      <c r="D8">
        <v>3244751.18</v>
      </c>
      <c r="E8" s="2">
        <v>61</v>
      </c>
      <c r="F8">
        <v>1667909.21</v>
      </c>
      <c r="G8" s="2">
        <v>16</v>
      </c>
      <c r="H8">
        <v>6534241.8300000001</v>
      </c>
      <c r="I8" s="2">
        <v>38</v>
      </c>
      <c r="J8">
        <v>3217754.87</v>
      </c>
      <c r="K8" s="2">
        <v>74</v>
      </c>
      <c r="L8">
        <v>1346044.84</v>
      </c>
      <c r="M8" s="28">
        <v>16</v>
      </c>
    </row>
    <row r="9" spans="1:13" x14ac:dyDescent="0.3">
      <c r="A9" t="s">
        <v>141</v>
      </c>
      <c r="B9">
        <v>97844957.980000004</v>
      </c>
      <c r="C9" s="2">
        <v>181</v>
      </c>
      <c r="D9">
        <v>104159529.17</v>
      </c>
      <c r="E9" s="2">
        <v>126</v>
      </c>
      <c r="F9">
        <v>27323398.579999998</v>
      </c>
      <c r="G9" s="2">
        <v>94</v>
      </c>
      <c r="H9">
        <v>83053746.859999999</v>
      </c>
      <c r="I9" s="2">
        <v>172</v>
      </c>
      <c r="J9">
        <v>84290266.420000002</v>
      </c>
      <c r="K9" s="2">
        <v>120</v>
      </c>
      <c r="L9">
        <v>20515244.5</v>
      </c>
      <c r="M9" s="28">
        <v>84</v>
      </c>
    </row>
    <row r="10" spans="1:13" x14ac:dyDescent="0.3">
      <c r="A10" t="s">
        <v>142</v>
      </c>
      <c r="B10">
        <v>23695185.059999999</v>
      </c>
      <c r="C10" s="2">
        <v>104</v>
      </c>
      <c r="D10">
        <v>5438468.9699999997</v>
      </c>
      <c r="E10" s="2">
        <v>40</v>
      </c>
      <c r="F10">
        <v>2880402.53</v>
      </c>
      <c r="G10" s="2">
        <v>31</v>
      </c>
      <c r="H10">
        <v>20554842.600000001</v>
      </c>
      <c r="I10" s="2">
        <v>92</v>
      </c>
      <c r="J10">
        <v>3700301.06</v>
      </c>
      <c r="K10" s="2">
        <v>38</v>
      </c>
      <c r="L10">
        <v>1895131.83</v>
      </c>
      <c r="M10" s="28">
        <v>31</v>
      </c>
    </row>
    <row r="11" spans="1:13" x14ac:dyDescent="0.3">
      <c r="A11" t="s">
        <v>143</v>
      </c>
      <c r="B11">
        <v>40746011.259999998</v>
      </c>
      <c r="C11" s="2">
        <v>144</v>
      </c>
      <c r="D11">
        <v>7519764.6600000001</v>
      </c>
      <c r="E11" s="2">
        <v>91</v>
      </c>
      <c r="F11">
        <v>5985702.6399999997</v>
      </c>
      <c r="G11" s="2">
        <v>47</v>
      </c>
      <c r="H11">
        <v>36465368.25</v>
      </c>
      <c r="I11" s="2">
        <v>148</v>
      </c>
      <c r="J11">
        <v>7149064.9199999999</v>
      </c>
      <c r="K11" s="2">
        <v>101</v>
      </c>
      <c r="L11">
        <v>4507101.68</v>
      </c>
      <c r="M11" s="28">
        <v>46</v>
      </c>
    </row>
    <row r="12" spans="1:13" x14ac:dyDescent="0.3">
      <c r="A12" t="s">
        <v>144</v>
      </c>
      <c r="B12">
        <v>64966759.350000001</v>
      </c>
      <c r="C12" s="2">
        <v>119</v>
      </c>
      <c r="D12">
        <v>340731183.01999998</v>
      </c>
      <c r="E12" s="2">
        <v>59</v>
      </c>
      <c r="F12">
        <v>9349864.75</v>
      </c>
      <c r="G12" s="2">
        <v>30</v>
      </c>
      <c r="H12">
        <v>39668612.780000001</v>
      </c>
      <c r="I12" s="2">
        <v>106</v>
      </c>
      <c r="J12">
        <v>280092501.26999998</v>
      </c>
      <c r="K12" s="2">
        <v>61</v>
      </c>
      <c r="L12">
        <v>6260158.2300000004</v>
      </c>
      <c r="M12" s="28">
        <v>23</v>
      </c>
    </row>
    <row r="13" spans="1:13" x14ac:dyDescent="0.3">
      <c r="A13" t="s">
        <v>145</v>
      </c>
      <c r="B13">
        <v>130934989.59</v>
      </c>
      <c r="C13" s="2">
        <v>323</v>
      </c>
      <c r="D13">
        <v>56665981.469999999</v>
      </c>
      <c r="E13" s="2">
        <v>151</v>
      </c>
      <c r="F13">
        <v>26802997.359999999</v>
      </c>
      <c r="G13" s="2">
        <v>127</v>
      </c>
      <c r="H13">
        <v>116658601.23999999</v>
      </c>
      <c r="I13" s="2">
        <v>329</v>
      </c>
      <c r="J13">
        <v>44211400.210000001</v>
      </c>
      <c r="K13" s="2">
        <v>166</v>
      </c>
      <c r="L13">
        <v>18746504.289999999</v>
      </c>
      <c r="M13" s="28">
        <v>124</v>
      </c>
    </row>
    <row r="14" spans="1:13" x14ac:dyDescent="0.3">
      <c r="A14" t="s">
        <v>146</v>
      </c>
      <c r="B14">
        <v>123351512.73999999</v>
      </c>
      <c r="C14" s="2">
        <v>323</v>
      </c>
      <c r="D14">
        <v>33838003.270000003</v>
      </c>
      <c r="E14" s="2">
        <v>109</v>
      </c>
      <c r="F14">
        <v>21543335.140000001</v>
      </c>
      <c r="G14" s="2">
        <v>119</v>
      </c>
      <c r="H14">
        <v>106448871.87</v>
      </c>
      <c r="I14" s="2">
        <v>305</v>
      </c>
      <c r="J14">
        <v>25561280.559999999</v>
      </c>
      <c r="K14" s="2">
        <v>108</v>
      </c>
      <c r="L14">
        <v>15405349.359999999</v>
      </c>
      <c r="M14" s="28">
        <v>117</v>
      </c>
    </row>
    <row r="15" spans="1:13" x14ac:dyDescent="0.3">
      <c r="A15" t="s">
        <v>147</v>
      </c>
      <c r="B15">
        <v>96631948.129999995</v>
      </c>
      <c r="C15" s="2">
        <v>284</v>
      </c>
      <c r="D15">
        <v>34830955.420000002</v>
      </c>
      <c r="E15" s="2">
        <v>149</v>
      </c>
      <c r="F15">
        <v>19406933.050000001</v>
      </c>
      <c r="G15" s="2">
        <v>119</v>
      </c>
      <c r="H15">
        <v>84812291.540000007</v>
      </c>
      <c r="I15" s="2">
        <v>268</v>
      </c>
      <c r="J15">
        <v>26082751.550000001</v>
      </c>
      <c r="K15" s="2">
        <v>163</v>
      </c>
      <c r="L15">
        <v>13233648.66</v>
      </c>
      <c r="M15" s="28">
        <v>107</v>
      </c>
    </row>
    <row r="16" spans="1:13" x14ac:dyDescent="0.3">
      <c r="A16" t="s">
        <v>148</v>
      </c>
      <c r="B16">
        <v>117280856.18000001</v>
      </c>
      <c r="C16" s="2">
        <v>309</v>
      </c>
      <c r="D16">
        <v>76629780.769999996</v>
      </c>
      <c r="E16" s="2">
        <v>170</v>
      </c>
      <c r="F16">
        <v>25305134.760000002</v>
      </c>
      <c r="G16" s="2">
        <v>134</v>
      </c>
      <c r="H16">
        <v>100756759.33</v>
      </c>
      <c r="I16" s="2">
        <v>305</v>
      </c>
      <c r="J16">
        <v>64060419.369999997</v>
      </c>
      <c r="K16" s="2">
        <v>181</v>
      </c>
      <c r="L16">
        <v>18963822.289999999</v>
      </c>
      <c r="M16" s="28">
        <v>125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2023-07-06T17:25:40Z</dcterms:modified>
</cp:coreProperties>
</file>