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C7F" lockStructure="1"/>
  <bookViews>
    <workbookView xWindow="-15" yWindow="5235" windowWidth="15420" windowHeight="2670"/>
  </bookViews>
  <sheets>
    <sheet name="Annual Interest" sheetId="1" r:id="rId1"/>
    <sheet name="LookUp" sheetId="2" r:id="rId2"/>
    <sheet name="Sheet3" sheetId="3" r:id="rId3"/>
  </sheets>
  <definedNames>
    <definedName name="FirstQtr02">LookUp!$A$3:$B$15</definedName>
    <definedName name="FourthQtr02">LookUp!$A$44:$B$47</definedName>
    <definedName name="SecondQtr02">LookUp!$A$19:$B$29</definedName>
    <definedName name="ThirdQtr02">LookUp!$A$33:$B$40</definedName>
  </definedNames>
  <calcPr calcId="145621"/>
</workbook>
</file>

<file path=xl/calcChain.xml><?xml version="1.0" encoding="utf-8"?>
<calcChain xmlns="http://schemas.openxmlformats.org/spreadsheetml/2006/main">
  <c r="E24" i="1" l="1"/>
  <c r="H30" i="1" l="1"/>
  <c r="G30" i="1"/>
  <c r="F30" i="1"/>
  <c r="E30" i="1"/>
  <c r="H28" i="1"/>
  <c r="G28" i="1"/>
  <c r="F28" i="1"/>
  <c r="E28" i="1"/>
  <c r="E9" i="1" l="1"/>
  <c r="E15" i="1" s="1"/>
  <c r="E7" i="1"/>
  <c r="E13" i="1" s="1"/>
  <c r="E38" i="1"/>
  <c r="E40" i="1" s="1"/>
  <c r="F38" i="1"/>
  <c r="F40" i="1" s="1"/>
  <c r="G38" i="1"/>
  <c r="G40" i="1" s="1"/>
  <c r="H38" i="1"/>
  <c r="H40" i="1" s="1"/>
  <c r="E16" i="1" l="1"/>
  <c r="H19" i="1" s="1"/>
  <c r="F19" i="1" l="1"/>
  <c r="G19" i="1"/>
  <c r="E19" i="1"/>
  <c r="E22" i="1" l="1"/>
  <c r="E41" i="1" s="1"/>
  <c r="F22" i="1" l="1"/>
  <c r="F24" i="1" s="1"/>
  <c r="E33" i="1"/>
  <c r="E32" i="1"/>
  <c r="F32" i="1" l="1"/>
  <c r="F33" i="1"/>
  <c r="G22" i="1"/>
  <c r="G24" i="1" s="1"/>
  <c r="F41" i="1"/>
  <c r="E34" i="1"/>
  <c r="G41" i="1" l="1"/>
  <c r="G33" i="1"/>
  <c r="G32" i="1"/>
  <c r="H22" i="1"/>
  <c r="H24" i="1" s="1"/>
  <c r="F34" i="1"/>
  <c r="G34" i="1" l="1"/>
  <c r="H32" i="1"/>
  <c r="H41" i="1"/>
  <c r="I41" i="1" s="1"/>
  <c r="H33" i="1"/>
  <c r="H34" i="1" l="1"/>
  <c r="I35" i="1" s="1"/>
  <c r="I44" i="1" s="1"/>
</calcChain>
</file>

<file path=xl/sharedStrings.xml><?xml version="1.0" encoding="utf-8"?>
<sst xmlns="http://schemas.openxmlformats.org/spreadsheetml/2006/main" count="52" uniqueCount="51">
  <si>
    <t xml:space="preserve">TAXPAYER INFORMATION </t>
  </si>
  <si>
    <t>Taxpayer's Last Name</t>
  </si>
  <si>
    <t>First Name</t>
  </si>
  <si>
    <t>Taxpayer's SSN</t>
  </si>
  <si>
    <t>Spouse's or CU Partner's Last Name            First Name       MI</t>
  </si>
  <si>
    <t>Spouse's or CU Partner'sSSN</t>
  </si>
  <si>
    <t>2014, IN-111, Line 26</t>
  </si>
  <si>
    <t>2014, IN-111, Line 31c</t>
  </si>
  <si>
    <t>2014, IN-111, Line 31d</t>
  </si>
  <si>
    <t>2014, IN-111, Line 31g</t>
  </si>
  <si>
    <t>2014, IN-111, Line 26 minus credits</t>
  </si>
  <si>
    <t>2013, IN-111, Line 26</t>
  </si>
  <si>
    <t>2013, IN-111, Line 31c</t>
  </si>
  <si>
    <t>2013, IN-111, Line 31d</t>
  </si>
  <si>
    <t>2013, IN-111, Line 31g</t>
  </si>
  <si>
    <t>2013, IN-111, Line 26 minus credits</t>
  </si>
  <si>
    <t>REQUIRED ANNUAL PAYMENT</t>
  </si>
  <si>
    <t>1.  90%  of 2014 Vermont Tax minus Credits</t>
  </si>
  <si>
    <t xml:space="preserve">     (Form IN-111, Line 26 minus the sum of Lines 31c, 31d, and 31g multiplied by 90%)</t>
  </si>
  <si>
    <t xml:space="preserve">2.  100% of 2013 Vermont Tax minus Credits </t>
  </si>
  <si>
    <t xml:space="preserve">     (Form IN-111, Line 26 minus the sum of Lines 31c, 31d, and 31g )</t>
  </si>
  <si>
    <t xml:space="preserve">3.  Enter the lesser of Line 1 or Line 2 </t>
  </si>
  <si>
    <t>CALCULATION OF UNDERPAYMENT</t>
  </si>
  <si>
    <t>TOTALS</t>
  </si>
  <si>
    <t>4. Tax payments required per quarter (multiply Line 3 by .25).</t>
  </si>
  <si>
    <t>5a. From 2014 Form IN-111, add Lines 31a, 31e, and 31f, then  multiply by .25 per quarter.</t>
  </si>
  <si>
    <t>5b. Enter 2013 overpayment and quarterly estimated payments made by the due date per quarter.</t>
  </si>
  <si>
    <t xml:space="preserve">5c. Add Lines 5a and 5b. Each quarter should not equal more than Line 4, </t>
  </si>
  <si>
    <t xml:space="preserve">      apply any excess to the next quarter.</t>
  </si>
  <si>
    <t>6.  Underpayment per quarter (Subtract Line 5c from Line 4).  This Line cannot be less than 0.00.</t>
  </si>
  <si>
    <t>CALCULATION OF INTEREST</t>
  </si>
  <si>
    <t>8a.  Number of days AFTER the due date to the date reported on Line 7 for each quarter,</t>
  </si>
  <si>
    <t>9a.  Interest due for 2014 (divide Line 8a by 365 days, multiply by 5.6%, then multiply by Line 6).</t>
  </si>
  <si>
    <t>9b.  Interest due for 2014 (divide Line 8b by 365 days, multiply by 5.6%, then by Line 6).</t>
  </si>
  <si>
    <t>10.  Interest due per quarter (add Lines 9a and 9b).</t>
  </si>
  <si>
    <r>
      <rPr>
        <sz val="9"/>
        <rFont val="Arial"/>
        <family val="2"/>
      </rPr>
      <t xml:space="preserve">11. Total </t>
    </r>
    <r>
      <rPr>
        <sz val="10"/>
        <rFont val="Arial"/>
        <family val="2"/>
      </rPr>
      <t>underpayment interest due (add Line 10 columns).</t>
    </r>
  </si>
  <si>
    <t>CALCULATION OF PENALTY</t>
  </si>
  <si>
    <t xml:space="preserve">12.  Number of months FROM the due date of that quarter to the date shown on Line 7 </t>
  </si>
  <si>
    <t xml:space="preserve">       (a portion of a month counts as a whole month).</t>
  </si>
  <si>
    <t>13.  Penalty due per quarter (Multiply Line 12 by .01 (1%) then by Line 6).</t>
  </si>
  <si>
    <t>14.  Total underpayment penalty due (add Line 13 columns).</t>
  </si>
  <si>
    <t>TOTAL INTEREST AND PENALTY</t>
  </si>
  <si>
    <t>15.  Total underestimated interest and penalty due (add Line 11 total and Line 14 total).</t>
  </si>
  <si>
    <t>First Quarter 2014</t>
  </si>
  <si>
    <t>Second Quarter 2014</t>
  </si>
  <si>
    <t>Third Quarter 2014</t>
  </si>
  <si>
    <t>Fourth Quarter 2014</t>
  </si>
  <si>
    <t>7.  Date FULL payment was made or April 15, 2015, whichever date is earlier.</t>
  </si>
  <si>
    <t xml:space="preserve">       or Jan.1, 2015, whichever date is ealier.</t>
  </si>
  <si>
    <t xml:space="preserve">8b.  Number of days FROM Jan. 1, 2015, to the date payment was made on Line 7 for each quarter, </t>
  </si>
  <si>
    <t xml:space="preserve">       or April 15, 2015, whichever date is earlier.  4th quarter: Use number of days from Jan. 15,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</si>
</sst>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164" formatCode="mmm\ dd\,\ yyyy"/>
    <numFmt numFmtId="165" formatCode="&quot;$&quot;#,##0.00"/>
    <numFmt numFmtId="166" formatCode="m/d/yy;@"/>
    <numFmt numFmtId="167" formatCode="#,##0.00;[Red]#,##0.00"/>
    <numFmt numFmtId="168" formatCode="000\-00\-0000"/>
    <numFmt numFmtId="169" formatCode="&quot;$&quot;#,##0"/>
  </numFmts>
  <fonts count="8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10"/>
      <color indexed="45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1" fillId="0" borderId="0" xfId="0" applyFont="1" applyProtection="1"/>
    <xf numFmtId="165" fontId="0" fillId="0" borderId="0" xfId="0" applyNumberFormat="1" applyProtection="1"/>
    <xf numFmtId="165" fontId="0" fillId="0" borderId="0" xfId="0" applyNumberFormat="1" applyFill="1" applyProtection="1"/>
    <xf numFmtId="164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4" fillId="0" borderId="0" xfId="0" applyFont="1" applyAlignment="1" applyProtection="1">
      <alignment horizontal="left"/>
    </xf>
    <xf numFmtId="0" fontId="0" fillId="2" borderId="0" xfId="0" applyFill="1" applyProtection="1">
      <protection locked="0"/>
    </xf>
    <xf numFmtId="6" fontId="0" fillId="0" borderId="0" xfId="0" applyNumberFormat="1" applyFill="1" applyBorder="1" applyProtection="1"/>
    <xf numFmtId="6" fontId="2" fillId="0" borderId="0" xfId="0" quotePrefix="1" applyNumberFormat="1" applyFont="1" applyFill="1" applyBorder="1" applyProtection="1"/>
    <xf numFmtId="0" fontId="2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Fill="1" applyBorder="1" applyProtection="1"/>
    <xf numFmtId="0" fontId="0" fillId="0" borderId="0" xfId="0" applyNumberFormat="1" applyAlignment="1" applyProtection="1">
      <alignment horizontal="right"/>
    </xf>
    <xf numFmtId="1" fontId="0" fillId="0" borderId="0" xfId="0" applyNumberFormat="1" applyProtection="1"/>
    <xf numFmtId="166" fontId="0" fillId="0" borderId="0" xfId="0" applyNumberFormat="1" applyProtection="1"/>
    <xf numFmtId="0" fontId="2" fillId="0" borderId="0" xfId="0" applyFont="1" applyProtection="1"/>
    <xf numFmtId="165" fontId="5" fillId="0" borderId="0" xfId="0" applyNumberFormat="1" applyFont="1" applyFill="1" applyProtection="1"/>
    <xf numFmtId="6" fontId="1" fillId="0" borderId="1" xfId="0" quotePrefix="1" applyNumberFormat="1" applyFont="1" applyBorder="1" applyAlignment="1" applyProtection="1">
      <alignment horizontal="left"/>
    </xf>
    <xf numFmtId="0" fontId="6" fillId="0" borderId="0" xfId="0" applyFont="1" applyFill="1" applyProtection="1"/>
    <xf numFmtId="0" fontId="1" fillId="0" borderId="2" xfId="0" quotePrefix="1" applyFont="1" applyBorder="1" applyProtection="1"/>
    <xf numFmtId="0" fontId="1" fillId="0" borderId="3" xfId="0" quotePrefix="1" applyFont="1" applyBorder="1" applyAlignment="1" applyProtection="1">
      <alignment horizontal="right"/>
    </xf>
    <xf numFmtId="0" fontId="1" fillId="0" borderId="4" xfId="0" quotePrefix="1" applyFont="1" applyBorder="1" applyAlignment="1" applyProtection="1">
      <alignment horizontal="right"/>
    </xf>
    <xf numFmtId="0" fontId="1" fillId="0" borderId="2" xfId="0" quotePrefix="1" applyFont="1" applyBorder="1" applyAlignment="1" applyProtection="1">
      <alignment horizontal="right"/>
    </xf>
    <xf numFmtId="0" fontId="1" fillId="0" borderId="5" xfId="0" quotePrefix="1" applyFont="1" applyBorder="1" applyAlignment="1" applyProtection="1">
      <alignment horizontal="left"/>
    </xf>
    <xf numFmtId="167" fontId="0" fillId="0" borderId="0" xfId="0" applyNumberFormat="1" applyProtection="1"/>
    <xf numFmtId="0" fontId="0" fillId="2" borderId="2" xfId="0" applyFill="1" applyBorder="1" applyProtection="1">
      <protection locked="0"/>
    </xf>
    <xf numFmtId="165" fontId="7" fillId="0" borderId="0" xfId="0" applyNumberFormat="1" applyFont="1" applyProtection="1"/>
    <xf numFmtId="0" fontId="2" fillId="0" borderId="0" xfId="0" applyFont="1" applyAlignment="1" applyProtection="1">
      <alignment horizontal="left"/>
    </xf>
    <xf numFmtId="4" fontId="0" fillId="0" borderId="0" xfId="0" applyNumberFormat="1" applyProtection="1"/>
    <xf numFmtId="6" fontId="0" fillId="0" borderId="3" xfId="0" applyNumberFormat="1" applyFill="1" applyBorder="1" applyProtection="1"/>
    <xf numFmtId="168" fontId="0" fillId="2" borderId="0" xfId="0" applyNumberFormat="1" applyFill="1" applyProtection="1">
      <protection locked="0"/>
    </xf>
    <xf numFmtId="2" fontId="0" fillId="0" borderId="0" xfId="0" applyNumberFormat="1" applyProtection="1"/>
    <xf numFmtId="2" fontId="2" fillId="0" borderId="0" xfId="0" applyNumberFormat="1" applyFont="1" applyProtection="1"/>
    <xf numFmtId="2" fontId="3" fillId="2" borderId="0" xfId="0" applyNumberFormat="1" applyFont="1" applyFill="1" applyProtection="1">
      <protection locked="0"/>
    </xf>
    <xf numFmtId="2" fontId="2" fillId="0" borderId="0" xfId="0" applyNumberFormat="1" applyFont="1" applyFill="1" applyProtection="1"/>
    <xf numFmtId="2" fontId="5" fillId="0" borderId="0" xfId="0" applyNumberFormat="1" applyFont="1" applyFill="1" applyProtection="1"/>
    <xf numFmtId="165" fontId="0" fillId="0" borderId="0" xfId="0" applyNumberFormat="1" applyAlignment="1" applyProtection="1"/>
    <xf numFmtId="169" fontId="0" fillId="0" borderId="0" xfId="0" applyNumberFormat="1" applyProtection="1"/>
    <xf numFmtId="168" fontId="2" fillId="2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4"/>
  <sheetViews>
    <sheetView tabSelected="1" workbookViewId="0">
      <selection activeCell="A5" sqref="A5"/>
    </sheetView>
  </sheetViews>
  <sheetFormatPr defaultColWidth="9.140625" defaultRowHeight="12.75" x14ac:dyDescent="0.2"/>
  <cols>
    <col min="1" max="1" width="30.7109375" style="2" customWidth="1"/>
    <col min="2" max="10" width="16.7109375" style="2" customWidth="1"/>
    <col min="11" max="16384" width="9.140625" style="2"/>
  </cols>
  <sheetData>
    <row r="1" spans="1:8" ht="13.9" customHeight="1" x14ac:dyDescent="0.2">
      <c r="A1" s="10" t="s">
        <v>0</v>
      </c>
      <c r="B1" s="9"/>
    </row>
    <row r="2" spans="1:8" ht="13.9" customHeight="1" x14ac:dyDescent="0.2">
      <c r="A2" s="2" t="s">
        <v>1</v>
      </c>
      <c r="B2" s="2" t="s">
        <v>2</v>
      </c>
      <c r="C2" s="2" t="s">
        <v>3</v>
      </c>
    </row>
    <row r="3" spans="1:8" ht="13.9" customHeight="1" x14ac:dyDescent="0.2">
      <c r="A3" s="14"/>
      <c r="B3" s="14"/>
      <c r="C3" s="43"/>
      <c r="D3" s="11"/>
      <c r="E3" s="23"/>
    </row>
    <row r="4" spans="1:8" ht="13.9" customHeight="1" x14ac:dyDescent="0.2">
      <c r="A4" s="2" t="s">
        <v>4</v>
      </c>
      <c r="B4" s="2" t="s">
        <v>2</v>
      </c>
      <c r="C4" s="8" t="s">
        <v>5</v>
      </c>
      <c r="D4" s="8"/>
    </row>
    <row r="5" spans="1:8" ht="13.9" customHeight="1" x14ac:dyDescent="0.2">
      <c r="A5" s="14"/>
      <c r="B5" s="15"/>
      <c r="C5" s="35"/>
      <c r="D5" s="11"/>
    </row>
    <row r="6" spans="1:8" ht="13.9" customHeight="1" x14ac:dyDescent="0.2">
      <c r="A6" s="27" t="s">
        <v>6</v>
      </c>
      <c r="B6" s="24" t="s">
        <v>7</v>
      </c>
      <c r="C6" s="24" t="s">
        <v>8</v>
      </c>
      <c r="D6" s="24" t="s">
        <v>9</v>
      </c>
      <c r="E6" s="22" t="s">
        <v>10</v>
      </c>
      <c r="F6" s="16"/>
    </row>
    <row r="7" spans="1:8" ht="13.9" customHeight="1" x14ac:dyDescent="0.2">
      <c r="A7" s="30"/>
      <c r="B7" s="30"/>
      <c r="C7" s="30"/>
      <c r="D7" s="30"/>
      <c r="E7" s="34">
        <f>A7-SUM(B7:D7)</f>
        <v>0</v>
      </c>
      <c r="F7" s="12"/>
    </row>
    <row r="8" spans="1:8" ht="13.9" customHeight="1" x14ac:dyDescent="0.2">
      <c r="A8" s="25" t="s">
        <v>11</v>
      </c>
      <c r="B8" s="26" t="s">
        <v>12</v>
      </c>
      <c r="C8" s="26" t="s">
        <v>13</v>
      </c>
      <c r="D8" s="26" t="s">
        <v>14</v>
      </c>
      <c r="E8" s="28" t="s">
        <v>15</v>
      </c>
      <c r="F8" s="16"/>
    </row>
    <row r="9" spans="1:8" ht="13.9" customHeight="1" x14ac:dyDescent="0.2">
      <c r="A9" s="30"/>
      <c r="B9" s="30"/>
      <c r="C9" s="30"/>
      <c r="D9" s="30"/>
      <c r="E9" s="34">
        <f>A9-SUM(B9:D9)</f>
        <v>0</v>
      </c>
      <c r="F9" s="12"/>
    </row>
    <row r="10" spans="1:8" ht="13.9" customHeight="1" x14ac:dyDescent="0.2">
      <c r="A10" s="12"/>
      <c r="B10" s="12"/>
      <c r="C10" s="13"/>
      <c r="D10" s="13"/>
      <c r="E10" s="13"/>
      <c r="F10" s="12"/>
      <c r="G10" s="12"/>
      <c r="H10" s="16"/>
    </row>
    <row r="11" spans="1:8" ht="13.9" customHeight="1" x14ac:dyDescent="0.2">
      <c r="A11" s="10" t="s">
        <v>16</v>
      </c>
    </row>
    <row r="12" spans="1:8" ht="13.9" customHeight="1" x14ac:dyDescent="0.2">
      <c r="A12" s="4" t="s">
        <v>17</v>
      </c>
      <c r="B12" s="5"/>
    </row>
    <row r="13" spans="1:8" ht="13.9" customHeight="1" x14ac:dyDescent="0.2">
      <c r="A13" s="4" t="s">
        <v>18</v>
      </c>
      <c r="E13" s="5">
        <f>E7*0.9</f>
        <v>0</v>
      </c>
    </row>
    <row r="14" spans="1:8" ht="13.9" customHeight="1" x14ac:dyDescent="0.2">
      <c r="A14" s="4" t="s">
        <v>19</v>
      </c>
      <c r="E14" s="5"/>
    </row>
    <row r="15" spans="1:8" ht="13.9" customHeight="1" x14ac:dyDescent="0.2">
      <c r="A15" s="4" t="s">
        <v>20</v>
      </c>
      <c r="B15" s="5"/>
      <c r="E15" s="41">
        <f>E9</f>
        <v>0</v>
      </c>
    </row>
    <row r="16" spans="1:8" ht="13.9" customHeight="1" x14ac:dyDescent="0.2">
      <c r="A16" s="4" t="s">
        <v>21</v>
      </c>
      <c r="E16" s="6">
        <f>IF(E13&gt;E15,E15,E13)</f>
        <v>0</v>
      </c>
    </row>
    <row r="17" spans="1:9" ht="13.9" customHeight="1" x14ac:dyDescent="0.2"/>
    <row r="18" spans="1:9" ht="13.9" customHeight="1" x14ac:dyDescent="0.2">
      <c r="A18" s="10" t="s">
        <v>22</v>
      </c>
      <c r="E18" s="7">
        <v>41744</v>
      </c>
      <c r="F18" s="7">
        <v>41805</v>
      </c>
      <c r="G18" s="7">
        <v>41897</v>
      </c>
      <c r="H18" s="7">
        <v>42019</v>
      </c>
      <c r="I18" s="3" t="s">
        <v>23</v>
      </c>
    </row>
    <row r="19" spans="1:9" ht="13.9" customHeight="1" x14ac:dyDescent="0.2">
      <c r="A19" s="20" t="s">
        <v>24</v>
      </c>
      <c r="E19" s="36">
        <f>E16/4</f>
        <v>0</v>
      </c>
      <c r="F19" s="36">
        <f>E16/4</f>
        <v>0</v>
      </c>
      <c r="G19" s="36">
        <f>E16/4</f>
        <v>0</v>
      </c>
      <c r="H19" s="36">
        <f>E16/4</f>
        <v>0</v>
      </c>
      <c r="I19" s="5"/>
    </row>
    <row r="20" spans="1:9" ht="13.9" customHeight="1" x14ac:dyDescent="0.2">
      <c r="A20" s="4" t="s">
        <v>25</v>
      </c>
      <c r="E20" s="38"/>
      <c r="F20" s="38"/>
      <c r="G20" s="38"/>
      <c r="H20" s="38"/>
      <c r="I20" s="5"/>
    </row>
    <row r="21" spans="1:9" ht="13.9" customHeight="1" x14ac:dyDescent="0.2">
      <c r="A21" s="4" t="s">
        <v>26</v>
      </c>
      <c r="E21" s="38"/>
      <c r="F21" s="38"/>
      <c r="G21" s="38"/>
      <c r="H21" s="38"/>
      <c r="I21" s="6"/>
    </row>
    <row r="22" spans="1:9" ht="13.9" customHeight="1" x14ac:dyDescent="0.2">
      <c r="A22" s="4" t="s">
        <v>27</v>
      </c>
      <c r="E22" s="39">
        <f>IF((E20+E21)&lt;E19,(E20+E21),E19)</f>
        <v>0</v>
      </c>
      <c r="F22" s="39">
        <f>IF(((IF((IF((E20+E21)-E19&gt;0,(E20+E21)-E19,0)+F20+F21)&lt;F19,(IF((E20+E21)-E19&gt;0,(E20+E21)-E19,0)+F20+F21),F19))-E24)&lt;0,0,(IF((IF((E20+E21)-E19&gt;0,(E20+E21)-E19,0)+F20+F21)&lt;F19,(IF((E20+E21)-E19&gt;0,(E20+E21)-E19,0)+F20+F21),F19))-E24)</f>
        <v>0</v>
      </c>
      <c r="G22" s="39">
        <f>IF(((IF((IF((SUM(E20:F21)-SUM(E19:F19))&gt;0,(SUM(E20:F21)-SUM(E19:F19)),0)+G20+G21)&lt;G19,(IF((SUM(E20:F21)-SUM(E19:F19))&gt;0,(SUM(E20:F21)-SUM(E19:F19)),0)+G20+G21),G19))-F24)&lt;0,0,(IF((IF((SUM(E20:F21)-SUM(E19:F19))&gt;0,(SUM(E20:F21)-SUM(E19:F19)),0)+G20+G21)&lt;G19,(IF((SUM(E20:F21)-SUM(E19:F19))&gt;0,(SUM(E20:F21)-SUM(E19:F19)),0)+G20+G21),G19))-F24)</f>
        <v>0</v>
      </c>
      <c r="H22" s="39">
        <f>IF(((IF((IF((SUM(E20:G21)-SUM(E19:G19))&gt;0,(SUM(E20:G21)-SUM(E19:G19)),0)+H20+H21)&lt;H19,(IF((SUM(E20:G21)-SUM(E19:G19))&gt;0,(SUM(E20:G21)-SUM(E19:G19)),0)+H20+H21),H19))-G24)&lt;0,0,(IF((IF((SUM(E20:G21)-SUM(E19:G19))&gt;0,(SUM(E20:G21)-SUM(E19:G19)),0)+H20+H21)&lt;H19,(IF((SUM(E20:G21)-SUM(E19:G19))&gt;0,(SUM(E20:G21)-SUM(E19:G19)),0)+H20+H21),H19))-G24)</f>
        <v>0</v>
      </c>
      <c r="I22" s="21"/>
    </row>
    <row r="23" spans="1:9" ht="13.9" customHeight="1" x14ac:dyDescent="0.2">
      <c r="A23" s="4" t="s">
        <v>28</v>
      </c>
      <c r="E23" s="40"/>
      <c r="F23" s="40"/>
      <c r="G23" s="40"/>
      <c r="H23" s="40"/>
      <c r="I23" s="21"/>
    </row>
    <row r="24" spans="1:9" ht="13.9" customHeight="1" x14ac:dyDescent="0.2">
      <c r="A24" s="4" t="s">
        <v>29</v>
      </c>
      <c r="E24" s="36">
        <f>E19-E22</f>
        <v>0</v>
      </c>
      <c r="F24" s="36">
        <f>F19-F22</f>
        <v>0</v>
      </c>
      <c r="G24" s="36">
        <f>G19-G22</f>
        <v>0</v>
      </c>
      <c r="H24" s="36">
        <f>H19-H22</f>
        <v>0</v>
      </c>
      <c r="I24" s="5"/>
    </row>
    <row r="25" spans="1:9" ht="13.9" customHeight="1" x14ac:dyDescent="0.2">
      <c r="A25" s="4" t="s">
        <v>47</v>
      </c>
      <c r="E25" s="1"/>
      <c r="F25" s="1"/>
      <c r="G25" s="1"/>
      <c r="H25" s="1"/>
    </row>
    <row r="26" spans="1:9" ht="13.9" customHeight="1" x14ac:dyDescent="0.2">
      <c r="A26" s="4"/>
    </row>
    <row r="27" spans="1:9" ht="13.9" customHeight="1" x14ac:dyDescent="0.2">
      <c r="A27" s="10" t="s">
        <v>30</v>
      </c>
    </row>
    <row r="28" spans="1:9" ht="13.9" customHeight="1" x14ac:dyDescent="0.2">
      <c r="A28" s="4" t="s">
        <v>31</v>
      </c>
      <c r="E28" s="2">
        <f>IF($E$25&gt;=DATE(2015,1,1),ABS("4/15/2014"-"12/31/2014"),IF($E$25&gt;DATE(2014,4,15),ABS("4/15/2014"-$E$25),0))</f>
        <v>0</v>
      </c>
      <c r="F28" s="17">
        <f>IF($F$25&gt;DATE(2015,1,1),ABS("6/15/2014"-"12/31/2014"),IF($F$25&gt;DATE(2014,6,15),ABS("6/15/2014"-$F$25),0))</f>
        <v>0</v>
      </c>
      <c r="G28" s="2">
        <f>IF($G$25&gt;DATE(2015,1,1),ABS("9/15/2014"-"12/31/2014"),IF($G$25&gt;DATE(2014,9,15),ABS("9/15/2014"-$G$25),0))</f>
        <v>0</v>
      </c>
      <c r="H28" s="3" t="str">
        <f>IF($H$25&gt;DATE(2015,1,1),ABS("04/15/2014"-"4/15/2014"),IF($H$25&gt;DATE(2015,1,15),ABS($H$25-"2015/01/15"),"0"))</f>
        <v>0</v>
      </c>
    </row>
    <row r="29" spans="1:9" ht="13.9" customHeight="1" x14ac:dyDescent="0.2">
      <c r="A29" s="4" t="s">
        <v>48</v>
      </c>
    </row>
    <row r="30" spans="1:9" ht="13.9" customHeight="1" x14ac:dyDescent="0.2">
      <c r="A30" s="4" t="s">
        <v>49</v>
      </c>
      <c r="E30" s="2">
        <f>IF($E$25&gt;DATE(2014,12,31),(ABS("12/31/2014"-$E$25)),IF($E$25&lt;DATE(2015,1,15),(ABS($E$25-"4/15/2014")))*0)</f>
        <v>0</v>
      </c>
      <c r="F30" s="2">
        <f>IF($F$25&gt;DATE(2014,12,31),(ABS("12/31/2014"-$F$25)),IF($F$25&lt;=DATE(2015,1,15),(ABS($F$25-"4/15/2014")))*0)</f>
        <v>0</v>
      </c>
      <c r="G30" s="2">
        <f>IF($G$25&gt;DATE(2014,12,31),(ABS("12/31/2014"-$G$25)),IF($G$25&lt;=DATE(2015,1,15),(ABS($G$25-"4/15/2014")))*0)</f>
        <v>0</v>
      </c>
      <c r="H30" s="18">
        <f>IF($H$25&lt;=DATE(2015,1,1),ABS("4/15/2014"-"4/15/2014"),IF($H$25&gt;=DATE(2015,1,15),(ABS($H$25-"1/15/2015")),0))</f>
        <v>0</v>
      </c>
    </row>
    <row r="31" spans="1:9" ht="13.9" customHeight="1" x14ac:dyDescent="0.2">
      <c r="A31" s="4" t="s">
        <v>50</v>
      </c>
      <c r="E31" s="36"/>
      <c r="F31" s="36"/>
      <c r="G31" s="36"/>
      <c r="H31" s="36"/>
    </row>
    <row r="32" spans="1:9" ht="13.9" customHeight="1" x14ac:dyDescent="0.2">
      <c r="A32" s="4" t="s">
        <v>32</v>
      </c>
      <c r="B32" s="31"/>
      <c r="C32" s="5"/>
      <c r="D32" s="5"/>
      <c r="E32" s="36">
        <f>ROUND(E28/365*0.056*E24,2)</f>
        <v>0</v>
      </c>
      <c r="F32" s="36">
        <f>ROUND(F28/365*0.056*F24,2)</f>
        <v>0</v>
      </c>
      <c r="G32" s="36">
        <f>ROUND(G28/365*0.056*G24,2)</f>
        <v>0</v>
      </c>
      <c r="H32" s="36">
        <f>ROUND(H28/365*0.056*H24,2)</f>
        <v>0</v>
      </c>
      <c r="I32" s="5"/>
    </row>
    <row r="33" spans="1:9" ht="13.9" customHeight="1" x14ac:dyDescent="0.2">
      <c r="A33" s="4" t="s">
        <v>33</v>
      </c>
      <c r="E33" s="36">
        <f>ROUND(E30/365*0.056*E24,2)</f>
        <v>0</v>
      </c>
      <c r="F33" s="36">
        <f>ROUND(F30/365*0.056*F24,2)</f>
        <v>0</v>
      </c>
      <c r="G33" s="36">
        <f>ROUND(G30/365*0.056*G24,2)</f>
        <v>0</v>
      </c>
      <c r="H33" s="36">
        <f>ROUND(H30/365*0.056*H24,2)</f>
        <v>0</v>
      </c>
      <c r="I33" s="29"/>
    </row>
    <row r="34" spans="1:9" ht="13.9" customHeight="1" x14ac:dyDescent="0.2">
      <c r="A34" s="4" t="s">
        <v>34</v>
      </c>
      <c r="B34" s="31"/>
      <c r="E34" s="36">
        <f>SUM(E32+E33)</f>
        <v>0</v>
      </c>
      <c r="F34" s="36">
        <f>SUM(F32+F33)</f>
        <v>0</v>
      </c>
      <c r="G34" s="36">
        <f>SUM(G32+G33)</f>
        <v>0</v>
      </c>
      <c r="H34" s="36">
        <f>SUM(H32+H33)</f>
        <v>0</v>
      </c>
    </row>
    <row r="35" spans="1:9" ht="13.9" customHeight="1" x14ac:dyDescent="0.2">
      <c r="A35" s="32" t="s">
        <v>35</v>
      </c>
      <c r="B35" s="5"/>
      <c r="C35" s="5"/>
      <c r="D35" s="5"/>
      <c r="E35" s="36"/>
      <c r="F35" s="36"/>
      <c r="G35" s="36"/>
      <c r="H35" s="36"/>
      <c r="I35" s="5">
        <f>SUM(E34:H34)</f>
        <v>0</v>
      </c>
    </row>
    <row r="36" spans="1:9" ht="13.9" customHeight="1" x14ac:dyDescent="0.2">
      <c r="A36" s="4"/>
      <c r="E36" s="36"/>
      <c r="F36" s="36"/>
      <c r="G36" s="36"/>
      <c r="H36" s="36"/>
    </row>
    <row r="37" spans="1:9" ht="13.9" customHeight="1" x14ac:dyDescent="0.2">
      <c r="A37" s="10" t="s">
        <v>36</v>
      </c>
      <c r="E37" s="36"/>
      <c r="F37" s="36"/>
      <c r="G37" s="36"/>
      <c r="H37" s="36"/>
    </row>
    <row r="38" spans="1:9" ht="13.9" customHeight="1" x14ac:dyDescent="0.2">
      <c r="A38" s="4" t="s">
        <v>37</v>
      </c>
      <c r="E38" s="37">
        <f>IF( $E$25=0,0,(VLOOKUP($E$25,FirstQtr02,2)))</f>
        <v>0</v>
      </c>
      <c r="F38" s="36">
        <f>IF($F$25=0,0,(VLOOKUP($F$25,SecondQtr02,2)))</f>
        <v>0</v>
      </c>
      <c r="G38" s="36">
        <f>IF($G$25=0,0,(VLOOKUP($G$25,ThirdQtr02,2)))</f>
        <v>0</v>
      </c>
      <c r="H38" s="36">
        <f>IF($H$25=0,0,(VLOOKUP($H$25,FourthQtr02,2)))</f>
        <v>0</v>
      </c>
    </row>
    <row r="39" spans="1:9" ht="13.9" customHeight="1" x14ac:dyDescent="0.2">
      <c r="A39" s="4" t="s">
        <v>38</v>
      </c>
      <c r="E39" s="36"/>
      <c r="F39" s="36"/>
      <c r="G39" s="36"/>
      <c r="H39" s="36"/>
    </row>
    <row r="40" spans="1:9" ht="13.9" customHeight="1" x14ac:dyDescent="0.2">
      <c r="A40" s="4" t="s">
        <v>39</v>
      </c>
      <c r="B40" s="33"/>
      <c r="C40" s="33"/>
      <c r="D40" s="33"/>
      <c r="E40" s="36">
        <f>E38*0.01</f>
        <v>0</v>
      </c>
      <c r="F40" s="36">
        <f>F38*0.01</f>
        <v>0</v>
      </c>
      <c r="G40" s="36">
        <f>G38*0.01</f>
        <v>0</v>
      </c>
      <c r="H40" s="36">
        <f>H38*0.01</f>
        <v>0</v>
      </c>
    </row>
    <row r="41" spans="1:9" ht="13.9" customHeight="1" x14ac:dyDescent="0.2">
      <c r="A41" s="4" t="s">
        <v>40</v>
      </c>
      <c r="B41" s="5"/>
      <c r="C41" s="5"/>
      <c r="D41" s="5"/>
      <c r="E41" s="36">
        <f>E24*E40</f>
        <v>0</v>
      </c>
      <c r="F41" s="36">
        <f>F24*F40</f>
        <v>0</v>
      </c>
      <c r="G41" s="36">
        <f>G24*G40</f>
        <v>0</v>
      </c>
      <c r="H41" s="36">
        <f>H24*H40</f>
        <v>0</v>
      </c>
      <c r="I41" s="5">
        <f>SUM(E41:H41)</f>
        <v>0</v>
      </c>
    </row>
    <row r="42" spans="1:9" ht="13.9" customHeight="1" x14ac:dyDescent="0.2">
      <c r="E42" s="36"/>
      <c r="F42" s="36"/>
      <c r="G42" s="36"/>
      <c r="H42" s="36"/>
    </row>
    <row r="43" spans="1:9" ht="13.9" customHeight="1" x14ac:dyDescent="0.2">
      <c r="A43" s="10" t="s">
        <v>41</v>
      </c>
      <c r="E43" s="36"/>
      <c r="F43" s="36"/>
      <c r="G43" s="36"/>
      <c r="H43" s="36"/>
    </row>
    <row r="44" spans="1:9" ht="13.9" customHeight="1" x14ac:dyDescent="0.2">
      <c r="A44" s="4" t="s">
        <v>42</v>
      </c>
      <c r="B44" s="5"/>
      <c r="C44" s="5"/>
      <c r="D44" s="5"/>
      <c r="E44" s="36"/>
      <c r="F44" s="36"/>
      <c r="G44" s="36"/>
      <c r="H44" s="36"/>
      <c r="I44" s="42">
        <f>I35+I41</f>
        <v>0</v>
      </c>
    </row>
    <row r="45" spans="1:9" ht="13.9" customHeight="1" x14ac:dyDescent="0.2"/>
    <row r="67" spans="1:1" ht="13.15" x14ac:dyDescent="0.25">
      <c r="A67" s="3"/>
    </row>
    <row r="68" spans="1:1" ht="13.15" x14ac:dyDescent="0.25">
      <c r="A68" s="7"/>
    </row>
    <row r="69" spans="1:1" ht="13.15" x14ac:dyDescent="0.25">
      <c r="A69" s="7"/>
    </row>
    <row r="70" spans="1:1" ht="13.15" x14ac:dyDescent="0.25">
      <c r="A70" s="7"/>
    </row>
    <row r="71" spans="1:1" ht="13.15" x14ac:dyDescent="0.25">
      <c r="A71" s="7"/>
    </row>
    <row r="72" spans="1:1" ht="13.15" x14ac:dyDescent="0.25">
      <c r="A72" s="7"/>
    </row>
    <row r="73" spans="1:1" ht="13.15" x14ac:dyDescent="0.25">
      <c r="A73" s="7"/>
    </row>
    <row r="74" spans="1:1" ht="13.15" x14ac:dyDescent="0.25">
      <c r="A74" s="7"/>
    </row>
    <row r="75" spans="1:1" ht="13.15" x14ac:dyDescent="0.25">
      <c r="A75" s="7"/>
    </row>
    <row r="76" spans="1:1" ht="13.15" x14ac:dyDescent="0.25">
      <c r="A76" s="7"/>
    </row>
    <row r="77" spans="1:1" ht="13.15" x14ac:dyDescent="0.25">
      <c r="A77" s="7"/>
    </row>
    <row r="78" spans="1:1" ht="13.15" x14ac:dyDescent="0.25">
      <c r="A78" s="7"/>
    </row>
    <row r="79" spans="1:1" ht="13.15" x14ac:dyDescent="0.25">
      <c r="A79" s="7"/>
    </row>
    <row r="80" spans="1:1" ht="13.15" x14ac:dyDescent="0.25">
      <c r="A80" s="7"/>
    </row>
    <row r="83" spans="1:1" ht="13.15" x14ac:dyDescent="0.25">
      <c r="A83" s="3"/>
    </row>
    <row r="84" spans="1:1" ht="13.15" x14ac:dyDescent="0.25">
      <c r="A84" s="7"/>
    </row>
    <row r="85" spans="1:1" ht="13.15" x14ac:dyDescent="0.25">
      <c r="A85" s="7"/>
    </row>
    <row r="86" spans="1:1" ht="13.15" x14ac:dyDescent="0.25">
      <c r="A86" s="7"/>
    </row>
    <row r="87" spans="1:1" ht="13.15" x14ac:dyDescent="0.25">
      <c r="A87" s="7"/>
    </row>
    <row r="88" spans="1:1" ht="13.15" x14ac:dyDescent="0.25">
      <c r="A88" s="7"/>
    </row>
    <row r="89" spans="1:1" ht="13.15" x14ac:dyDescent="0.25">
      <c r="A89" s="7"/>
    </row>
    <row r="90" spans="1:1" ht="13.15" x14ac:dyDescent="0.25">
      <c r="A90" s="7"/>
    </row>
    <row r="91" spans="1:1" ht="13.15" x14ac:dyDescent="0.25">
      <c r="A91" s="7"/>
    </row>
    <row r="92" spans="1:1" ht="13.15" x14ac:dyDescent="0.25">
      <c r="A92" s="7"/>
    </row>
    <row r="93" spans="1:1" ht="13.15" x14ac:dyDescent="0.25">
      <c r="A93" s="7"/>
    </row>
    <row r="94" spans="1:1" ht="13.15" x14ac:dyDescent="0.25">
      <c r="A94" s="7"/>
    </row>
    <row r="97" spans="1:1" ht="13.15" x14ac:dyDescent="0.25">
      <c r="A97" s="3"/>
    </row>
    <row r="98" spans="1:1" ht="13.15" x14ac:dyDescent="0.25">
      <c r="A98" s="7"/>
    </row>
    <row r="99" spans="1:1" ht="13.15" x14ac:dyDescent="0.25">
      <c r="A99" s="7"/>
    </row>
    <row r="100" spans="1:1" ht="13.15" x14ac:dyDescent="0.25">
      <c r="A100" s="7"/>
    </row>
    <row r="101" spans="1:1" ht="13.15" x14ac:dyDescent="0.25">
      <c r="A101" s="7"/>
    </row>
    <row r="102" spans="1:1" ht="13.15" x14ac:dyDescent="0.25">
      <c r="A102" s="7"/>
    </row>
    <row r="103" spans="1:1" ht="13.15" x14ac:dyDescent="0.25">
      <c r="A103" s="7"/>
    </row>
    <row r="104" spans="1:1" ht="13.15" x14ac:dyDescent="0.25">
      <c r="A104" s="7"/>
    </row>
    <row r="105" spans="1:1" ht="13.15" x14ac:dyDescent="0.25">
      <c r="A105" s="7"/>
    </row>
    <row r="108" spans="1:1" ht="13.15" x14ac:dyDescent="0.25">
      <c r="A108" s="3"/>
    </row>
    <row r="109" spans="1:1" ht="13.15" x14ac:dyDescent="0.25">
      <c r="A109" s="7"/>
    </row>
    <row r="110" spans="1:1" ht="13.15" x14ac:dyDescent="0.25">
      <c r="A110" s="7"/>
    </row>
    <row r="111" spans="1:1" ht="13.15" x14ac:dyDescent="0.25">
      <c r="A111" s="7"/>
    </row>
    <row r="112" spans="1:1" ht="13.15" x14ac:dyDescent="0.25">
      <c r="A112" s="7"/>
    </row>
    <row r="114" spans="1:1" ht="13.15" x14ac:dyDescent="0.25">
      <c r="A114" s="7"/>
    </row>
    <row r="115" spans="1:1" ht="13.15" x14ac:dyDescent="0.25">
      <c r="A115" s="7"/>
    </row>
    <row r="116" spans="1:1" ht="13.15" x14ac:dyDescent="0.25">
      <c r="A116" s="7"/>
    </row>
    <row r="117" spans="1:1" ht="13.15" x14ac:dyDescent="0.25">
      <c r="A117" s="7"/>
    </row>
    <row r="118" spans="1:1" ht="13.15" x14ac:dyDescent="0.25">
      <c r="A118" s="7"/>
    </row>
    <row r="119" spans="1:1" ht="13.15" x14ac:dyDescent="0.25">
      <c r="A119" s="7"/>
    </row>
    <row r="120" spans="1:1" ht="13.15" x14ac:dyDescent="0.25">
      <c r="A120" s="7"/>
    </row>
    <row r="121" spans="1:1" ht="13.15" x14ac:dyDescent="0.25">
      <c r="A121" s="7"/>
    </row>
    <row r="122" spans="1:1" ht="13.15" x14ac:dyDescent="0.25">
      <c r="A122" s="7"/>
    </row>
    <row r="125" spans="1:1" ht="13.15" x14ac:dyDescent="0.25">
      <c r="A125" s="3"/>
    </row>
    <row r="126" spans="1:1" ht="13.15" x14ac:dyDescent="0.25">
      <c r="A126" s="7"/>
    </row>
    <row r="127" spans="1:1" ht="13.15" x14ac:dyDescent="0.25">
      <c r="A127" s="7"/>
    </row>
    <row r="128" spans="1:1" ht="13.15" x14ac:dyDescent="0.25">
      <c r="A128" s="7"/>
    </row>
    <row r="129" spans="1:1" ht="13.15" x14ac:dyDescent="0.25">
      <c r="A129" s="7"/>
    </row>
    <row r="130" spans="1:1" ht="13.15" x14ac:dyDescent="0.25">
      <c r="A130" s="7"/>
    </row>
    <row r="131" spans="1:1" ht="13.15" x14ac:dyDescent="0.25">
      <c r="A131" s="7"/>
    </row>
    <row r="132" spans="1:1" ht="13.15" x14ac:dyDescent="0.25">
      <c r="A132" s="7"/>
    </row>
    <row r="133" spans="1:1" ht="13.15" x14ac:dyDescent="0.25">
      <c r="A133" s="7"/>
    </row>
    <row r="134" spans="1:1" ht="13.15" x14ac:dyDescent="0.25">
      <c r="A134" s="7"/>
    </row>
    <row r="135" spans="1:1" ht="13.15" x14ac:dyDescent="0.25">
      <c r="A135" s="7"/>
    </row>
    <row r="136" spans="1:1" ht="13.15" x14ac:dyDescent="0.25">
      <c r="A136" s="7"/>
    </row>
    <row r="139" spans="1:1" ht="13.15" x14ac:dyDescent="0.25">
      <c r="A139" s="3"/>
    </row>
    <row r="140" spans="1:1" ht="13.15" x14ac:dyDescent="0.25">
      <c r="A140" s="7"/>
    </row>
    <row r="141" spans="1:1" ht="13.15" x14ac:dyDescent="0.25">
      <c r="A141" s="7"/>
    </row>
    <row r="142" spans="1:1" ht="13.15" x14ac:dyDescent="0.25">
      <c r="A142" s="7"/>
    </row>
    <row r="143" spans="1:1" ht="13.15" x14ac:dyDescent="0.25">
      <c r="A143" s="7"/>
    </row>
    <row r="144" spans="1:1" ht="13.15" x14ac:dyDescent="0.25">
      <c r="A144" s="7"/>
    </row>
    <row r="145" spans="1:1" ht="13.15" x14ac:dyDescent="0.25">
      <c r="A145" s="7"/>
    </row>
    <row r="146" spans="1:1" ht="13.15" x14ac:dyDescent="0.25">
      <c r="A146" s="7"/>
    </row>
    <row r="147" spans="1:1" ht="13.15" x14ac:dyDescent="0.25">
      <c r="A147" s="7"/>
    </row>
    <row r="150" spans="1:1" ht="13.15" x14ac:dyDescent="0.25">
      <c r="A150" s="3"/>
    </row>
    <row r="151" spans="1:1" ht="13.15" x14ac:dyDescent="0.25">
      <c r="A151" s="7"/>
    </row>
    <row r="152" spans="1:1" ht="13.15" x14ac:dyDescent="0.25">
      <c r="A152" s="7"/>
    </row>
    <row r="153" spans="1:1" ht="13.15" x14ac:dyDescent="0.25">
      <c r="A153" s="7"/>
    </row>
    <row r="154" spans="1:1" ht="13.15" x14ac:dyDescent="0.25">
      <c r="A154" s="7"/>
    </row>
  </sheetData>
  <sheetProtection password="83BF" sheet="1" objects="1" scenarios="1"/>
  <printOptions verticalCentered="1"/>
  <pageMargins left="0.75" right="0.75" top="1" bottom="1" header="0.5" footer="0.5"/>
  <pageSetup scale="75" orientation="landscape" horizontalDpi="300" verticalDpi="300" r:id="rId1"/>
  <headerFooter alignWithMargins="0">
    <oddHeader>&amp;L&amp;16&amp;UUNDERPAYMENT OF 2014
ESTIMATED INDIVIDUAL INCOME TAX&amp;R&amp;D</oddHeader>
    <oddFooter>&amp;L&amp;"Arial,Bold"Form IN-152 Revised (1-22-2015) JAD</oddFooter>
  </headerFooter>
  <rowBreaks count="1" manualBreakCount="1">
    <brk id="44" max="65535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D16" sqref="D16"/>
    </sheetView>
  </sheetViews>
  <sheetFormatPr defaultRowHeight="12.75" x14ac:dyDescent="0.2"/>
  <cols>
    <col min="1" max="1" width="22.7109375" customWidth="1"/>
  </cols>
  <sheetData>
    <row r="1" spans="1:2" x14ac:dyDescent="0.2">
      <c r="A1" s="2"/>
      <c r="B1" s="2"/>
    </row>
    <row r="2" spans="1:2" x14ac:dyDescent="0.2">
      <c r="A2" s="2" t="s">
        <v>43</v>
      </c>
      <c r="B2" s="2"/>
    </row>
    <row r="3" spans="1:2" x14ac:dyDescent="0.2">
      <c r="A3" s="2">
        <v>1</v>
      </c>
      <c r="B3" s="2">
        <v>0</v>
      </c>
    </row>
    <row r="4" spans="1:2" x14ac:dyDescent="0.2">
      <c r="A4" s="19">
        <v>41745</v>
      </c>
      <c r="B4" s="2">
        <v>1</v>
      </c>
    </row>
    <row r="5" spans="1:2" x14ac:dyDescent="0.2">
      <c r="A5" s="19">
        <v>41775</v>
      </c>
      <c r="B5" s="2">
        <v>2</v>
      </c>
    </row>
    <row r="6" spans="1:2" x14ac:dyDescent="0.2">
      <c r="A6" s="19">
        <v>41806</v>
      </c>
      <c r="B6" s="2">
        <v>3</v>
      </c>
    </row>
    <row r="7" spans="1:2" x14ac:dyDescent="0.2">
      <c r="A7" s="19">
        <v>41836</v>
      </c>
      <c r="B7" s="2">
        <v>4</v>
      </c>
    </row>
    <row r="8" spans="1:2" x14ac:dyDescent="0.2">
      <c r="A8" s="19">
        <v>41867</v>
      </c>
      <c r="B8" s="2">
        <v>5</v>
      </c>
    </row>
    <row r="9" spans="1:2" x14ac:dyDescent="0.2">
      <c r="A9" s="19">
        <v>41898</v>
      </c>
      <c r="B9" s="2">
        <v>6</v>
      </c>
    </row>
    <row r="10" spans="1:2" x14ac:dyDescent="0.2">
      <c r="A10" s="19">
        <v>41928</v>
      </c>
      <c r="B10" s="2">
        <v>7</v>
      </c>
    </row>
    <row r="11" spans="1:2" x14ac:dyDescent="0.2">
      <c r="A11" s="19">
        <v>41959</v>
      </c>
      <c r="B11" s="2">
        <v>8</v>
      </c>
    </row>
    <row r="12" spans="1:2" x14ac:dyDescent="0.2">
      <c r="A12" s="19">
        <v>41989</v>
      </c>
      <c r="B12" s="2">
        <v>9</v>
      </c>
    </row>
    <row r="13" spans="1:2" x14ac:dyDescent="0.2">
      <c r="A13" s="19">
        <v>42020</v>
      </c>
      <c r="B13" s="2">
        <v>10</v>
      </c>
    </row>
    <row r="14" spans="1:2" x14ac:dyDescent="0.2">
      <c r="A14" s="19">
        <v>42051</v>
      </c>
      <c r="B14" s="2">
        <v>11</v>
      </c>
    </row>
    <row r="15" spans="1:2" x14ac:dyDescent="0.2">
      <c r="A15" s="19">
        <v>42079</v>
      </c>
      <c r="B15" s="2">
        <v>12</v>
      </c>
    </row>
    <row r="16" spans="1:2" x14ac:dyDescent="0.2">
      <c r="A16" s="2"/>
      <c r="B16" s="2"/>
    </row>
    <row r="17" spans="1:2" x14ac:dyDescent="0.2">
      <c r="A17" s="2"/>
      <c r="B17" s="2"/>
    </row>
    <row r="18" spans="1:2" x14ac:dyDescent="0.2">
      <c r="A18" s="2" t="s">
        <v>44</v>
      </c>
      <c r="B18" s="2"/>
    </row>
    <row r="19" spans="1:2" x14ac:dyDescent="0.2">
      <c r="A19" s="2">
        <v>1</v>
      </c>
      <c r="B19" s="2">
        <v>0</v>
      </c>
    </row>
    <row r="20" spans="1:2" x14ac:dyDescent="0.2">
      <c r="A20" s="19">
        <v>41806</v>
      </c>
      <c r="B20" s="2">
        <v>1</v>
      </c>
    </row>
    <row r="21" spans="1:2" x14ac:dyDescent="0.2">
      <c r="A21" s="19">
        <v>41836</v>
      </c>
      <c r="B21" s="2">
        <v>2</v>
      </c>
    </row>
    <row r="22" spans="1:2" x14ac:dyDescent="0.2">
      <c r="A22" s="19">
        <v>41867</v>
      </c>
      <c r="B22" s="2">
        <v>3</v>
      </c>
    </row>
    <row r="23" spans="1:2" x14ac:dyDescent="0.2">
      <c r="A23" s="19">
        <v>41898</v>
      </c>
      <c r="B23" s="2">
        <v>4</v>
      </c>
    </row>
    <row r="24" spans="1:2" x14ac:dyDescent="0.2">
      <c r="A24" s="19">
        <v>41928</v>
      </c>
      <c r="B24" s="2">
        <v>5</v>
      </c>
    </row>
    <row r="25" spans="1:2" x14ac:dyDescent="0.2">
      <c r="A25" s="19">
        <v>41959</v>
      </c>
      <c r="B25" s="2">
        <v>6</v>
      </c>
    </row>
    <row r="26" spans="1:2" x14ac:dyDescent="0.2">
      <c r="A26" s="19">
        <v>41989</v>
      </c>
      <c r="B26" s="2">
        <v>7</v>
      </c>
    </row>
    <row r="27" spans="1:2" x14ac:dyDescent="0.2">
      <c r="A27" s="19">
        <v>42020</v>
      </c>
      <c r="B27" s="2">
        <v>8</v>
      </c>
    </row>
    <row r="28" spans="1:2" x14ac:dyDescent="0.2">
      <c r="A28" s="19">
        <v>42051</v>
      </c>
      <c r="B28" s="2">
        <v>9</v>
      </c>
    </row>
    <row r="29" spans="1:2" x14ac:dyDescent="0.2">
      <c r="A29" s="19">
        <v>42079</v>
      </c>
      <c r="B29" s="2">
        <v>10</v>
      </c>
    </row>
    <row r="30" spans="1:2" x14ac:dyDescent="0.2">
      <c r="A30" s="2"/>
      <c r="B30" s="2"/>
    </row>
    <row r="31" spans="1:2" x14ac:dyDescent="0.2">
      <c r="A31" s="2"/>
      <c r="B31" s="2"/>
    </row>
    <row r="32" spans="1:2" x14ac:dyDescent="0.2">
      <c r="A32" s="2" t="s">
        <v>45</v>
      </c>
      <c r="B32" s="2"/>
    </row>
    <row r="33" spans="1:2" x14ac:dyDescent="0.2">
      <c r="A33" s="2">
        <v>1</v>
      </c>
      <c r="B33" s="2">
        <v>0</v>
      </c>
    </row>
    <row r="34" spans="1:2" x14ac:dyDescent="0.2">
      <c r="A34" s="19">
        <v>41898</v>
      </c>
      <c r="B34" s="2">
        <v>1</v>
      </c>
    </row>
    <row r="35" spans="1:2" x14ac:dyDescent="0.2">
      <c r="A35" s="19">
        <v>41928</v>
      </c>
      <c r="B35" s="2">
        <v>2</v>
      </c>
    </row>
    <row r="36" spans="1:2" x14ac:dyDescent="0.2">
      <c r="A36" s="19">
        <v>41959</v>
      </c>
      <c r="B36" s="2">
        <v>3</v>
      </c>
    </row>
    <row r="37" spans="1:2" x14ac:dyDescent="0.2">
      <c r="A37" s="19">
        <v>41989</v>
      </c>
      <c r="B37" s="2">
        <v>4</v>
      </c>
    </row>
    <row r="38" spans="1:2" x14ac:dyDescent="0.2">
      <c r="A38" s="19">
        <v>42020</v>
      </c>
      <c r="B38" s="2">
        <v>5</v>
      </c>
    </row>
    <row r="39" spans="1:2" x14ac:dyDescent="0.2">
      <c r="A39" s="19">
        <v>42051</v>
      </c>
      <c r="B39" s="2">
        <v>6</v>
      </c>
    </row>
    <row r="40" spans="1:2" x14ac:dyDescent="0.2">
      <c r="A40" s="19">
        <v>42079</v>
      </c>
      <c r="B40" s="2">
        <v>7</v>
      </c>
    </row>
    <row r="41" spans="1:2" x14ac:dyDescent="0.2">
      <c r="A41" s="2"/>
      <c r="B41" s="2"/>
    </row>
    <row r="42" spans="1:2" x14ac:dyDescent="0.2">
      <c r="A42" s="2"/>
      <c r="B42" s="2"/>
    </row>
    <row r="43" spans="1:2" x14ac:dyDescent="0.2">
      <c r="A43" s="2" t="s">
        <v>46</v>
      </c>
      <c r="B43" s="2"/>
    </row>
    <row r="44" spans="1:2" x14ac:dyDescent="0.2">
      <c r="A44" s="2">
        <v>1</v>
      </c>
      <c r="B44" s="2">
        <v>0</v>
      </c>
    </row>
    <row r="45" spans="1:2" x14ac:dyDescent="0.2">
      <c r="A45" s="19">
        <v>42020</v>
      </c>
      <c r="B45" s="2">
        <v>1</v>
      </c>
    </row>
    <row r="46" spans="1:2" ht="13.15" x14ac:dyDescent="0.25">
      <c r="A46" s="19">
        <v>42051</v>
      </c>
      <c r="B46" s="2">
        <v>2</v>
      </c>
    </row>
    <row r="47" spans="1:2" ht="13.15" x14ac:dyDescent="0.25">
      <c r="A47" s="19">
        <v>42079</v>
      </c>
      <c r="B47" s="2">
        <v>3</v>
      </c>
    </row>
    <row r="48" spans="1:2" ht="13.15" x14ac:dyDescent="0.25">
      <c r="A48" s="2"/>
      <c r="B48" s="2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Annual Interest</vt:lpstr>
      <vt:lpstr>LookUp</vt:lpstr>
      <vt:lpstr>Sheet3</vt:lpstr>
      <vt:lpstr>FirstQtr02</vt:lpstr>
      <vt:lpstr>FourthQtr02</vt:lpstr>
      <vt:lpstr>SecondQtr02</vt:lpstr>
      <vt:lpstr>ThirdQtr02</vt:lpstr>
    </vt:vector>
  </TitlesOfParts>
  <Company>Vermont Department of Taxes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lrainey</dc:creator>
  <cp:lastModifiedBy>Owen, Angela</cp:lastModifiedBy>
  <cp:lastPrinted>2015-01-22T15:08:59Z</cp:lastPrinted>
  <dcterms:created xsi:type="dcterms:W3CDTF">2001-06-13T15:53:54Z</dcterms:created>
  <dcterms:modified xsi:type="dcterms:W3CDTF">2015-10-20T13:51:52Z</dcterms:modified>
</cp:coreProperties>
</file>