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<sst xmlns="http://schemas.openxmlformats.org/spreadsheetml/2006/main" count="173" uniqueCount="137">
  <si>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</si>
  <si>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</si>
  <si>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</si>
  <si>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</si>
  <si>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</si>
  <si>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</si>
  <si>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</si>
  <si>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</si>
  <si>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</si>
  <si>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</si>
  <si>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</si>
  <si>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</si>
  <si>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</si>
  <si>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</si>
  <si>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</si>
  <si>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</si>
  <si>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</si>
  <si>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</si>
  <si>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</si>
  <si>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</si>
  <si>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</si>
  <si>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</si>
  <si>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</si>
  <si>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</si>
  <si>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</si>
  <si>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</si>
  <si>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</si>
  <si>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</si>
  <si>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</si>
  <si>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</si>
  <si>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</si>
  <si>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</si>
  <si>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</si>
  <si>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</si>
  <si>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</si>
  <si>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</si>
  <si>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</si>
  <si>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</si>
  <si>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</si>
  <si>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</si>
  <si>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</si>
  <si>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</si>
  <si>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</si>
  <si>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</si>
  <si>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</si>
  <si>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</si>
  <si>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</si>
  <si>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</si>
  <si>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</si>
  <si>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</si>
  <si>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</si>
  <si>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</si>
  <si>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</si>
  <si>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</si>
  <si>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</si>
  <si>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</si>
  <si>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</si>
  <si>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</si>
  <si>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</si>
  <si>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</si>
  <si>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</si>
  <si>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</si>
  <si>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</si>
  <si>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</si>
  <si>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</si>
  <si>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</si>
  <si>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</si>
  <si>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</si>
  <si>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</si>
  <si>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</si>
  <si>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</si>
  <si>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BRISTOL</t>
  </si>
  <si>
    <t>BURKE</t>
  </si>
  <si>
    <t>BURLINGTON</t>
  </si>
  <si>
    <t>CAMBRIDGE</t>
  </si>
  <si>
    <t>CASTLETON</t>
  </si>
  <si>
    <t>CAVENDISH</t>
  </si>
  <si>
    <t>CHESTER</t>
  </si>
  <si>
    <t>COLCHESTER</t>
  </si>
  <si>
    <t>CRAFTSBURY</t>
  </si>
  <si>
    <t>DERBY</t>
  </si>
  <si>
    <t>DORSET</t>
  </si>
  <si>
    <t>DOVER</t>
  </si>
  <si>
    <t>ENOSBURG</t>
  </si>
  <si>
    <t>ESSEX</t>
  </si>
  <si>
    <t>FAIR HAVEN</t>
  </si>
  <si>
    <t>FAYSTON</t>
  </si>
  <si>
    <t>FERRISBURGH</t>
  </si>
  <si>
    <t>HARDWICK</t>
  </si>
  <si>
    <t>HARTFORD</t>
  </si>
  <si>
    <t>HINESBURG</t>
  </si>
  <si>
    <t>JAMAICA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</si>
  <si>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</si>
  <si>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</si>
  <si>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</si>
  <si>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</si>
  <si>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</si>
  <si>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</si>
  <si>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</si>
  <si>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</si>
  <si>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</si>
  <si>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</si>
  <si>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</si>
  <si>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</si>
  <si>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</si>
  <si>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</si>
  <si>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NORTHFIELD</t>
  </si>
  <si>
    <t>PITTSFIELD</t>
  </si>
  <si>
    <t>PLYMOUTH</t>
  </si>
  <si>
    <t>POULTNEY</t>
  </si>
  <si>
    <t>PUTNEY</t>
  </si>
  <si>
    <t>RANDOLPH</t>
  </si>
  <si>
    <t>RICHMOND</t>
  </si>
  <si>
    <t>ROCKINGHAM</t>
  </si>
  <si>
    <t>ROYALTON</t>
  </si>
  <si>
    <t>RUTLAND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</si>
  <si>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</si>
  <si>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</si>
  <si>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</si>
  <si>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</si>
  <si>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</si>
  <si>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</si>
  <si>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</si>
  <si>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</si>
  <si>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</si>
  <si>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</si>
  <si>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</si>
  <si>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WARDSBORO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</si>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</sst>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E30" sqref="E30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42370</v>
      </c>
      <c r="F7" s="3" t="s">
        <v>3</v>
      </c>
      <c r="G7" s="5">
        <v>42460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35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D31" sqref="D3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01/01/2016 - 03/31/2016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01/01/2015 - 03/31/2015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248948123.92</v>
      </c>
      <c r="D6" s="42">
        <f>SUM(D7:D51)</f>
        <v>125455789.97</v>
      </c>
      <c r="E6" s="43">
        <f>SUM(E7:E51)</f>
        <v>49833509.730000004</v>
      </c>
      <c r="F6" s="41">
        <f>SUM(F7:F51)</f>
        <v>244403593.38</v>
      </c>
      <c r="G6" s="42">
        <f>SUM(G7:G51)</f>
        <v>142486529.76999998</v>
      </c>
      <c r="H6" s="43">
        <f>SUM(H7:H51)</f>
        <v>50186581.53000001</v>
      </c>
      <c r="I6" s="20">
        <f>_xlfn.IFERROR((C6-F6)/F6,"")</f>
        <v>0.018594368753548283</v>
      </c>
      <c r="J6" s="20">
        <f>_xlfn.IFERROR((D6-G6)/G6,"")</f>
        <v>-0.11952526198434894</v>
      </c>
      <c r="K6" s="20">
        <f>_xlfn.IFERROR((E6-H6)/H6,"")</f>
        <v>-0.007035183294740824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8354894.34</v>
      </c>
      <c r="D7" s="44">
        <f>IF('County Data'!E2&gt;9,'County Data'!D2,"*")</f>
        <v>1729400.2</v>
      </c>
      <c r="E7" s="45">
        <f>IF('County Data'!G2&gt;9,'County Data'!F2,"*")</f>
        <v>1461589.4</v>
      </c>
      <c r="F7" s="44">
        <f>IF('County Data'!I2&gt;9,'County Data'!H2,"*")</f>
        <v>7581451.26</v>
      </c>
      <c r="G7" s="44">
        <f>IF('County Data'!K2&gt;9,'County Data'!J2,"*")</f>
        <v>1718392.4</v>
      </c>
      <c r="H7" s="45">
        <f>IF('County Data'!M2&gt;9,'County Data'!L2,"*")</f>
        <v>1313148.32</v>
      </c>
      <c r="I7" s="22">
        <f aca="true" t="shared" si="0" ref="I7:I50">_xlfn.IFERROR((C7-F7)/F7,"")</f>
        <v>0.10201781340740296</v>
      </c>
      <c r="J7" s="22">
        <f aca="true" t="shared" si="1" ref="J7:J50">_xlfn.IFERROR((D7-G7)/G7,"")</f>
        <v>0.006405870975686372</v>
      </c>
      <c r="K7" s="22">
        <f aca="true" t="shared" si="2" ref="K7:K50">_xlfn.IFERROR((E7-H7)/H7,"")</f>
        <v>0.11304212764023476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14326982.36</v>
      </c>
      <c r="D8" s="44">
        <f>IF('County Data'!E3&gt;9,'County Data'!D3,"*")</f>
        <v>7692571.8</v>
      </c>
      <c r="E8" s="45">
        <f>IF('County Data'!G3&gt;9,'County Data'!F3,"*")</f>
        <v>2663523.03</v>
      </c>
      <c r="F8" s="44">
        <f>IF('County Data'!I3&gt;9,'County Data'!H3,"*")</f>
        <v>14019621.79</v>
      </c>
      <c r="G8" s="44">
        <f>IF('County Data'!K3&gt;9,'County Data'!J3,"*")</f>
        <v>9412577.29</v>
      </c>
      <c r="H8" s="45">
        <f>IF('County Data'!M3&gt;9,'County Data'!L3,"*")</f>
        <v>2612271.95</v>
      </c>
      <c r="I8" s="22">
        <f t="shared" si="0"/>
        <v>0.021923599267081248</v>
      </c>
      <c r="J8" s="22">
        <f t="shared" si="1"/>
        <v>-0.18273480652608798</v>
      </c>
      <c r="K8" s="22">
        <f t="shared" si="2"/>
        <v>0.019619350887261033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6999192.46</v>
      </c>
      <c r="D9" s="47">
        <f>IF('County Data'!E4&gt;9,'County Data'!D4,"*")</f>
        <v>1128265.87</v>
      </c>
      <c r="E9" s="48">
        <f>IF('County Data'!G4&gt;9,'County Data'!F4,"*")</f>
        <v>1007922.43</v>
      </c>
      <c r="F9" s="46">
        <f>IF('County Data'!I4&gt;9,'County Data'!H4,"*")</f>
        <v>6758160.42</v>
      </c>
      <c r="G9" s="47">
        <f>IF('County Data'!K4&gt;9,'County Data'!J4,"*")</f>
        <v>1447585.89</v>
      </c>
      <c r="H9" s="48">
        <f>IF('County Data'!M4&gt;9,'County Data'!L4,"*")</f>
        <v>1097461.17</v>
      </c>
      <c r="I9" s="9">
        <f t="shared" si="0"/>
        <v>0.03566533272674224</v>
      </c>
      <c r="J9" s="9">
        <f t="shared" si="1"/>
        <v>-0.22058796110536819</v>
      </c>
      <c r="K9" s="9">
        <f t="shared" si="2"/>
        <v>-0.08158715993569038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74778490.79</v>
      </c>
      <c r="D10" s="44">
        <f>IF('County Data'!E5&gt;9,'County Data'!D5,"*")</f>
        <v>18132475.63</v>
      </c>
      <c r="E10" s="45">
        <f>IF('County Data'!G5&gt;9,'County Data'!F5,"*")</f>
        <v>14985273.94</v>
      </c>
      <c r="F10" s="44">
        <f>IF('County Data'!I5&gt;9,'County Data'!H5,"*")</f>
        <v>70376453.49</v>
      </c>
      <c r="G10" s="44">
        <f>IF('County Data'!K5&gt;9,'County Data'!J5,"*")</f>
        <v>18868445.21</v>
      </c>
      <c r="H10" s="45">
        <f>IF('County Data'!M5&gt;9,'County Data'!L5,"*")</f>
        <v>13977645.25</v>
      </c>
      <c r="I10" s="22">
        <f t="shared" si="0"/>
        <v>0.06254985981391505</v>
      </c>
      <c r="J10" s="22">
        <f t="shared" si="1"/>
        <v>-0.03900531134435755</v>
      </c>
      <c r="K10" s="22">
        <f t="shared" si="2"/>
        <v>0.07208858659508471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255930.9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456681.67</v>
      </c>
      <c r="G11" s="47">
        <f>IF('County Data'!K6&gt;9,'County Data'!J6,"*")</f>
        <v>113151.39</v>
      </c>
      <c r="H11" s="48" t="str">
        <f>IF('County Data'!M6&gt;9,'County Data'!L6,"*")</f>
        <v>*</v>
      </c>
      <c r="I11" s="9">
        <f t="shared" si="0"/>
        <v>-0.4395857841196035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9818409.45</v>
      </c>
      <c r="D12" s="44">
        <f>IF('County Data'!E7&gt;9,'County Data'!D7,"*")</f>
        <v>631731.26</v>
      </c>
      <c r="E12" s="45">
        <f>IF('County Data'!G7&gt;9,'County Data'!F7,"*")</f>
        <v>890662.47</v>
      </c>
      <c r="F12" s="44">
        <f>IF('County Data'!I7&gt;9,'County Data'!H7,"*")</f>
        <v>9043847.23</v>
      </c>
      <c r="G12" s="44">
        <f>IF('County Data'!K7&gt;9,'County Data'!J7,"*")</f>
        <v>841687.62</v>
      </c>
      <c r="H12" s="45">
        <f>IF('County Data'!M7&gt;9,'County Data'!L7,"*")</f>
        <v>907121.08</v>
      </c>
      <c r="I12" s="22">
        <f t="shared" si="0"/>
        <v>0.08564521273984399</v>
      </c>
      <c r="J12" s="22">
        <f t="shared" si="1"/>
        <v>-0.24944689099739875</v>
      </c>
      <c r="K12" s="22">
        <f t="shared" si="2"/>
        <v>-0.018143785171434872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653652.96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602469</v>
      </c>
      <c r="G13" s="47">
        <f>IF('County Data'!K8&gt;9,'County Data'!J8,"*")</f>
        <v>99873.75</v>
      </c>
      <c r="H13" s="48" t="str">
        <f>IF('County Data'!M8&gt;9,'County Data'!L8,"*")</f>
        <v>*</v>
      </c>
      <c r="I13" s="9">
        <f t="shared" si="0"/>
        <v>0.08495700193702907</v>
      </c>
      <c r="J13" s="9">
        <f t="shared" si="1"/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15404452.38</v>
      </c>
      <c r="D14" s="44">
        <f>IF('County Data'!E9&gt;9,'County Data'!D9,"*")</f>
        <v>22318761.66</v>
      </c>
      <c r="E14" s="45">
        <f>IF('County Data'!G9&gt;9,'County Data'!F9,"*")</f>
        <v>4459543.77</v>
      </c>
      <c r="F14" s="44">
        <f>IF('County Data'!I9&gt;9,'County Data'!H9,"*")</f>
        <v>15245003.34</v>
      </c>
      <c r="G14" s="44">
        <f>IF('County Data'!K9&gt;9,'County Data'!J9,"*")</f>
        <v>25661929.41</v>
      </c>
      <c r="H14" s="45">
        <f>IF('County Data'!M9&gt;9,'County Data'!L9,"*")</f>
        <v>4549537</v>
      </c>
      <c r="I14" s="22">
        <f t="shared" si="0"/>
        <v>0.010459101677048303</v>
      </c>
      <c r="J14" s="22">
        <f t="shared" si="1"/>
        <v>-0.13027733404555414</v>
      </c>
      <c r="K14" s="22">
        <f t="shared" si="2"/>
        <v>-0.01978074472193554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3815395.9</v>
      </c>
      <c r="D15" s="49">
        <f>IF('County Data'!E10&gt;9,'County Data'!D10,"*")</f>
        <v>538114.59</v>
      </c>
      <c r="E15" s="50">
        <f>IF('County Data'!G10&gt;9,'County Data'!F10,"*")</f>
        <v>380301.55</v>
      </c>
      <c r="F15" s="49">
        <f>IF('County Data'!I10&gt;9,'County Data'!H10,"*")</f>
        <v>3498607.34</v>
      </c>
      <c r="G15" s="49">
        <f>IF('County Data'!K10&gt;9,'County Data'!J10,"*")</f>
        <v>630459.02</v>
      </c>
      <c r="H15" s="50">
        <f>IF('County Data'!M10&gt;9,'County Data'!L10,"*")</f>
        <v>376180</v>
      </c>
      <c r="I15" s="23">
        <f t="shared" si="0"/>
        <v>0.09054704607119474</v>
      </c>
      <c r="J15" s="23">
        <f t="shared" si="1"/>
        <v>-0.1464717405423116</v>
      </c>
      <c r="K15" s="23">
        <f t="shared" si="2"/>
        <v>0.010956324100164784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5973093.06</v>
      </c>
      <c r="D16" s="44">
        <f>IF('County Data'!E11&gt;9,'County Data'!D11,"*")</f>
        <v>2753578.81</v>
      </c>
      <c r="E16" s="45">
        <f>IF('County Data'!G11&gt;9,'County Data'!F11,"*")</f>
        <v>895808.6</v>
      </c>
      <c r="F16" s="44">
        <f>IF('County Data'!I11&gt;9,'County Data'!H11,"*")</f>
        <v>5679591</v>
      </c>
      <c r="G16" s="44">
        <f>IF('County Data'!K11&gt;9,'County Data'!J11,"*")</f>
        <v>3048487.06</v>
      </c>
      <c r="H16" s="45">
        <f>IF('County Data'!M11&gt;9,'County Data'!L11,"*")</f>
        <v>935319</v>
      </c>
      <c r="I16" s="22">
        <f t="shared" si="0"/>
        <v>0.0516766189678094</v>
      </c>
      <c r="J16" s="22">
        <f t="shared" si="1"/>
        <v>-0.09673921660011901</v>
      </c>
      <c r="K16" s="22">
        <f t="shared" si="2"/>
        <v>-0.04224270008414244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12785920.9</v>
      </c>
      <c r="D17" s="47">
        <f>IF('County Data'!E12&gt;9,'County Data'!D12,"*")</f>
        <v>16522712.64</v>
      </c>
      <c r="E17" s="48" t="str">
        <f>IF('County Data'!G12&gt;9,'County Data'!F12,"*")</f>
        <v>*</v>
      </c>
      <c r="F17" s="46">
        <f>IF('County Data'!I12&gt;9,'County Data'!H12,"*")</f>
        <v>13273451.62</v>
      </c>
      <c r="G17" s="47">
        <f>IF('County Data'!K12&gt;9,'County Data'!J12,"*")</f>
        <v>17857282.27</v>
      </c>
      <c r="H17" s="48" t="str">
        <f>IF('County Data'!M12&gt;9,'County Data'!L12,"*")</f>
        <v>*</v>
      </c>
      <c r="I17" s="9">
        <f t="shared" si="0"/>
        <v>-0.03672976208128138</v>
      </c>
      <c r="J17" s="9">
        <f t="shared" si="1"/>
        <v>-0.07473531581242115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27642774.67</v>
      </c>
      <c r="D18" s="44">
        <f>IF('County Data'!E13&gt;9,'County Data'!D13,"*")</f>
        <v>17632981.82</v>
      </c>
      <c r="E18" s="45">
        <f>IF('County Data'!G13&gt;9,'County Data'!F13,"*")</f>
        <v>6883770.67</v>
      </c>
      <c r="F18" s="44">
        <f>IF('County Data'!I13&gt;9,'County Data'!H13,"*")</f>
        <v>29305782.92</v>
      </c>
      <c r="G18" s="44">
        <f>IF('County Data'!K13&gt;9,'County Data'!J13,"*")</f>
        <v>21662818.52</v>
      </c>
      <c r="H18" s="45">
        <f>IF('County Data'!M13&gt;9,'County Data'!L13,"*")</f>
        <v>8010706.36</v>
      </c>
      <c r="I18" s="22">
        <f t="shared" si="0"/>
        <v>-0.0567467606833689</v>
      </c>
      <c r="J18" s="22">
        <f t="shared" si="1"/>
        <v>-0.18602550246541047</v>
      </c>
      <c r="K18" s="22">
        <f t="shared" si="2"/>
        <v>-0.14067869166034447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24066111.76</v>
      </c>
      <c r="D19" s="47">
        <f>IF('County Data'!E14&gt;9,'County Data'!D14,"*")</f>
        <v>7043215.64</v>
      </c>
      <c r="E19" s="48">
        <f>IF('County Data'!G14&gt;9,'County Data'!F14,"*")</f>
        <v>5327170.65</v>
      </c>
      <c r="F19" s="46">
        <f>IF('County Data'!I14&gt;9,'County Data'!H14,"*")</f>
        <v>23917889.97</v>
      </c>
      <c r="G19" s="47">
        <f>IF('County Data'!K14&gt;9,'County Data'!J14,"*")</f>
        <v>7666738.96</v>
      </c>
      <c r="H19" s="48">
        <f>IF('County Data'!M14&gt;9,'County Data'!L14,"*")</f>
        <v>5515937.61</v>
      </c>
      <c r="I19" s="9">
        <f t="shared" si="0"/>
        <v>0.006197109786269446</v>
      </c>
      <c r="J19" s="9">
        <f t="shared" si="1"/>
        <v>-0.08132836180456056</v>
      </c>
      <c r="K19" s="9">
        <f t="shared" si="2"/>
        <v>-0.03422209846206001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21462663.33</v>
      </c>
      <c r="D20" s="44">
        <f>IF('County Data'!E15&gt;9,'County Data'!D15,"*")</f>
        <v>11292558.9</v>
      </c>
      <c r="E20" s="45">
        <f>IF('County Data'!G15&gt;9,'County Data'!F15,"*")</f>
        <v>5484778.99</v>
      </c>
      <c r="F20" s="44">
        <f>IF('County Data'!I15&gt;9,'County Data'!H15,"*")</f>
        <v>22047003.66</v>
      </c>
      <c r="G20" s="44">
        <f>IF('County Data'!K15&gt;9,'County Data'!J15,"*")</f>
        <v>13085597.99</v>
      </c>
      <c r="H20" s="45">
        <f>IF('County Data'!M15&gt;9,'County Data'!L15,"*")</f>
        <v>5376749.66</v>
      </c>
      <c r="I20" s="22">
        <f t="shared" si="0"/>
        <v>-0.026504296865527074</v>
      </c>
      <c r="J20" s="22">
        <f t="shared" si="1"/>
        <v>-0.13702385564421576</v>
      </c>
      <c r="K20" s="22">
        <f t="shared" si="2"/>
        <v>0.02009193970916624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22610158.66</v>
      </c>
      <c r="D21" s="47">
        <f>IF('County Data'!E16&gt;9,'County Data'!D16,"*")</f>
        <v>18039421.15</v>
      </c>
      <c r="E21" s="48">
        <f>IF('County Data'!G16&gt;9,'County Data'!F16,"*")</f>
        <v>5393164.23</v>
      </c>
      <c r="F21" s="46">
        <f>IF('County Data'!I16&gt;9,'County Data'!H16,"*")</f>
        <v>22597578.67</v>
      </c>
      <c r="G21" s="47">
        <f>IF('County Data'!K16&gt;9,'County Data'!J16,"*")</f>
        <v>20371502.99</v>
      </c>
      <c r="H21" s="48">
        <f>IF('County Data'!M16&gt;9,'County Data'!L16,"*")</f>
        <v>5514504.13</v>
      </c>
      <c r="I21" s="9">
        <f t="shared" si="0"/>
        <v>0.0005566963692751406</v>
      </c>
      <c r="J21" s="9">
        <f t="shared" si="1"/>
        <v>-0.11447765249057847</v>
      </c>
      <c r="K21" s="9">
        <f t="shared" si="2"/>
        <v>-0.022003773528772287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01/01/2016 - 03/31/2016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01/01/2015 - 03/31/2015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6171593.22</v>
      </c>
      <c r="D6" s="42" t="str">
        <f>IF('Town Data'!E2&gt;9,'Town Data'!D2,"*")</f>
        <v>*</v>
      </c>
      <c r="E6" s="43">
        <f>IF('Town Data'!G2&gt;9,'Town Data'!F2,"*")</f>
        <v>883580.76</v>
      </c>
      <c r="F6" s="42">
        <f>IF('Town Data'!I2&gt;9,'Town Data'!H2,"*")</f>
        <v>5571245.72</v>
      </c>
      <c r="G6" s="42" t="str">
        <f>IF('Town Data'!K2&gt;9,'Town Data'!J2,"*")</f>
        <v>*</v>
      </c>
      <c r="H6" s="43">
        <f>IF('Town Data'!M2&gt;9,'Town Data'!L2,"*")</f>
        <v>851559.6</v>
      </c>
      <c r="I6" s="20">
        <f>_xlfn.IFERROR((C6-F6)/F6,"")</f>
        <v>0.10775821605656985</v>
      </c>
      <c r="J6" s="20">
        <f>_xlfn.IFERROR((D6-G6)/G6,"")</f>
      </c>
      <c r="K6" s="20">
        <f>_xlfn.IFERROR((E6-H6)/H6,"")</f>
        <v>0.037602958148789625</v>
      </c>
    </row>
    <row r="7" spans="1:12" ht="15">
      <c r="A7" s="15"/>
      <c r="B7" t="str">
        <f>'Town Data'!A3</f>
        <v>BARTON</v>
      </c>
      <c r="C7" s="51">
        <f>IF('Town Data'!C3&gt;9,'Town Data'!B3,"*")</f>
        <v>388633.16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333780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0.16433926538438484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6545721.4</v>
      </c>
      <c r="D8" s="44">
        <f>IF('Town Data'!E4&gt;9,'Town Data'!D4,"*")</f>
        <v>1063002.83</v>
      </c>
      <c r="E8" s="45">
        <f>IF('Town Data'!G4&gt;9,'Town Data'!F4,"*")</f>
        <v>885623.31</v>
      </c>
      <c r="F8" s="44">
        <f>IF('Town Data'!I4&gt;9,'Town Data'!H4,"*")</f>
        <v>6051169.09</v>
      </c>
      <c r="G8" s="44">
        <f>IF('Town Data'!K4&gt;9,'Town Data'!J4,"*")</f>
        <v>1083510.54</v>
      </c>
      <c r="H8" s="45">
        <f>IF('Town Data'!M4&gt;9,'Town Data'!L4,"*")</f>
        <v>784123.65</v>
      </c>
      <c r="I8" s="22">
        <f t="shared" si="0"/>
        <v>0.08172839043901194</v>
      </c>
      <c r="J8" s="22">
        <f t="shared" si="1"/>
        <v>-0.018927097838845167</v>
      </c>
      <c r="K8" s="22">
        <f t="shared" si="2"/>
        <v>0.12944343663145477</v>
      </c>
      <c r="L8" s="15"/>
    </row>
    <row r="9" spans="1:12" ht="15">
      <c r="A9" s="15"/>
      <c r="B9" s="15" t="str">
        <f>'Town Data'!A5</f>
        <v>BERLIN</v>
      </c>
      <c r="C9" s="51">
        <f>IF('Town Data'!C5&gt;9,'Town Data'!B5,"*")</f>
        <v>1938067.53</v>
      </c>
      <c r="D9" s="47" t="str">
        <f>IF('Town Data'!E5&gt;9,'Town Data'!D5,"*")</f>
        <v>*</v>
      </c>
      <c r="E9" s="48" t="str">
        <f>IF('Town Data'!G5&gt;9,'Town Data'!F5,"*")</f>
        <v>*</v>
      </c>
      <c r="F9" s="46" t="str">
        <f>IF('Town Data'!I5&gt;9,'Town Data'!H5,"*")</f>
        <v>*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BETHEL</v>
      </c>
      <c r="C10" s="52">
        <f>IF('Town Data'!C6&gt;9,'Town Data'!B6,"*")</f>
        <v>338076.25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308432.5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0.09611098052248061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BRADFORD</v>
      </c>
      <c r="C11" s="51">
        <f>IF('Town Data'!C7&gt;9,'Town Data'!B7,"*")</f>
        <v>1023970.61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913215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0.12128097983497861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BRANDON</v>
      </c>
      <c r="C12" s="52">
        <f>IF('Town Data'!C8&gt;9,'Town Data'!B8,"*")</f>
        <v>1046386.91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946549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0.10547569116865586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BRATTLEBORO</v>
      </c>
      <c r="C13" s="51">
        <f>IF('Town Data'!C9&gt;9,'Town Data'!B9,"*")</f>
        <v>9048111.64</v>
      </c>
      <c r="D13" s="47">
        <f>IF('Town Data'!E9&gt;9,'Town Data'!D9,"*")</f>
        <v>1622101.85</v>
      </c>
      <c r="E13" s="48">
        <f>IF('Town Data'!G9&gt;9,'Town Data'!F9,"*")</f>
        <v>1253121.76</v>
      </c>
      <c r="F13" s="46">
        <f>IF('Town Data'!I9&gt;9,'Town Data'!H9,"*")</f>
        <v>8507605.4</v>
      </c>
      <c r="G13" s="47">
        <f>IF('Town Data'!K9&gt;9,'Town Data'!J9,"*")</f>
        <v>1640300</v>
      </c>
      <c r="H13" s="48">
        <f>IF('Town Data'!M9&gt;9,'Town Data'!L9,"*")</f>
        <v>1198288.64</v>
      </c>
      <c r="I13" s="9">
        <f t="shared" si="0"/>
        <v>0.06353212385708441</v>
      </c>
      <c r="J13" s="9">
        <f t="shared" si="1"/>
        <v>-0.011094403462781142</v>
      </c>
      <c r="K13" s="9">
        <f t="shared" si="2"/>
        <v>0.04575952585180155</v>
      </c>
      <c r="L13" s="15"/>
    </row>
    <row r="14" spans="1:12" ht="15">
      <c r="A14" s="15"/>
      <c r="B14" s="27" t="str">
        <f>'Town Data'!A10</f>
        <v>BRIDGEWATER</v>
      </c>
      <c r="C14" s="52" t="str">
        <f>IF('Town Data'!C10&gt;9,'Town Data'!B10,"*")</f>
        <v>*</v>
      </c>
      <c r="D14" s="44">
        <f>IF('Town Data'!E10&gt;9,'Town Data'!D10,"*")</f>
        <v>149275.62</v>
      </c>
      <c r="E14" s="45" t="str">
        <f>IF('Town Data'!G10&gt;9,'Town Data'!F10,"*")</f>
        <v>*</v>
      </c>
      <c r="F14" s="44" t="str">
        <f>IF('Town Data'!I10&gt;9,'Town Data'!H10,"*")</f>
        <v>*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BRISTOL</v>
      </c>
      <c r="C15" s="51">
        <f>IF('Town Data'!C11&gt;9,'Town Data'!B11,"*")</f>
        <v>908081.65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854296.41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  <v>0.06295852279187265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BURKE</v>
      </c>
      <c r="C16" s="53">
        <f>IF('Town Data'!C12&gt;9,'Town Data'!B12,"*")</f>
        <v>478598.31</v>
      </c>
      <c r="D16" s="54">
        <f>IF('Town Data'!E12&gt;9,'Town Data'!D12,"*")</f>
        <v>87552.73</v>
      </c>
      <c r="E16" s="55" t="str">
        <f>IF('Town Data'!G12&gt;9,'Town Data'!F12,"*")</f>
        <v>*</v>
      </c>
      <c r="F16" s="54">
        <f>IF('Town Data'!I12&gt;9,'Town Data'!H12,"*")</f>
        <v>659083</v>
      </c>
      <c r="G16" s="54">
        <f>IF('Town Data'!K12&gt;9,'Town Data'!J12,"*")</f>
        <v>155232.98</v>
      </c>
      <c r="H16" s="55" t="str">
        <f>IF('Town Data'!M12&gt;9,'Town Data'!L12,"*")</f>
        <v>*</v>
      </c>
      <c r="I16" s="26">
        <f t="shared" si="0"/>
        <v>-0.2738421261055133</v>
      </c>
      <c r="J16" s="26">
        <f t="shared" si="1"/>
        <v>-0.43599143687121134</v>
      </c>
      <c r="K16" s="26">
        <f t="shared" si="2"/>
      </c>
      <c r="L16" s="15"/>
    </row>
    <row r="17" spans="1:12" ht="15">
      <c r="A17" s="15"/>
      <c r="B17" s="27" t="str">
        <f>'Town Data'!A13</f>
        <v>BURLINGTON</v>
      </c>
      <c r="C17" s="52">
        <f>IF('Town Data'!C13&gt;9,'Town Data'!B13,"*")</f>
        <v>22511759.61</v>
      </c>
      <c r="D17" s="44">
        <f>IF('Town Data'!E13&gt;9,'Town Data'!D13,"*")</f>
        <v>6207175.83</v>
      </c>
      <c r="E17" s="45">
        <f>IF('Town Data'!G13&gt;9,'Town Data'!F13,"*")</f>
        <v>7783692.05</v>
      </c>
      <c r="F17" s="44">
        <f>IF('Town Data'!I13&gt;9,'Town Data'!H13,"*")</f>
        <v>20215729.12</v>
      </c>
      <c r="G17" s="44">
        <f>IF('Town Data'!K13&gt;9,'Town Data'!J13,"*")</f>
        <v>5366244</v>
      </c>
      <c r="H17" s="45">
        <f>IF('Town Data'!M13&gt;9,'Town Data'!L13,"*")</f>
        <v>6933646.79</v>
      </c>
      <c r="I17" s="22">
        <f t="shared" si="0"/>
        <v>0.11357643725689169</v>
      </c>
      <c r="J17" s="22">
        <f t="shared" si="1"/>
        <v>0.15670771399884167</v>
      </c>
      <c r="K17" s="22">
        <f t="shared" si="2"/>
        <v>0.1225971391023222</v>
      </c>
      <c r="L17" s="15"/>
    </row>
    <row r="18" spans="1:12" ht="15">
      <c r="A18" s="15"/>
      <c r="B18" s="15" t="str">
        <f>'Town Data'!A14</f>
        <v>CAMBRIDGE</v>
      </c>
      <c r="C18" s="51">
        <f>IF('Town Data'!C14&gt;9,'Town Data'!B14,"*")</f>
        <v>2173336.28</v>
      </c>
      <c r="D18" s="47">
        <f>IF('Town Data'!E14&gt;9,'Town Data'!D14,"*")</f>
        <v>2789395.07</v>
      </c>
      <c r="E18" s="48">
        <f>IF('Town Data'!G14&gt;9,'Town Data'!F14,"*")</f>
        <v>609795.88</v>
      </c>
      <c r="F18" s="46">
        <f>IF('Town Data'!I14&gt;9,'Town Data'!H14,"*")</f>
        <v>2348724.45</v>
      </c>
      <c r="G18" s="47">
        <f>IF('Town Data'!K14&gt;9,'Town Data'!J14,"*")</f>
        <v>3488678</v>
      </c>
      <c r="H18" s="48">
        <f>IF('Town Data'!M14&gt;9,'Town Data'!L14,"*")</f>
        <v>671077</v>
      </c>
      <c r="I18" s="9">
        <f t="shared" si="0"/>
        <v>-0.07467379581287212</v>
      </c>
      <c r="J18" s="9">
        <f t="shared" si="1"/>
        <v>-0.20044352903879353</v>
      </c>
      <c r="K18" s="9">
        <f t="shared" si="2"/>
        <v>-0.09131756862476287</v>
      </c>
      <c r="L18" s="15"/>
    </row>
    <row r="19" spans="1:12" ht="15">
      <c r="A19" s="15"/>
      <c r="B19" s="27" t="str">
        <f>'Town Data'!A15</f>
        <v>CASTLETON</v>
      </c>
      <c r="C19" s="52">
        <f>IF('Town Data'!C15&gt;9,'Town Data'!B15,"*")</f>
        <v>924735.74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824233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0.12193486550526367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CAVENDISH</v>
      </c>
      <c r="C20" s="51" t="str">
        <f>IF('Town Data'!C16&gt;9,'Town Data'!B16,"*")</f>
        <v>*</v>
      </c>
      <c r="D20" s="47">
        <f>IF('Town Data'!E16&gt;9,'Town Data'!D16,"*")</f>
        <v>1040493.87</v>
      </c>
      <c r="E20" s="48" t="str">
        <f>IF('Town Data'!G16&gt;9,'Town Data'!F16,"*")</f>
        <v>*</v>
      </c>
      <c r="F20" s="46" t="str">
        <f>IF('Town Data'!I16&gt;9,'Town Data'!H16,"*")</f>
        <v>*</v>
      </c>
      <c r="G20" s="47">
        <f>IF('Town Data'!K16&gt;9,'Town Data'!J16,"*")</f>
        <v>1191248</v>
      </c>
      <c r="H20" s="48" t="str">
        <f>IF('Town Data'!M16&gt;9,'Town Data'!L16,"*")</f>
        <v>*</v>
      </c>
      <c r="I20" s="9">
        <f t="shared" si="0"/>
      </c>
      <c r="J20" s="9">
        <f t="shared" si="1"/>
        <v>-0.12655142338119352</v>
      </c>
      <c r="K20" s="9">
        <f t="shared" si="2"/>
      </c>
      <c r="L20" s="15"/>
    </row>
    <row r="21" spans="1:12" ht="15">
      <c r="A21" s="15"/>
      <c r="B21" s="27" t="str">
        <f>'Town Data'!A17</f>
        <v>CHESTER</v>
      </c>
      <c r="C21" s="52">
        <f>IF('Town Data'!C17&gt;9,'Town Data'!B17,"*")</f>
        <v>716336.82</v>
      </c>
      <c r="D21" s="44">
        <f>IF('Town Data'!E17&gt;9,'Town Data'!D17,"*")</f>
        <v>239331.68</v>
      </c>
      <c r="E21" s="45" t="str">
        <f>IF('Town Data'!G17&gt;9,'Town Data'!F17,"*")</f>
        <v>*</v>
      </c>
      <c r="F21" s="44">
        <f>IF('Town Data'!I17&gt;9,'Town Data'!H17,"*")</f>
        <v>761529</v>
      </c>
      <c r="G21" s="44">
        <f>IF('Town Data'!K17&gt;9,'Town Data'!J17,"*")</f>
        <v>336159</v>
      </c>
      <c r="H21" s="45" t="str">
        <f>IF('Town Data'!M17&gt;9,'Town Data'!L17,"*")</f>
        <v>*</v>
      </c>
      <c r="I21" s="22">
        <f t="shared" si="0"/>
        <v>-0.059344003970958493</v>
      </c>
      <c r="J21" s="22">
        <f t="shared" si="1"/>
        <v>-0.28804024286126506</v>
      </c>
      <c r="K21" s="22">
        <f t="shared" si="2"/>
      </c>
      <c r="L21" s="15"/>
    </row>
    <row r="22" spans="1:12" ht="15">
      <c r="A22" s="15"/>
      <c r="B22" s="15" t="str">
        <f>'Town Data'!A18</f>
        <v>COLCHESTER</v>
      </c>
      <c r="C22" s="51">
        <f>IF('Town Data'!C18&gt;9,'Town Data'!B18,"*")</f>
        <v>5644108.01</v>
      </c>
      <c r="D22" s="47" t="str">
        <f>IF('Town Data'!E18&gt;9,'Town Data'!D18,"*")</f>
        <v>*</v>
      </c>
      <c r="E22" s="48">
        <f>IF('Town Data'!G18&gt;9,'Town Data'!F18,"*")</f>
        <v>965019.39</v>
      </c>
      <c r="F22" s="46">
        <f>IF('Town Data'!I18&gt;9,'Town Data'!H18,"*")</f>
        <v>5421400</v>
      </c>
      <c r="G22" s="47" t="str">
        <f>IF('Town Data'!K18&gt;9,'Town Data'!J18,"*")</f>
        <v>*</v>
      </c>
      <c r="H22" s="48">
        <f>IF('Town Data'!M18&gt;9,'Town Data'!L18,"*")</f>
        <v>870363</v>
      </c>
      <c r="I22" s="9">
        <f t="shared" si="0"/>
        <v>0.04107942782307149</v>
      </c>
      <c r="J22" s="9">
        <f t="shared" si="1"/>
      </c>
      <c r="K22" s="9">
        <f t="shared" si="2"/>
        <v>0.1087550711599643</v>
      </c>
      <c r="L22" s="15"/>
    </row>
    <row r="23" spans="1:12" ht="15">
      <c r="A23" s="15"/>
      <c r="B23" s="27" t="str">
        <f>'Town Data'!A19</f>
        <v>CRAFTSBURY</v>
      </c>
      <c r="C23" s="52" t="str">
        <f>IF('Town Data'!C19&gt;9,'Town Data'!B19,"*")</f>
        <v>*</v>
      </c>
      <c r="D23" s="44">
        <f>IF('Town Data'!E19&gt;9,'Town Data'!D19,"*")</f>
        <v>34381.25</v>
      </c>
      <c r="E23" s="45" t="str">
        <f>IF('Town Data'!G19&gt;9,'Town Data'!F19,"*")</f>
        <v>*</v>
      </c>
      <c r="F23" s="44" t="str">
        <f>IF('Town Data'!I19&gt;9,'Town Data'!H19,"*")</f>
        <v>*</v>
      </c>
      <c r="G23" s="44">
        <f>IF('Town Data'!K19&gt;9,'Town Data'!J19,"*")</f>
        <v>34440</v>
      </c>
      <c r="H23" s="45" t="str">
        <f>IF('Town Data'!M19&gt;9,'Town Data'!L19,"*")</f>
        <v>*</v>
      </c>
      <c r="I23" s="22">
        <f t="shared" si="0"/>
      </c>
      <c r="J23" s="22">
        <f t="shared" si="1"/>
        <v>-0.0017058652729384437</v>
      </c>
      <c r="K23" s="22">
        <f t="shared" si="2"/>
      </c>
      <c r="L23" s="15"/>
    </row>
    <row r="24" spans="1:12" ht="15">
      <c r="A24" s="15"/>
      <c r="B24" s="15" t="str">
        <f>'Town Data'!A20</f>
        <v>DERBY</v>
      </c>
      <c r="C24" s="51">
        <f>IF('Town Data'!C20&gt;9,'Town Data'!B20,"*")</f>
        <v>1979028.25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1763516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0.12220600777083962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DORSET</v>
      </c>
      <c r="C25" s="52">
        <f>IF('Town Data'!C21&gt;9,'Town Data'!B21,"*")</f>
        <v>798764.22</v>
      </c>
      <c r="D25" s="44">
        <f>IF('Town Data'!E21&gt;9,'Town Data'!D21,"*")</f>
        <v>360060.3</v>
      </c>
      <c r="E25" s="45" t="str">
        <f>IF('Town Data'!G21&gt;9,'Town Data'!F21,"*")</f>
        <v>*</v>
      </c>
      <c r="F25" s="44">
        <f>IF('Town Data'!I21&gt;9,'Town Data'!H21,"*")</f>
        <v>805440</v>
      </c>
      <c r="G25" s="44">
        <f>IF('Town Data'!K21&gt;9,'Town Data'!J21,"*")</f>
        <v>388636</v>
      </c>
      <c r="H25" s="45" t="str">
        <f>IF('Town Data'!M21&gt;9,'Town Data'!L21,"*")</f>
        <v>*</v>
      </c>
      <c r="I25" s="22">
        <f t="shared" si="0"/>
        <v>-0.008288364123957127</v>
      </c>
      <c r="J25" s="22">
        <f t="shared" si="1"/>
        <v>-0.07352818575736682</v>
      </c>
      <c r="K25" s="22">
        <f t="shared" si="2"/>
      </c>
      <c r="L25" s="15"/>
    </row>
    <row r="26" spans="1:12" ht="15">
      <c r="A26" s="15"/>
      <c r="B26" s="15" t="str">
        <f>'Town Data'!A22</f>
        <v>DOVER</v>
      </c>
      <c r="C26" s="51">
        <f>IF('Town Data'!C22&gt;9,'Town Data'!B22,"*")</f>
        <v>2414518.57</v>
      </c>
      <c r="D26" s="47">
        <f>IF('Town Data'!E22&gt;9,'Town Data'!D22,"*")</f>
        <v>2318302.76</v>
      </c>
      <c r="E26" s="48">
        <f>IF('Town Data'!G22&gt;9,'Town Data'!F22,"*")</f>
        <v>811205.94</v>
      </c>
      <c r="F26" s="46">
        <f>IF('Town Data'!I22&gt;9,'Town Data'!H22,"*")</f>
        <v>3215085.97</v>
      </c>
      <c r="G26" s="47">
        <f>IF('Town Data'!K22&gt;9,'Town Data'!J22,"*")</f>
        <v>2798957.99</v>
      </c>
      <c r="H26" s="48">
        <f>IF('Town Data'!M22&gt;9,'Town Data'!L22,"*")</f>
        <v>879204.2</v>
      </c>
      <c r="I26" s="9">
        <f t="shared" si="0"/>
        <v>-0.24900341933935916</v>
      </c>
      <c r="J26" s="9">
        <f t="shared" si="1"/>
        <v>-0.1717264895426317</v>
      </c>
      <c r="K26" s="9">
        <f t="shared" si="2"/>
        <v>-0.07734069059269737</v>
      </c>
      <c r="L26" s="15"/>
    </row>
    <row r="27" spans="1:12" ht="15">
      <c r="A27" s="15"/>
      <c r="B27" s="27" t="str">
        <f>'Town Data'!A23</f>
        <v>ENOSBURG</v>
      </c>
      <c r="C27" s="52">
        <f>IF('Town Data'!C23&gt;9,'Town Data'!B23,"*")</f>
        <v>894903.32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877086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0.0203142223225544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ESSEX</v>
      </c>
      <c r="C28" s="51">
        <f>IF('Town Data'!C24&gt;9,'Town Data'!B24,"*")</f>
        <v>7778764.73</v>
      </c>
      <c r="D28" s="47" t="str">
        <f>IF('Town Data'!E24&gt;9,'Town Data'!D24,"*")</f>
        <v>*</v>
      </c>
      <c r="E28" s="48">
        <f>IF('Town Data'!G24&gt;9,'Town Data'!F24,"*")</f>
        <v>802653.81</v>
      </c>
      <c r="F28" s="46">
        <f>IF('Town Data'!I24&gt;9,'Town Data'!H24,"*")</f>
        <v>7543777.15</v>
      </c>
      <c r="G28" s="47" t="str">
        <f>IF('Town Data'!K24&gt;9,'Town Data'!J24,"*")</f>
        <v>*</v>
      </c>
      <c r="H28" s="48">
        <f>IF('Town Data'!M24&gt;9,'Town Data'!L24,"*")</f>
        <v>876616</v>
      </c>
      <c r="I28" s="9">
        <f t="shared" si="0"/>
        <v>0.031149857071268345</v>
      </c>
      <c r="J28" s="9">
        <f t="shared" si="1"/>
      </c>
      <c r="K28" s="9">
        <f t="shared" si="2"/>
        <v>-0.08437239338547317</v>
      </c>
      <c r="L28" s="15"/>
    </row>
    <row r="29" spans="1:12" ht="15">
      <c r="A29" s="15"/>
      <c r="B29" s="27" t="str">
        <f>'Town Data'!A25</f>
        <v>FAIR HAVEN</v>
      </c>
      <c r="C29" s="52">
        <f>IF('Town Data'!C25&gt;9,'Town Data'!B25,"*")</f>
        <v>1173456.14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1022424.94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  <v>0.14771861883572593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FAYSTON</v>
      </c>
      <c r="C30" s="51" t="str">
        <f>IF('Town Data'!C26&gt;9,'Town Data'!B26,"*")</f>
        <v>*</v>
      </c>
      <c r="D30" s="47">
        <f>IF('Town Data'!E26&gt;9,'Town Data'!D26,"*")</f>
        <v>76911.73</v>
      </c>
      <c r="E30" s="48" t="str">
        <f>IF('Town Data'!G26&gt;9,'Town Data'!F26,"*")</f>
        <v>*</v>
      </c>
      <c r="F30" s="46" t="str">
        <f>IF('Town Data'!I26&gt;9,'Town Data'!H26,"*")</f>
        <v>*</v>
      </c>
      <c r="G30" s="47">
        <f>IF('Town Data'!K26&gt;9,'Town Data'!J26,"*")</f>
        <v>222977</v>
      </c>
      <c r="H30" s="48" t="str">
        <f>IF('Town Data'!M26&gt;9,'Town Data'!L26,"*")</f>
        <v>*</v>
      </c>
      <c r="I30" s="9">
        <f t="shared" si="0"/>
      </c>
      <c r="J30" s="9">
        <f t="shared" si="1"/>
        <v>-0.6550687739094168</v>
      </c>
      <c r="K30" s="9">
        <f t="shared" si="2"/>
      </c>
      <c r="L30" s="15"/>
    </row>
    <row r="31" spans="1:12" ht="15">
      <c r="A31" s="15"/>
      <c r="B31" s="27" t="str">
        <f>'Town Data'!A27</f>
        <v>FERRISBURGH</v>
      </c>
      <c r="C31" s="52">
        <f>IF('Town Data'!C27&gt;9,'Town Data'!B27,"*")</f>
        <v>606403.05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456024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0.3297612625651283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HARDWICK</v>
      </c>
      <c r="C32" s="51">
        <f>IF('Town Data'!C28&gt;9,'Town Data'!B28,"*")</f>
        <v>712343.96</v>
      </c>
      <c r="D32" s="47" t="str">
        <f>IF('Town Data'!E28&gt;9,'Town Data'!D28,"*")</f>
        <v>*</v>
      </c>
      <c r="E32" s="48" t="str">
        <f>IF('Town Data'!G28&gt;9,'Town Data'!F28,"*")</f>
        <v>*</v>
      </c>
      <c r="F32" s="46">
        <f>IF('Town Data'!I28&gt;9,'Town Data'!H28,"*")</f>
        <v>685024.75</v>
      </c>
      <c r="G32" s="47" t="str">
        <f>IF('Town Data'!K28&gt;9,'Town Data'!J28,"*")</f>
        <v>*</v>
      </c>
      <c r="H32" s="48" t="str">
        <f>IF('Town Data'!M28&gt;9,'Town Data'!L28,"*")</f>
        <v>*</v>
      </c>
      <c r="I32" s="9">
        <f t="shared" si="0"/>
        <v>0.0398806174521431</v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HARTFORD</v>
      </c>
      <c r="C33" s="52">
        <f>IF('Town Data'!C29&gt;9,'Town Data'!B29,"*")</f>
        <v>4726407.93</v>
      </c>
      <c r="D33" s="44">
        <f>IF('Town Data'!E29&gt;9,'Town Data'!D29,"*")</f>
        <v>2146219.85</v>
      </c>
      <c r="E33" s="45">
        <f>IF('Town Data'!G29&gt;9,'Town Data'!F29,"*")</f>
        <v>744989.74</v>
      </c>
      <c r="F33" s="44">
        <f>IF('Town Data'!I29&gt;9,'Town Data'!H29,"*")</f>
        <v>4095544.41</v>
      </c>
      <c r="G33" s="44">
        <f>IF('Town Data'!K29&gt;9,'Town Data'!J29,"*")</f>
        <v>2356866.29</v>
      </c>
      <c r="H33" s="45">
        <f>IF('Town Data'!M29&gt;9,'Town Data'!L29,"*")</f>
        <v>557089.2</v>
      </c>
      <c r="I33" s="22">
        <f t="shared" si="0"/>
        <v>0.15403654724378865</v>
      </c>
      <c r="J33" s="22">
        <f t="shared" si="1"/>
        <v>-0.0893756429432405</v>
      </c>
      <c r="K33" s="22">
        <f t="shared" si="2"/>
        <v>0.3372898630955331</v>
      </c>
      <c r="L33" s="15"/>
    </row>
    <row r="34" spans="1:12" ht="15">
      <c r="A34" s="15"/>
      <c r="B34" s="15" t="str">
        <f>'Town Data'!A30</f>
        <v>HINESBURG</v>
      </c>
      <c r="C34" s="51">
        <f>IF('Town Data'!C30&gt;9,'Town Data'!B30,"*")</f>
        <v>1146144.31</v>
      </c>
      <c r="D34" s="47" t="str">
        <f>IF('Town Data'!E30&gt;9,'Town Data'!D30,"*")</f>
        <v>*</v>
      </c>
      <c r="E34" s="48" t="str">
        <f>IF('Town Data'!G30&gt;9,'Town Data'!F30,"*")</f>
        <v>*</v>
      </c>
      <c r="F34" s="46">
        <f>IF('Town Data'!I30&gt;9,'Town Data'!H30,"*")</f>
        <v>1077620.76</v>
      </c>
      <c r="G34" s="47" t="str">
        <f>IF('Town Data'!K30&gt;9,'Town Data'!J30,"*")</f>
        <v>*</v>
      </c>
      <c r="H34" s="48" t="str">
        <f>IF('Town Data'!M30&gt;9,'Town Data'!L30,"*")</f>
        <v>*</v>
      </c>
      <c r="I34" s="9">
        <f t="shared" si="0"/>
        <v>0.0635878154388934</v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JAMAICA</v>
      </c>
      <c r="C35" s="52" t="str">
        <f>IF('Town Data'!C31&gt;9,'Town Data'!B31,"*")</f>
        <v>*</v>
      </c>
      <c r="D35" s="44">
        <f>IF('Town Data'!E31&gt;9,'Town Data'!D31,"*")</f>
        <v>146266.3</v>
      </c>
      <c r="E35" s="45" t="str">
        <f>IF('Town Data'!G31&gt;9,'Town Data'!F31,"*")</f>
        <v>*</v>
      </c>
      <c r="F35" s="44" t="str">
        <f>IF('Town Data'!I31&gt;9,'Town Data'!H31,"*")</f>
        <v>*</v>
      </c>
      <c r="G35" s="44">
        <f>IF('Town Data'!K31&gt;9,'Town Data'!J31,"*")</f>
        <v>155247</v>
      </c>
      <c r="H35" s="45" t="str">
        <f>IF('Town Data'!M31&gt;9,'Town Data'!L31,"*")</f>
        <v>*</v>
      </c>
      <c r="I35" s="22">
        <f t="shared" si="0"/>
      </c>
      <c r="J35" s="22">
        <f t="shared" si="1"/>
        <v>-0.05784781670499276</v>
      </c>
      <c r="K35" s="22">
        <f t="shared" si="2"/>
      </c>
      <c r="L35" s="15"/>
    </row>
    <row r="36" spans="1:12" ht="15">
      <c r="A36" s="15"/>
      <c r="B36" s="15" t="str">
        <f>'Town Data'!A32</f>
        <v>JAY</v>
      </c>
      <c r="C36" s="51" t="str">
        <f>IF('Town Data'!C32&gt;9,'Town Data'!B32,"*")</f>
        <v>*</v>
      </c>
      <c r="D36" s="47">
        <f>IF('Town Data'!E32&gt;9,'Town Data'!D32,"*")</f>
        <v>2085674.23</v>
      </c>
      <c r="E36" s="48" t="str">
        <f>IF('Town Data'!G32&gt;9,'Town Data'!F32,"*")</f>
        <v>*</v>
      </c>
      <c r="F36" s="46" t="str">
        <f>IF('Town Data'!I32&gt;9,'Town Data'!H32,"*")</f>
        <v>*</v>
      </c>
      <c r="G36" s="47">
        <f>IF('Town Data'!K32&gt;9,'Town Data'!J32,"*")</f>
        <v>2321256.11</v>
      </c>
      <c r="H36" s="48" t="str">
        <f>IF('Town Data'!M32&gt;9,'Town Data'!L32,"*")</f>
        <v>*</v>
      </c>
      <c r="I36" s="9">
        <f t="shared" si="0"/>
      </c>
      <c r="J36" s="9">
        <f t="shared" si="1"/>
        <v>-0.10148896495527153</v>
      </c>
      <c r="K36" s="9">
        <f t="shared" si="2"/>
      </c>
      <c r="L36" s="15"/>
    </row>
    <row r="37" spans="1:12" ht="15">
      <c r="A37" s="15"/>
      <c r="B37" s="27" t="str">
        <f>'Town Data'!A33</f>
        <v>JOHNSON</v>
      </c>
      <c r="C37" s="52">
        <f>IF('Town Data'!C33&gt;9,'Town Data'!B33,"*")</f>
        <v>610621.82</v>
      </c>
      <c r="D37" s="44" t="str">
        <f>IF('Town Data'!E33&gt;9,'Town Data'!D33,"*")</f>
        <v>*</v>
      </c>
      <c r="E37" s="45" t="str">
        <f>IF('Town Data'!G33&gt;9,'Town Data'!F33,"*")</f>
        <v>*</v>
      </c>
      <c r="F37" s="44">
        <f>IF('Town Data'!I33&gt;9,'Town Data'!H33,"*")</f>
        <v>542293</v>
      </c>
      <c r="G37" s="44" t="str">
        <f>IF('Town Data'!K33&gt;9,'Town Data'!J33,"*")</f>
        <v>*</v>
      </c>
      <c r="H37" s="45" t="str">
        <f>IF('Town Data'!M33&gt;9,'Town Data'!L33,"*")</f>
        <v>*</v>
      </c>
      <c r="I37" s="22">
        <f t="shared" si="0"/>
        <v>0.1259998192858841</v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KILLINGTON</v>
      </c>
      <c r="C38" s="51">
        <f>IF('Town Data'!C34&gt;9,'Town Data'!B34,"*")</f>
        <v>8474826.97</v>
      </c>
      <c r="D38" s="47">
        <f>IF('Town Data'!E34&gt;9,'Town Data'!D34,"*")</f>
        <v>12315201.39</v>
      </c>
      <c r="E38" s="48">
        <f>IF('Town Data'!G34&gt;9,'Town Data'!F34,"*")</f>
        <v>4469388.18</v>
      </c>
      <c r="F38" s="46">
        <f>IF('Town Data'!I34&gt;9,'Town Data'!H34,"*")</f>
        <v>10915941.57</v>
      </c>
      <c r="G38" s="47">
        <f>IF('Town Data'!K34&gt;9,'Town Data'!J34,"*")</f>
        <v>15940332.52</v>
      </c>
      <c r="H38" s="48">
        <f>IF('Town Data'!M34&gt;9,'Town Data'!L34,"*")</f>
        <v>5590726.91</v>
      </c>
      <c r="I38" s="9">
        <f t="shared" si="0"/>
        <v>-0.22362840478267598</v>
      </c>
      <c r="J38" s="9">
        <f t="shared" si="1"/>
        <v>-0.2274187897555853</v>
      </c>
      <c r="K38" s="9">
        <f t="shared" si="2"/>
        <v>-0.20057118654718917</v>
      </c>
      <c r="L38" s="15"/>
    </row>
    <row r="39" spans="1:12" ht="15">
      <c r="A39" s="15"/>
      <c r="B39" s="27" t="str">
        <f>'Town Data'!A35</f>
        <v>LONDONDERRY</v>
      </c>
      <c r="C39" s="52">
        <f>IF('Town Data'!C35&gt;9,'Town Data'!B35,"*")</f>
        <v>642045.38</v>
      </c>
      <c r="D39" s="44">
        <f>IF('Town Data'!E35&gt;9,'Town Data'!D35,"*")</f>
        <v>253027.75</v>
      </c>
      <c r="E39" s="45" t="str">
        <f>IF('Town Data'!G35&gt;9,'Town Data'!F35,"*")</f>
        <v>*</v>
      </c>
      <c r="F39" s="44">
        <f>IF('Town Data'!I35&gt;9,'Town Data'!H35,"*")</f>
        <v>816378.1</v>
      </c>
      <c r="G39" s="44">
        <f>IF('Town Data'!K35&gt;9,'Town Data'!J35,"*")</f>
        <v>378776</v>
      </c>
      <c r="H39" s="45" t="str">
        <f>IF('Town Data'!M35&gt;9,'Town Data'!L35,"*")</f>
        <v>*</v>
      </c>
      <c r="I39" s="22">
        <f t="shared" si="0"/>
        <v>-0.21354409188585532</v>
      </c>
      <c r="J39" s="22">
        <f t="shared" si="1"/>
        <v>-0.3319857910744081</v>
      </c>
      <c r="K39" s="22">
        <f t="shared" si="2"/>
      </c>
      <c r="L39" s="15"/>
    </row>
    <row r="40" spans="1:12" ht="15">
      <c r="A40" s="15"/>
      <c r="B40" s="15" t="str">
        <f>'Town Data'!A36</f>
        <v>LUDLOW</v>
      </c>
      <c r="C40" s="51">
        <f>IF('Town Data'!C36&gt;9,'Town Data'!B36,"*")</f>
        <v>6688816.48</v>
      </c>
      <c r="D40" s="47">
        <f>IF('Town Data'!E36&gt;9,'Town Data'!D36,"*")</f>
        <v>8711828.24</v>
      </c>
      <c r="E40" s="48">
        <f>IF('Town Data'!G36&gt;9,'Town Data'!F36,"*")</f>
        <v>2029094.5</v>
      </c>
      <c r="F40" s="46">
        <f>IF('Town Data'!I36&gt;9,'Town Data'!H36,"*")</f>
        <v>7792314</v>
      </c>
      <c r="G40" s="47">
        <f>IF('Town Data'!K36&gt;9,'Town Data'!J36,"*")</f>
        <v>10261703</v>
      </c>
      <c r="H40" s="48">
        <f>IF('Town Data'!M36&gt;9,'Town Data'!L36,"*")</f>
        <v>2341164</v>
      </c>
      <c r="I40" s="9">
        <f t="shared" si="0"/>
        <v>-0.14161358487350478</v>
      </c>
      <c r="J40" s="9">
        <f t="shared" si="1"/>
        <v>-0.15103484869909017</v>
      </c>
      <c r="K40" s="9">
        <f t="shared" si="2"/>
        <v>-0.13329672761070988</v>
      </c>
      <c r="L40" s="15"/>
    </row>
    <row r="41" spans="1:12" ht="15">
      <c r="A41" s="15"/>
      <c r="B41" s="27" t="str">
        <f>'Town Data'!A37</f>
        <v>LYNDON</v>
      </c>
      <c r="C41" s="52">
        <f>IF('Town Data'!C37&gt;9,'Town Data'!B37,"*")</f>
        <v>2423810.26</v>
      </c>
      <c r="D41" s="44" t="str">
        <f>IF('Town Data'!E37&gt;9,'Town Data'!D37,"*")</f>
        <v>*</v>
      </c>
      <c r="E41" s="45">
        <f>IF('Town Data'!G37&gt;9,'Town Data'!F37,"*")</f>
        <v>272175.25</v>
      </c>
      <c r="F41" s="44">
        <f>IF('Town Data'!I37&gt;9,'Town Data'!H37,"*")</f>
        <v>2450454.29</v>
      </c>
      <c r="G41" s="44">
        <f>IF('Town Data'!K37&gt;9,'Town Data'!J37,"*")</f>
        <v>307416.91</v>
      </c>
      <c r="H41" s="45">
        <f>IF('Town Data'!M37&gt;9,'Town Data'!L37,"*")</f>
        <v>308197.26</v>
      </c>
      <c r="I41" s="22">
        <f t="shared" si="0"/>
        <v>-0.010873098147037977</v>
      </c>
      <c r="J41" s="22">
        <f t="shared" si="1"/>
      </c>
      <c r="K41" s="22">
        <f t="shared" si="2"/>
        <v>-0.11687972177299696</v>
      </c>
      <c r="L41" s="15"/>
    </row>
    <row r="42" spans="1:12" ht="15">
      <c r="A42" s="15"/>
      <c r="B42" s="15" t="str">
        <f>'Town Data'!A38</f>
        <v>MANCHESTER</v>
      </c>
      <c r="C42" s="51">
        <f>IF('Town Data'!C38&gt;9,'Town Data'!B38,"*")</f>
        <v>5326691.46</v>
      </c>
      <c r="D42" s="47">
        <f>IF('Town Data'!E38&gt;9,'Town Data'!D38,"*")</f>
        <v>4196824.94</v>
      </c>
      <c r="E42" s="48">
        <f>IF('Town Data'!G38&gt;9,'Town Data'!F38,"*")</f>
        <v>1150235.21</v>
      </c>
      <c r="F42" s="46">
        <f>IF('Town Data'!I38&gt;9,'Town Data'!H38,"*")</f>
        <v>5188639.29</v>
      </c>
      <c r="G42" s="47">
        <f>IF('Town Data'!K38&gt;9,'Town Data'!J38,"*")</f>
        <v>4993060.25</v>
      </c>
      <c r="H42" s="48">
        <f>IF('Town Data'!M38&gt;9,'Town Data'!L38,"*")</f>
        <v>1128031.3</v>
      </c>
      <c r="I42" s="9">
        <f t="shared" si="0"/>
        <v>0.026606623101757362</v>
      </c>
      <c r="J42" s="9">
        <f t="shared" si="1"/>
        <v>-0.1594683961604508</v>
      </c>
      <c r="K42" s="9">
        <f t="shared" si="2"/>
        <v>0.019683771186136338</v>
      </c>
      <c r="L42" s="15"/>
    </row>
    <row r="43" spans="1:12" ht="15">
      <c r="A43" s="15"/>
      <c r="B43" s="27" t="str">
        <f>'Town Data'!A39</f>
        <v>MIDDLEBURY</v>
      </c>
      <c r="C43" s="52">
        <f>IF('Town Data'!C39&gt;9,'Town Data'!B39,"*")</f>
        <v>5197002.08</v>
      </c>
      <c r="D43" s="44">
        <f>IF('Town Data'!E39&gt;9,'Town Data'!D39,"*")</f>
        <v>1323151.96</v>
      </c>
      <c r="E43" s="45">
        <f>IF('Town Data'!G39&gt;9,'Town Data'!F39,"*")</f>
        <v>872776.98</v>
      </c>
      <c r="F43" s="44">
        <f>IF('Town Data'!I39&gt;9,'Town Data'!H39,"*")</f>
        <v>4719871.94</v>
      </c>
      <c r="G43" s="44">
        <f>IF('Town Data'!K39&gt;9,'Town Data'!J39,"*")</f>
        <v>1340546</v>
      </c>
      <c r="H43" s="45">
        <f>IF('Town Data'!M39&gt;9,'Town Data'!L39,"*")</f>
        <v>787063.28</v>
      </c>
      <c r="I43" s="22">
        <f t="shared" si="0"/>
        <v>0.1010896367667127</v>
      </c>
      <c r="J43" s="22">
        <f t="shared" si="1"/>
        <v>-0.012975339898817375</v>
      </c>
      <c r="K43" s="22">
        <f t="shared" si="2"/>
        <v>0.10890318755564349</v>
      </c>
      <c r="L43" s="15"/>
    </row>
    <row r="44" spans="1:12" ht="15">
      <c r="A44" s="15"/>
      <c r="B44" s="15" t="str">
        <f>'Town Data'!A40</f>
        <v>MILTON</v>
      </c>
      <c r="C44" s="51">
        <f>IF('Town Data'!C40&gt;9,'Town Data'!B40,"*")</f>
        <v>2575523.29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>
        <f>IF('Town Data'!I40&gt;9,'Town Data'!H40,"*")</f>
        <v>2010964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  <v>0.2807406248943293</v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MONTGOMERY</v>
      </c>
      <c r="C45" s="52" t="str">
        <f>IF('Town Data'!C41&gt;9,'Town Data'!B41,"*")</f>
        <v>*</v>
      </c>
      <c r="D45" s="44">
        <f>IF('Town Data'!E41&gt;9,'Town Data'!D41,"*")</f>
        <v>222184.23</v>
      </c>
      <c r="E45" s="45" t="str">
        <f>IF('Town Data'!G41&gt;9,'Town Data'!F41,"*")</f>
        <v>*</v>
      </c>
      <c r="F45" s="44">
        <f>IF('Town Data'!I41&gt;9,'Town Data'!H41,"*")</f>
        <v>400286</v>
      </c>
      <c r="G45" s="44">
        <f>IF('Town Data'!K41&gt;9,'Town Data'!J41,"*")</f>
        <v>332968.5</v>
      </c>
      <c r="H45" s="45" t="str">
        <f>IF('Town Data'!M41&gt;9,'Town Data'!L41,"*")</f>
        <v>*</v>
      </c>
      <c r="I45" s="22">
        <f t="shared" si="0"/>
      </c>
      <c r="J45" s="22">
        <f t="shared" si="1"/>
        <v>-0.33271696872226647</v>
      </c>
      <c r="K45" s="22">
        <f t="shared" si="2"/>
      </c>
      <c r="L45" s="15"/>
    </row>
    <row r="46" spans="1:12" ht="15">
      <c r="A46" s="15"/>
      <c r="B46" s="15" t="str">
        <f>'Town Data'!A42</f>
        <v>MONTPELIER</v>
      </c>
      <c r="C46" s="51">
        <f>IF('Town Data'!C42&gt;9,'Town Data'!B42,"*")</f>
        <v>5815851.56</v>
      </c>
      <c r="D46" s="47">
        <f>IF('Town Data'!E42&gt;9,'Town Data'!D42,"*")</f>
        <v>782128.14</v>
      </c>
      <c r="E46" s="48">
        <f>IF('Town Data'!G42&gt;9,'Town Data'!F42,"*")</f>
        <v>1060994.6</v>
      </c>
      <c r="F46" s="46">
        <f>IF('Town Data'!I42&gt;9,'Town Data'!H42,"*")</f>
        <v>5313355.58</v>
      </c>
      <c r="G46" s="47">
        <f>IF('Town Data'!K42&gt;9,'Town Data'!J42,"*")</f>
        <v>748501</v>
      </c>
      <c r="H46" s="48">
        <f>IF('Town Data'!M42&gt;9,'Town Data'!L42,"*")</f>
        <v>994038.51</v>
      </c>
      <c r="I46" s="9">
        <f t="shared" si="0"/>
        <v>0.09457224769436558</v>
      </c>
      <c r="J46" s="9">
        <f t="shared" si="1"/>
        <v>0.04492597872280733</v>
      </c>
      <c r="K46" s="9">
        <f t="shared" si="2"/>
        <v>0.06735764190866216</v>
      </c>
      <c r="L46" s="15"/>
    </row>
    <row r="47" spans="1:12" ht="15">
      <c r="A47" s="15"/>
      <c r="B47" s="27" t="str">
        <f>'Town Data'!A43</f>
        <v>MORRISTOWN</v>
      </c>
      <c r="C47" s="52">
        <f>IF('Town Data'!C43&gt;9,'Town Data'!B43,"*")</f>
        <v>3004938.6</v>
      </c>
      <c r="D47" s="44">
        <f>IF('Town Data'!E43&gt;9,'Town Data'!D43,"*")</f>
        <v>276899.98</v>
      </c>
      <c r="E47" s="45">
        <f>IF('Town Data'!G43&gt;9,'Town Data'!F43,"*")</f>
        <v>271476.99</v>
      </c>
      <c r="F47" s="44">
        <f>IF('Town Data'!I43&gt;9,'Town Data'!H43,"*")</f>
        <v>2647575</v>
      </c>
      <c r="G47" s="44">
        <f>IF('Town Data'!K43&gt;9,'Town Data'!J43,"*")</f>
        <v>334300</v>
      </c>
      <c r="H47" s="45">
        <f>IF('Town Data'!M43&gt;9,'Town Data'!L43,"*")</f>
        <v>227958</v>
      </c>
      <c r="I47" s="22">
        <f t="shared" si="0"/>
        <v>0.13497770601399398</v>
      </c>
      <c r="J47" s="22">
        <f t="shared" si="1"/>
        <v>-0.17170212384086156</v>
      </c>
      <c r="K47" s="22">
        <f t="shared" si="2"/>
        <v>0.19090793040823306</v>
      </c>
      <c r="L47" s="15"/>
    </row>
    <row r="48" spans="1:12" ht="15">
      <c r="A48" s="15"/>
      <c r="B48" s="15" t="str">
        <f>'Town Data'!A44</f>
        <v>MOUNT HOLLY</v>
      </c>
      <c r="C48" s="51" t="str">
        <f>IF('Town Data'!C44&gt;9,'Town Data'!B44,"*")</f>
        <v>*</v>
      </c>
      <c r="D48" s="47">
        <f>IF('Town Data'!E44&gt;9,'Town Data'!D44,"*")</f>
        <v>104826.25</v>
      </c>
      <c r="E48" s="48" t="str">
        <f>IF('Town Data'!G44&gt;9,'Town Data'!F44,"*")</f>
        <v>*</v>
      </c>
      <c r="F48" s="46" t="str">
        <f>IF('Town Data'!I44&gt;9,'Town Data'!H44,"*")</f>
        <v>*</v>
      </c>
      <c r="G48" s="47">
        <f>IF('Town Data'!K44&gt;9,'Town Data'!J44,"*")</f>
        <v>125222</v>
      </c>
      <c r="H48" s="48" t="str">
        <f>IF('Town Data'!M44&gt;9,'Town Data'!L44,"*")</f>
        <v>*</v>
      </c>
      <c r="I48" s="9">
        <f t="shared" si="0"/>
      </c>
      <c r="J48" s="9">
        <f t="shared" si="1"/>
        <v>-0.16287673092587565</v>
      </c>
      <c r="K48" s="9">
        <f t="shared" si="2"/>
      </c>
      <c r="L48" s="15"/>
    </row>
    <row r="49" spans="1:12" ht="15">
      <c r="A49" s="15"/>
      <c r="B49" s="27" t="str">
        <f>'Town Data'!A45</f>
        <v>NEWPORT</v>
      </c>
      <c r="C49" s="52">
        <f>IF('Town Data'!C45&gt;9,'Town Data'!B45,"*")</f>
        <v>2045485.54</v>
      </c>
      <c r="D49" s="44" t="str">
        <f>IF('Town Data'!E45&gt;9,'Town Data'!D45,"*")</f>
        <v>*</v>
      </c>
      <c r="E49" s="45">
        <f>IF('Town Data'!G45&gt;9,'Town Data'!F45,"*")</f>
        <v>321462.82</v>
      </c>
      <c r="F49" s="44">
        <f>IF('Town Data'!I45&gt;9,'Town Data'!H45,"*")</f>
        <v>1954449</v>
      </c>
      <c r="G49" s="44" t="str">
        <f>IF('Town Data'!K45&gt;9,'Town Data'!J45,"*")</f>
        <v>*</v>
      </c>
      <c r="H49" s="45">
        <f>IF('Town Data'!M45&gt;9,'Town Data'!L45,"*")</f>
        <v>364882</v>
      </c>
      <c r="I49" s="22">
        <f t="shared" si="0"/>
        <v>0.04657913304465864</v>
      </c>
      <c r="J49" s="22">
        <f t="shared" si="1"/>
      </c>
      <c r="K49" s="22">
        <f t="shared" si="2"/>
        <v>-0.11899512719180445</v>
      </c>
      <c r="L49" s="15"/>
    </row>
    <row r="50" spans="1:12" ht="15">
      <c r="A50" s="15"/>
      <c r="B50" s="15" t="str">
        <f>'Town Data'!A46</f>
        <v>NORTHFIELD</v>
      </c>
      <c r="C50" s="51">
        <f>IF('Town Data'!C46&gt;9,'Town Data'!B46,"*")</f>
        <v>757099.11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851310.37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-0.1106661721975735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PITTSFIELD</v>
      </c>
      <c r="C51" s="52" t="str">
        <f>IF('Town Data'!C47&gt;9,'Town Data'!B47,"*")</f>
        <v>*</v>
      </c>
      <c r="D51" s="44">
        <f>IF('Town Data'!E47&gt;9,'Town Data'!D47,"*")</f>
        <v>292098.76</v>
      </c>
      <c r="E51" s="45" t="str">
        <f>IF('Town Data'!G47&gt;9,'Town Data'!F47,"*")</f>
        <v>*</v>
      </c>
      <c r="F51" s="44" t="str">
        <f>IF('Town Data'!I47&gt;9,'Town Data'!H47,"*")</f>
        <v>*</v>
      </c>
      <c r="G51" s="44">
        <f>IF('Town Data'!K47&gt;9,'Town Data'!J47,"*")</f>
        <v>237646</v>
      </c>
      <c r="H51" s="45" t="str">
        <f>IF('Town Data'!M47&gt;9,'Town Data'!L47,"*")</f>
        <v>*</v>
      </c>
      <c r="I51" s="22">
        <f t="shared" si="0"/>
      </c>
      <c r="J51" s="22">
        <f t="shared" si="1"/>
        <v>0.2291339218838104</v>
      </c>
      <c r="K51" s="22">
        <f t="shared" si="2"/>
      </c>
      <c r="L51" s="15"/>
    </row>
    <row r="52" spans="1:12" ht="15">
      <c r="A52" s="15"/>
      <c r="B52" s="15" t="str">
        <f>'Town Data'!A48</f>
        <v>PLYMOUTH</v>
      </c>
      <c r="C52" s="51" t="str">
        <f>IF('Town Data'!C48&gt;9,'Town Data'!B48,"*")</f>
        <v>*</v>
      </c>
      <c r="D52" s="47">
        <f>IF('Town Data'!E48&gt;9,'Town Data'!D48,"*")</f>
        <v>288484.13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>
        <f>IF('Town Data'!K48&gt;9,'Town Data'!J48,"*")</f>
        <v>386610</v>
      </c>
      <c r="H52" s="48" t="str">
        <f>IF('Town Data'!M48&gt;9,'Town Data'!L48,"*")</f>
        <v>*</v>
      </c>
      <c r="I52" s="9">
        <f t="shared" si="0"/>
      </c>
      <c r="J52" s="9">
        <f t="shared" si="1"/>
        <v>-0.2538109981635239</v>
      </c>
      <c r="K52" s="9">
        <f t="shared" si="2"/>
      </c>
      <c r="L52" s="15"/>
    </row>
    <row r="53" spans="1:12" ht="15">
      <c r="A53" s="15"/>
      <c r="B53" s="27" t="str">
        <f>'Town Data'!A49</f>
        <v>POULTNEY</v>
      </c>
      <c r="C53" s="52">
        <f>IF('Town Data'!C49&gt;9,'Town Data'!B49,"*")</f>
        <v>477293.36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>
        <f>IF('Town Data'!I49&gt;9,'Town Data'!H49,"*")</f>
        <v>402367.57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  <v>0.1862122983718593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PUTNEY</v>
      </c>
      <c r="C54" s="51">
        <f>IF('Town Data'!C50&gt;9,'Town Data'!B50,"*")</f>
        <v>460011.81</v>
      </c>
      <c r="D54" s="47">
        <f>IF('Town Data'!E50&gt;9,'Town Data'!D50,"*")</f>
        <v>46919.91</v>
      </c>
      <c r="E54" s="48" t="str">
        <f>IF('Town Data'!G50&gt;9,'Town Data'!F50,"*")</f>
        <v>*</v>
      </c>
      <c r="F54" s="46">
        <f>IF('Town Data'!I50&gt;9,'Town Data'!H50,"*")</f>
        <v>437482.78</v>
      </c>
      <c r="G54" s="47" t="str">
        <f>IF('Town Data'!K50&gt;9,'Town Data'!J50,"*")</f>
        <v>*</v>
      </c>
      <c r="H54" s="48" t="str">
        <f>IF('Town Data'!M50&gt;9,'Town Data'!L50,"*")</f>
        <v>*</v>
      </c>
      <c r="I54" s="9">
        <f t="shared" si="0"/>
        <v>0.05149695263434133</v>
      </c>
      <c r="J54" s="9">
        <f t="shared" si="1"/>
      </c>
      <c r="K54" s="9">
        <f t="shared" si="2"/>
      </c>
      <c r="L54" s="15"/>
    </row>
    <row r="55" spans="1:12" ht="15">
      <c r="A55" s="15"/>
      <c r="B55" s="27" t="str">
        <f>'Town Data'!A51</f>
        <v>RANDOLPH</v>
      </c>
      <c r="C55" s="52">
        <f>IF('Town Data'!C51&gt;9,'Town Data'!B51,"*")</f>
        <v>1491517.7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1179086.54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  <v>0.2649772933545657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RICHMOND</v>
      </c>
      <c r="C56" s="51">
        <f>IF('Town Data'!C52&gt;9,'Town Data'!B52,"*")</f>
        <v>748294.99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 t="str">
        <f>IF('Town Data'!I52&gt;9,'Town Data'!H52,"*")</f>
        <v>*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ROCKINGHAM</v>
      </c>
      <c r="C57" s="52">
        <f>IF('Town Data'!C53&gt;9,'Town Data'!B53,"*")</f>
        <v>1213428.45</v>
      </c>
      <c r="D57" s="44" t="str">
        <f>IF('Town Data'!E53&gt;9,'Town Data'!D53,"*")</f>
        <v>*</v>
      </c>
      <c r="E57" s="45">
        <f>IF('Town Data'!G53&gt;9,'Town Data'!F53,"*")</f>
        <v>296525.87</v>
      </c>
      <c r="F57" s="44">
        <f>IF('Town Data'!I53&gt;9,'Town Data'!H53,"*")</f>
        <v>1199254.24</v>
      </c>
      <c r="G57" s="44" t="str">
        <f>IF('Town Data'!K53&gt;9,'Town Data'!J53,"*")</f>
        <v>*</v>
      </c>
      <c r="H57" s="45">
        <f>IF('Town Data'!M53&gt;9,'Town Data'!L53,"*")</f>
        <v>277114</v>
      </c>
      <c r="I57" s="22">
        <f t="shared" si="0"/>
        <v>0.011819186897350443</v>
      </c>
      <c r="J57" s="22">
        <f t="shared" si="1"/>
      </c>
      <c r="K57" s="22">
        <f t="shared" si="2"/>
        <v>0.07005012377577458</v>
      </c>
      <c r="L57" s="15"/>
    </row>
    <row r="58" spans="1:12" ht="15">
      <c r="A58" s="15"/>
      <c r="B58" s="15" t="str">
        <f>'Town Data'!A54</f>
        <v>ROYALTON</v>
      </c>
      <c r="C58" s="51">
        <f>IF('Town Data'!C54&gt;9,'Town Data'!B54,"*")</f>
        <v>834969.04</v>
      </c>
      <c r="D58" s="47" t="str">
        <f>IF('Town Data'!E54&gt;9,'Town Data'!D54,"*")</f>
        <v>*</v>
      </c>
      <c r="E58" s="48" t="str">
        <f>IF('Town Data'!G54&gt;9,'Town Data'!F54,"*")</f>
        <v>*</v>
      </c>
      <c r="F58" s="46">
        <f>IF('Town Data'!I54&gt;9,'Town Data'!H54,"*")</f>
        <v>778289</v>
      </c>
      <c r="G58" s="47" t="str">
        <f>IF('Town Data'!K54&gt;9,'Town Data'!J54,"*")</f>
        <v>*</v>
      </c>
      <c r="H58" s="48" t="str">
        <f>IF('Town Data'!M54&gt;9,'Town Data'!L54,"*")</f>
        <v>*</v>
      </c>
      <c r="I58" s="9">
        <f t="shared" si="0"/>
        <v>0.0728264693449349</v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RUTLAND</v>
      </c>
      <c r="C59" s="52">
        <f>IF('Town Data'!C55&gt;9,'Town Data'!B55,"*")</f>
        <v>12096443.74</v>
      </c>
      <c r="D59" s="44">
        <f>IF('Town Data'!E55&gt;9,'Town Data'!D55,"*")</f>
        <v>2196307</v>
      </c>
      <c r="E59" s="45">
        <f>IF('Town Data'!G55&gt;9,'Town Data'!F55,"*")</f>
        <v>1324965.72</v>
      </c>
      <c r="F59" s="44">
        <f>IF('Town Data'!I55&gt;9,'Town Data'!H55,"*")</f>
        <v>11820908.35</v>
      </c>
      <c r="G59" s="44">
        <f>IF('Town Data'!K55&gt;9,'Town Data'!J55,"*")</f>
        <v>2417339</v>
      </c>
      <c r="H59" s="45">
        <f>IF('Town Data'!M55&gt;9,'Town Data'!L55,"*")</f>
        <v>1343277.93</v>
      </c>
      <c r="I59" s="22">
        <f t="shared" si="0"/>
        <v>0.023309155425437388</v>
      </c>
      <c r="J59" s="22">
        <f t="shared" si="1"/>
        <v>-0.09143607909358183</v>
      </c>
      <c r="K59" s="22">
        <f t="shared" si="2"/>
        <v>-0.013632480360933171</v>
      </c>
      <c r="L59" s="15"/>
    </row>
    <row r="60" spans="1:12" ht="15">
      <c r="A60" s="15"/>
      <c r="B60" s="15" t="str">
        <f>'Town Data'!A56</f>
        <v>SHELBURNE</v>
      </c>
      <c r="C60" s="51">
        <f>IF('Town Data'!C56&gt;9,'Town Data'!B56,"*")</f>
        <v>2157332.03</v>
      </c>
      <c r="D60" s="47">
        <f>IF('Town Data'!E56&gt;9,'Town Data'!D56,"*")</f>
        <v>334381.22</v>
      </c>
      <c r="E60" s="48">
        <f>IF('Town Data'!G56&gt;9,'Town Data'!F56,"*")</f>
        <v>317108.82</v>
      </c>
      <c r="F60" s="46">
        <f>IF('Town Data'!I56&gt;9,'Town Data'!H56,"*")</f>
        <v>1891797.86</v>
      </c>
      <c r="G60" s="47" t="str">
        <f>IF('Town Data'!K56&gt;9,'Town Data'!J56,"*")</f>
        <v>*</v>
      </c>
      <c r="H60" s="48">
        <f>IF('Town Data'!M56&gt;9,'Town Data'!L56,"*")</f>
        <v>285396.18</v>
      </c>
      <c r="I60" s="9">
        <f t="shared" si="0"/>
        <v>0.1403607518617236</v>
      </c>
      <c r="J60" s="9">
        <f t="shared" si="1"/>
      </c>
      <c r="K60" s="9">
        <f t="shared" si="2"/>
        <v>0.11111795539800152</v>
      </c>
      <c r="L60" s="15"/>
    </row>
    <row r="61" spans="1:12" ht="15">
      <c r="A61" s="15"/>
      <c r="B61" s="27" t="str">
        <f>'Town Data'!A57</f>
        <v>SOUTH BURLINGTON</v>
      </c>
      <c r="C61" s="52">
        <f>IF('Town Data'!C57&gt;9,'Town Data'!B57,"*")</f>
        <v>19901003.14</v>
      </c>
      <c r="D61" s="44">
        <f>IF('Town Data'!E57&gt;9,'Town Data'!D57,"*")</f>
        <v>6754905.76</v>
      </c>
      <c r="E61" s="45">
        <f>IF('Town Data'!G57&gt;9,'Town Data'!F57,"*")</f>
        <v>2316350.91</v>
      </c>
      <c r="F61" s="44">
        <f>IF('Town Data'!I57&gt;9,'Town Data'!H57,"*")</f>
        <v>19476569.34</v>
      </c>
      <c r="G61" s="44">
        <f>IF('Town Data'!K57&gt;9,'Town Data'!J57,"*")</f>
        <v>7524545</v>
      </c>
      <c r="H61" s="45">
        <f>IF('Town Data'!M57&gt;9,'Town Data'!L57,"*")</f>
        <v>2334210.06</v>
      </c>
      <c r="I61" s="22">
        <f t="shared" si="0"/>
        <v>0.021792020585900615</v>
      </c>
      <c r="J61" s="22">
        <f t="shared" si="1"/>
        <v>-0.10228382447044974</v>
      </c>
      <c r="K61" s="22">
        <f t="shared" si="2"/>
        <v>-0.007651046624312769</v>
      </c>
      <c r="L61" s="15"/>
    </row>
    <row r="62" spans="1:12" ht="15">
      <c r="A62" s="15"/>
      <c r="B62" s="15" t="str">
        <f>'Town Data'!A58</f>
        <v>SPRINGFIELD</v>
      </c>
      <c r="C62" s="51">
        <f>IF('Town Data'!C58&gt;9,'Town Data'!B58,"*")</f>
        <v>2511876.67</v>
      </c>
      <c r="D62" s="47" t="str">
        <f>IF('Town Data'!E58&gt;9,'Town Data'!D58,"*")</f>
        <v>*</v>
      </c>
      <c r="E62" s="48">
        <f>IF('Town Data'!G58&gt;9,'Town Data'!F58,"*")</f>
        <v>208470.07</v>
      </c>
      <c r="F62" s="46">
        <f>IF('Town Data'!I58&gt;9,'Town Data'!H58,"*")</f>
        <v>2331219.39</v>
      </c>
      <c r="G62" s="47" t="str">
        <f>IF('Town Data'!K58&gt;9,'Town Data'!J58,"*")</f>
        <v>*</v>
      </c>
      <c r="H62" s="48">
        <f>IF('Town Data'!M58&gt;9,'Town Data'!L58,"*")</f>
        <v>187724.93</v>
      </c>
      <c r="I62" s="9">
        <f t="shared" si="0"/>
        <v>0.07749475693919987</v>
      </c>
      <c r="J62" s="9">
        <f t="shared" si="1"/>
      </c>
      <c r="K62" s="9">
        <f t="shared" si="2"/>
        <v>0.11050817810932205</v>
      </c>
      <c r="L62" s="15"/>
    </row>
    <row r="63" spans="1:12" ht="15">
      <c r="A63" s="15"/>
      <c r="B63" s="27" t="str">
        <f>'Town Data'!A59</f>
        <v>ST ALBANS</v>
      </c>
      <c r="C63" s="52">
        <f>IF('Town Data'!C59&gt;9,'Town Data'!B59,"*")</f>
        <v>4087932.3</v>
      </c>
      <c r="D63" s="44" t="str">
        <f>IF('Town Data'!E59&gt;9,'Town Data'!D59,"*")</f>
        <v>*</v>
      </c>
      <c r="E63" s="45">
        <f>IF('Town Data'!G59&gt;9,'Town Data'!F59,"*")</f>
        <v>515539.99</v>
      </c>
      <c r="F63" s="44">
        <f>IF('Town Data'!I59&gt;9,'Town Data'!H59,"*")</f>
        <v>3302615.48</v>
      </c>
      <c r="G63" s="44" t="str">
        <f>IF('Town Data'!K59&gt;9,'Town Data'!J59,"*")</f>
        <v>*</v>
      </c>
      <c r="H63" s="45">
        <f>IF('Town Data'!M59&gt;9,'Town Data'!L59,"*")</f>
        <v>515035.75</v>
      </c>
      <c r="I63" s="22">
        <f t="shared" si="0"/>
        <v>0.23778633169853605</v>
      </c>
      <c r="J63" s="22">
        <f t="shared" si="1"/>
      </c>
      <c r="K63" s="22">
        <f t="shared" si="2"/>
        <v>0.0009790388337120107</v>
      </c>
      <c r="L63" s="15"/>
    </row>
    <row r="64" spans="1:12" ht="15">
      <c r="A64" s="15"/>
      <c r="B64" s="15" t="str">
        <f>'Town Data'!A60</f>
        <v>ST ALBANS TOWN</v>
      </c>
      <c r="C64" s="51">
        <f>IF('Town Data'!C60&gt;9,'Town Data'!B60,"*")</f>
        <v>1878186.27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>
        <f>IF('Town Data'!I60&gt;9,'Town Data'!H60,"*")</f>
        <v>2307590.01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  <v>-0.18608320288230049</v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ST JOHNSBURY</v>
      </c>
      <c r="C65" s="52">
        <f>IF('Town Data'!C61&gt;9,'Town Data'!B61,"*")</f>
        <v>2865142.1</v>
      </c>
      <c r="D65" s="44" t="str">
        <f>IF('Town Data'!E61&gt;9,'Town Data'!D61,"*")</f>
        <v>*</v>
      </c>
      <c r="E65" s="45">
        <f>IF('Town Data'!G61&gt;9,'Town Data'!F61,"*")</f>
        <v>316220.23</v>
      </c>
      <c r="F65" s="44">
        <f>IF('Town Data'!I61&gt;9,'Town Data'!H61,"*")</f>
        <v>2435360.88</v>
      </c>
      <c r="G65" s="44" t="str">
        <f>IF('Town Data'!K61&gt;9,'Town Data'!J61,"*")</f>
        <v>*</v>
      </c>
      <c r="H65" s="45">
        <f>IF('Town Data'!M61&gt;9,'Town Data'!L61,"*")</f>
        <v>302915.98</v>
      </c>
      <c r="I65" s="22">
        <f t="shared" si="0"/>
        <v>0.17647537312827338</v>
      </c>
      <c r="J65" s="22">
        <f t="shared" si="1"/>
      </c>
      <c r="K65" s="22">
        <f t="shared" si="2"/>
        <v>0.04392059474709786</v>
      </c>
      <c r="L65" s="15"/>
    </row>
    <row r="66" spans="1:12" ht="15">
      <c r="A66" s="15"/>
      <c r="B66" s="15" t="str">
        <f>'Town Data'!A62</f>
        <v>STOWE</v>
      </c>
      <c r="C66" s="51">
        <f>IF('Town Data'!C62&gt;9,'Town Data'!B62,"*")</f>
        <v>9477671.68</v>
      </c>
      <c r="D66" s="47">
        <f>IF('Town Data'!E62&gt;9,'Town Data'!D62,"*")</f>
        <v>19155777.45</v>
      </c>
      <c r="E66" s="48">
        <f>IF('Town Data'!G62&gt;9,'Town Data'!F62,"*")</f>
        <v>3471772.52</v>
      </c>
      <c r="F66" s="46">
        <f>IF('Town Data'!I62&gt;9,'Town Data'!H62,"*")</f>
        <v>9565069.24</v>
      </c>
      <c r="G66" s="47">
        <f>IF('Town Data'!K62&gt;9,'Town Data'!J62,"*")</f>
        <v>21734801.42</v>
      </c>
      <c r="H66" s="48">
        <f>IF('Town Data'!M62&gt;9,'Town Data'!L62,"*")</f>
        <v>3532678</v>
      </c>
      <c r="I66" s="9">
        <f t="shared" si="0"/>
        <v>-0.00913715915766863</v>
      </c>
      <c r="J66" s="9">
        <f t="shared" si="1"/>
        <v>-0.11865873168856411</v>
      </c>
      <c r="K66" s="9">
        <f t="shared" si="2"/>
        <v>-0.017240597642921313</v>
      </c>
      <c r="L66" s="15"/>
    </row>
    <row r="67" spans="1:12" ht="15">
      <c r="A67" s="15"/>
      <c r="B67" s="27" t="str">
        <f>'Town Data'!A63</f>
        <v>STRATTON</v>
      </c>
      <c r="C67" s="52" t="str">
        <f>IF('Town Data'!C63&gt;9,'Town Data'!B63,"*")</f>
        <v>*</v>
      </c>
      <c r="D67" s="44">
        <f>IF('Town Data'!E63&gt;9,'Town Data'!D63,"*")</f>
        <v>5672907.69</v>
      </c>
      <c r="E67" s="45" t="str">
        <f>IF('Town Data'!G63&gt;9,'Town Data'!F63,"*")</f>
        <v>*</v>
      </c>
      <c r="F67" s="44" t="str">
        <f>IF('Town Data'!I63&gt;9,'Town Data'!H63,"*")</f>
        <v>*</v>
      </c>
      <c r="G67" s="44">
        <f>IF('Town Data'!K63&gt;9,'Town Data'!J63,"*")</f>
        <v>6535903</v>
      </c>
      <c r="H67" s="45" t="str">
        <f>IF('Town Data'!M63&gt;9,'Town Data'!L63,"*")</f>
        <v>*</v>
      </c>
      <c r="I67" s="22">
        <f t="shared" si="0"/>
      </c>
      <c r="J67" s="22">
        <f t="shared" si="1"/>
        <v>-0.13203918571006937</v>
      </c>
      <c r="K67" s="22">
        <f t="shared" si="2"/>
      </c>
      <c r="L67" s="15"/>
    </row>
    <row r="68" spans="1:12" ht="15">
      <c r="A68" s="15"/>
      <c r="B68" s="15" t="str">
        <f>'Town Data'!A64</f>
        <v>SWANTON</v>
      </c>
      <c r="C68" s="51">
        <f>IF('Town Data'!C64&gt;9,'Town Data'!B64,"*")</f>
        <v>1234673.51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>
        <f>IF('Town Data'!I64&gt;9,'Town Data'!H64,"*")</f>
        <v>1138227.17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  <v>0.0847338233895788</v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VERGENNES</v>
      </c>
      <c r="C69" s="52">
        <f>IF('Town Data'!C65&gt;9,'Town Data'!B65,"*")</f>
        <v>781635.05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>
        <f>IF('Town Data'!I65&gt;9,'Town Data'!H65,"*")</f>
        <v>775340.17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  <v>0.008118862202122204</v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WAITSFIELD</v>
      </c>
      <c r="C70" s="51">
        <f>IF('Town Data'!C66&gt;9,'Town Data'!B66,"*")</f>
        <v>2082408.05</v>
      </c>
      <c r="D70" s="47">
        <f>IF('Town Data'!E66&gt;9,'Town Data'!D66,"*")</f>
        <v>938613.57</v>
      </c>
      <c r="E70" s="48">
        <f>IF('Town Data'!G66&gt;9,'Town Data'!F66,"*")</f>
        <v>722414.91</v>
      </c>
      <c r="F70" s="46">
        <f>IF('Town Data'!I66&gt;9,'Town Data'!H66,"*")</f>
        <v>2163501</v>
      </c>
      <c r="G70" s="47">
        <f>IF('Town Data'!K66&gt;9,'Town Data'!J66,"*")</f>
        <v>922047</v>
      </c>
      <c r="H70" s="48">
        <f>IF('Town Data'!M66&gt;9,'Town Data'!L66,"*")</f>
        <v>790317</v>
      </c>
      <c r="I70" s="9">
        <f t="shared" si="0"/>
        <v>-0.03748227987877054</v>
      </c>
      <c r="J70" s="9">
        <f t="shared" si="1"/>
        <v>0.017967164363638675</v>
      </c>
      <c r="K70" s="9">
        <f t="shared" si="2"/>
        <v>-0.08591753688709716</v>
      </c>
      <c r="L70" s="15"/>
    </row>
    <row r="71" spans="1:12" ht="15">
      <c r="A71" s="15"/>
      <c r="B71" s="27" t="str">
        <f>'Town Data'!A67</f>
        <v>WARDSBORO</v>
      </c>
      <c r="C71" s="52" t="str">
        <f>IF('Town Data'!C67&gt;9,'Town Data'!B67,"*")</f>
        <v>*</v>
      </c>
      <c r="D71" s="44">
        <f>IF('Town Data'!E67&gt;9,'Town Data'!D67,"*")</f>
        <v>127294.25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>
        <f>IF('Town Data'!K67&gt;9,'Town Data'!J67,"*")</f>
        <v>163440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  <v>-0.22115608174253548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WARREN</v>
      </c>
      <c r="C72" s="51">
        <f>IF('Town Data'!C68&gt;9,'Town Data'!B68,"*")</f>
        <v>2543793.74</v>
      </c>
      <c r="D72" s="47">
        <f>IF('Town Data'!E68&gt;9,'Town Data'!D68,"*")</f>
        <v>2968971.48</v>
      </c>
      <c r="E72" s="48">
        <f>IF('Town Data'!G68&gt;9,'Town Data'!F68,"*")</f>
        <v>1099263.35</v>
      </c>
      <c r="F72" s="46">
        <f>IF('Town Data'!I68&gt;9,'Town Data'!H68,"*")</f>
        <v>3189594.9</v>
      </c>
      <c r="G72" s="47">
        <f>IF('Town Data'!K68&gt;9,'Town Data'!J68,"*")</f>
        <v>3704159.76</v>
      </c>
      <c r="H72" s="48">
        <f>IF('Town Data'!M68&gt;9,'Town Data'!L68,"*")</f>
        <v>1225048</v>
      </c>
      <c r="I72" s="9">
        <f t="shared" si="3"/>
        <v>-0.20247121664258985</v>
      </c>
      <c r="J72" s="9">
        <f t="shared" si="4"/>
        <v>-0.19847639616926238</v>
      </c>
      <c r="K72" s="9">
        <f t="shared" si="5"/>
        <v>-0.10267732366405227</v>
      </c>
      <c r="L72" s="15"/>
    </row>
    <row r="73" spans="1:12" ht="15">
      <c r="A73" s="15"/>
      <c r="B73" s="27" t="str">
        <f>'Town Data'!A69</f>
        <v>WATERBURY</v>
      </c>
      <c r="C73" s="52">
        <f>IF('Town Data'!C69&gt;9,'Town Data'!B69,"*")</f>
        <v>3364982.25</v>
      </c>
      <c r="D73" s="44">
        <f>IF('Town Data'!E69&gt;9,'Town Data'!D69,"*")</f>
        <v>1170444.49</v>
      </c>
      <c r="E73" s="45">
        <f>IF('Town Data'!G69&gt;9,'Town Data'!F69,"*")</f>
        <v>1055908.03</v>
      </c>
      <c r="F73" s="44">
        <f>IF('Town Data'!I69&gt;9,'Town Data'!H69,"*")</f>
        <v>3134661.84</v>
      </c>
      <c r="G73" s="44">
        <f>IF('Town Data'!K69&gt;9,'Town Data'!J69,"*")</f>
        <v>845460</v>
      </c>
      <c r="H73" s="45">
        <f>IF('Town Data'!M69&gt;9,'Town Data'!L69,"*")</f>
        <v>969552</v>
      </c>
      <c r="I73" s="22">
        <f t="shared" si="3"/>
        <v>0.07347536090208702</v>
      </c>
      <c r="J73" s="22">
        <f t="shared" si="4"/>
        <v>0.38438777706810495</v>
      </c>
      <c r="K73" s="22">
        <f t="shared" si="5"/>
        <v>0.08906797159925411</v>
      </c>
      <c r="L73" s="15"/>
    </row>
    <row r="74" spans="1:12" ht="15">
      <c r="A74" s="15"/>
      <c r="B74" s="15" t="str">
        <f>'Town Data'!A70</f>
        <v>WEST RUTLAND</v>
      </c>
      <c r="C74" s="51">
        <f>IF('Town Data'!C70&gt;9,'Town Data'!B70,"*")</f>
        <v>356959.56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>
        <f>IF('Town Data'!I70&gt;9,'Town Data'!H70,"*")</f>
        <v>387806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  <v>-0.07954090447285499</v>
      </c>
      <c r="J74" s="9">
        <f t="shared" si="4"/>
      </c>
      <c r="K74" s="9">
        <f t="shared" si="5"/>
      </c>
      <c r="L74" s="15"/>
    </row>
    <row r="75" spans="1:12" ht="15">
      <c r="A75" s="15"/>
      <c r="B75" s="27" t="str">
        <f>'Town Data'!A71</f>
        <v>WILLISTON</v>
      </c>
      <c r="C75" s="52">
        <f>IF('Town Data'!C71&gt;9,'Town Data'!B71,"*")</f>
        <v>8589814.7</v>
      </c>
      <c r="D75" s="44" t="str">
        <f>IF('Town Data'!E71&gt;9,'Town Data'!D71,"*")</f>
        <v>*</v>
      </c>
      <c r="E75" s="45">
        <f>IF('Town Data'!G71&gt;9,'Town Data'!F71,"*")</f>
        <v>1049427.33</v>
      </c>
      <c r="F75" s="44">
        <f>IF('Town Data'!I71&gt;9,'Town Data'!H71,"*")</f>
        <v>8284367</v>
      </c>
      <c r="G75" s="44" t="str">
        <f>IF('Town Data'!K71&gt;9,'Town Data'!J71,"*")</f>
        <v>*</v>
      </c>
      <c r="H75" s="45">
        <f>IF('Town Data'!M71&gt;9,'Town Data'!L71,"*")</f>
        <v>1043899</v>
      </c>
      <c r="I75" s="22">
        <f t="shared" si="3"/>
        <v>0.036870372835969153</v>
      </c>
      <c r="J75" s="22">
        <f t="shared" si="4"/>
      </c>
      <c r="K75" s="22">
        <f t="shared" si="5"/>
        <v>0.005295847586787682</v>
      </c>
      <c r="L75" s="15"/>
    </row>
    <row r="76" spans="1:12" ht="15">
      <c r="A76" s="15"/>
      <c r="B76" s="15" t="str">
        <f>'Town Data'!A72</f>
        <v>WILMINGTON</v>
      </c>
      <c r="C76" s="51">
        <f>IF('Town Data'!C72&gt;9,'Town Data'!B72,"*")</f>
        <v>2231601.57</v>
      </c>
      <c r="D76" s="47">
        <f>IF('Town Data'!E72&gt;9,'Town Data'!D72,"*")</f>
        <v>394283.3</v>
      </c>
      <c r="E76" s="48">
        <f>IF('Town Data'!G72&gt;9,'Town Data'!F72,"*")</f>
        <v>819953.78</v>
      </c>
      <c r="F76" s="46">
        <f>IF('Town Data'!I72&gt;9,'Town Data'!H72,"*")</f>
        <v>1839849.91</v>
      </c>
      <c r="G76" s="47">
        <f>IF('Town Data'!K72&gt;9,'Town Data'!J72,"*")</f>
        <v>600812</v>
      </c>
      <c r="H76" s="48">
        <f>IF('Town Data'!M72&gt;9,'Town Data'!L72,"*")</f>
        <v>579338</v>
      </c>
      <c r="I76" s="9">
        <f t="shared" si="3"/>
        <v>0.21292587937241028</v>
      </c>
      <c r="J76" s="9">
        <f t="shared" si="4"/>
        <v>-0.34374929262398224</v>
      </c>
      <c r="K76" s="9">
        <f t="shared" si="5"/>
        <v>0.4153288408493833</v>
      </c>
      <c r="L76" s="15"/>
    </row>
    <row r="77" spans="1:12" ht="15">
      <c r="A77" s="15"/>
      <c r="B77" s="27" t="str">
        <f>'Town Data'!A73</f>
        <v>WINDSOR</v>
      </c>
      <c r="C77" s="52">
        <f>IF('Town Data'!C73&gt;9,'Town Data'!B73,"*")</f>
        <v>793973.62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>
        <f>IF('Town Data'!I73&gt;9,'Town Data'!H73,"*")</f>
        <v>718594.37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  <v>0.10489819172950103</v>
      </c>
      <c r="J77" s="22">
        <f t="shared" si="4"/>
      </c>
      <c r="K77" s="22">
        <f t="shared" si="5"/>
      </c>
      <c r="L77" s="15"/>
    </row>
    <row r="78" spans="1:12" ht="15">
      <c r="A78" s="15"/>
      <c r="B78" s="15" t="str">
        <f>'Town Data'!A74</f>
        <v>WINHALL</v>
      </c>
      <c r="C78" s="51" t="str">
        <f>IF('Town Data'!C74&gt;9,'Town Data'!B74,"*")</f>
        <v>*</v>
      </c>
      <c r="D78" s="47">
        <f>IF('Town Data'!E74&gt;9,'Town Data'!D74,"*")</f>
        <v>1466074.76</v>
      </c>
      <c r="E78" s="48" t="str">
        <f>IF('Town Data'!G74&gt;9,'Town Data'!F74,"*")</f>
        <v>*</v>
      </c>
      <c r="F78" s="46">
        <f>IF('Town Data'!I74&gt;9,'Town Data'!H74,"*")</f>
        <v>613000</v>
      </c>
      <c r="G78" s="47">
        <f>IF('Town Data'!K74&gt;9,'Town Data'!J74,"*")</f>
        <v>2253696.5</v>
      </c>
      <c r="H78" s="48" t="str">
        <f>IF('Town Data'!M74&gt;9,'Town Data'!L74,"*")</f>
        <v>*</v>
      </c>
      <c r="I78" s="9">
        <f t="shared" si="3"/>
      </c>
      <c r="J78" s="9">
        <f t="shared" si="4"/>
        <v>-0.34947994994002074</v>
      </c>
      <c r="K78" s="9">
        <f t="shared" si="5"/>
      </c>
      <c r="L78" s="15"/>
    </row>
    <row r="79" spans="1:12" ht="15">
      <c r="A79" s="15"/>
      <c r="B79" s="27" t="str">
        <f>'Town Data'!A75</f>
        <v>WINOOSKI</v>
      </c>
      <c r="C79" s="52">
        <f>IF('Town Data'!C75&gt;9,'Town Data'!B75,"*")</f>
        <v>2488895.65</v>
      </c>
      <c r="D79" s="44" t="str">
        <f>IF('Town Data'!E75&gt;9,'Town Data'!D75,"*")</f>
        <v>*</v>
      </c>
      <c r="E79" s="45">
        <f>IF('Town Data'!G75&gt;9,'Town Data'!F75,"*")</f>
        <v>969233.19</v>
      </c>
      <c r="F79" s="44">
        <f>IF('Town Data'!I75&gt;9,'Town Data'!H75,"*")</f>
        <v>2456617.26</v>
      </c>
      <c r="G79" s="44" t="str">
        <f>IF('Town Data'!K75&gt;9,'Town Data'!J75,"*")</f>
        <v>*</v>
      </c>
      <c r="H79" s="45">
        <f>IF('Town Data'!M75&gt;9,'Town Data'!L75,"*")</f>
        <v>950334.22</v>
      </c>
      <c r="I79" s="22">
        <f t="shared" si="3"/>
        <v>0.013139364656259126</v>
      </c>
      <c r="J79" s="22">
        <f t="shared" si="4"/>
      </c>
      <c r="K79" s="22">
        <f t="shared" si="5"/>
        <v>0.019886656296560563</v>
      </c>
      <c r="L79" s="15"/>
    </row>
    <row r="80" spans="1:12" ht="15">
      <c r="A80" s="15"/>
      <c r="B80" s="15" t="str">
        <f>'Town Data'!A76</f>
        <v>WOODSTOCK</v>
      </c>
      <c r="C80" s="51">
        <f>IF('Town Data'!C76&gt;9,'Town Data'!B76,"*")</f>
        <v>2635164.68</v>
      </c>
      <c r="D80" s="47">
        <f>IF('Town Data'!E76&gt;9,'Town Data'!D76,"*")</f>
        <v>2757721.78</v>
      </c>
      <c r="E80" s="48">
        <f>IF('Town Data'!G76&gt;9,'Town Data'!F76,"*")</f>
        <v>856634.82</v>
      </c>
      <c r="F80" s="46">
        <f>IF('Town Data'!I76&gt;9,'Town Data'!H76,"*")</f>
        <v>2465704</v>
      </c>
      <c r="G80" s="47">
        <f>IF('Town Data'!K76&gt;9,'Town Data'!J76,"*")</f>
        <v>2887077</v>
      </c>
      <c r="H80" s="48">
        <f>IF('Town Data'!M76&gt;9,'Town Data'!L76,"*")</f>
        <v>809233</v>
      </c>
      <c r="I80" s="9">
        <f t="shared" si="3"/>
        <v>0.06872709781871635</v>
      </c>
      <c r="J80" s="9">
        <f t="shared" si="4"/>
        <v>-0.04480490821685747</v>
      </c>
      <c r="K80" s="9">
        <f t="shared" si="5"/>
        <v>0.05857623206171764</v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40">
        <v>6171593.22</v>
      </c>
      <c r="C2" s="40">
        <v>59</v>
      </c>
      <c r="D2" s="40">
        <v>0</v>
      </c>
      <c r="E2" s="40">
        <v>0</v>
      </c>
      <c r="F2" s="40">
        <v>883580.76</v>
      </c>
      <c r="G2" s="40">
        <v>24</v>
      </c>
      <c r="H2" s="40">
        <v>5571245.72</v>
      </c>
      <c r="I2" s="40">
        <v>59</v>
      </c>
      <c r="J2" s="40">
        <v>0</v>
      </c>
      <c r="K2" s="40">
        <v>0</v>
      </c>
      <c r="L2" s="40">
        <v>851559.6</v>
      </c>
      <c r="M2" s="40">
        <v>27</v>
      </c>
    </row>
    <row r="3" spans="1:13" ht="15">
      <c r="A3" s="39" t="s">
        <v>63</v>
      </c>
      <c r="B3" s="40">
        <v>388633.16</v>
      </c>
      <c r="C3" s="40">
        <v>13</v>
      </c>
      <c r="D3" s="40">
        <v>0</v>
      </c>
      <c r="E3" s="40">
        <v>0</v>
      </c>
      <c r="F3" s="40">
        <v>0</v>
      </c>
      <c r="G3" s="40">
        <v>0</v>
      </c>
      <c r="H3" s="40">
        <v>333780</v>
      </c>
      <c r="I3" s="40">
        <v>12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64</v>
      </c>
      <c r="B4" s="40">
        <v>6545721.4</v>
      </c>
      <c r="C4" s="40">
        <v>72</v>
      </c>
      <c r="D4" s="40">
        <v>1063002.83</v>
      </c>
      <c r="E4" s="40">
        <v>26</v>
      </c>
      <c r="F4" s="40">
        <v>885623.31</v>
      </c>
      <c r="G4" s="40">
        <v>30</v>
      </c>
      <c r="H4" s="40">
        <v>6051169.09</v>
      </c>
      <c r="I4" s="40">
        <v>67</v>
      </c>
      <c r="J4" s="40">
        <v>1083510.54</v>
      </c>
      <c r="K4" s="40">
        <v>26</v>
      </c>
      <c r="L4" s="40">
        <v>784123.65</v>
      </c>
      <c r="M4" s="40">
        <v>26</v>
      </c>
    </row>
    <row r="5" spans="1:13" ht="15">
      <c r="A5" s="39" t="s">
        <v>65</v>
      </c>
      <c r="B5" s="40">
        <v>1938067.53</v>
      </c>
      <c r="C5" s="40">
        <v>10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66</v>
      </c>
      <c r="B6" s="40">
        <v>338076.25</v>
      </c>
      <c r="C6" s="40">
        <v>13</v>
      </c>
      <c r="D6" s="40">
        <v>0</v>
      </c>
      <c r="E6" s="40">
        <v>0</v>
      </c>
      <c r="F6" s="40">
        <v>0</v>
      </c>
      <c r="G6" s="40">
        <v>0</v>
      </c>
      <c r="H6" s="40">
        <v>308432.5</v>
      </c>
      <c r="I6" s="40">
        <v>12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40">
        <v>1023970.61</v>
      </c>
      <c r="C7" s="40">
        <v>14</v>
      </c>
      <c r="D7" s="40">
        <v>0</v>
      </c>
      <c r="E7" s="40">
        <v>0</v>
      </c>
      <c r="F7" s="40">
        <v>0</v>
      </c>
      <c r="G7" s="40">
        <v>0</v>
      </c>
      <c r="H7" s="40">
        <v>913215</v>
      </c>
      <c r="I7" s="40">
        <v>11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68</v>
      </c>
      <c r="B8" s="40">
        <v>1046386.91</v>
      </c>
      <c r="C8" s="40">
        <v>24</v>
      </c>
      <c r="D8" s="40">
        <v>0</v>
      </c>
      <c r="E8" s="40">
        <v>0</v>
      </c>
      <c r="F8" s="40">
        <v>0</v>
      </c>
      <c r="G8" s="40">
        <v>0</v>
      </c>
      <c r="H8" s="40">
        <v>946549</v>
      </c>
      <c r="I8" s="40">
        <v>22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69</v>
      </c>
      <c r="B9" s="40">
        <v>9048111.64</v>
      </c>
      <c r="C9" s="40">
        <v>95</v>
      </c>
      <c r="D9" s="40">
        <v>1622101.85</v>
      </c>
      <c r="E9" s="40">
        <v>26</v>
      </c>
      <c r="F9" s="40">
        <v>1253121.76</v>
      </c>
      <c r="G9" s="40">
        <v>40</v>
      </c>
      <c r="H9" s="40">
        <v>8507605.4</v>
      </c>
      <c r="I9" s="40">
        <v>97</v>
      </c>
      <c r="J9" s="40">
        <v>1640300</v>
      </c>
      <c r="K9" s="40">
        <v>24</v>
      </c>
      <c r="L9" s="40">
        <v>1198288.64</v>
      </c>
      <c r="M9" s="40">
        <v>41</v>
      </c>
    </row>
    <row r="10" spans="1:13" ht="15">
      <c r="A10" s="39" t="s">
        <v>70</v>
      </c>
      <c r="B10" s="40">
        <v>0</v>
      </c>
      <c r="C10" s="40">
        <v>0</v>
      </c>
      <c r="D10" s="40">
        <v>149275.62</v>
      </c>
      <c r="E10" s="40">
        <v>10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71</v>
      </c>
      <c r="B11" s="40">
        <v>908081.65</v>
      </c>
      <c r="C11" s="40">
        <v>13</v>
      </c>
      <c r="D11" s="40">
        <v>0</v>
      </c>
      <c r="E11" s="40">
        <v>0</v>
      </c>
      <c r="F11" s="40">
        <v>0</v>
      </c>
      <c r="G11" s="40">
        <v>0</v>
      </c>
      <c r="H11" s="40">
        <v>854296.41</v>
      </c>
      <c r="I11" s="40">
        <v>13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72</v>
      </c>
      <c r="B12" s="40">
        <v>478598.31</v>
      </c>
      <c r="C12" s="40">
        <v>10</v>
      </c>
      <c r="D12" s="40">
        <v>87552.73</v>
      </c>
      <c r="E12" s="40">
        <v>24</v>
      </c>
      <c r="F12" s="40">
        <v>0</v>
      </c>
      <c r="G12" s="40">
        <v>0</v>
      </c>
      <c r="H12" s="40">
        <v>659083</v>
      </c>
      <c r="I12" s="40">
        <v>10</v>
      </c>
      <c r="J12" s="40">
        <v>155232.98</v>
      </c>
      <c r="K12" s="40">
        <v>18</v>
      </c>
      <c r="L12" s="40">
        <v>0</v>
      </c>
      <c r="M12" s="40">
        <v>0</v>
      </c>
    </row>
    <row r="13" spans="1:13" ht="15">
      <c r="A13" s="39" t="s">
        <v>73</v>
      </c>
      <c r="B13" s="40">
        <v>22511759.61</v>
      </c>
      <c r="C13" s="40">
        <v>191</v>
      </c>
      <c r="D13" s="40">
        <v>6207175.83</v>
      </c>
      <c r="E13" s="40">
        <v>49</v>
      </c>
      <c r="F13" s="40">
        <v>7783692.05</v>
      </c>
      <c r="G13" s="40">
        <v>100</v>
      </c>
      <c r="H13" s="40">
        <v>20215729.12</v>
      </c>
      <c r="I13" s="40">
        <v>184</v>
      </c>
      <c r="J13" s="40">
        <v>5366244</v>
      </c>
      <c r="K13" s="40">
        <v>44</v>
      </c>
      <c r="L13" s="40">
        <v>6933646.79</v>
      </c>
      <c r="M13" s="40">
        <v>96</v>
      </c>
    </row>
    <row r="14" spans="1:13" ht="15">
      <c r="A14" s="39" t="s">
        <v>74</v>
      </c>
      <c r="B14" s="40">
        <v>2173336.28</v>
      </c>
      <c r="C14" s="40">
        <v>19</v>
      </c>
      <c r="D14" s="40">
        <v>2789395.07</v>
      </c>
      <c r="E14" s="40">
        <v>17</v>
      </c>
      <c r="F14" s="40">
        <v>609795.88</v>
      </c>
      <c r="G14" s="40">
        <v>10</v>
      </c>
      <c r="H14" s="40">
        <v>2348724.45</v>
      </c>
      <c r="I14" s="40">
        <v>17</v>
      </c>
      <c r="J14" s="40">
        <v>3488678</v>
      </c>
      <c r="K14" s="40">
        <v>19</v>
      </c>
      <c r="L14" s="40">
        <v>671077</v>
      </c>
      <c r="M14" s="40">
        <v>10</v>
      </c>
    </row>
    <row r="15" spans="1:13" ht="15">
      <c r="A15" s="39" t="s">
        <v>75</v>
      </c>
      <c r="B15" s="40">
        <v>924735.74</v>
      </c>
      <c r="C15" s="40">
        <v>20</v>
      </c>
      <c r="D15" s="40">
        <v>0</v>
      </c>
      <c r="E15" s="40">
        <v>0</v>
      </c>
      <c r="F15" s="40">
        <v>0</v>
      </c>
      <c r="G15" s="40">
        <v>0</v>
      </c>
      <c r="H15" s="40">
        <v>824233</v>
      </c>
      <c r="I15" s="40">
        <v>19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76</v>
      </c>
      <c r="B16" s="40">
        <v>0</v>
      </c>
      <c r="C16" s="40">
        <v>0</v>
      </c>
      <c r="D16" s="40">
        <v>1040493.87</v>
      </c>
      <c r="E16" s="40">
        <v>11</v>
      </c>
      <c r="F16" s="40">
        <v>0</v>
      </c>
      <c r="G16" s="40">
        <v>0</v>
      </c>
      <c r="H16" s="40">
        <v>0</v>
      </c>
      <c r="I16" s="40">
        <v>0</v>
      </c>
      <c r="J16" s="40">
        <v>1191248</v>
      </c>
      <c r="K16" s="40">
        <v>11</v>
      </c>
      <c r="L16" s="40">
        <v>0</v>
      </c>
      <c r="M16" s="40">
        <v>0</v>
      </c>
    </row>
    <row r="17" spans="1:13" ht="15">
      <c r="A17" s="39" t="s">
        <v>77</v>
      </c>
      <c r="B17" s="40">
        <v>716336.82</v>
      </c>
      <c r="C17" s="40">
        <v>19</v>
      </c>
      <c r="D17" s="40">
        <v>239331.68</v>
      </c>
      <c r="E17" s="40">
        <v>16</v>
      </c>
      <c r="F17" s="40">
        <v>0</v>
      </c>
      <c r="G17" s="40">
        <v>0</v>
      </c>
      <c r="H17" s="40">
        <v>761529</v>
      </c>
      <c r="I17" s="40">
        <v>19</v>
      </c>
      <c r="J17" s="40">
        <v>336159</v>
      </c>
      <c r="K17" s="40">
        <v>19</v>
      </c>
      <c r="L17" s="40">
        <v>0</v>
      </c>
      <c r="M17" s="40">
        <v>0</v>
      </c>
    </row>
    <row r="18" spans="1:13" ht="15">
      <c r="A18" s="39" t="s">
        <v>78</v>
      </c>
      <c r="B18" s="40">
        <v>5644108.01</v>
      </c>
      <c r="C18" s="40">
        <v>50</v>
      </c>
      <c r="D18" s="40">
        <v>0</v>
      </c>
      <c r="E18" s="40">
        <v>0</v>
      </c>
      <c r="F18" s="40">
        <v>965019.39</v>
      </c>
      <c r="G18" s="40">
        <v>19</v>
      </c>
      <c r="H18" s="40">
        <v>5421400</v>
      </c>
      <c r="I18" s="40">
        <v>50</v>
      </c>
      <c r="J18" s="40">
        <v>0</v>
      </c>
      <c r="K18" s="40">
        <v>0</v>
      </c>
      <c r="L18" s="40">
        <v>870363</v>
      </c>
      <c r="M18" s="40">
        <v>21</v>
      </c>
    </row>
    <row r="19" spans="1:13" ht="15">
      <c r="A19" s="39" t="s">
        <v>79</v>
      </c>
      <c r="B19" s="40">
        <v>0</v>
      </c>
      <c r="C19" s="40">
        <v>0</v>
      </c>
      <c r="D19" s="40">
        <v>34381.25</v>
      </c>
      <c r="E19" s="40">
        <v>11</v>
      </c>
      <c r="F19" s="40">
        <v>0</v>
      </c>
      <c r="G19" s="40">
        <v>0</v>
      </c>
      <c r="H19" s="40">
        <v>0</v>
      </c>
      <c r="I19" s="40">
        <v>0</v>
      </c>
      <c r="J19" s="40">
        <v>34440</v>
      </c>
      <c r="K19" s="40">
        <v>10</v>
      </c>
      <c r="L19" s="40">
        <v>0</v>
      </c>
      <c r="M19" s="40">
        <v>0</v>
      </c>
    </row>
    <row r="20" spans="1:13" ht="15">
      <c r="A20" s="39" t="s">
        <v>80</v>
      </c>
      <c r="B20" s="40">
        <v>1979028.25</v>
      </c>
      <c r="C20" s="40">
        <v>21</v>
      </c>
      <c r="D20" s="40">
        <v>0</v>
      </c>
      <c r="E20" s="40">
        <v>0</v>
      </c>
      <c r="F20" s="40">
        <v>0</v>
      </c>
      <c r="G20" s="40">
        <v>0</v>
      </c>
      <c r="H20" s="40">
        <v>1763516</v>
      </c>
      <c r="I20" s="40">
        <v>18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81</v>
      </c>
      <c r="B21" s="40">
        <v>798764.22</v>
      </c>
      <c r="C21" s="40">
        <v>10</v>
      </c>
      <c r="D21" s="40">
        <v>360060.3</v>
      </c>
      <c r="E21" s="40">
        <v>14</v>
      </c>
      <c r="F21" s="40">
        <v>0</v>
      </c>
      <c r="G21" s="40">
        <v>0</v>
      </c>
      <c r="H21" s="40">
        <v>805440</v>
      </c>
      <c r="I21" s="40">
        <v>13</v>
      </c>
      <c r="J21" s="40">
        <v>388636</v>
      </c>
      <c r="K21" s="40">
        <v>12</v>
      </c>
      <c r="L21" s="40">
        <v>0</v>
      </c>
      <c r="M21" s="40">
        <v>0</v>
      </c>
    </row>
    <row r="22" spans="1:13" ht="15">
      <c r="A22" s="39" t="s">
        <v>82</v>
      </c>
      <c r="B22" s="40">
        <v>2414518.57</v>
      </c>
      <c r="C22" s="40">
        <v>27</v>
      </c>
      <c r="D22" s="40">
        <v>2318302.76</v>
      </c>
      <c r="E22" s="40">
        <v>74</v>
      </c>
      <c r="F22" s="40">
        <v>811205.94</v>
      </c>
      <c r="G22" s="40">
        <v>16</v>
      </c>
      <c r="H22" s="40">
        <v>3215085.97</v>
      </c>
      <c r="I22" s="40">
        <v>32</v>
      </c>
      <c r="J22" s="40">
        <v>2798957.99</v>
      </c>
      <c r="K22" s="40">
        <v>79</v>
      </c>
      <c r="L22" s="40">
        <v>879204.2</v>
      </c>
      <c r="M22" s="40">
        <v>18</v>
      </c>
    </row>
    <row r="23" spans="1:13" ht="15">
      <c r="A23" s="39" t="s">
        <v>83</v>
      </c>
      <c r="B23" s="40">
        <v>894903.32</v>
      </c>
      <c r="C23" s="40">
        <v>18</v>
      </c>
      <c r="D23" s="40">
        <v>0</v>
      </c>
      <c r="E23" s="40">
        <v>0</v>
      </c>
      <c r="F23" s="40">
        <v>0</v>
      </c>
      <c r="G23" s="40">
        <v>0</v>
      </c>
      <c r="H23" s="40">
        <v>877086</v>
      </c>
      <c r="I23" s="40">
        <v>18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84</v>
      </c>
      <c r="B24" s="40">
        <v>7778764.73</v>
      </c>
      <c r="C24" s="40">
        <v>78</v>
      </c>
      <c r="D24" s="40">
        <v>0</v>
      </c>
      <c r="E24" s="40">
        <v>0</v>
      </c>
      <c r="F24" s="40">
        <v>802653.81</v>
      </c>
      <c r="G24" s="40">
        <v>22</v>
      </c>
      <c r="H24" s="40">
        <v>7543777.15</v>
      </c>
      <c r="I24" s="40">
        <v>78</v>
      </c>
      <c r="J24" s="40">
        <v>0</v>
      </c>
      <c r="K24" s="40">
        <v>0</v>
      </c>
      <c r="L24" s="40">
        <v>876616</v>
      </c>
      <c r="M24" s="40">
        <v>22</v>
      </c>
    </row>
    <row r="25" spans="1:13" ht="15">
      <c r="A25" s="39" t="s">
        <v>85</v>
      </c>
      <c r="B25" s="40">
        <v>1173456.14</v>
      </c>
      <c r="C25" s="40">
        <v>15</v>
      </c>
      <c r="D25" s="40">
        <v>0</v>
      </c>
      <c r="E25" s="40">
        <v>0</v>
      </c>
      <c r="F25" s="40">
        <v>0</v>
      </c>
      <c r="G25" s="40">
        <v>0</v>
      </c>
      <c r="H25" s="40">
        <v>1022424.94</v>
      </c>
      <c r="I25" s="40">
        <v>15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86</v>
      </c>
      <c r="B26" s="40">
        <v>0</v>
      </c>
      <c r="C26" s="40">
        <v>0</v>
      </c>
      <c r="D26" s="40">
        <v>76911.73</v>
      </c>
      <c r="E26" s="40">
        <v>14</v>
      </c>
      <c r="F26" s="40">
        <v>0</v>
      </c>
      <c r="G26" s="40">
        <v>0</v>
      </c>
      <c r="H26" s="40">
        <v>0</v>
      </c>
      <c r="I26" s="40">
        <v>0</v>
      </c>
      <c r="J26" s="40">
        <v>222977</v>
      </c>
      <c r="K26" s="40">
        <v>19</v>
      </c>
      <c r="L26" s="40">
        <v>0</v>
      </c>
      <c r="M26" s="40">
        <v>0</v>
      </c>
    </row>
    <row r="27" spans="1:13" ht="15">
      <c r="A27" s="39" t="s">
        <v>87</v>
      </c>
      <c r="B27" s="40">
        <v>606403.05</v>
      </c>
      <c r="C27" s="40">
        <v>10</v>
      </c>
      <c r="D27" s="40">
        <v>0</v>
      </c>
      <c r="E27" s="40">
        <v>0</v>
      </c>
      <c r="F27" s="40">
        <v>0</v>
      </c>
      <c r="G27" s="40">
        <v>0</v>
      </c>
      <c r="H27" s="40">
        <v>456024</v>
      </c>
      <c r="I27" s="40">
        <v>10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88</v>
      </c>
      <c r="B28" s="40">
        <v>712343.96</v>
      </c>
      <c r="C28" s="40">
        <v>16</v>
      </c>
      <c r="D28" s="40">
        <v>0</v>
      </c>
      <c r="E28" s="40">
        <v>0</v>
      </c>
      <c r="F28" s="40">
        <v>0</v>
      </c>
      <c r="G28" s="40">
        <v>0</v>
      </c>
      <c r="H28" s="40">
        <v>685024.75</v>
      </c>
      <c r="I28" s="40">
        <v>14</v>
      </c>
      <c r="J28" s="40">
        <v>0</v>
      </c>
      <c r="K28" s="40">
        <v>0</v>
      </c>
      <c r="L28" s="40">
        <v>0</v>
      </c>
      <c r="M28" s="40">
        <v>0</v>
      </c>
    </row>
    <row r="29" spans="1:13" ht="15">
      <c r="A29" s="39" t="s">
        <v>89</v>
      </c>
      <c r="B29" s="40">
        <v>4726407.93</v>
      </c>
      <c r="C29" s="40">
        <v>41</v>
      </c>
      <c r="D29" s="40">
        <v>2146219.85</v>
      </c>
      <c r="E29" s="40">
        <v>27</v>
      </c>
      <c r="F29" s="40">
        <v>744989.74</v>
      </c>
      <c r="G29" s="40">
        <v>15</v>
      </c>
      <c r="H29" s="40">
        <v>4095544.41</v>
      </c>
      <c r="I29" s="40">
        <v>46</v>
      </c>
      <c r="J29" s="40">
        <v>2356866.29</v>
      </c>
      <c r="K29" s="40">
        <v>28</v>
      </c>
      <c r="L29" s="40">
        <v>557089.2</v>
      </c>
      <c r="M29" s="40">
        <v>19</v>
      </c>
    </row>
    <row r="30" spans="1:13" ht="15">
      <c r="A30" s="39" t="s">
        <v>90</v>
      </c>
      <c r="B30" s="40">
        <v>1146144.31</v>
      </c>
      <c r="C30" s="40">
        <v>12</v>
      </c>
      <c r="D30" s="40">
        <v>0</v>
      </c>
      <c r="E30" s="40">
        <v>0</v>
      </c>
      <c r="F30" s="40">
        <v>0</v>
      </c>
      <c r="G30" s="40">
        <v>0</v>
      </c>
      <c r="H30" s="40">
        <v>1077620.76</v>
      </c>
      <c r="I30" s="40">
        <v>11</v>
      </c>
      <c r="J30" s="40">
        <v>0</v>
      </c>
      <c r="K30" s="40">
        <v>0</v>
      </c>
      <c r="L30" s="40">
        <v>0</v>
      </c>
      <c r="M30" s="40">
        <v>0</v>
      </c>
    </row>
    <row r="31" spans="1:13" ht="15">
      <c r="A31" s="39" t="s">
        <v>91</v>
      </c>
      <c r="B31" s="40">
        <v>0</v>
      </c>
      <c r="C31" s="40">
        <v>0</v>
      </c>
      <c r="D31" s="40">
        <v>146266.3</v>
      </c>
      <c r="E31" s="40">
        <v>17</v>
      </c>
      <c r="F31" s="40">
        <v>0</v>
      </c>
      <c r="G31" s="40">
        <v>0</v>
      </c>
      <c r="H31" s="40">
        <v>0</v>
      </c>
      <c r="I31" s="40">
        <v>0</v>
      </c>
      <c r="J31" s="40">
        <v>155247</v>
      </c>
      <c r="K31" s="40">
        <v>14</v>
      </c>
      <c r="L31" s="40">
        <v>0</v>
      </c>
      <c r="M31" s="40">
        <v>0</v>
      </c>
    </row>
    <row r="32" spans="1:13" ht="15">
      <c r="A32" s="39" t="s">
        <v>92</v>
      </c>
      <c r="B32" s="40">
        <v>0</v>
      </c>
      <c r="C32" s="40">
        <v>0</v>
      </c>
      <c r="D32" s="40">
        <v>2085674.23</v>
      </c>
      <c r="E32" s="40">
        <v>28</v>
      </c>
      <c r="F32" s="40">
        <v>0</v>
      </c>
      <c r="G32" s="40">
        <v>0</v>
      </c>
      <c r="H32" s="40">
        <v>0</v>
      </c>
      <c r="I32" s="40">
        <v>0</v>
      </c>
      <c r="J32" s="40">
        <v>2321256.11</v>
      </c>
      <c r="K32" s="40">
        <v>28</v>
      </c>
      <c r="L32" s="40">
        <v>0</v>
      </c>
      <c r="M32" s="40">
        <v>0</v>
      </c>
    </row>
    <row r="33" spans="1:13" ht="15">
      <c r="A33" s="39" t="s">
        <v>93</v>
      </c>
      <c r="B33" s="40">
        <v>610621.82</v>
      </c>
      <c r="C33" s="40">
        <v>12</v>
      </c>
      <c r="D33" s="40">
        <v>0</v>
      </c>
      <c r="E33" s="40">
        <v>0</v>
      </c>
      <c r="F33" s="40">
        <v>0</v>
      </c>
      <c r="G33" s="40">
        <v>0</v>
      </c>
      <c r="H33" s="40">
        <v>542293</v>
      </c>
      <c r="I33" s="40">
        <v>12</v>
      </c>
      <c r="J33" s="40">
        <v>0</v>
      </c>
      <c r="K33" s="40">
        <v>0</v>
      </c>
      <c r="L33" s="40">
        <v>0</v>
      </c>
      <c r="M33" s="40">
        <v>0</v>
      </c>
    </row>
    <row r="34" spans="1:13" ht="15">
      <c r="A34" s="39" t="s">
        <v>94</v>
      </c>
      <c r="B34" s="40">
        <v>8474826.97</v>
      </c>
      <c r="C34" s="40">
        <v>38</v>
      </c>
      <c r="D34" s="40">
        <v>12315201.39</v>
      </c>
      <c r="E34" s="40">
        <v>107</v>
      </c>
      <c r="F34" s="40">
        <v>4469388.18</v>
      </c>
      <c r="G34" s="40">
        <v>32</v>
      </c>
      <c r="H34" s="40">
        <v>10915941.57</v>
      </c>
      <c r="I34" s="40">
        <v>45</v>
      </c>
      <c r="J34" s="40">
        <v>15940332.52</v>
      </c>
      <c r="K34" s="40">
        <v>110</v>
      </c>
      <c r="L34" s="40">
        <v>5590726.91</v>
      </c>
      <c r="M34" s="40">
        <v>35</v>
      </c>
    </row>
    <row r="35" spans="1:13" ht="15">
      <c r="A35" s="39" t="s">
        <v>95</v>
      </c>
      <c r="B35" s="40">
        <v>642045.38</v>
      </c>
      <c r="C35" s="40">
        <v>14</v>
      </c>
      <c r="D35" s="40">
        <v>253027.75</v>
      </c>
      <c r="E35" s="40">
        <v>23</v>
      </c>
      <c r="F35" s="40">
        <v>0</v>
      </c>
      <c r="G35" s="40">
        <v>0</v>
      </c>
      <c r="H35" s="40">
        <v>816378.1</v>
      </c>
      <c r="I35" s="40">
        <v>15</v>
      </c>
      <c r="J35" s="40">
        <v>378776</v>
      </c>
      <c r="K35" s="40">
        <v>20</v>
      </c>
      <c r="L35" s="40">
        <v>0</v>
      </c>
      <c r="M35" s="40">
        <v>0</v>
      </c>
    </row>
    <row r="36" spans="1:13" ht="15">
      <c r="A36" s="39" t="s">
        <v>96</v>
      </c>
      <c r="B36" s="40">
        <v>6688816.48</v>
      </c>
      <c r="C36" s="40">
        <v>38</v>
      </c>
      <c r="D36" s="40">
        <v>8711828.24</v>
      </c>
      <c r="E36" s="40">
        <v>94</v>
      </c>
      <c r="F36" s="40">
        <v>2029094.5</v>
      </c>
      <c r="G36" s="40">
        <v>23</v>
      </c>
      <c r="H36" s="40">
        <v>7792314</v>
      </c>
      <c r="I36" s="40">
        <v>40</v>
      </c>
      <c r="J36" s="40">
        <v>10261703</v>
      </c>
      <c r="K36" s="40">
        <v>96</v>
      </c>
      <c r="L36" s="40">
        <v>2341164</v>
      </c>
      <c r="M36" s="40">
        <v>24</v>
      </c>
    </row>
    <row r="37" spans="1:13" ht="15">
      <c r="A37" s="39" t="s">
        <v>97</v>
      </c>
      <c r="B37" s="40">
        <v>2423810.26</v>
      </c>
      <c r="C37" s="40">
        <v>28</v>
      </c>
      <c r="D37" s="40">
        <v>0</v>
      </c>
      <c r="E37" s="40">
        <v>0</v>
      </c>
      <c r="F37" s="40">
        <v>272175.25</v>
      </c>
      <c r="G37" s="40">
        <v>13</v>
      </c>
      <c r="H37" s="40">
        <v>2450454.29</v>
      </c>
      <c r="I37" s="40">
        <v>31</v>
      </c>
      <c r="J37" s="40">
        <v>307416.91</v>
      </c>
      <c r="K37" s="40">
        <v>11</v>
      </c>
      <c r="L37" s="40">
        <v>308197.26</v>
      </c>
      <c r="M37" s="40">
        <v>15</v>
      </c>
    </row>
    <row r="38" spans="1:13" ht="15">
      <c r="A38" s="39" t="s">
        <v>98</v>
      </c>
      <c r="B38" s="40">
        <v>5326691.46</v>
      </c>
      <c r="C38" s="40">
        <v>51</v>
      </c>
      <c r="D38" s="40">
        <v>4196824.94</v>
      </c>
      <c r="E38" s="40">
        <v>54</v>
      </c>
      <c r="F38" s="40">
        <v>1150235.21</v>
      </c>
      <c r="G38" s="40">
        <v>32</v>
      </c>
      <c r="H38" s="40">
        <v>5188639.29</v>
      </c>
      <c r="I38" s="40">
        <v>55</v>
      </c>
      <c r="J38" s="40">
        <v>4993060.25</v>
      </c>
      <c r="K38" s="40">
        <v>48</v>
      </c>
      <c r="L38" s="40">
        <v>1128031.3</v>
      </c>
      <c r="M38" s="40">
        <v>33</v>
      </c>
    </row>
    <row r="39" spans="1:13" ht="15">
      <c r="A39" s="39" t="s">
        <v>99</v>
      </c>
      <c r="B39" s="40">
        <v>5197002.08</v>
      </c>
      <c r="C39" s="40">
        <v>53</v>
      </c>
      <c r="D39" s="40">
        <v>1323151.96</v>
      </c>
      <c r="E39" s="40">
        <v>12</v>
      </c>
      <c r="F39" s="40">
        <v>872776.98</v>
      </c>
      <c r="G39" s="40">
        <v>24</v>
      </c>
      <c r="H39" s="40">
        <v>4719871.94</v>
      </c>
      <c r="I39" s="40">
        <v>54</v>
      </c>
      <c r="J39" s="40">
        <v>1340546</v>
      </c>
      <c r="K39" s="40">
        <v>11</v>
      </c>
      <c r="L39" s="40">
        <v>787063.28</v>
      </c>
      <c r="M39" s="40">
        <v>23</v>
      </c>
    </row>
    <row r="40" spans="1:13" ht="15">
      <c r="A40" s="39" t="s">
        <v>100</v>
      </c>
      <c r="B40" s="40">
        <v>2575523.29</v>
      </c>
      <c r="C40" s="40">
        <v>23</v>
      </c>
      <c r="D40" s="40">
        <v>0</v>
      </c>
      <c r="E40" s="40">
        <v>0</v>
      </c>
      <c r="F40" s="40">
        <v>0</v>
      </c>
      <c r="G40" s="40">
        <v>0</v>
      </c>
      <c r="H40" s="40">
        <v>2010964</v>
      </c>
      <c r="I40" s="40">
        <v>21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101</v>
      </c>
      <c r="B41" s="40">
        <v>0</v>
      </c>
      <c r="C41" s="40">
        <v>0</v>
      </c>
      <c r="D41" s="40">
        <v>222184.23</v>
      </c>
      <c r="E41" s="40">
        <v>16</v>
      </c>
      <c r="F41" s="40">
        <v>0</v>
      </c>
      <c r="G41" s="40">
        <v>0</v>
      </c>
      <c r="H41" s="40">
        <v>400286</v>
      </c>
      <c r="I41" s="40">
        <v>11</v>
      </c>
      <c r="J41" s="40">
        <v>332968.5</v>
      </c>
      <c r="K41" s="40">
        <v>15</v>
      </c>
      <c r="L41" s="40">
        <v>0</v>
      </c>
      <c r="M41" s="40">
        <v>0</v>
      </c>
    </row>
    <row r="42" spans="1:13" ht="15">
      <c r="A42" s="39" t="s">
        <v>102</v>
      </c>
      <c r="B42" s="40">
        <v>5815851.56</v>
      </c>
      <c r="C42" s="40">
        <v>62</v>
      </c>
      <c r="D42" s="40">
        <v>782128.14</v>
      </c>
      <c r="E42" s="40">
        <v>18</v>
      </c>
      <c r="F42" s="40">
        <v>1060994.6</v>
      </c>
      <c r="G42" s="40">
        <v>26</v>
      </c>
      <c r="H42" s="40">
        <v>5313355.58</v>
      </c>
      <c r="I42" s="40">
        <v>61</v>
      </c>
      <c r="J42" s="40">
        <v>748501</v>
      </c>
      <c r="K42" s="40">
        <v>15</v>
      </c>
      <c r="L42" s="40">
        <v>994038.51</v>
      </c>
      <c r="M42" s="40">
        <v>27</v>
      </c>
    </row>
    <row r="43" spans="1:13" ht="15">
      <c r="A43" s="39" t="s">
        <v>103</v>
      </c>
      <c r="B43" s="40">
        <v>3004938.6</v>
      </c>
      <c r="C43" s="40">
        <v>34</v>
      </c>
      <c r="D43" s="40">
        <v>276899.98</v>
      </c>
      <c r="E43" s="40">
        <v>17</v>
      </c>
      <c r="F43" s="40">
        <v>271476.99</v>
      </c>
      <c r="G43" s="40">
        <v>13</v>
      </c>
      <c r="H43" s="40">
        <v>2647575</v>
      </c>
      <c r="I43" s="40">
        <v>30</v>
      </c>
      <c r="J43" s="40">
        <v>334300</v>
      </c>
      <c r="K43" s="40">
        <v>16</v>
      </c>
      <c r="L43" s="40">
        <v>227958</v>
      </c>
      <c r="M43" s="40">
        <v>13</v>
      </c>
    </row>
    <row r="44" spans="1:13" ht="15">
      <c r="A44" s="39" t="s">
        <v>104</v>
      </c>
      <c r="B44" s="40">
        <v>0</v>
      </c>
      <c r="C44" s="40">
        <v>0</v>
      </c>
      <c r="D44" s="40">
        <v>104826.25</v>
      </c>
      <c r="E44" s="40">
        <v>15</v>
      </c>
      <c r="F44" s="40">
        <v>0</v>
      </c>
      <c r="G44" s="40">
        <v>0</v>
      </c>
      <c r="H44" s="40">
        <v>0</v>
      </c>
      <c r="I44" s="40">
        <v>0</v>
      </c>
      <c r="J44" s="40">
        <v>125222</v>
      </c>
      <c r="K44" s="40">
        <v>16</v>
      </c>
      <c r="L44" s="40">
        <v>0</v>
      </c>
      <c r="M44" s="40">
        <v>0</v>
      </c>
    </row>
    <row r="45" spans="1:13" ht="15">
      <c r="A45" s="39" t="s">
        <v>105</v>
      </c>
      <c r="B45" s="40">
        <v>2045485.54</v>
      </c>
      <c r="C45" s="40">
        <v>34</v>
      </c>
      <c r="D45" s="40">
        <v>0</v>
      </c>
      <c r="E45" s="40">
        <v>0</v>
      </c>
      <c r="F45" s="40">
        <v>321462.82</v>
      </c>
      <c r="G45" s="40">
        <v>15</v>
      </c>
      <c r="H45" s="40">
        <v>1954449</v>
      </c>
      <c r="I45" s="40">
        <v>33</v>
      </c>
      <c r="J45" s="40">
        <v>0</v>
      </c>
      <c r="K45" s="40">
        <v>0</v>
      </c>
      <c r="L45" s="40">
        <v>364882</v>
      </c>
      <c r="M45" s="40">
        <v>17</v>
      </c>
    </row>
    <row r="46" spans="1:13" ht="15">
      <c r="A46" s="39" t="s">
        <v>106</v>
      </c>
      <c r="B46" s="40">
        <v>757099.11</v>
      </c>
      <c r="C46" s="40">
        <v>19</v>
      </c>
      <c r="D46" s="40">
        <v>0</v>
      </c>
      <c r="E46" s="40">
        <v>0</v>
      </c>
      <c r="F46" s="40">
        <v>0</v>
      </c>
      <c r="G46" s="40">
        <v>0</v>
      </c>
      <c r="H46" s="40">
        <v>851310.37</v>
      </c>
      <c r="I46" s="40">
        <v>22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107</v>
      </c>
      <c r="B47" s="40">
        <v>0</v>
      </c>
      <c r="C47" s="40">
        <v>0</v>
      </c>
      <c r="D47" s="40">
        <v>292098.76</v>
      </c>
      <c r="E47" s="40">
        <v>14</v>
      </c>
      <c r="F47" s="40">
        <v>0</v>
      </c>
      <c r="G47" s="40">
        <v>0</v>
      </c>
      <c r="H47" s="40">
        <v>0</v>
      </c>
      <c r="I47" s="40">
        <v>0</v>
      </c>
      <c r="J47" s="40">
        <v>237646</v>
      </c>
      <c r="K47" s="40">
        <v>11</v>
      </c>
      <c r="L47" s="40">
        <v>0</v>
      </c>
      <c r="M47" s="40">
        <v>0</v>
      </c>
    </row>
    <row r="48" spans="1:13" ht="15">
      <c r="A48" s="39" t="s">
        <v>108</v>
      </c>
      <c r="B48" s="40">
        <v>0</v>
      </c>
      <c r="C48" s="40">
        <v>0</v>
      </c>
      <c r="D48" s="40">
        <v>288484.13</v>
      </c>
      <c r="E48" s="40">
        <v>19</v>
      </c>
      <c r="F48" s="40">
        <v>0</v>
      </c>
      <c r="G48" s="40">
        <v>0</v>
      </c>
      <c r="H48" s="40">
        <v>0</v>
      </c>
      <c r="I48" s="40">
        <v>0</v>
      </c>
      <c r="J48" s="40">
        <v>386610</v>
      </c>
      <c r="K48" s="40">
        <v>20</v>
      </c>
      <c r="L48" s="40">
        <v>0</v>
      </c>
      <c r="M48" s="40">
        <v>0</v>
      </c>
    </row>
    <row r="49" spans="1:13" ht="15">
      <c r="A49" s="39" t="s">
        <v>109</v>
      </c>
      <c r="B49" s="40">
        <v>477293.36</v>
      </c>
      <c r="C49" s="40">
        <v>14</v>
      </c>
      <c r="D49" s="40">
        <v>0</v>
      </c>
      <c r="E49" s="40">
        <v>0</v>
      </c>
      <c r="F49" s="40">
        <v>0</v>
      </c>
      <c r="G49" s="40">
        <v>0</v>
      </c>
      <c r="H49" s="40">
        <v>402367.57</v>
      </c>
      <c r="I49" s="40">
        <v>12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110</v>
      </c>
      <c r="B50" s="40">
        <v>460011.81</v>
      </c>
      <c r="C50" s="40">
        <v>12</v>
      </c>
      <c r="D50" s="40">
        <v>46919.91</v>
      </c>
      <c r="E50" s="40">
        <v>10</v>
      </c>
      <c r="F50" s="40">
        <v>0</v>
      </c>
      <c r="G50" s="40">
        <v>0</v>
      </c>
      <c r="H50" s="40">
        <v>437482.78</v>
      </c>
      <c r="I50" s="40">
        <v>10</v>
      </c>
      <c r="J50" s="40">
        <v>0</v>
      </c>
      <c r="K50" s="40">
        <v>0</v>
      </c>
      <c r="L50" s="40">
        <v>0</v>
      </c>
      <c r="M50" s="40">
        <v>0</v>
      </c>
    </row>
    <row r="51" spans="1:13" ht="15">
      <c r="A51" s="39" t="s">
        <v>111</v>
      </c>
      <c r="B51" s="40">
        <v>1491517.7</v>
      </c>
      <c r="C51" s="40">
        <v>24</v>
      </c>
      <c r="D51" s="40">
        <v>0</v>
      </c>
      <c r="E51" s="40">
        <v>0</v>
      </c>
      <c r="F51" s="40">
        <v>0</v>
      </c>
      <c r="G51" s="40">
        <v>0</v>
      </c>
      <c r="H51" s="40">
        <v>1179086.54</v>
      </c>
      <c r="I51" s="40">
        <v>25</v>
      </c>
      <c r="J51" s="40">
        <v>0</v>
      </c>
      <c r="K51" s="40">
        <v>0</v>
      </c>
      <c r="L51" s="40">
        <v>0</v>
      </c>
      <c r="M51" s="40">
        <v>0</v>
      </c>
    </row>
    <row r="52" spans="1:13" ht="15">
      <c r="A52" s="39" t="s">
        <v>112</v>
      </c>
      <c r="B52" s="40">
        <v>748294.99</v>
      </c>
      <c r="C52" s="40">
        <v>11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113</v>
      </c>
      <c r="B53" s="40">
        <v>1213428.45</v>
      </c>
      <c r="C53" s="40">
        <v>33</v>
      </c>
      <c r="D53" s="40">
        <v>0</v>
      </c>
      <c r="E53" s="40">
        <v>0</v>
      </c>
      <c r="F53" s="40">
        <v>296525.87</v>
      </c>
      <c r="G53" s="40">
        <v>12</v>
      </c>
      <c r="H53" s="40">
        <v>1199254.24</v>
      </c>
      <c r="I53" s="40">
        <v>34</v>
      </c>
      <c r="J53" s="40">
        <v>0</v>
      </c>
      <c r="K53" s="40">
        <v>0</v>
      </c>
      <c r="L53" s="40">
        <v>277114</v>
      </c>
      <c r="M53" s="40">
        <v>11</v>
      </c>
    </row>
    <row r="54" spans="1:13" ht="15">
      <c r="A54" s="39" t="s">
        <v>114</v>
      </c>
      <c r="B54" s="40">
        <v>834969.04</v>
      </c>
      <c r="C54" s="40">
        <v>12</v>
      </c>
      <c r="D54" s="40">
        <v>0</v>
      </c>
      <c r="E54" s="40">
        <v>0</v>
      </c>
      <c r="F54" s="40">
        <v>0</v>
      </c>
      <c r="G54" s="40">
        <v>0</v>
      </c>
      <c r="H54" s="40">
        <v>778289</v>
      </c>
      <c r="I54" s="40">
        <v>12</v>
      </c>
      <c r="J54" s="40">
        <v>0</v>
      </c>
      <c r="K54" s="40">
        <v>0</v>
      </c>
      <c r="L54" s="40">
        <v>0</v>
      </c>
      <c r="M54" s="40">
        <v>0</v>
      </c>
    </row>
    <row r="55" spans="1:13" ht="15">
      <c r="A55" s="39" t="s">
        <v>115</v>
      </c>
      <c r="B55" s="40">
        <v>12096443.74</v>
      </c>
      <c r="C55" s="40">
        <v>104</v>
      </c>
      <c r="D55" s="40">
        <v>2196307</v>
      </c>
      <c r="E55" s="40">
        <v>14</v>
      </c>
      <c r="F55" s="40">
        <v>1324965.72</v>
      </c>
      <c r="G55" s="40">
        <v>43</v>
      </c>
      <c r="H55" s="40">
        <v>11820908.35</v>
      </c>
      <c r="I55" s="40">
        <v>108</v>
      </c>
      <c r="J55" s="40">
        <v>2417339</v>
      </c>
      <c r="K55" s="40">
        <v>14</v>
      </c>
      <c r="L55" s="40">
        <v>1343277.93</v>
      </c>
      <c r="M55" s="40">
        <v>44</v>
      </c>
    </row>
    <row r="56" spans="1:13" ht="15">
      <c r="A56" s="39" t="s">
        <v>116</v>
      </c>
      <c r="B56" s="40">
        <v>2157332.03</v>
      </c>
      <c r="C56" s="40">
        <v>31</v>
      </c>
      <c r="D56" s="40">
        <v>334381.22</v>
      </c>
      <c r="E56" s="40">
        <v>12</v>
      </c>
      <c r="F56" s="40">
        <v>317108.82</v>
      </c>
      <c r="G56" s="40">
        <v>19</v>
      </c>
      <c r="H56" s="40">
        <v>1891797.86</v>
      </c>
      <c r="I56" s="40">
        <v>34</v>
      </c>
      <c r="J56" s="40">
        <v>0</v>
      </c>
      <c r="K56" s="40">
        <v>0</v>
      </c>
      <c r="L56" s="40">
        <v>285396.18</v>
      </c>
      <c r="M56" s="40">
        <v>18</v>
      </c>
    </row>
    <row r="57" spans="1:13" ht="15">
      <c r="A57" s="39" t="s">
        <v>117</v>
      </c>
      <c r="B57" s="40">
        <v>19901003.14</v>
      </c>
      <c r="C57" s="40">
        <v>98</v>
      </c>
      <c r="D57" s="40">
        <v>6754905.76</v>
      </c>
      <c r="E57" s="40">
        <v>22</v>
      </c>
      <c r="F57" s="40">
        <v>2316350.91</v>
      </c>
      <c r="G57" s="40">
        <v>39</v>
      </c>
      <c r="H57" s="40">
        <v>19476569.34</v>
      </c>
      <c r="I57" s="40">
        <v>100</v>
      </c>
      <c r="J57" s="40">
        <v>7524545</v>
      </c>
      <c r="K57" s="40">
        <v>20</v>
      </c>
      <c r="L57" s="40">
        <v>2334210.06</v>
      </c>
      <c r="M57" s="40">
        <v>39</v>
      </c>
    </row>
    <row r="58" spans="1:13" ht="15">
      <c r="A58" s="39" t="s">
        <v>118</v>
      </c>
      <c r="B58" s="40">
        <v>2511876.67</v>
      </c>
      <c r="C58" s="40">
        <v>30</v>
      </c>
      <c r="D58" s="40">
        <v>0</v>
      </c>
      <c r="E58" s="40">
        <v>0</v>
      </c>
      <c r="F58" s="40">
        <v>208470.07</v>
      </c>
      <c r="G58" s="40">
        <v>13</v>
      </c>
      <c r="H58" s="40">
        <v>2331219.39</v>
      </c>
      <c r="I58" s="40">
        <v>33</v>
      </c>
      <c r="J58" s="40">
        <v>0</v>
      </c>
      <c r="K58" s="40">
        <v>0</v>
      </c>
      <c r="L58" s="40">
        <v>187724.93</v>
      </c>
      <c r="M58" s="40">
        <v>15</v>
      </c>
    </row>
    <row r="59" spans="1:13" ht="15">
      <c r="A59" s="39" t="s">
        <v>119</v>
      </c>
      <c r="B59" s="40">
        <v>4087932.3</v>
      </c>
      <c r="C59" s="40">
        <v>49</v>
      </c>
      <c r="D59" s="40">
        <v>0</v>
      </c>
      <c r="E59" s="40">
        <v>0</v>
      </c>
      <c r="F59" s="40">
        <v>515539.99</v>
      </c>
      <c r="G59" s="40">
        <v>21</v>
      </c>
      <c r="H59" s="40">
        <v>3302615.48</v>
      </c>
      <c r="I59" s="40">
        <v>45</v>
      </c>
      <c r="J59" s="40">
        <v>0</v>
      </c>
      <c r="K59" s="40">
        <v>0</v>
      </c>
      <c r="L59" s="40">
        <v>515035.75</v>
      </c>
      <c r="M59" s="40">
        <v>22</v>
      </c>
    </row>
    <row r="60" spans="1:13" ht="15">
      <c r="A60" s="39" t="s">
        <v>120</v>
      </c>
      <c r="B60" s="40">
        <v>1878186.27</v>
      </c>
      <c r="C60" s="40">
        <v>14</v>
      </c>
      <c r="D60" s="40">
        <v>0</v>
      </c>
      <c r="E60" s="40">
        <v>0</v>
      </c>
      <c r="F60" s="40">
        <v>0</v>
      </c>
      <c r="G60" s="40">
        <v>0</v>
      </c>
      <c r="H60" s="40">
        <v>2307590.01</v>
      </c>
      <c r="I60" s="40">
        <v>16</v>
      </c>
      <c r="J60" s="40">
        <v>0</v>
      </c>
      <c r="K60" s="40">
        <v>0</v>
      </c>
      <c r="L60" s="40">
        <v>0</v>
      </c>
      <c r="M60" s="40">
        <v>0</v>
      </c>
    </row>
    <row r="61" spans="1:13" ht="15">
      <c r="A61" s="39" t="s">
        <v>121</v>
      </c>
      <c r="B61" s="40">
        <v>2865142.1</v>
      </c>
      <c r="C61" s="40">
        <v>45</v>
      </c>
      <c r="D61" s="40">
        <v>0</v>
      </c>
      <c r="E61" s="40">
        <v>0</v>
      </c>
      <c r="F61" s="40">
        <v>316220.23</v>
      </c>
      <c r="G61" s="40">
        <v>19</v>
      </c>
      <c r="H61" s="40">
        <v>2435360.88</v>
      </c>
      <c r="I61" s="40">
        <v>48</v>
      </c>
      <c r="J61" s="40">
        <v>0</v>
      </c>
      <c r="K61" s="40">
        <v>0</v>
      </c>
      <c r="L61" s="40">
        <v>302915.98</v>
      </c>
      <c r="M61" s="40">
        <v>18</v>
      </c>
    </row>
    <row r="62" spans="1:13" ht="15">
      <c r="A62" s="39" t="s">
        <v>122</v>
      </c>
      <c r="B62" s="40">
        <v>9477671.68</v>
      </c>
      <c r="C62" s="40">
        <v>65</v>
      </c>
      <c r="D62" s="40">
        <v>19155777.45</v>
      </c>
      <c r="E62" s="40">
        <v>120</v>
      </c>
      <c r="F62" s="40">
        <v>3471772.52</v>
      </c>
      <c r="G62" s="40">
        <v>41</v>
      </c>
      <c r="H62" s="40">
        <v>9565069.24</v>
      </c>
      <c r="I62" s="40">
        <v>63</v>
      </c>
      <c r="J62" s="40">
        <v>21734801.42</v>
      </c>
      <c r="K62" s="40">
        <v>116</v>
      </c>
      <c r="L62" s="40">
        <v>3532678</v>
      </c>
      <c r="M62" s="40">
        <v>40</v>
      </c>
    </row>
    <row r="63" spans="1:13" ht="15">
      <c r="A63" s="39" t="s">
        <v>123</v>
      </c>
      <c r="B63" s="40">
        <v>0</v>
      </c>
      <c r="C63" s="40">
        <v>0</v>
      </c>
      <c r="D63" s="40">
        <v>5672907.69</v>
      </c>
      <c r="E63" s="40">
        <v>17</v>
      </c>
      <c r="F63" s="40">
        <v>0</v>
      </c>
      <c r="G63" s="40">
        <v>0</v>
      </c>
      <c r="H63" s="40">
        <v>0</v>
      </c>
      <c r="I63" s="40">
        <v>0</v>
      </c>
      <c r="J63" s="40">
        <v>6535903</v>
      </c>
      <c r="K63" s="40">
        <v>19</v>
      </c>
      <c r="L63" s="40">
        <v>0</v>
      </c>
      <c r="M63" s="40">
        <v>0</v>
      </c>
    </row>
    <row r="64" spans="1:13" ht="15">
      <c r="A64" s="39" t="s">
        <v>124</v>
      </c>
      <c r="B64" s="40">
        <v>1234673.51</v>
      </c>
      <c r="C64" s="40">
        <v>17</v>
      </c>
      <c r="D64" s="40">
        <v>0</v>
      </c>
      <c r="E64" s="40">
        <v>0</v>
      </c>
      <c r="F64" s="40">
        <v>0</v>
      </c>
      <c r="G64" s="40">
        <v>0</v>
      </c>
      <c r="H64" s="40">
        <v>1138227.17</v>
      </c>
      <c r="I64" s="40">
        <v>16</v>
      </c>
      <c r="J64" s="40">
        <v>0</v>
      </c>
      <c r="K64" s="40">
        <v>0</v>
      </c>
      <c r="L64" s="40">
        <v>0</v>
      </c>
      <c r="M64" s="40">
        <v>0</v>
      </c>
    </row>
    <row r="65" spans="1:13" ht="15">
      <c r="A65" s="39" t="s">
        <v>125</v>
      </c>
      <c r="B65" s="40">
        <v>781635.05</v>
      </c>
      <c r="C65" s="40">
        <v>17</v>
      </c>
      <c r="D65" s="40">
        <v>0</v>
      </c>
      <c r="E65" s="40">
        <v>0</v>
      </c>
      <c r="F65" s="40">
        <v>0</v>
      </c>
      <c r="G65" s="40">
        <v>0</v>
      </c>
      <c r="H65" s="40">
        <v>775340.17</v>
      </c>
      <c r="I65" s="40">
        <v>14</v>
      </c>
      <c r="J65" s="40">
        <v>0</v>
      </c>
      <c r="K65" s="40">
        <v>0</v>
      </c>
      <c r="L65" s="40">
        <v>0</v>
      </c>
      <c r="M65" s="40">
        <v>0</v>
      </c>
    </row>
    <row r="66" spans="1:13" ht="15">
      <c r="A66" s="39" t="s">
        <v>126</v>
      </c>
      <c r="B66" s="40">
        <v>2082408.05</v>
      </c>
      <c r="C66" s="40">
        <v>29</v>
      </c>
      <c r="D66" s="40">
        <v>938613.57</v>
      </c>
      <c r="E66" s="40">
        <v>32</v>
      </c>
      <c r="F66" s="40">
        <v>722414.91</v>
      </c>
      <c r="G66" s="40">
        <v>19</v>
      </c>
      <c r="H66" s="40">
        <v>2163501</v>
      </c>
      <c r="I66" s="40">
        <v>30</v>
      </c>
      <c r="J66" s="40">
        <v>922047</v>
      </c>
      <c r="K66" s="40">
        <v>27</v>
      </c>
      <c r="L66" s="40">
        <v>790317</v>
      </c>
      <c r="M66" s="40">
        <v>20</v>
      </c>
    </row>
    <row r="67" spans="1:13" ht="15">
      <c r="A67" s="39" t="s">
        <v>127</v>
      </c>
      <c r="B67" s="40">
        <v>0</v>
      </c>
      <c r="C67" s="40">
        <v>0</v>
      </c>
      <c r="D67" s="40">
        <v>127294.25</v>
      </c>
      <c r="E67" s="40">
        <v>13</v>
      </c>
      <c r="F67" s="40">
        <v>0</v>
      </c>
      <c r="G67" s="40">
        <v>0</v>
      </c>
      <c r="H67" s="40">
        <v>0</v>
      </c>
      <c r="I67" s="40">
        <v>0</v>
      </c>
      <c r="J67" s="40">
        <v>163440</v>
      </c>
      <c r="K67" s="40">
        <v>14</v>
      </c>
      <c r="L67" s="40">
        <v>0</v>
      </c>
      <c r="M67" s="40">
        <v>0</v>
      </c>
    </row>
    <row r="68" spans="1:13" ht="15">
      <c r="A68" s="39" t="s">
        <v>128</v>
      </c>
      <c r="B68" s="40">
        <v>2543793.74</v>
      </c>
      <c r="C68" s="40">
        <v>19</v>
      </c>
      <c r="D68" s="40">
        <v>2968971.48</v>
      </c>
      <c r="E68" s="40">
        <v>40</v>
      </c>
      <c r="F68" s="40">
        <v>1099263.35</v>
      </c>
      <c r="G68" s="40">
        <v>15</v>
      </c>
      <c r="H68" s="40">
        <v>3189594.9</v>
      </c>
      <c r="I68" s="40">
        <v>19</v>
      </c>
      <c r="J68" s="40">
        <v>3704159.76</v>
      </c>
      <c r="K68" s="40">
        <v>36</v>
      </c>
      <c r="L68" s="40">
        <v>1225048</v>
      </c>
      <c r="M68" s="40">
        <v>15</v>
      </c>
    </row>
    <row r="69" spans="1:13" ht="15">
      <c r="A69" s="39" t="s">
        <v>129</v>
      </c>
      <c r="B69" s="40">
        <v>3364982.25</v>
      </c>
      <c r="C69" s="40">
        <v>40</v>
      </c>
      <c r="D69" s="40">
        <v>1170444.49</v>
      </c>
      <c r="E69" s="40">
        <v>23</v>
      </c>
      <c r="F69" s="40">
        <v>1055908.03</v>
      </c>
      <c r="G69" s="40">
        <v>16</v>
      </c>
      <c r="H69" s="40">
        <v>3134661.84</v>
      </c>
      <c r="I69" s="40">
        <v>41</v>
      </c>
      <c r="J69" s="40">
        <v>845460</v>
      </c>
      <c r="K69" s="40">
        <v>15</v>
      </c>
      <c r="L69" s="40">
        <v>969552</v>
      </c>
      <c r="M69" s="40">
        <v>18</v>
      </c>
    </row>
    <row r="70" spans="1:13" ht="15">
      <c r="A70" s="39" t="s">
        <v>130</v>
      </c>
      <c r="B70" s="40">
        <v>356959.56</v>
      </c>
      <c r="C70" s="40">
        <v>10</v>
      </c>
      <c r="D70" s="40">
        <v>0</v>
      </c>
      <c r="E70" s="40">
        <v>0</v>
      </c>
      <c r="F70" s="40">
        <v>0</v>
      </c>
      <c r="G70" s="40">
        <v>0</v>
      </c>
      <c r="H70" s="40">
        <v>387806</v>
      </c>
      <c r="I70" s="40">
        <v>12</v>
      </c>
      <c r="J70" s="40">
        <v>0</v>
      </c>
      <c r="K70" s="40">
        <v>0</v>
      </c>
      <c r="L70" s="40">
        <v>0</v>
      </c>
      <c r="M70" s="40">
        <v>0</v>
      </c>
    </row>
    <row r="71" spans="1:13" ht="15">
      <c r="A71" s="39" t="s">
        <v>131</v>
      </c>
      <c r="B71" s="40">
        <v>8589814.7</v>
      </c>
      <c r="C71" s="40">
        <v>46</v>
      </c>
      <c r="D71" s="40">
        <v>0</v>
      </c>
      <c r="E71" s="40">
        <v>0</v>
      </c>
      <c r="F71" s="40">
        <v>1049427.33</v>
      </c>
      <c r="G71" s="40">
        <v>18</v>
      </c>
      <c r="H71" s="40">
        <v>8284367</v>
      </c>
      <c r="I71" s="40">
        <v>44</v>
      </c>
      <c r="J71" s="40">
        <v>0</v>
      </c>
      <c r="K71" s="40">
        <v>0</v>
      </c>
      <c r="L71" s="40">
        <v>1043899</v>
      </c>
      <c r="M71" s="40">
        <v>18</v>
      </c>
    </row>
    <row r="72" spans="1:13" ht="15">
      <c r="A72" s="39" t="s">
        <v>132</v>
      </c>
      <c r="B72" s="40">
        <v>2231601.57</v>
      </c>
      <c r="C72" s="40">
        <v>21</v>
      </c>
      <c r="D72" s="40">
        <v>394283.3</v>
      </c>
      <c r="E72" s="40">
        <v>34</v>
      </c>
      <c r="F72" s="40">
        <v>819953.78</v>
      </c>
      <c r="G72" s="40">
        <v>15</v>
      </c>
      <c r="H72" s="40">
        <v>1839849.91</v>
      </c>
      <c r="I72" s="40">
        <v>20</v>
      </c>
      <c r="J72" s="40">
        <v>600812</v>
      </c>
      <c r="K72" s="40">
        <v>41</v>
      </c>
      <c r="L72" s="40">
        <v>579338</v>
      </c>
      <c r="M72" s="40">
        <v>12</v>
      </c>
    </row>
    <row r="73" spans="1:13" ht="15">
      <c r="A73" s="39" t="s">
        <v>133</v>
      </c>
      <c r="B73" s="40">
        <v>793973.62</v>
      </c>
      <c r="C73" s="40">
        <v>15</v>
      </c>
      <c r="D73" s="40">
        <v>0</v>
      </c>
      <c r="E73" s="40">
        <v>0</v>
      </c>
      <c r="F73" s="40">
        <v>0</v>
      </c>
      <c r="G73" s="40">
        <v>0</v>
      </c>
      <c r="H73" s="40">
        <v>718594.37</v>
      </c>
      <c r="I73" s="40">
        <v>13</v>
      </c>
      <c r="J73" s="40">
        <v>0</v>
      </c>
      <c r="K73" s="40">
        <v>0</v>
      </c>
      <c r="L73" s="40">
        <v>0</v>
      </c>
      <c r="M73" s="40">
        <v>0</v>
      </c>
    </row>
    <row r="74" spans="1:13" ht="15">
      <c r="A74" s="39" t="s">
        <v>134</v>
      </c>
      <c r="B74" s="40">
        <v>0</v>
      </c>
      <c r="C74" s="40">
        <v>0</v>
      </c>
      <c r="D74" s="40">
        <v>1466074.76</v>
      </c>
      <c r="E74" s="40">
        <v>32</v>
      </c>
      <c r="F74" s="40">
        <v>0</v>
      </c>
      <c r="G74" s="40">
        <v>0</v>
      </c>
      <c r="H74" s="40">
        <v>613000</v>
      </c>
      <c r="I74" s="40">
        <v>10</v>
      </c>
      <c r="J74" s="40">
        <v>2253696.5</v>
      </c>
      <c r="K74" s="40">
        <v>32</v>
      </c>
      <c r="L74" s="40">
        <v>0</v>
      </c>
      <c r="M74" s="40">
        <v>0</v>
      </c>
    </row>
    <row r="75" spans="1:13" ht="15">
      <c r="A75" s="39" t="s">
        <v>135</v>
      </c>
      <c r="B75" s="40">
        <v>2488895.65</v>
      </c>
      <c r="C75" s="40">
        <v>31</v>
      </c>
      <c r="D75" s="40">
        <v>0</v>
      </c>
      <c r="E75" s="40">
        <v>0</v>
      </c>
      <c r="F75" s="40">
        <v>969233.19</v>
      </c>
      <c r="G75" s="40">
        <v>15</v>
      </c>
      <c r="H75" s="40">
        <v>2456617.26</v>
      </c>
      <c r="I75" s="40">
        <v>29</v>
      </c>
      <c r="J75" s="40">
        <v>0</v>
      </c>
      <c r="K75" s="40">
        <v>0</v>
      </c>
      <c r="L75" s="40">
        <v>950334.22</v>
      </c>
      <c r="M75" s="40">
        <v>17</v>
      </c>
    </row>
    <row r="76" spans="1:13" ht="15">
      <c r="A76" s="39" t="s">
        <v>136</v>
      </c>
      <c r="B76" s="40">
        <v>2635164.68</v>
      </c>
      <c r="C76" s="40">
        <v>26</v>
      </c>
      <c r="D76" s="40">
        <v>2757721.78</v>
      </c>
      <c r="E76" s="40">
        <v>28</v>
      </c>
      <c r="F76" s="40">
        <v>856634.82</v>
      </c>
      <c r="G76" s="40">
        <v>15</v>
      </c>
      <c r="H76" s="40">
        <v>2465704</v>
      </c>
      <c r="I76" s="40">
        <v>23</v>
      </c>
      <c r="J76" s="40">
        <v>2887077</v>
      </c>
      <c r="K76" s="40">
        <v>38</v>
      </c>
      <c r="L76" s="40">
        <v>809233</v>
      </c>
      <c r="M76" s="40">
        <v>16</v>
      </c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36">
        <v>8354894.34</v>
      </c>
      <c r="C2" s="37">
        <v>123</v>
      </c>
      <c r="D2" s="36">
        <v>1729400.2</v>
      </c>
      <c r="E2" s="37">
        <v>80</v>
      </c>
      <c r="F2" s="36">
        <v>1461589.4</v>
      </c>
      <c r="G2" s="37">
        <v>53</v>
      </c>
      <c r="H2" s="36">
        <v>7581451.26</v>
      </c>
      <c r="I2" s="37">
        <v>123</v>
      </c>
      <c r="J2" s="36">
        <v>1718392.4</v>
      </c>
      <c r="K2" s="37">
        <v>65</v>
      </c>
      <c r="L2" s="36">
        <v>1313148.32</v>
      </c>
      <c r="M2" s="38">
        <v>54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14326982.36</v>
      </c>
      <c r="C3" s="37">
        <v>167</v>
      </c>
      <c r="D3" s="36">
        <v>7692571.8</v>
      </c>
      <c r="E3" s="37">
        <v>161</v>
      </c>
      <c r="F3" s="36">
        <v>2663523.03</v>
      </c>
      <c r="G3" s="37">
        <v>84</v>
      </c>
      <c r="H3" s="36">
        <v>14019621.79</v>
      </c>
      <c r="I3" s="37">
        <v>175</v>
      </c>
      <c r="J3" s="36">
        <v>9412577.29</v>
      </c>
      <c r="K3" s="37">
        <v>150</v>
      </c>
      <c r="L3" s="36">
        <v>2612271.95</v>
      </c>
      <c r="M3" s="38">
        <v>83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6999192.46</v>
      </c>
      <c r="C4" s="37">
        <v>115</v>
      </c>
      <c r="D4" s="36">
        <v>1128265.87</v>
      </c>
      <c r="E4" s="37">
        <v>56</v>
      </c>
      <c r="F4" s="36">
        <v>1007922.43</v>
      </c>
      <c r="G4" s="37">
        <v>45</v>
      </c>
      <c r="H4" s="36">
        <v>6758160.42</v>
      </c>
      <c r="I4" s="37">
        <v>120</v>
      </c>
      <c r="J4" s="36">
        <v>1447585.89</v>
      </c>
      <c r="K4" s="37">
        <v>52</v>
      </c>
      <c r="L4" s="36">
        <v>1097461.17</v>
      </c>
      <c r="M4" s="38">
        <v>44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74778490.79</v>
      </c>
      <c r="C5" s="37">
        <v>592</v>
      </c>
      <c r="D5" s="36">
        <v>18132475.63</v>
      </c>
      <c r="E5" s="37">
        <v>145</v>
      </c>
      <c r="F5" s="36">
        <v>14985273.94</v>
      </c>
      <c r="G5" s="37">
        <v>256</v>
      </c>
      <c r="H5" s="36">
        <v>70376453.49</v>
      </c>
      <c r="I5" s="37">
        <v>582</v>
      </c>
      <c r="J5" s="36">
        <v>18868445.21</v>
      </c>
      <c r="K5" s="37">
        <v>121</v>
      </c>
      <c r="L5" s="36">
        <v>13977645.25</v>
      </c>
      <c r="M5" s="38">
        <v>250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255930.9</v>
      </c>
      <c r="C6" s="37">
        <v>13</v>
      </c>
      <c r="D6" s="36">
        <v>0</v>
      </c>
      <c r="E6" s="37">
        <v>0</v>
      </c>
      <c r="F6" s="36">
        <v>0</v>
      </c>
      <c r="G6" s="37">
        <v>0</v>
      </c>
      <c r="H6" s="36">
        <v>456681.67</v>
      </c>
      <c r="I6" s="37">
        <v>16</v>
      </c>
      <c r="J6" s="36">
        <v>113151.39</v>
      </c>
      <c r="K6" s="37">
        <v>14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9818409.45</v>
      </c>
      <c r="C7" s="37">
        <v>146</v>
      </c>
      <c r="D7" s="36">
        <v>631731.26</v>
      </c>
      <c r="E7" s="37">
        <v>33</v>
      </c>
      <c r="F7" s="36">
        <v>890662.47</v>
      </c>
      <c r="G7" s="37">
        <v>50</v>
      </c>
      <c r="H7" s="36">
        <v>9043847.23</v>
      </c>
      <c r="I7" s="37">
        <v>142</v>
      </c>
      <c r="J7" s="36">
        <v>841687.62</v>
      </c>
      <c r="K7" s="37">
        <v>36</v>
      </c>
      <c r="L7" s="36">
        <v>907121.08</v>
      </c>
      <c r="M7" s="38">
        <v>48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653652.96</v>
      </c>
      <c r="C8" s="37">
        <v>24</v>
      </c>
      <c r="D8" s="36">
        <v>0</v>
      </c>
      <c r="E8" s="37">
        <v>0</v>
      </c>
      <c r="F8" s="36">
        <v>0</v>
      </c>
      <c r="G8" s="37">
        <v>0</v>
      </c>
      <c r="H8" s="36">
        <v>602469</v>
      </c>
      <c r="I8" s="37">
        <v>25</v>
      </c>
      <c r="J8" s="36">
        <v>99873.75</v>
      </c>
      <c r="K8" s="37">
        <v>11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15404452.38</v>
      </c>
      <c r="C9" s="37">
        <v>143</v>
      </c>
      <c r="D9" s="36">
        <v>22318761.66</v>
      </c>
      <c r="E9" s="37">
        <v>175</v>
      </c>
      <c r="F9" s="36">
        <v>4459543.77</v>
      </c>
      <c r="G9" s="37">
        <v>69</v>
      </c>
      <c r="H9" s="36">
        <v>15245003.34</v>
      </c>
      <c r="I9" s="37">
        <v>136</v>
      </c>
      <c r="J9" s="36">
        <v>25661929.41</v>
      </c>
      <c r="K9" s="37">
        <v>170</v>
      </c>
      <c r="L9" s="36">
        <v>4549537</v>
      </c>
      <c r="M9" s="38">
        <v>68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3815395.9</v>
      </c>
      <c r="C10" s="37">
        <v>73</v>
      </c>
      <c r="D10" s="36">
        <v>538114.59</v>
      </c>
      <c r="E10" s="37">
        <v>29</v>
      </c>
      <c r="F10" s="36">
        <v>380301.55</v>
      </c>
      <c r="G10" s="37">
        <v>24</v>
      </c>
      <c r="H10" s="36">
        <v>3498607.34</v>
      </c>
      <c r="I10" s="37">
        <v>70</v>
      </c>
      <c r="J10" s="36">
        <v>630459.02</v>
      </c>
      <c r="K10" s="37">
        <v>23</v>
      </c>
      <c r="L10" s="36">
        <v>376180</v>
      </c>
      <c r="M10" s="38">
        <v>24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5973093.06</v>
      </c>
      <c r="C11" s="37">
        <v>110</v>
      </c>
      <c r="D11" s="36">
        <v>2753578.81</v>
      </c>
      <c r="E11" s="37">
        <v>84</v>
      </c>
      <c r="F11" s="36">
        <v>895808.6</v>
      </c>
      <c r="G11" s="37">
        <v>35</v>
      </c>
      <c r="H11" s="36">
        <v>5679591</v>
      </c>
      <c r="I11" s="37">
        <v>103</v>
      </c>
      <c r="J11" s="36">
        <v>3048487.06</v>
      </c>
      <c r="K11" s="37">
        <v>87</v>
      </c>
      <c r="L11" s="36">
        <v>935319</v>
      </c>
      <c r="M11" s="38">
        <v>37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12785920.9</v>
      </c>
      <c r="C12" s="37">
        <v>61</v>
      </c>
      <c r="D12" s="36">
        <v>16522712.64</v>
      </c>
      <c r="E12" s="37">
        <v>54</v>
      </c>
      <c r="F12" s="36">
        <v>0</v>
      </c>
      <c r="G12" s="37">
        <v>0</v>
      </c>
      <c r="H12" s="36">
        <v>13273451.62</v>
      </c>
      <c r="I12" s="37">
        <v>39</v>
      </c>
      <c r="J12" s="36">
        <v>17857282.27</v>
      </c>
      <c r="K12" s="37">
        <v>37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27642774.67</v>
      </c>
      <c r="C13" s="37">
        <v>293</v>
      </c>
      <c r="D13" s="36">
        <v>17632981.82</v>
      </c>
      <c r="E13" s="37">
        <v>217</v>
      </c>
      <c r="F13" s="36">
        <v>6883770.67</v>
      </c>
      <c r="G13" s="37">
        <v>121</v>
      </c>
      <c r="H13" s="36">
        <v>29305782.92</v>
      </c>
      <c r="I13" s="37">
        <v>303</v>
      </c>
      <c r="J13" s="36">
        <v>21662818.52</v>
      </c>
      <c r="K13" s="37">
        <v>213</v>
      </c>
      <c r="L13" s="36">
        <v>8010706.36</v>
      </c>
      <c r="M13" s="38">
        <v>123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24066111.76</v>
      </c>
      <c r="C14" s="37">
        <v>281</v>
      </c>
      <c r="D14" s="36">
        <v>7043215.64</v>
      </c>
      <c r="E14" s="37">
        <v>169</v>
      </c>
      <c r="F14" s="36">
        <v>5327170.65</v>
      </c>
      <c r="G14" s="37">
        <v>115</v>
      </c>
      <c r="H14" s="36">
        <v>23917889.97</v>
      </c>
      <c r="I14" s="37">
        <v>288</v>
      </c>
      <c r="J14" s="36">
        <v>7666738.96</v>
      </c>
      <c r="K14" s="37">
        <v>151</v>
      </c>
      <c r="L14" s="36">
        <v>5515937.61</v>
      </c>
      <c r="M14" s="38">
        <v>124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21462663.33</v>
      </c>
      <c r="C15" s="37">
        <v>247</v>
      </c>
      <c r="D15" s="36">
        <v>11292558.9</v>
      </c>
      <c r="E15" s="37">
        <v>264</v>
      </c>
      <c r="F15" s="36">
        <v>5484778.99</v>
      </c>
      <c r="G15" s="37">
        <v>116</v>
      </c>
      <c r="H15" s="36">
        <v>22047003.66</v>
      </c>
      <c r="I15" s="37">
        <v>256</v>
      </c>
      <c r="J15" s="36">
        <v>13085597.99</v>
      </c>
      <c r="K15" s="37">
        <v>268</v>
      </c>
      <c r="L15" s="36">
        <v>5376749.66</v>
      </c>
      <c r="M15" s="38">
        <v>114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22610158.66</v>
      </c>
      <c r="C16" s="37">
        <v>260</v>
      </c>
      <c r="D16" s="36">
        <v>18039421.15</v>
      </c>
      <c r="E16" s="37">
        <v>281</v>
      </c>
      <c r="F16" s="36">
        <v>5393164.23</v>
      </c>
      <c r="G16" s="37">
        <v>116</v>
      </c>
      <c r="H16" s="36">
        <v>22597578.67</v>
      </c>
      <c r="I16" s="37">
        <v>270</v>
      </c>
      <c r="J16" s="36">
        <v>20371502.99</v>
      </c>
      <c r="K16" s="37">
        <v>291</v>
      </c>
      <c r="L16" s="36">
        <v>5514504.13</v>
      </c>
      <c r="M16" s="38">
        <v>127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2016-09-28T18:05:53Z</dcterms:modified>
  <cp:category/>
  <cp:version/>
  <cp:contentType/>
  <cp:contentStatus/>
</cp:coreProperties>
</file>