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<sst xmlns="http://schemas.openxmlformats.org/spreadsheetml/2006/main" count="262" uniqueCount="226">
  <si>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</si>
  <si>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</si>
  <si>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</si>
  <si>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</si>
  <si>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</si>
  <si>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</si>
  <si>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</si>
  <si>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</si>
  <si>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</si>
  <si>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</si>
  <si>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</si>
  <si>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</si>
  <si>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</si>
  <si>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</si>
  <si>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</si>
  <si>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</si>
  <si>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</si>
  <si>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</si>
  <si>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</si>
  <si>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</si>
  <si>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</si>
  <si>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</si>
  <si>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</si>
  <si>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</si>
  <si>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</si>
  <si>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</si>
  <si>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</si>
  <si>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</si>
  <si>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</si>
  <si>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</si>
  <si>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</si>
  <si>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</si>
  <si>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</si>
  <si>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</si>
  <si>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</si>
  <si>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</si>
  <si>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</si>
  <si>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</si>
  <si>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</si>
  <si>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</si>
  <si>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</si>
  <si>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</si>
  <si>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</si>
  <si>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</si>
  <si>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</si>
  <si>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</si>
  <si>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</si>
  <si>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</si>
  <si>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</si>
  <si>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</si>
  <si>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</si>
  <si>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</si>
  <si>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</si>
  <si>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</si>
  <si>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</si>
  <si>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</si>
  <si>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</si>
  <si>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</si>
  <si>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</si>
  <si>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</si>
  <si>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</si>
  <si>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</si>
  <si>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</si>
  <si>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</si>
  <si>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</si>
  <si>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</si>
  <si>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</si>
  <si>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</si>
  <si>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</si>
  <si>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</si>
  <si>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</si>
  <si>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</si>
  <si>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BERKSHIRE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</si>
  <si>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</si>
  <si>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</si>
  <si>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</si>
  <si>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</si>
  <si>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</si>
  <si>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</si>
  <si>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</si>
  <si>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</si>
  <si>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</si>
  <si>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</si>
  <si>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</si>
  <si>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</si>
  <si>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</si>
  <si>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</si>
  <si>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</si>
  <si>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</si>
  <si>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</si>
  <si>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</si>
  <si>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CHARLOTTE</t>
  </si>
  <si>
    <t>CHELSEA</t>
  </si>
  <si>
    <t>CHESTER</t>
  </si>
  <si>
    <t>CHITTENDEN</t>
  </si>
  <si>
    <t>CLARENDON</t>
  </si>
  <si>
    <t>COLCHESTER</t>
  </si>
  <si>
    <t>CONCORD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</si>
  <si>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</si>
  <si>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</si>
  <si>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</si>
  <si>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</si>
  <si>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</si>
  <si>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</si>
  <si>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</si>
  <si>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</si>
  <si>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</si>
  <si>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</si>
  <si>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</si>
  <si>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</si>
  <si>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</si>
  <si>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</si>
  <si>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</si>
  <si>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</si>
  <si>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</si>
  <si>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</si>
  <si>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FRANKLIN</t>
  </si>
  <si>
    <t>GEORGIA</t>
  </si>
  <si>
    <t>GLOVER</t>
  </si>
  <si>
    <t>GOSHEN</t>
  </si>
  <si>
    <t>GRAFTON</t>
  </si>
  <si>
    <t>GRAND ISLE</t>
  </si>
  <si>
    <t>GREENSBORO</t>
  </si>
  <si>
    <t>GROTON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</si>
  <si>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</si>
  <si>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</si>
  <si>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</si>
  <si>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</si>
  <si>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</si>
  <si>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</si>
  <si>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</si>
  <si>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</si>
  <si>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</si>
  <si>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</si>
  <si>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</si>
  <si>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</si>
  <si>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</si>
  <si>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</si>
  <si>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</si>
  <si>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</si>
  <si>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</si>
  <si>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</si>
  <si>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</si>
  <si>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</si>
  <si>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</si>
  <si>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</si>
  <si>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</si>
  <si>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</si>
  <si>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</si>
  <si>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</si>
  <si>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</si>
  <si>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</si>
  <si>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</si>
  <si>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</si>
  <si>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</si>
  <si>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</si>
  <si>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</si>
  <si>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</si>
  <si>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</si>
  <si>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</si>
  <si>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</si>
  <si>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</si>
  <si>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</si>
  <si>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PAWLET</t>
  </si>
  <si>
    <t>PERU</t>
  </si>
  <si>
    <t>PITTSFIELD</t>
  </si>
  <si>
    <t>PITTSFORD</t>
  </si>
  <si>
    <t>PLAINFIELD</t>
  </si>
  <si>
    <t>PLYMOUTH</t>
  </si>
  <si>
    <t>POULTNEY</t>
  </si>
  <si>
    <t>PUTNEY</t>
  </si>
  <si>
    <t>RANDOLPH</t>
  </si>
  <si>
    <t>RICHFORD</t>
  </si>
  <si>
    <t>RICHMOND</t>
  </si>
  <si>
    <t>RIPTON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</si>
  <si>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</si>
  <si>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</si>
  <si>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</si>
  <si>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</si>
  <si>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</si>
  <si>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</si>
  <si>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</si>
  <si>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</si>
  <si>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</si>
  <si>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SHELDON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</si>
  <si>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</si>
  <si>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</si>
  <si>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</si>
  <si>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</si>
  <si>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</si>
  <si>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</si>
  <si>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</si>
  <si>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</si>
  <si>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STOCKBRIDGE</t>
  </si>
  <si>
    <t>STOWE</t>
  </si>
  <si>
    <t>STRAFFORD</t>
  </si>
  <si>
    <t>STRATTON</t>
  </si>
  <si>
    <t>SUNDERLAND</t>
  </si>
  <si>
    <t>SWANTON</t>
  </si>
  <si>
    <t>THETFORD</t>
  </si>
  <si>
    <t>TOWNSHEND</t>
  </si>
  <si>
    <t>TROY</t>
  </si>
  <si>
    <t>TUNBRIDGE</t>
  </si>
  <si>
    <t>UNDERHILL</t>
  </si>
  <si>
    <t>VERGENNES</t>
  </si>
  <si>
    <t>WAITSFIELD</t>
  </si>
  <si>
    <t>WALLINGFORD</t>
  </si>
  <si>
    <t>WARDSBORO</t>
  </si>
  <si>
    <t>WARREN</t>
  </si>
  <si>
    <t>WASHINGTON</t>
  </si>
  <si>
    <t>WATERBURY</t>
  </si>
  <si>
    <t>WEATHERSFIELD</t>
  </si>
  <si>
    <t>WELLS</t>
  </si>
  <si>
    <t>WEST RUTLAND</t>
  </si>
  <si>
    <t>WEST WINDSOR</t>
  </si>
  <si>
    <t>WESTMINSTER</t>
  </si>
  <si>
    <t>WESTMORE</t>
  </si>
  <si>
    <t>WESTON</t>
  </si>
  <si>
    <t>WILLIAMSTOWN</t>
  </si>
  <si>
    <t>WILLISTON</t>
  </si>
  <si>
    <t>WILMINGTON</t>
  </si>
  <si>
    <t>WINDHAM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</si>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</sst>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F22" sqref="F22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42186</v>
      </c>
      <c r="F7" s="3" t="s">
        <v>3</v>
      </c>
      <c r="G7" s="5">
        <v>42277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97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07/01/2015 - 09/30/2015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07/01/2014 - 09/30/2014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285977501.47</v>
      </c>
      <c r="D6" s="42">
        <f>SUM(D7:D51)</f>
        <v>147051263.52999997</v>
      </c>
      <c r="E6" s="43">
        <f>SUM(E7:E51)</f>
        <v>53826613.39</v>
      </c>
      <c r="F6" s="41">
        <f>SUM(F7:F51)</f>
        <v>270836229.56</v>
      </c>
      <c r="G6" s="42">
        <f>SUM(G7:G51)</f>
        <v>143929202.19</v>
      </c>
      <c r="H6" s="43">
        <f>SUM(H7:H51)</f>
        <v>49469205.12</v>
      </c>
      <c r="I6" s="20">
        <f>_xlfn.IFERROR((C6-F6)/F6,"")</f>
        <v>0.05590563690315179</v>
      </c>
      <c r="J6" s="20">
        <f>_xlfn.IFERROR((D6-G6)/G6,"")</f>
        <v>0.021691646257293647</v>
      </c>
      <c r="K6" s="20">
        <f>_xlfn.IFERROR((E6-H6)/H6,"")</f>
        <v>0.08808324814255684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13508050.78</v>
      </c>
      <c r="D7" s="44">
        <f>IF('County Data'!E2&gt;9,'County Data'!D2,"*")</f>
        <v>7115620.07</v>
      </c>
      <c r="E7" s="45">
        <f>IF('County Data'!G2&gt;9,'County Data'!F2,"*")</f>
        <v>2375207.07</v>
      </c>
      <c r="F7" s="44">
        <f>IF('County Data'!I2&gt;9,'County Data'!H2,"*")</f>
        <v>12365535.54</v>
      </c>
      <c r="G7" s="44">
        <f>IF('County Data'!K2&gt;9,'County Data'!J2,"*")</f>
        <v>7133342.5</v>
      </c>
      <c r="H7" s="45">
        <f>IF('County Data'!M2&gt;9,'County Data'!L2,"*")</f>
        <v>2106086.25</v>
      </c>
      <c r="I7" s="22">
        <f aca="true" t="shared" si="0" ref="I7:I50">_xlfn.IFERROR((C7-F7)/F7,"")</f>
        <v>0.09239512808031607</v>
      </c>
      <c r="J7" s="22">
        <f aca="true" t="shared" si="1" ref="J7:J50">_xlfn.IFERROR((D7-G7)/G7,"")</f>
        <v>-0.0024844496111044298</v>
      </c>
      <c r="K7" s="22">
        <f aca="true" t="shared" si="2" ref="K7:K50">_xlfn.IFERROR((E7-H7)/H7,"")</f>
        <v>0.1277824305628508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19076713.47</v>
      </c>
      <c r="D8" s="44">
        <f>IF('County Data'!E3&gt;9,'County Data'!D3,"*")</f>
        <v>12464924.86</v>
      </c>
      <c r="E8" s="45">
        <f>IF('County Data'!G3&gt;9,'County Data'!F3,"*")</f>
        <v>3871176.16</v>
      </c>
      <c r="F8" s="44">
        <f>IF('County Data'!I3&gt;9,'County Data'!H3,"*")</f>
        <v>18711598.55</v>
      </c>
      <c r="G8" s="44">
        <f>IF('County Data'!K3&gt;9,'County Data'!J3,"*")</f>
        <v>11440807.16</v>
      </c>
      <c r="H8" s="45">
        <f>IF('County Data'!M3&gt;9,'County Data'!L3,"*")</f>
        <v>3631720.01</v>
      </c>
      <c r="I8" s="22">
        <f t="shared" si="0"/>
        <v>0.019512759373516916</v>
      </c>
      <c r="J8" s="22">
        <f t="shared" si="1"/>
        <v>0.0895144621946411</v>
      </c>
      <c r="K8" s="22">
        <f t="shared" si="2"/>
        <v>0.06593463960345346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8943553.5</v>
      </c>
      <c r="D9" s="47">
        <f>IF('County Data'!E4&gt;9,'County Data'!D4,"*")</f>
        <v>3057360.66</v>
      </c>
      <c r="E9" s="48">
        <f>IF('County Data'!G4&gt;9,'County Data'!F4,"*")</f>
        <v>1138779.88</v>
      </c>
      <c r="F9" s="46">
        <f>IF('County Data'!I4&gt;9,'County Data'!H4,"*")</f>
        <v>8395465.76</v>
      </c>
      <c r="G9" s="47">
        <f>IF('County Data'!K4&gt;9,'County Data'!J4,"*")</f>
        <v>3194765.46</v>
      </c>
      <c r="H9" s="48">
        <f>IF('County Data'!M4&gt;9,'County Data'!L4,"*")</f>
        <v>1105022</v>
      </c>
      <c r="I9" s="9">
        <f t="shared" si="0"/>
        <v>0.06528378003890523</v>
      </c>
      <c r="J9" s="9">
        <f t="shared" si="1"/>
        <v>-0.04300935443317326</v>
      </c>
      <c r="K9" s="9">
        <f t="shared" si="2"/>
        <v>0.030549509421531777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92165763.45</v>
      </c>
      <c r="D10" s="44">
        <f>IF('County Data'!E5&gt;9,'County Data'!D5,"*")</f>
        <v>42173553.21</v>
      </c>
      <c r="E10" s="45">
        <f>IF('County Data'!G5&gt;9,'County Data'!F5,"*")</f>
        <v>19091124.62</v>
      </c>
      <c r="F10" s="44">
        <f>IF('County Data'!I5&gt;9,'County Data'!H5,"*")</f>
        <v>87384824.25</v>
      </c>
      <c r="G10" s="44">
        <f>IF('County Data'!K5&gt;9,'County Data'!J5,"*")</f>
        <v>42159716.52</v>
      </c>
      <c r="H10" s="45">
        <f>IF('County Data'!M5&gt;9,'County Data'!L5,"*")</f>
        <v>17700706.21</v>
      </c>
      <c r="I10" s="22">
        <f t="shared" si="0"/>
        <v>0.05471132134250419</v>
      </c>
      <c r="J10" s="22">
        <f t="shared" si="1"/>
        <v>0.0003281969411116338</v>
      </c>
      <c r="K10" s="22">
        <f t="shared" si="2"/>
        <v>0.07855157831016281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484236.58</v>
      </c>
      <c r="D11" s="47">
        <f>IF('County Data'!E6&gt;9,'County Data'!D6,"*")</f>
        <v>498387.03</v>
      </c>
      <c r="E11" s="48">
        <f>IF('County Data'!G6&gt;9,'County Data'!F6,"*")</f>
        <v>106093</v>
      </c>
      <c r="F11" s="46">
        <f>IF('County Data'!I6&gt;9,'County Data'!H6,"*")</f>
        <v>744455.72</v>
      </c>
      <c r="G11" s="47">
        <f>IF('County Data'!K6&gt;9,'County Data'!J6,"*")</f>
        <v>550837.08</v>
      </c>
      <c r="H11" s="48">
        <f>IF('County Data'!M6&gt;9,'County Data'!L6,"*")</f>
        <v>92621.25</v>
      </c>
      <c r="I11" s="9">
        <f t="shared" si="0"/>
        <v>-0.34954280423824263</v>
      </c>
      <c r="J11" s="9">
        <f t="shared" si="1"/>
        <v>-0.0952188077098948</v>
      </c>
      <c r="K11" s="9">
        <f t="shared" si="2"/>
        <v>0.14544988326113067</v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11561576.74</v>
      </c>
      <c r="D12" s="44">
        <f>IF('County Data'!E7&gt;9,'County Data'!D7,"*")</f>
        <v>6794599.6</v>
      </c>
      <c r="E12" s="45">
        <f>IF('County Data'!G7&gt;9,'County Data'!F7,"*")</f>
        <v>1197304.44</v>
      </c>
      <c r="F12" s="44">
        <f>IF('County Data'!I7&gt;9,'County Data'!H7,"*")</f>
        <v>11313137.65</v>
      </c>
      <c r="G12" s="44">
        <f>IF('County Data'!K7&gt;9,'County Data'!J7,"*")</f>
        <v>6428050.65</v>
      </c>
      <c r="H12" s="45">
        <f>IF('County Data'!M7&gt;9,'County Data'!L7,"*")</f>
        <v>1274394.88</v>
      </c>
      <c r="I12" s="22">
        <f t="shared" si="0"/>
        <v>0.021960228690402248</v>
      </c>
      <c r="J12" s="22">
        <f t="shared" si="1"/>
        <v>0.05702334501673524</v>
      </c>
      <c r="K12" s="22">
        <f t="shared" si="2"/>
        <v>-0.06049179984150592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2830762.4</v>
      </c>
      <c r="D13" s="47">
        <f>IF('County Data'!E8&gt;9,'County Data'!D8,"*")</f>
        <v>2569123.15</v>
      </c>
      <c r="E13" s="48">
        <f>IF('County Data'!G8&gt;9,'County Data'!F8,"*")</f>
        <v>572588.1</v>
      </c>
      <c r="F13" s="46">
        <f>IF('County Data'!I8&gt;9,'County Data'!H8,"*")</f>
        <v>2421575.58</v>
      </c>
      <c r="G13" s="47">
        <f>IF('County Data'!K8&gt;9,'County Data'!J8,"*")</f>
        <v>2702105.27</v>
      </c>
      <c r="H13" s="48">
        <f>IF('County Data'!M8&gt;9,'County Data'!L8,"*")</f>
        <v>516164.57</v>
      </c>
      <c r="I13" s="9">
        <f t="shared" si="0"/>
        <v>0.16897544862093455</v>
      </c>
      <c r="J13" s="9">
        <f t="shared" si="1"/>
        <v>-0.04921426321780576</v>
      </c>
      <c r="K13" s="9">
        <f t="shared" si="2"/>
        <v>0.10931306269238893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18496107.23</v>
      </c>
      <c r="D14" s="44">
        <f>IF('County Data'!E9&gt;9,'County Data'!D9,"*")</f>
        <v>19782765.15</v>
      </c>
      <c r="E14" s="45">
        <f>IF('County Data'!G9&gt;9,'County Data'!F9,"*")</f>
        <v>4215659.22</v>
      </c>
      <c r="F14" s="44">
        <f>IF('County Data'!I9&gt;9,'County Data'!H9,"*")</f>
        <v>17139004.21</v>
      </c>
      <c r="G14" s="44">
        <f>IF('County Data'!K9&gt;9,'County Data'!J9,"*")</f>
        <v>19576867.01</v>
      </c>
      <c r="H14" s="45">
        <f>IF('County Data'!M9&gt;9,'County Data'!L9,"*")</f>
        <v>3886648.37</v>
      </c>
      <c r="I14" s="22">
        <f t="shared" si="0"/>
        <v>0.07918213936887758</v>
      </c>
      <c r="J14" s="22">
        <f t="shared" si="1"/>
        <v>0.010517420376550684</v>
      </c>
      <c r="K14" s="22">
        <f t="shared" si="2"/>
        <v>0.08465156059383876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5669447.59</v>
      </c>
      <c r="D15" s="49">
        <f>IF('County Data'!E10&gt;9,'County Data'!D10,"*")</f>
        <v>2405159.77</v>
      </c>
      <c r="E15" s="50">
        <f>IF('County Data'!G10&gt;9,'County Data'!F10,"*")</f>
        <v>692168.94</v>
      </c>
      <c r="F15" s="49">
        <f>IF('County Data'!I10&gt;9,'County Data'!H10,"*")</f>
        <v>5171909.84</v>
      </c>
      <c r="G15" s="49">
        <f>IF('County Data'!K10&gt;9,'County Data'!J10,"*")</f>
        <v>2305617.83</v>
      </c>
      <c r="H15" s="50">
        <f>IF('County Data'!M10&gt;9,'County Data'!L10,"*")</f>
        <v>678694.71</v>
      </c>
      <c r="I15" s="23">
        <f t="shared" si="0"/>
        <v>0.09620000452289401</v>
      </c>
      <c r="J15" s="23">
        <f t="shared" si="1"/>
        <v>0.043173651203070346</v>
      </c>
      <c r="K15" s="23">
        <f t="shared" si="2"/>
        <v>0.019853153120937075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7962452.67</v>
      </c>
      <c r="D16" s="44">
        <f>IF('County Data'!E11&gt;9,'County Data'!D11,"*")</f>
        <v>2894127.82</v>
      </c>
      <c r="E16" s="45">
        <f>IF('County Data'!G11&gt;9,'County Data'!F11,"*")</f>
        <v>1258461.78</v>
      </c>
      <c r="F16" s="44">
        <f>IF('County Data'!I11&gt;9,'County Data'!H11,"*")</f>
        <v>7694492.76</v>
      </c>
      <c r="G16" s="44">
        <f>IF('County Data'!K11&gt;9,'County Data'!J11,"*")</f>
        <v>2706226.62</v>
      </c>
      <c r="H16" s="45">
        <f>IF('County Data'!M11&gt;9,'County Data'!L11,"*")</f>
        <v>1133211.11</v>
      </c>
      <c r="I16" s="22">
        <f t="shared" si="0"/>
        <v>0.034824895981837294</v>
      </c>
      <c r="J16" s="22">
        <f t="shared" si="1"/>
        <v>0.06943291393682312</v>
      </c>
      <c r="K16" s="22">
        <f t="shared" si="2"/>
        <v>0.1105272167689919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8780328.99</v>
      </c>
      <c r="D17" s="47">
        <f>IF('County Data'!E12&gt;9,'County Data'!D12,"*")</f>
        <v>4612285.47</v>
      </c>
      <c r="E17" s="48">
        <f>IF('County Data'!G12&gt;9,'County Data'!F12,"*")</f>
        <v>915328</v>
      </c>
      <c r="F17" s="46">
        <f>IF('County Data'!I12&gt;9,'County Data'!H12,"*")</f>
        <v>7032229.29</v>
      </c>
      <c r="G17" s="47">
        <f>IF('County Data'!K12&gt;9,'County Data'!J12,"*")</f>
        <v>3624413.93</v>
      </c>
      <c r="H17" s="48" t="str">
        <f>IF('County Data'!M12&gt;9,'County Data'!L12,"*")</f>
        <v>*</v>
      </c>
      <c r="I17" s="9">
        <f t="shared" si="0"/>
        <v>0.24858400201566808</v>
      </c>
      <c r="J17" s="9">
        <f t="shared" si="1"/>
        <v>0.2725603529506354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24614067.3</v>
      </c>
      <c r="D18" s="44">
        <f>IF('County Data'!E13&gt;9,'County Data'!D13,"*")</f>
        <v>10770323.94</v>
      </c>
      <c r="E18" s="45">
        <f>IF('County Data'!G13&gt;9,'County Data'!F13,"*")</f>
        <v>4261201.73</v>
      </c>
      <c r="F18" s="44">
        <f>IF('County Data'!I13&gt;9,'County Data'!H13,"*")</f>
        <v>23936760.69</v>
      </c>
      <c r="G18" s="44">
        <f>IF('County Data'!K13&gt;9,'County Data'!J13,"*")</f>
        <v>10486513.71</v>
      </c>
      <c r="H18" s="45">
        <f>IF('County Data'!M13&gt;9,'County Data'!L13,"*")</f>
        <v>4105671.94</v>
      </c>
      <c r="I18" s="22">
        <f t="shared" si="0"/>
        <v>0.02829566701909486</v>
      </c>
      <c r="J18" s="22">
        <f t="shared" si="1"/>
        <v>0.02706430734261621</v>
      </c>
      <c r="K18" s="22">
        <f t="shared" si="2"/>
        <v>0.03788168959256898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26293778.94</v>
      </c>
      <c r="D19" s="47">
        <f>IF('County Data'!E14&gt;9,'County Data'!D14,"*")</f>
        <v>7456947.81</v>
      </c>
      <c r="E19" s="48">
        <f>IF('County Data'!G14&gt;9,'County Data'!F14,"*")</f>
        <v>4864343.75</v>
      </c>
      <c r="F19" s="46">
        <f>IF('County Data'!I14&gt;9,'County Data'!H14,"*")</f>
        <v>25312810.95</v>
      </c>
      <c r="G19" s="47">
        <f>IF('County Data'!K14&gt;9,'County Data'!J14,"*")</f>
        <v>7448510.49</v>
      </c>
      <c r="H19" s="48">
        <f>IF('County Data'!M14&gt;9,'County Data'!L14,"*")</f>
        <v>4643006.59</v>
      </c>
      <c r="I19" s="9">
        <f t="shared" si="0"/>
        <v>0.03875381489387697</v>
      </c>
      <c r="J19" s="9">
        <f t="shared" si="1"/>
        <v>0.0011327526505234694</v>
      </c>
      <c r="K19" s="9">
        <f t="shared" si="2"/>
        <v>0.047671084610715606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20089794.58</v>
      </c>
      <c r="D20" s="44">
        <f>IF('County Data'!E15&gt;9,'County Data'!D15,"*")</f>
        <v>6932154.13</v>
      </c>
      <c r="E20" s="45">
        <f>IF('County Data'!G15&gt;9,'County Data'!F15,"*")</f>
        <v>3694692.2</v>
      </c>
      <c r="F20" s="44">
        <f>IF('County Data'!I15&gt;9,'County Data'!H15,"*")</f>
        <v>18553219.65</v>
      </c>
      <c r="G20" s="44">
        <f>IF('County Data'!K15&gt;9,'County Data'!J15,"*")</f>
        <v>7224883.32</v>
      </c>
      <c r="H20" s="45">
        <f>IF('County Data'!M15&gt;9,'County Data'!L15,"*")</f>
        <v>3381938.51</v>
      </c>
      <c r="I20" s="22">
        <f t="shared" si="0"/>
        <v>0.08281985331855864</v>
      </c>
      <c r="J20" s="22">
        <f t="shared" si="1"/>
        <v>-0.0405168051904263</v>
      </c>
      <c r="K20" s="22">
        <f t="shared" si="2"/>
        <v>0.09247763939977739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25500867.25</v>
      </c>
      <c r="D21" s="47">
        <f>IF('County Data'!E16&gt;9,'County Data'!D16,"*")</f>
        <v>17523930.86</v>
      </c>
      <c r="E21" s="48">
        <f>IF('County Data'!G16&gt;9,'County Data'!F16,"*")</f>
        <v>5572484.5</v>
      </c>
      <c r="F21" s="46">
        <f>IF('County Data'!I16&gt;9,'County Data'!H16,"*")</f>
        <v>24659209.12</v>
      </c>
      <c r="G21" s="47">
        <f>IF('County Data'!K16&gt;9,'County Data'!J16,"*")</f>
        <v>16946544.64</v>
      </c>
      <c r="H21" s="48">
        <f>IF('County Data'!M16&gt;9,'County Data'!L16,"*")</f>
        <v>5213318.72</v>
      </c>
      <c r="I21" s="9">
        <f t="shared" si="0"/>
        <v>0.03413159464702244</v>
      </c>
      <c r="J21" s="9">
        <f t="shared" si="1"/>
        <v>0.034071029361180664</v>
      </c>
      <c r="K21" s="9">
        <f t="shared" si="2"/>
        <v>0.06889388493017366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07/01/2015 - 09/30/2015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07/01/2014 - 09/30/2014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>
        <f>IF('Town Data'!C2&gt;9,'Town Data'!B2,"*")</f>
        <v>452604</v>
      </c>
      <c r="D6" s="42">
        <f>IF('Town Data'!E2&gt;9,'Town Data'!D2,"*")</f>
        <v>148600</v>
      </c>
      <c r="E6" s="43" t="str">
        <f>IF('Town Data'!G2&gt;9,'Town Data'!F2,"*")</f>
        <v>*</v>
      </c>
      <c r="F6" s="42">
        <f>IF('Town Data'!I2&gt;9,'Town Data'!H2,"*")</f>
        <v>363284</v>
      </c>
      <c r="G6" s="42">
        <f>IF('Town Data'!K2&gt;9,'Town Data'!J2,"*")</f>
        <v>143503</v>
      </c>
      <c r="H6" s="43" t="str">
        <f>IF('Town Data'!M2&gt;9,'Town Data'!L2,"*")</f>
        <v>*</v>
      </c>
      <c r="I6" s="20">
        <f>_xlfn.IFERROR((C6-F6)/F6,"")</f>
        <v>0.24586824633069446</v>
      </c>
      <c r="J6" s="20">
        <f>_xlfn.IFERROR((D6-G6)/G6,"")</f>
        <v>0.03551842121767489</v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318451.5</v>
      </c>
      <c r="D7" s="47">
        <f>IF('Town Data'!E3&gt;9,'Town Data'!D3,"*")</f>
        <v>311664.55</v>
      </c>
      <c r="E7" s="48" t="str">
        <f>IF('Town Data'!G3&gt;9,'Town Data'!F3,"*")</f>
        <v>*</v>
      </c>
      <c r="F7" s="46">
        <f>IF('Town Data'!I3&gt;9,'Town Data'!H3,"*")</f>
        <v>160384</v>
      </c>
      <c r="G7" s="47">
        <f>IF('Town Data'!K3&gt;9,'Town Data'!J3,"*")</f>
        <v>297798</v>
      </c>
      <c r="H7" s="48" t="str">
        <f>IF('Town Data'!M3&gt;9,'Town Data'!L3,"*")</f>
        <v>*</v>
      </c>
      <c r="I7" s="9">
        <f aca="true" t="shared" si="0" ref="I7:I70">_xlfn.IFERROR((C7-F7)/F7,"")</f>
        <v>0.9855565393056664</v>
      </c>
      <c r="J7" s="9">
        <f aca="true" t="shared" si="1" ref="J7:J70">_xlfn.IFERROR((D7-G7)/G7,"")</f>
        <v>0.0465636102324394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661625</v>
      </c>
      <c r="D8" s="44">
        <f>IF('Town Data'!E4&gt;9,'Town Data'!D4,"*")</f>
        <v>357767.22</v>
      </c>
      <c r="E8" s="45">
        <f>IF('Town Data'!G4&gt;9,'Town Data'!F4,"*")</f>
        <v>112904</v>
      </c>
      <c r="F8" s="44">
        <f>IF('Town Data'!I4&gt;9,'Town Data'!H4,"*")</f>
        <v>617989</v>
      </c>
      <c r="G8" s="44">
        <f>IF('Town Data'!K4&gt;9,'Town Data'!J4,"*")</f>
        <v>334174</v>
      </c>
      <c r="H8" s="45">
        <f>IF('Town Data'!M4&gt;9,'Town Data'!L4,"*")</f>
        <v>109526</v>
      </c>
      <c r="I8" s="22">
        <f t="shared" si="0"/>
        <v>0.07060967104592476</v>
      </c>
      <c r="J8" s="22">
        <f t="shared" si="1"/>
        <v>0.07060160275784463</v>
      </c>
      <c r="K8" s="22">
        <f t="shared" si="2"/>
        <v>0.030841991855815057</v>
      </c>
      <c r="L8" s="15"/>
    </row>
    <row r="9" spans="1:12" ht="15">
      <c r="A9" s="15"/>
      <c r="B9" s="15" t="str">
        <f>'Town Data'!A5</f>
        <v>BARNARD</v>
      </c>
      <c r="C9" s="51">
        <f>IF('Town Data'!C5&gt;9,'Town Data'!B5,"*")</f>
        <v>627810</v>
      </c>
      <c r="D9" s="47">
        <f>IF('Town Data'!E5&gt;9,'Town Data'!D5,"*")</f>
        <v>2105009</v>
      </c>
      <c r="E9" s="48" t="str">
        <f>IF('Town Data'!G5&gt;9,'Town Data'!F5,"*")</f>
        <v>*</v>
      </c>
      <c r="F9" s="46">
        <f>IF('Town Data'!I5&gt;9,'Town Data'!H5,"*")</f>
        <v>654058</v>
      </c>
      <c r="G9" s="47">
        <f>IF('Town Data'!K5&gt;9,'Town Data'!J5,"*")</f>
        <v>2228706.25</v>
      </c>
      <c r="H9" s="48">
        <f>IF('Town Data'!M5&gt;9,'Town Data'!L5,"*")</f>
        <v>360897</v>
      </c>
      <c r="I9" s="9">
        <f t="shared" si="0"/>
        <v>-0.0401309975567916</v>
      </c>
      <c r="J9" s="9">
        <f t="shared" si="1"/>
        <v>-0.05550181859991643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>
        <f>IF('Town Data'!C6&gt;9,'Town Data'!B6,"*")</f>
        <v>100742.46</v>
      </c>
      <c r="D10" s="44">
        <f>IF('Town Data'!E6&gt;9,'Town Data'!D6,"*")</f>
        <v>24134</v>
      </c>
      <c r="E10" s="45" t="str">
        <f>IF('Town Data'!G6&gt;9,'Town Data'!F6,"*")</f>
        <v>*</v>
      </c>
      <c r="F10" s="44">
        <f>IF('Town Data'!I6&gt;9,'Town Data'!H6,"*")</f>
        <v>98307</v>
      </c>
      <c r="G10" s="44">
        <f>IF('Town Data'!K6&gt;9,'Town Data'!J6,"*")</f>
        <v>29406.75</v>
      </c>
      <c r="H10" s="45" t="str">
        <f>IF('Town Data'!M6&gt;9,'Town Data'!L6,"*")</f>
        <v>*</v>
      </c>
      <c r="I10" s="22">
        <f t="shared" si="0"/>
        <v>0.02477402423021765</v>
      </c>
      <c r="J10" s="22">
        <f t="shared" si="1"/>
        <v>-0.17930407134416418</v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51">
        <f>IF('Town Data'!C7&gt;9,'Town Data'!B7,"*")</f>
        <v>6649433.7</v>
      </c>
      <c r="D11" s="47">
        <f>IF('Town Data'!E7&gt;9,'Town Data'!D7,"*")</f>
        <v>639045</v>
      </c>
      <c r="E11" s="48">
        <f>IF('Town Data'!G7&gt;9,'Town Data'!F7,"*")</f>
        <v>855871.65</v>
      </c>
      <c r="F11" s="46">
        <f>IF('Town Data'!I7&gt;9,'Town Data'!H7,"*")</f>
        <v>6026985.41</v>
      </c>
      <c r="G11" s="47">
        <f>IF('Town Data'!K7&gt;9,'Town Data'!J7,"*")</f>
        <v>620051</v>
      </c>
      <c r="H11" s="48">
        <f>IF('Town Data'!M7&gt;9,'Town Data'!L7,"*")</f>
        <v>790667.23</v>
      </c>
      <c r="I11" s="9">
        <f t="shared" si="0"/>
        <v>0.10327688681098035</v>
      </c>
      <c r="J11" s="9">
        <f t="shared" si="1"/>
        <v>0.030632964062633557</v>
      </c>
      <c r="K11" s="9">
        <f t="shared" si="2"/>
        <v>0.08246758879838746</v>
      </c>
      <c r="L11" s="15"/>
    </row>
    <row r="12" spans="1:12" ht="15">
      <c r="A12" s="15"/>
      <c r="B12" s="27" t="str">
        <f>'Town Data'!A8</f>
        <v>BARRE TOWN</v>
      </c>
      <c r="C12" s="52">
        <f>IF('Town Data'!C8&gt;9,'Town Data'!B8,"*")</f>
        <v>183484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232831.11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-0.21194379909110939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BARTON</v>
      </c>
      <c r="C13" s="51">
        <f>IF('Town Data'!C9&gt;9,'Town Data'!B9,"*")</f>
        <v>619946.76</v>
      </c>
      <c r="D13" s="47">
        <f>IF('Town Data'!E9&gt;9,'Town Data'!D9,"*")</f>
        <v>445289</v>
      </c>
      <c r="E13" s="48">
        <f>IF('Town Data'!G9&gt;9,'Town Data'!F9,"*")</f>
        <v>148869.97</v>
      </c>
      <c r="F13" s="46">
        <f>IF('Town Data'!I9&gt;9,'Town Data'!H9,"*")</f>
        <v>577009</v>
      </c>
      <c r="G13" s="47">
        <f>IF('Town Data'!K9&gt;9,'Town Data'!J9,"*")</f>
        <v>359202</v>
      </c>
      <c r="H13" s="48">
        <f>IF('Town Data'!M9&gt;9,'Town Data'!L9,"*")</f>
        <v>131188</v>
      </c>
      <c r="I13" s="9">
        <f t="shared" si="0"/>
        <v>0.07441436788680941</v>
      </c>
      <c r="J13" s="9">
        <f t="shared" si="1"/>
        <v>0.23966180589194938</v>
      </c>
      <c r="K13" s="9">
        <f t="shared" si="2"/>
        <v>0.13478344055858768</v>
      </c>
      <c r="L13" s="15"/>
    </row>
    <row r="14" spans="1:12" ht="15">
      <c r="A14" s="15"/>
      <c r="B14" s="27" t="str">
        <f>'Town Data'!A10</f>
        <v>BENNINGTON</v>
      </c>
      <c r="C14" s="52">
        <f>IF('Town Data'!C10&gt;9,'Town Data'!B10,"*")</f>
        <v>7456308.33</v>
      </c>
      <c r="D14" s="44">
        <f>IF('Town Data'!E10&gt;9,'Town Data'!D10,"*")</f>
        <v>2605983.38</v>
      </c>
      <c r="E14" s="45">
        <f>IF('Town Data'!G10&gt;9,'Town Data'!F10,"*")</f>
        <v>1123948.99</v>
      </c>
      <c r="F14" s="44">
        <f>IF('Town Data'!I10&gt;9,'Town Data'!H10,"*")</f>
        <v>7381784.36</v>
      </c>
      <c r="G14" s="44">
        <f>IF('Town Data'!K10&gt;9,'Town Data'!J10,"*")</f>
        <v>2576664.2</v>
      </c>
      <c r="H14" s="45">
        <f>IF('Town Data'!M10&gt;9,'Town Data'!L10,"*")</f>
        <v>1074116.45</v>
      </c>
      <c r="I14" s="22">
        <f t="shared" si="0"/>
        <v>0.01009565795552442</v>
      </c>
      <c r="J14" s="22">
        <f t="shared" si="1"/>
        <v>0.01137873534316179</v>
      </c>
      <c r="K14" s="22">
        <f t="shared" si="2"/>
        <v>0.046393982700851516</v>
      </c>
      <c r="L14" s="15"/>
    </row>
    <row r="15" spans="1:12" ht="15">
      <c r="A15" s="15"/>
      <c r="B15" s="15" t="str">
        <f>'Town Data'!A11</f>
        <v>BENSON</v>
      </c>
      <c r="C15" s="51">
        <f>IF('Town Data'!C11&gt;9,'Town Data'!B11,"*")</f>
        <v>270459</v>
      </c>
      <c r="D15" s="47">
        <f>IF('Town Data'!E11&gt;9,'Town Data'!D11,"*")</f>
        <v>22357</v>
      </c>
      <c r="E15" s="48" t="str">
        <f>IF('Town Data'!G11&gt;9,'Town Data'!F11,"*")</f>
        <v>*</v>
      </c>
      <c r="F15" s="46">
        <f>IF('Town Data'!I11&gt;9,'Town Data'!H11,"*")</f>
        <v>247430</v>
      </c>
      <c r="G15" s="47">
        <f>IF('Town Data'!K11&gt;9,'Town Data'!J11,"*")</f>
        <v>25058</v>
      </c>
      <c r="H15" s="48" t="str">
        <f>IF('Town Data'!M11&gt;9,'Town Data'!L11,"*")</f>
        <v>*</v>
      </c>
      <c r="I15" s="9">
        <f t="shared" si="0"/>
        <v>0.09307278826334721</v>
      </c>
      <c r="J15" s="9">
        <f t="shared" si="1"/>
        <v>-0.10778992736850507</v>
      </c>
      <c r="K15" s="9">
        <f t="shared" si="2"/>
      </c>
      <c r="L15" s="15"/>
    </row>
    <row r="16" spans="1:12" ht="15">
      <c r="A16" s="15"/>
      <c r="B16" s="28" t="str">
        <f>'Town Data'!A12</f>
        <v>BERKSHIRE</v>
      </c>
      <c r="C16" s="53">
        <f>IF('Town Data'!C12&gt;9,'Town Data'!B12,"*")</f>
        <v>137853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129070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0.06804834585883629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BERLIN</v>
      </c>
      <c r="C17" s="52">
        <f>IF('Town Data'!C13&gt;9,'Town Data'!B13,"*")</f>
        <v>1923361.09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2142778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-0.10239833991202071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BETHEL</v>
      </c>
      <c r="C18" s="51">
        <f>IF('Town Data'!C14&gt;9,'Town Data'!B14,"*")</f>
        <v>760312.45</v>
      </c>
      <c r="D18" s="47" t="str">
        <f>IF('Town Data'!E14&gt;9,'Town Data'!D14,"*")</f>
        <v>*</v>
      </c>
      <c r="E18" s="48">
        <f>IF('Town Data'!G14&gt;9,'Town Data'!F14,"*")</f>
        <v>35361.51</v>
      </c>
      <c r="F18" s="46">
        <f>IF('Town Data'!I14&gt;9,'Town Data'!H14,"*")</f>
        <v>722211.75</v>
      </c>
      <c r="G18" s="47" t="str">
        <f>IF('Town Data'!K14&gt;9,'Town Data'!J14,"*")</f>
        <v>*</v>
      </c>
      <c r="H18" s="48">
        <f>IF('Town Data'!M14&gt;9,'Town Data'!L14,"*")</f>
        <v>31339</v>
      </c>
      <c r="I18" s="9">
        <f t="shared" si="0"/>
        <v>0.05275558034053026</v>
      </c>
      <c r="J18" s="9">
        <f t="shared" si="1"/>
      </c>
      <c r="K18" s="9">
        <f t="shared" si="2"/>
        <v>0.12835476562749296</v>
      </c>
      <c r="L18" s="15"/>
    </row>
    <row r="19" spans="1:12" ht="15">
      <c r="A19" s="15"/>
      <c r="B19" s="27" t="str">
        <f>'Town Data'!A15</f>
        <v>BRADFORD</v>
      </c>
      <c r="C19" s="52">
        <f>IF('Town Data'!C15&gt;9,'Town Data'!B15,"*")</f>
        <v>1281425.38</v>
      </c>
      <c r="D19" s="44" t="str">
        <f>IF('Town Data'!E15&gt;9,'Town Data'!D15,"*")</f>
        <v>*</v>
      </c>
      <c r="E19" s="45">
        <f>IF('Town Data'!G15&gt;9,'Town Data'!F15,"*")</f>
        <v>189015</v>
      </c>
      <c r="F19" s="44">
        <f>IF('Town Data'!I15&gt;9,'Town Data'!H15,"*")</f>
        <v>1239190.43</v>
      </c>
      <c r="G19" s="44" t="str">
        <f>IF('Town Data'!K15&gt;9,'Town Data'!J15,"*")</f>
        <v>*</v>
      </c>
      <c r="H19" s="45">
        <f>IF('Town Data'!M15&gt;9,'Town Data'!L15,"*")</f>
        <v>209024.71</v>
      </c>
      <c r="I19" s="22">
        <f t="shared" si="0"/>
        <v>0.03408269542559327</v>
      </c>
      <c r="J19" s="22">
        <f t="shared" si="1"/>
      </c>
      <c r="K19" s="22">
        <f t="shared" si="2"/>
        <v>-0.0957289212361543</v>
      </c>
      <c r="L19" s="15"/>
    </row>
    <row r="20" spans="1:12" ht="15">
      <c r="A20" s="15"/>
      <c r="B20" s="15" t="str">
        <f>'Town Data'!A16</f>
        <v>BRANDON</v>
      </c>
      <c r="C20" s="51">
        <f>IF('Town Data'!C16&gt;9,'Town Data'!B16,"*")</f>
        <v>1500845.46</v>
      </c>
      <c r="D20" s="47">
        <f>IF('Town Data'!E16&gt;9,'Town Data'!D16,"*")</f>
        <v>463390</v>
      </c>
      <c r="E20" s="48">
        <f>IF('Town Data'!G16&gt;9,'Town Data'!F16,"*")</f>
        <v>274552</v>
      </c>
      <c r="F20" s="46">
        <f>IF('Town Data'!I16&gt;9,'Town Data'!H16,"*")</f>
        <v>1568366</v>
      </c>
      <c r="G20" s="47">
        <f>IF('Town Data'!K16&gt;9,'Town Data'!J16,"*")</f>
        <v>499676</v>
      </c>
      <c r="H20" s="48">
        <f>IF('Town Data'!M16&gt;9,'Town Data'!L16,"*")</f>
        <v>291048</v>
      </c>
      <c r="I20" s="9">
        <f t="shared" si="0"/>
        <v>-0.043051519862073034</v>
      </c>
      <c r="J20" s="9">
        <f t="shared" si="1"/>
        <v>-0.07261905714903258</v>
      </c>
      <c r="K20" s="9">
        <f t="shared" si="2"/>
        <v>-0.05667793628542371</v>
      </c>
      <c r="L20" s="15"/>
    </row>
    <row r="21" spans="1:12" ht="15">
      <c r="A21" s="15"/>
      <c r="B21" s="27" t="str">
        <f>'Town Data'!A17</f>
        <v>BRATTLEBORO</v>
      </c>
      <c r="C21" s="52">
        <f>IF('Town Data'!C17&gt;9,'Town Data'!B17,"*")</f>
        <v>10916044.24</v>
      </c>
      <c r="D21" s="44">
        <f>IF('Town Data'!E17&gt;9,'Town Data'!D17,"*")</f>
        <v>2782008.99</v>
      </c>
      <c r="E21" s="45">
        <f>IF('Town Data'!G17&gt;9,'Town Data'!F17,"*")</f>
        <v>1573871.67</v>
      </c>
      <c r="F21" s="44">
        <f>IF('Town Data'!I17&gt;9,'Town Data'!H17,"*")</f>
        <v>10060368.8</v>
      </c>
      <c r="G21" s="44">
        <f>IF('Town Data'!K17&gt;9,'Town Data'!J17,"*")</f>
        <v>2942720</v>
      </c>
      <c r="H21" s="45">
        <f>IF('Town Data'!M17&gt;9,'Town Data'!L17,"*")</f>
        <v>1415684.07</v>
      </c>
      <c r="I21" s="22">
        <f t="shared" si="0"/>
        <v>0.08505408270917458</v>
      </c>
      <c r="J21" s="22">
        <f t="shared" si="1"/>
        <v>-0.054613082454327895</v>
      </c>
      <c r="K21" s="22">
        <f t="shared" si="2"/>
        <v>0.11173933743564682</v>
      </c>
      <c r="L21" s="15"/>
    </row>
    <row r="22" spans="1:12" ht="15">
      <c r="A22" s="15"/>
      <c r="B22" s="15" t="str">
        <f>'Town Data'!A18</f>
        <v>BRIDGEWATER</v>
      </c>
      <c r="C22" s="51">
        <f>IF('Town Data'!C18&gt;9,'Town Data'!B18,"*")</f>
        <v>676983.5</v>
      </c>
      <c r="D22" s="47">
        <f>IF('Town Data'!E18&gt;9,'Town Data'!D18,"*")</f>
        <v>66870.6</v>
      </c>
      <c r="E22" s="48">
        <f>IF('Town Data'!G18&gt;9,'Town Data'!F18,"*")</f>
        <v>284279</v>
      </c>
      <c r="F22" s="46">
        <f>IF('Town Data'!I18&gt;9,'Town Data'!H18,"*")</f>
        <v>648724.5</v>
      </c>
      <c r="G22" s="47">
        <f>IF('Town Data'!K18&gt;9,'Town Data'!J18,"*")</f>
        <v>81310.15</v>
      </c>
      <c r="H22" s="48">
        <f>IF('Town Data'!M18&gt;9,'Town Data'!L18,"*")</f>
        <v>264485.5</v>
      </c>
      <c r="I22" s="9">
        <f t="shared" si="0"/>
        <v>0.04356086443474849</v>
      </c>
      <c r="J22" s="9">
        <f t="shared" si="1"/>
        <v>-0.17758607012777605</v>
      </c>
      <c r="K22" s="9">
        <f t="shared" si="2"/>
        <v>0.07483775102982962</v>
      </c>
      <c r="L22" s="15"/>
    </row>
    <row r="23" spans="1:12" ht="15">
      <c r="A23" s="15"/>
      <c r="B23" s="27" t="str">
        <f>'Town Data'!A19</f>
        <v>BRIDPORT</v>
      </c>
      <c r="C23" s="52" t="str">
        <f>IF('Town Data'!C19&gt;9,'Town Data'!B19,"*")</f>
        <v>*</v>
      </c>
      <c r="D23" s="44">
        <f>IF('Town Data'!E19&gt;9,'Town Data'!D19,"*")</f>
        <v>32519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>
        <f>IF('Town Data'!K19&gt;9,'Town Data'!J19,"*")</f>
        <v>24631</v>
      </c>
      <c r="H23" s="45" t="str">
        <f>IF('Town Data'!M19&gt;9,'Town Data'!L19,"*")</f>
        <v>*</v>
      </c>
      <c r="I23" s="22">
        <f t="shared" si="0"/>
      </c>
      <c r="J23" s="22">
        <f t="shared" si="1"/>
        <v>0.3202468434087126</v>
      </c>
      <c r="K23" s="22">
        <f t="shared" si="2"/>
      </c>
      <c r="L23" s="15"/>
    </row>
    <row r="24" spans="1:12" ht="15">
      <c r="A24" s="15"/>
      <c r="B24" s="15" t="str">
        <f>'Town Data'!A20</f>
        <v>BRIGHTON</v>
      </c>
      <c r="C24" s="51">
        <f>IF('Town Data'!C20&gt;9,'Town Data'!B20,"*")</f>
        <v>281870.88</v>
      </c>
      <c r="D24" s="47">
        <f>IF('Town Data'!E20&gt;9,'Town Data'!D20,"*")</f>
        <v>88260</v>
      </c>
      <c r="E24" s="48" t="str">
        <f>IF('Town Data'!G20&gt;9,'Town Data'!F20,"*")</f>
        <v>*</v>
      </c>
      <c r="F24" s="46">
        <f>IF('Town Data'!I20&gt;9,'Town Data'!H20,"*")</f>
        <v>295733.15</v>
      </c>
      <c r="G24" s="47">
        <f>IF('Town Data'!K20&gt;9,'Town Data'!J20,"*")</f>
        <v>109629.08</v>
      </c>
      <c r="H24" s="48" t="str">
        <f>IF('Town Data'!M20&gt;9,'Town Data'!L20,"*")</f>
        <v>*</v>
      </c>
      <c r="I24" s="9">
        <f t="shared" si="0"/>
        <v>-0.046874251330971915</v>
      </c>
      <c r="J24" s="9">
        <f t="shared" si="1"/>
        <v>-0.1949216394044354</v>
      </c>
      <c r="K24" s="9">
        <f t="shared" si="2"/>
      </c>
      <c r="L24" s="15"/>
    </row>
    <row r="25" spans="1:12" ht="15">
      <c r="A25" s="15"/>
      <c r="B25" s="27" t="str">
        <f>'Town Data'!A21</f>
        <v>BRISTOL</v>
      </c>
      <c r="C25" s="52">
        <f>IF('Town Data'!C21&gt;9,'Town Data'!B21,"*")</f>
        <v>1261313</v>
      </c>
      <c r="D25" s="44">
        <f>IF('Town Data'!E21&gt;9,'Town Data'!D21,"*")</f>
        <v>104500</v>
      </c>
      <c r="E25" s="45">
        <f>IF('Town Data'!G21&gt;9,'Town Data'!F21,"*")</f>
        <v>205285</v>
      </c>
      <c r="F25" s="44">
        <f>IF('Town Data'!I21&gt;9,'Town Data'!H21,"*")</f>
        <v>1255159.2</v>
      </c>
      <c r="G25" s="44">
        <f>IF('Town Data'!K21&gt;9,'Town Data'!J21,"*")</f>
        <v>81274</v>
      </c>
      <c r="H25" s="45">
        <f>IF('Town Data'!M21&gt;9,'Town Data'!L21,"*")</f>
        <v>186298</v>
      </c>
      <c r="I25" s="22">
        <f t="shared" si="0"/>
        <v>0.004902804361391007</v>
      </c>
      <c r="J25" s="22">
        <f t="shared" si="1"/>
        <v>0.2857740482811231</v>
      </c>
      <c r="K25" s="22">
        <f t="shared" si="2"/>
        <v>0.10191735821103823</v>
      </c>
      <c r="L25" s="15"/>
    </row>
    <row r="26" spans="1:12" ht="15">
      <c r="A26" s="15"/>
      <c r="B26" s="15" t="str">
        <f>'Town Data'!A22</f>
        <v>BROOKFIELD</v>
      </c>
      <c r="C26" s="51" t="str">
        <f>IF('Town Data'!C22&gt;9,'Town Data'!B22,"*")</f>
        <v>*</v>
      </c>
      <c r="D26" s="47">
        <f>IF('Town Data'!E22&gt;9,'Town Data'!D22,"*")</f>
        <v>29596.83</v>
      </c>
      <c r="E26" s="48" t="str">
        <f>IF('Town Data'!G22&gt;9,'Town Data'!F22,"*")</f>
        <v>*</v>
      </c>
      <c r="F26" s="46" t="str">
        <f>IF('Town Data'!I22&gt;9,'Town Data'!H22,"*")</f>
        <v>*</v>
      </c>
      <c r="G26" s="47">
        <f>IF('Town Data'!K22&gt;9,'Town Data'!J22,"*")</f>
        <v>24300.64</v>
      </c>
      <c r="H26" s="48" t="str">
        <f>IF('Town Data'!M22&gt;9,'Town Data'!L22,"*")</f>
        <v>*</v>
      </c>
      <c r="I26" s="9">
        <f t="shared" si="0"/>
      </c>
      <c r="J26" s="9">
        <f t="shared" si="1"/>
        <v>0.2179444656601638</v>
      </c>
      <c r="K26" s="9">
        <f t="shared" si="2"/>
      </c>
      <c r="L26" s="15"/>
    </row>
    <row r="27" spans="1:12" ht="15">
      <c r="A27" s="15"/>
      <c r="B27" s="27" t="str">
        <f>'Town Data'!A23</f>
        <v>BURKE</v>
      </c>
      <c r="C27" s="52">
        <f>IF('Town Data'!C23&gt;9,'Town Data'!B23,"*")</f>
        <v>683704</v>
      </c>
      <c r="D27" s="44">
        <f>IF('Town Data'!E23&gt;9,'Town Data'!D23,"*")</f>
        <v>370222</v>
      </c>
      <c r="E27" s="45">
        <f>IF('Town Data'!G23&gt;9,'Town Data'!F23,"*")</f>
        <v>314902</v>
      </c>
      <c r="F27" s="44">
        <f>IF('Town Data'!I23&gt;9,'Town Data'!H23,"*")</f>
        <v>610572</v>
      </c>
      <c r="G27" s="44">
        <f>IF('Town Data'!K23&gt;9,'Town Data'!J23,"*")</f>
        <v>471313.26</v>
      </c>
      <c r="H27" s="45">
        <f>IF('Town Data'!M23&gt;9,'Town Data'!L23,"*")</f>
        <v>211948</v>
      </c>
      <c r="I27" s="22">
        <f t="shared" si="0"/>
        <v>0.11977620984912508</v>
      </c>
      <c r="J27" s="22">
        <f t="shared" si="1"/>
        <v>-0.21448846994035348</v>
      </c>
      <c r="K27" s="22">
        <f t="shared" si="2"/>
        <v>0.48575122199784854</v>
      </c>
      <c r="L27" s="15"/>
    </row>
    <row r="28" spans="1:12" ht="15">
      <c r="A28" s="15"/>
      <c r="B28" s="15" t="str">
        <f>'Town Data'!A24</f>
        <v>BURLINGTON</v>
      </c>
      <c r="C28" s="51">
        <f>IF('Town Data'!C24&gt;9,'Town Data'!B24,"*")</f>
        <v>32251062.21</v>
      </c>
      <c r="D28" s="47">
        <f>IF('Town Data'!E24&gt;9,'Town Data'!D24,"*")</f>
        <v>13696521.06</v>
      </c>
      <c r="E28" s="48">
        <f>IF('Town Data'!G24&gt;9,'Town Data'!F24,"*")</f>
        <v>11148218.96</v>
      </c>
      <c r="F28" s="46">
        <f>IF('Town Data'!I24&gt;9,'Town Data'!H24,"*")</f>
        <v>30269723.52</v>
      </c>
      <c r="G28" s="47">
        <f>IF('Town Data'!K24&gt;9,'Town Data'!J24,"*")</f>
        <v>11724131.86</v>
      </c>
      <c r="H28" s="48">
        <f>IF('Town Data'!M24&gt;9,'Town Data'!L24,"*")</f>
        <v>10467295.32</v>
      </c>
      <c r="I28" s="9">
        <f t="shared" si="0"/>
        <v>0.06545612115323349</v>
      </c>
      <c r="J28" s="9">
        <f t="shared" si="1"/>
        <v>0.16823328358574102</v>
      </c>
      <c r="K28" s="9">
        <f t="shared" si="2"/>
        <v>0.06505249151602237</v>
      </c>
      <c r="L28" s="15"/>
    </row>
    <row r="29" spans="1:12" ht="15">
      <c r="A29" s="15"/>
      <c r="B29" s="27" t="str">
        <f>'Town Data'!A25</f>
        <v>CABOT</v>
      </c>
      <c r="C29" s="52">
        <f>IF('Town Data'!C25&gt;9,'Town Data'!B25,"*")</f>
        <v>145321</v>
      </c>
      <c r="D29" s="44">
        <f>IF('Town Data'!E25&gt;9,'Town Data'!D25,"*")</f>
        <v>41630</v>
      </c>
      <c r="E29" s="45" t="str">
        <f>IF('Town Data'!G25&gt;9,'Town Data'!F25,"*")</f>
        <v>*</v>
      </c>
      <c r="F29" s="44">
        <f>IF('Town Data'!I25&gt;9,'Town Data'!H25,"*")</f>
        <v>130268</v>
      </c>
      <c r="G29" s="44">
        <f>IF('Town Data'!K25&gt;9,'Town Data'!J25,"*")</f>
        <v>46142.66</v>
      </c>
      <c r="H29" s="45" t="str">
        <f>IF('Town Data'!M25&gt;9,'Town Data'!L25,"*")</f>
        <v>*</v>
      </c>
      <c r="I29" s="22">
        <f t="shared" si="0"/>
        <v>0.11555408849448828</v>
      </c>
      <c r="J29" s="22">
        <f t="shared" si="1"/>
        <v>-0.09779800297598802</v>
      </c>
      <c r="K29" s="22">
        <f t="shared" si="2"/>
      </c>
      <c r="L29" s="15"/>
    </row>
    <row r="30" spans="1:12" ht="15">
      <c r="A30" s="15"/>
      <c r="B30" s="15" t="str">
        <f>'Town Data'!A26</f>
        <v>CALAIS</v>
      </c>
      <c r="C30" s="51">
        <f>IF('Town Data'!C26&gt;9,'Town Data'!B26,"*")</f>
        <v>87150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87719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-0.0064866220545149855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CAMBRIDGE</v>
      </c>
      <c r="C31" s="52">
        <f>IF('Town Data'!C27&gt;9,'Town Data'!B27,"*")</f>
        <v>1965297.58</v>
      </c>
      <c r="D31" s="44">
        <f>IF('Town Data'!E27&gt;9,'Town Data'!D27,"*")</f>
        <v>2322601.88</v>
      </c>
      <c r="E31" s="45">
        <f>IF('Town Data'!G27&gt;9,'Town Data'!F27,"*")</f>
        <v>422175.32</v>
      </c>
      <c r="F31" s="44">
        <f>IF('Town Data'!I27&gt;9,'Town Data'!H27,"*")</f>
        <v>1784714.67</v>
      </c>
      <c r="G31" s="44">
        <f>IF('Town Data'!K27&gt;9,'Town Data'!J27,"*")</f>
        <v>2165175</v>
      </c>
      <c r="H31" s="45">
        <f>IF('Town Data'!M27&gt;9,'Town Data'!L27,"*")</f>
        <v>414756.37</v>
      </c>
      <c r="I31" s="22">
        <f t="shared" si="0"/>
        <v>0.10118307034479644</v>
      </c>
      <c r="J31" s="22">
        <f t="shared" si="1"/>
        <v>0.07270861708637864</v>
      </c>
      <c r="K31" s="22">
        <f t="shared" si="2"/>
        <v>0.017887488985401264</v>
      </c>
      <c r="L31" s="15"/>
    </row>
    <row r="32" spans="1:12" ht="15">
      <c r="A32" s="15"/>
      <c r="B32" s="15" t="str">
        <f>'Town Data'!A28</f>
        <v>CANAAN</v>
      </c>
      <c r="C32" s="51">
        <f>IF('Town Data'!C28&gt;9,'Town Data'!B28,"*")</f>
        <v>104759.23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162409</v>
      </c>
      <c r="G32" s="47" t="str">
        <f>IF('Town Data'!K28&gt;9,'Town Data'!J28,"*")</f>
        <v>*</v>
      </c>
      <c r="H32" s="48">
        <f>IF('Town Data'!M28&gt;9,'Town Data'!L28,"*")</f>
        <v>44015</v>
      </c>
      <c r="I32" s="9">
        <f t="shared" si="0"/>
        <v>-0.3549665966787555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CASTLETON</v>
      </c>
      <c r="C33" s="52">
        <f>IF('Town Data'!C29&gt;9,'Town Data'!B29,"*")</f>
        <v>1717389.72</v>
      </c>
      <c r="D33" s="44">
        <f>IF('Town Data'!E29&gt;9,'Town Data'!D29,"*")</f>
        <v>375502.78</v>
      </c>
      <c r="E33" s="45">
        <f>IF('Town Data'!G29&gt;9,'Town Data'!F29,"*")</f>
        <v>231551.75</v>
      </c>
      <c r="F33" s="44">
        <f>IF('Town Data'!I29&gt;9,'Town Data'!H29,"*")</f>
        <v>1592280</v>
      </c>
      <c r="G33" s="44">
        <f>IF('Town Data'!K29&gt;9,'Town Data'!J29,"*")</f>
        <v>385900</v>
      </c>
      <c r="H33" s="45">
        <f>IF('Town Data'!M29&gt;9,'Town Data'!L29,"*")</f>
        <v>248704</v>
      </c>
      <c r="I33" s="22">
        <f t="shared" si="0"/>
        <v>0.0785726882206647</v>
      </c>
      <c r="J33" s="22">
        <f t="shared" si="1"/>
        <v>-0.02694278310443113</v>
      </c>
      <c r="K33" s="22">
        <f t="shared" si="2"/>
        <v>-0.06896652245239321</v>
      </c>
      <c r="L33" s="15"/>
    </row>
    <row r="34" spans="1:12" ht="15">
      <c r="A34" s="15"/>
      <c r="B34" s="15" t="str">
        <f>'Town Data'!A30</f>
        <v>CAVENDISH</v>
      </c>
      <c r="C34" s="51">
        <f>IF('Town Data'!C30&gt;9,'Town Data'!B30,"*")</f>
        <v>282268</v>
      </c>
      <c r="D34" s="47">
        <f>IF('Town Data'!E30&gt;9,'Town Data'!D30,"*")</f>
        <v>904223</v>
      </c>
      <c r="E34" s="48" t="str">
        <f>IF('Town Data'!G30&gt;9,'Town Data'!F30,"*")</f>
        <v>*</v>
      </c>
      <c r="F34" s="46">
        <f>IF('Town Data'!I30&gt;9,'Town Data'!H30,"*")</f>
        <v>270824</v>
      </c>
      <c r="G34" s="47">
        <f>IF('Town Data'!K30&gt;9,'Town Data'!J30,"*")</f>
        <v>821725</v>
      </c>
      <c r="H34" s="48" t="str">
        <f>IF('Town Data'!M30&gt;9,'Town Data'!L30,"*")</f>
        <v>*</v>
      </c>
      <c r="I34" s="9">
        <f t="shared" si="0"/>
        <v>0.04225622544530765</v>
      </c>
      <c r="J34" s="9">
        <f t="shared" si="1"/>
        <v>0.10039611792266269</v>
      </c>
      <c r="K34" s="9">
        <f t="shared" si="2"/>
      </c>
      <c r="L34" s="15"/>
    </row>
    <row r="35" spans="1:12" ht="15">
      <c r="A35" s="15"/>
      <c r="B35" s="27" t="str">
        <f>'Town Data'!A31</f>
        <v>CHARLOTTE</v>
      </c>
      <c r="C35" s="52">
        <f>IF('Town Data'!C31&gt;9,'Town Data'!B31,"*")</f>
        <v>363433.56</v>
      </c>
      <c r="D35" s="44">
        <f>IF('Town Data'!E31&gt;9,'Town Data'!D31,"*")</f>
        <v>350805</v>
      </c>
      <c r="E35" s="45" t="str">
        <f>IF('Town Data'!G31&gt;9,'Town Data'!F31,"*")</f>
        <v>*</v>
      </c>
      <c r="F35" s="44">
        <f>IF('Town Data'!I31&gt;9,'Town Data'!H31,"*")</f>
        <v>263413</v>
      </c>
      <c r="G35" s="44">
        <f>IF('Town Data'!K31&gt;9,'Town Data'!J31,"*")</f>
        <v>327574.5</v>
      </c>
      <c r="H35" s="45" t="str">
        <f>IF('Town Data'!M31&gt;9,'Town Data'!L31,"*")</f>
        <v>*</v>
      </c>
      <c r="I35" s="22">
        <f t="shared" si="0"/>
        <v>0.3797100370900449</v>
      </c>
      <c r="J35" s="22">
        <f t="shared" si="1"/>
        <v>0.07091669223336981</v>
      </c>
      <c r="K35" s="22">
        <f t="shared" si="2"/>
      </c>
      <c r="L35" s="15"/>
    </row>
    <row r="36" spans="1:12" ht="15">
      <c r="A36" s="15"/>
      <c r="B36" s="15" t="str">
        <f>'Town Data'!A32</f>
        <v>CHELSEA</v>
      </c>
      <c r="C36" s="51">
        <f>IF('Town Data'!C32&gt;9,'Town Data'!B32,"*")</f>
        <v>87664.71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82046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  <v>0.06848243668186148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CHESTER</v>
      </c>
      <c r="C37" s="52">
        <f>IF('Town Data'!C33&gt;9,'Town Data'!B33,"*")</f>
        <v>835111.62</v>
      </c>
      <c r="D37" s="44">
        <f>IF('Town Data'!E33&gt;9,'Town Data'!D33,"*")</f>
        <v>322895.25</v>
      </c>
      <c r="E37" s="45">
        <f>IF('Town Data'!G33&gt;9,'Town Data'!F33,"*")</f>
        <v>163875.62</v>
      </c>
      <c r="F37" s="44">
        <f>IF('Town Data'!I33&gt;9,'Town Data'!H33,"*")</f>
        <v>811798</v>
      </c>
      <c r="G37" s="44">
        <f>IF('Town Data'!K33&gt;9,'Town Data'!J33,"*")</f>
        <v>314480</v>
      </c>
      <c r="H37" s="45">
        <f>IF('Town Data'!M33&gt;9,'Town Data'!L33,"*")</f>
        <v>173852</v>
      </c>
      <c r="I37" s="22">
        <f t="shared" si="0"/>
        <v>0.028718498936927652</v>
      </c>
      <c r="J37" s="22">
        <f t="shared" si="1"/>
        <v>0.026759253370643603</v>
      </c>
      <c r="K37" s="22">
        <f>_xlfn.IFERROR((E37-H37)/H37,"")</f>
        <v>-0.05738432689874148</v>
      </c>
      <c r="L37" s="15"/>
    </row>
    <row r="38" spans="1:12" ht="15">
      <c r="A38" s="15"/>
      <c r="B38" s="15" t="str">
        <f>'Town Data'!A34</f>
        <v>CHITTENDEN</v>
      </c>
      <c r="C38" s="51">
        <f>IF('Town Data'!C34&gt;9,'Town Data'!B34,"*")</f>
        <v>862401</v>
      </c>
      <c r="D38" s="47">
        <f>IF('Town Data'!E34&gt;9,'Town Data'!D34,"*")</f>
        <v>1494529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CLARENDON</v>
      </c>
      <c r="C39" s="52">
        <f>IF('Town Data'!C35&gt;9,'Town Data'!B35,"*")</f>
        <v>89573.15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72051.39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0.24318420505142224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COLCHESTER</v>
      </c>
      <c r="C40" s="51">
        <f>IF('Town Data'!C36&gt;9,'Town Data'!B36,"*")</f>
        <v>7660793.06</v>
      </c>
      <c r="D40" s="47">
        <f>IF('Town Data'!E36&gt;9,'Town Data'!D36,"*")</f>
        <v>4632098.17</v>
      </c>
      <c r="E40" s="48">
        <f>IF('Town Data'!G36&gt;9,'Town Data'!F36,"*")</f>
        <v>838300</v>
      </c>
      <c r="F40" s="46">
        <f>IF('Town Data'!I36&gt;9,'Town Data'!H36,"*")</f>
        <v>6684894.67</v>
      </c>
      <c r="G40" s="47">
        <f>IF('Town Data'!K36&gt;9,'Town Data'!J36,"*")</f>
        <v>5589257.35</v>
      </c>
      <c r="H40" s="48">
        <f>IF('Town Data'!M36&gt;9,'Town Data'!L36,"*")</f>
        <v>831503</v>
      </c>
      <c r="I40" s="9">
        <f t="shared" si="0"/>
        <v>0.1459856045869455</v>
      </c>
      <c r="J40" s="9">
        <f t="shared" si="1"/>
        <v>-0.1712497958248424</v>
      </c>
      <c r="K40" s="9">
        <f t="shared" si="2"/>
        <v>0.008174354151458263</v>
      </c>
      <c r="L40" s="15"/>
    </row>
    <row r="41" spans="1:12" ht="15">
      <c r="A41" s="15"/>
      <c r="B41" s="27" t="str">
        <f>'Town Data'!A37</f>
        <v>CONCORD</v>
      </c>
      <c r="C41" s="52" t="str">
        <f>IF('Town Data'!C37&gt;9,'Town Data'!B37,"*")</f>
        <v>*</v>
      </c>
      <c r="D41" s="44">
        <f>IF('Town Data'!E37&gt;9,'Town Data'!D37,"*")</f>
        <v>38278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36843</v>
      </c>
      <c r="H41" s="45" t="str">
        <f>IF('Town Data'!M37&gt;9,'Town Data'!L37,"*")</f>
        <v>*</v>
      </c>
      <c r="I41" s="22">
        <f t="shared" si="0"/>
      </c>
      <c r="J41" s="22">
        <f t="shared" si="1"/>
        <v>0.03894905409440057</v>
      </c>
      <c r="K41" s="22">
        <f t="shared" si="2"/>
      </c>
      <c r="L41" s="15"/>
    </row>
    <row r="42" spans="1:12" ht="15">
      <c r="A42" s="15"/>
      <c r="B42" s="15" t="str">
        <f>'Town Data'!A38</f>
        <v>CORNWALL</v>
      </c>
      <c r="C42" s="51" t="str">
        <f>IF('Town Data'!C38&gt;9,'Town Data'!B38,"*")</f>
        <v>*</v>
      </c>
      <c r="D42" s="47">
        <f>IF('Town Data'!E38&gt;9,'Town Data'!D38,"*")</f>
        <v>43885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>
        <f>IF('Town Data'!K38&gt;9,'Town Data'!J38,"*")</f>
        <v>47716</v>
      </c>
      <c r="H42" s="48" t="str">
        <f>IF('Town Data'!M38&gt;9,'Town Data'!L38,"*")</f>
        <v>*</v>
      </c>
      <c r="I42" s="9">
        <f t="shared" si="0"/>
      </c>
      <c r="J42" s="9">
        <f t="shared" si="1"/>
        <v>-0.08028753457959595</v>
      </c>
      <c r="K42" s="9">
        <f t="shared" si="2"/>
      </c>
      <c r="L42" s="15"/>
    </row>
    <row r="43" spans="1:12" ht="15">
      <c r="A43" s="15"/>
      <c r="B43" s="27" t="str">
        <f>'Town Data'!A39</f>
        <v>CRAFTSBURY</v>
      </c>
      <c r="C43" s="52">
        <f>IF('Town Data'!C39&gt;9,'Town Data'!B39,"*")</f>
        <v>558253.68</v>
      </c>
      <c r="D43" s="44">
        <f>IF('Town Data'!E39&gt;9,'Town Data'!D39,"*")</f>
        <v>195609.01</v>
      </c>
      <c r="E43" s="45" t="str">
        <f>IF('Town Data'!G39&gt;9,'Town Data'!F39,"*")</f>
        <v>*</v>
      </c>
      <c r="F43" s="44">
        <f>IF('Town Data'!I39&gt;9,'Town Data'!H39,"*")</f>
        <v>510943</v>
      </c>
      <c r="G43" s="44">
        <f>IF('Town Data'!K39&gt;9,'Town Data'!J39,"*")</f>
        <v>183940.5</v>
      </c>
      <c r="H43" s="45" t="str">
        <f>IF('Town Data'!M39&gt;9,'Town Data'!L39,"*")</f>
        <v>*</v>
      </c>
      <c r="I43" s="22">
        <f t="shared" si="0"/>
        <v>0.09259482956024459</v>
      </c>
      <c r="J43" s="22">
        <f t="shared" si="1"/>
        <v>0.06343632859538824</v>
      </c>
      <c r="K43" s="22">
        <f t="shared" si="2"/>
      </c>
      <c r="L43" s="15"/>
    </row>
    <row r="44" spans="1:12" ht="15">
      <c r="A44" s="15"/>
      <c r="B44" s="15" t="str">
        <f>'Town Data'!A40</f>
        <v>DANBY</v>
      </c>
      <c r="C44" s="51">
        <f>IF('Town Data'!C40&gt;9,'Town Data'!B40,"*")</f>
        <v>65653.9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DANVILLE</v>
      </c>
      <c r="C45" s="52">
        <f>IF('Town Data'!C41&gt;9,'Town Data'!B41,"*")</f>
        <v>544240.44</v>
      </c>
      <c r="D45" s="44">
        <f>IF('Town Data'!E41&gt;9,'Town Data'!D41,"*")</f>
        <v>140414.78</v>
      </c>
      <c r="E45" s="45" t="str">
        <f>IF('Town Data'!G41&gt;9,'Town Data'!F41,"*")</f>
        <v>*</v>
      </c>
      <c r="F45" s="44">
        <f>IF('Town Data'!I41&gt;9,'Town Data'!H41,"*")</f>
        <v>519984</v>
      </c>
      <c r="G45" s="44">
        <f>IF('Town Data'!K41&gt;9,'Town Data'!J41,"*")</f>
        <v>143727.45</v>
      </c>
      <c r="H45" s="45" t="str">
        <f>IF('Town Data'!M41&gt;9,'Town Data'!L41,"*")</f>
        <v>*</v>
      </c>
      <c r="I45" s="22">
        <f t="shared" si="0"/>
        <v>0.04664843533647178</v>
      </c>
      <c r="J45" s="22">
        <f t="shared" si="1"/>
        <v>-0.023048276442669876</v>
      </c>
      <c r="K45" s="22">
        <f t="shared" si="2"/>
      </c>
      <c r="L45" s="15"/>
    </row>
    <row r="46" spans="1:12" ht="15">
      <c r="A46" s="15"/>
      <c r="B46" s="15" t="str">
        <f>'Town Data'!A42</f>
        <v>DERBY</v>
      </c>
      <c r="C46" s="51">
        <f>IF('Town Data'!C42&gt;9,'Town Data'!B42,"*")</f>
        <v>2239393.16</v>
      </c>
      <c r="D46" s="47">
        <f>IF('Town Data'!E42&gt;9,'Town Data'!D42,"*")</f>
        <v>413172.72</v>
      </c>
      <c r="E46" s="48">
        <f>IF('Town Data'!G42&gt;9,'Town Data'!F42,"*")</f>
        <v>194788.49</v>
      </c>
      <c r="F46" s="46">
        <f>IF('Town Data'!I42&gt;9,'Town Data'!H42,"*")</f>
        <v>2351824.75</v>
      </c>
      <c r="G46" s="47">
        <f>IF('Town Data'!K42&gt;9,'Town Data'!J42,"*")</f>
        <v>341946</v>
      </c>
      <c r="H46" s="48">
        <f>IF('Town Data'!M42&gt;9,'Town Data'!L42,"*")</f>
        <v>190377</v>
      </c>
      <c r="I46" s="9">
        <f t="shared" si="0"/>
        <v>-0.047806108852285804</v>
      </c>
      <c r="J46" s="9">
        <f t="shared" si="1"/>
        <v>0.20829815233984306</v>
      </c>
      <c r="K46" s="9">
        <f t="shared" si="2"/>
        <v>0.023172389521843452</v>
      </c>
      <c r="L46" s="15"/>
    </row>
    <row r="47" spans="1:12" ht="15">
      <c r="A47" s="15"/>
      <c r="B47" s="27" t="str">
        <f>'Town Data'!A43</f>
        <v>DORSET</v>
      </c>
      <c r="C47" s="52">
        <f>IF('Town Data'!C43&gt;9,'Town Data'!B43,"*")</f>
        <v>1749431</v>
      </c>
      <c r="D47" s="44">
        <f>IF('Town Data'!E43&gt;9,'Town Data'!D43,"*")</f>
        <v>866740.25</v>
      </c>
      <c r="E47" s="45">
        <f>IF('Town Data'!G43&gt;9,'Town Data'!F43,"*")</f>
        <v>434938</v>
      </c>
      <c r="F47" s="44">
        <f>IF('Town Data'!I43&gt;9,'Town Data'!H43,"*")</f>
        <v>1591869.27</v>
      </c>
      <c r="G47" s="44">
        <f>IF('Town Data'!K43&gt;9,'Town Data'!J43,"*")</f>
        <v>844943</v>
      </c>
      <c r="H47" s="45">
        <f>IF('Town Data'!M43&gt;9,'Town Data'!L43,"*")</f>
        <v>395566</v>
      </c>
      <c r="I47" s="22">
        <f t="shared" si="0"/>
        <v>0.09897906377701479</v>
      </c>
      <c r="J47" s="22">
        <f t="shared" si="1"/>
        <v>0.025797302303232288</v>
      </c>
      <c r="K47" s="22">
        <f t="shared" si="2"/>
        <v>0.09953332692900806</v>
      </c>
      <c r="L47" s="15"/>
    </row>
    <row r="48" spans="1:12" ht="15">
      <c r="A48" s="15"/>
      <c r="B48" s="15" t="str">
        <f>'Town Data'!A44</f>
        <v>DOVER</v>
      </c>
      <c r="C48" s="51">
        <f>IF('Town Data'!C44&gt;9,'Town Data'!B44,"*")</f>
        <v>1320250.63</v>
      </c>
      <c r="D48" s="47">
        <f>IF('Town Data'!E44&gt;9,'Town Data'!D44,"*")</f>
        <v>826258.12</v>
      </c>
      <c r="E48" s="48">
        <f>IF('Town Data'!G44&gt;9,'Town Data'!F44,"*")</f>
        <v>426315.48</v>
      </c>
      <c r="F48" s="46">
        <f>IF('Town Data'!I44&gt;9,'Town Data'!H44,"*")</f>
        <v>1327498.96</v>
      </c>
      <c r="G48" s="47">
        <f>IF('Town Data'!K44&gt;9,'Town Data'!J44,"*")</f>
        <v>923184.25</v>
      </c>
      <c r="H48" s="48">
        <f>IF('Town Data'!M44&gt;9,'Town Data'!L44,"*")</f>
        <v>457302.22</v>
      </c>
      <c r="I48" s="9">
        <f t="shared" si="0"/>
        <v>-0.005460139870844098</v>
      </c>
      <c r="J48" s="9">
        <f t="shared" si="1"/>
        <v>-0.1049911000972991</v>
      </c>
      <c r="K48" s="9">
        <f t="shared" si="2"/>
        <v>-0.06775987223503965</v>
      </c>
      <c r="L48" s="15"/>
    </row>
    <row r="49" spans="1:12" ht="15">
      <c r="A49" s="15"/>
      <c r="B49" s="27" t="str">
        <f>'Town Data'!A45</f>
        <v>DUMMERSTON</v>
      </c>
      <c r="C49" s="52">
        <f>IF('Town Data'!C45&gt;9,'Town Data'!B45,"*")</f>
        <v>50922.8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100190.77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-0.4917416045410171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EAST MONTPELIER</v>
      </c>
      <c r="C50" s="51">
        <f>IF('Town Data'!C46&gt;9,'Town Data'!B46,"*")</f>
        <v>106714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94295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0.13170369584813618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EDEN</v>
      </c>
      <c r="C51" s="52">
        <f>IF('Town Data'!C47&gt;9,'Town Data'!B47,"*")</f>
        <v>110226.12</v>
      </c>
      <c r="D51" s="44">
        <f>IF('Town Data'!E47&gt;9,'Town Data'!D47,"*")</f>
        <v>68543</v>
      </c>
      <c r="E51" s="45" t="str">
        <f>IF('Town Data'!G47&gt;9,'Town Data'!F47,"*")</f>
        <v>*</v>
      </c>
      <c r="F51" s="44">
        <f>IF('Town Data'!I47&gt;9,'Town Data'!H47,"*")</f>
        <v>122727</v>
      </c>
      <c r="G51" s="44">
        <f>IF('Town Data'!K47&gt;9,'Town Data'!J47,"*")</f>
        <v>65762.5</v>
      </c>
      <c r="H51" s="45" t="str">
        <f>IF('Town Data'!M47&gt;9,'Town Data'!L47,"*")</f>
        <v>*</v>
      </c>
      <c r="I51" s="22">
        <f t="shared" si="0"/>
        <v>-0.10185924857610798</v>
      </c>
      <c r="J51" s="22">
        <f t="shared" si="1"/>
        <v>0.042280935183425204</v>
      </c>
      <c r="K51" s="22">
        <f t="shared" si="2"/>
      </c>
      <c r="L51" s="15"/>
    </row>
    <row r="52" spans="1:12" ht="15">
      <c r="A52" s="15"/>
      <c r="B52" s="15" t="str">
        <f>'Town Data'!A48</f>
        <v>ELMORE</v>
      </c>
      <c r="C52" s="51" t="str">
        <f>IF('Town Data'!C48&gt;9,'Town Data'!B48,"*")</f>
        <v>*</v>
      </c>
      <c r="D52" s="47">
        <f>IF('Town Data'!E48&gt;9,'Town Data'!D48,"*")</f>
        <v>72603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56653</v>
      </c>
      <c r="H52" s="48" t="str">
        <f>IF('Town Data'!M48&gt;9,'Town Data'!L48,"*")</f>
        <v>*</v>
      </c>
      <c r="I52" s="9">
        <f t="shared" si="0"/>
      </c>
      <c r="J52" s="9">
        <f t="shared" si="1"/>
        <v>0.2815384886943322</v>
      </c>
      <c r="K52" s="9">
        <f t="shared" si="2"/>
      </c>
      <c r="L52" s="15"/>
    </row>
    <row r="53" spans="1:12" ht="15">
      <c r="A53" s="15"/>
      <c r="B53" s="27" t="str">
        <f>'Town Data'!A49</f>
        <v>ENOSBURG</v>
      </c>
      <c r="C53" s="52">
        <f>IF('Town Data'!C49&gt;9,'Town Data'!B49,"*")</f>
        <v>1118927.69</v>
      </c>
      <c r="D53" s="44" t="str">
        <f>IF('Town Data'!E49&gt;9,'Town Data'!D49,"*")</f>
        <v>*</v>
      </c>
      <c r="E53" s="45">
        <f>IF('Town Data'!G49&gt;9,'Town Data'!F49,"*")</f>
        <v>84873.34</v>
      </c>
      <c r="F53" s="44">
        <f>IF('Town Data'!I49&gt;9,'Town Data'!H49,"*")</f>
        <v>1045509.38</v>
      </c>
      <c r="G53" s="44">
        <f>IF('Town Data'!K49&gt;9,'Town Data'!J49,"*")</f>
        <v>10400.16</v>
      </c>
      <c r="H53" s="45">
        <f>IF('Town Data'!M49&gt;9,'Town Data'!L49,"*")</f>
        <v>88163</v>
      </c>
      <c r="I53" s="22">
        <f t="shared" si="0"/>
        <v>0.07022252636317805</v>
      </c>
      <c r="J53" s="22">
        <f t="shared" si="1"/>
      </c>
      <c r="K53" s="22">
        <f t="shared" si="2"/>
        <v>-0.0373133854337988</v>
      </c>
      <c r="L53" s="15"/>
    </row>
    <row r="54" spans="1:12" ht="15">
      <c r="A54" s="15"/>
      <c r="B54" s="15" t="str">
        <f>'Town Data'!A50</f>
        <v>ESSEX</v>
      </c>
      <c r="C54" s="51">
        <f>IF('Town Data'!C50&gt;9,'Town Data'!B50,"*")</f>
        <v>8866575.24</v>
      </c>
      <c r="D54" s="47">
        <f>IF('Town Data'!E50&gt;9,'Town Data'!D50,"*")</f>
        <v>1800354</v>
      </c>
      <c r="E54" s="48">
        <f>IF('Town Data'!G50&gt;9,'Town Data'!F50,"*")</f>
        <v>914407.2</v>
      </c>
      <c r="F54" s="46">
        <f>IF('Town Data'!I50&gt;9,'Town Data'!H50,"*")</f>
        <v>8697044.45</v>
      </c>
      <c r="G54" s="47">
        <f>IF('Town Data'!K50&gt;9,'Town Data'!J50,"*")</f>
        <v>1903615</v>
      </c>
      <c r="H54" s="48">
        <f>IF('Town Data'!M50&gt;9,'Town Data'!L50,"*")</f>
        <v>838842</v>
      </c>
      <c r="I54" s="9">
        <f t="shared" si="0"/>
        <v>0.019492919804497605</v>
      </c>
      <c r="J54" s="9">
        <f t="shared" si="1"/>
        <v>-0.05424468708220938</v>
      </c>
      <c r="K54" s="9">
        <f t="shared" si="2"/>
        <v>0.09008275694350062</v>
      </c>
      <c r="L54" s="15"/>
    </row>
    <row r="55" spans="1:12" ht="15">
      <c r="A55" s="15"/>
      <c r="B55" s="27" t="str">
        <f>'Town Data'!A51</f>
        <v>FAIR HAVEN</v>
      </c>
      <c r="C55" s="52">
        <f>IF('Town Data'!C51&gt;9,'Town Data'!B51,"*")</f>
        <v>1259560.54</v>
      </c>
      <c r="D55" s="44" t="str">
        <f>IF('Town Data'!E51&gt;9,'Town Data'!D51,"*")</f>
        <v>*</v>
      </c>
      <c r="E55" s="45">
        <f>IF('Town Data'!G51&gt;9,'Town Data'!F51,"*")</f>
        <v>108491.42</v>
      </c>
      <c r="F55" s="44">
        <f>IF('Town Data'!I51&gt;9,'Town Data'!H51,"*")</f>
        <v>1240172.84</v>
      </c>
      <c r="G55" s="44" t="str">
        <f>IF('Town Data'!K51&gt;9,'Town Data'!J51,"*")</f>
        <v>*</v>
      </c>
      <c r="H55" s="45">
        <f>IF('Town Data'!M51&gt;9,'Town Data'!L51,"*")</f>
        <v>104725.42</v>
      </c>
      <c r="I55" s="22">
        <f t="shared" si="0"/>
        <v>0.015633062888234153</v>
      </c>
      <c r="J55" s="22">
        <f t="shared" si="1"/>
      </c>
      <c r="K55" s="22">
        <f t="shared" si="2"/>
        <v>0.035960705624288734</v>
      </c>
      <c r="L55" s="15"/>
    </row>
    <row r="56" spans="1:12" ht="15">
      <c r="A56" s="15"/>
      <c r="B56" s="15" t="str">
        <f>'Town Data'!A52</f>
        <v>FAIRFAX</v>
      </c>
      <c r="C56" s="51">
        <f>IF('Town Data'!C52&gt;9,'Town Data'!B52,"*")</f>
        <v>376263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363822.71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0.03419327507070677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FAIRLEE</v>
      </c>
      <c r="C57" s="52">
        <f>IF('Town Data'!C53&gt;9,'Town Data'!B53,"*")</f>
        <v>794270.59</v>
      </c>
      <c r="D57" s="44">
        <f>IF('Town Data'!E53&gt;9,'Town Data'!D53,"*")</f>
        <v>2100426.21</v>
      </c>
      <c r="E57" s="45">
        <f>IF('Town Data'!G53&gt;9,'Town Data'!F53,"*")</f>
        <v>194254.83</v>
      </c>
      <c r="F57" s="44">
        <f>IF('Town Data'!I53&gt;9,'Town Data'!H53,"*")</f>
        <v>746166.45</v>
      </c>
      <c r="G57" s="44">
        <f>IF('Town Data'!K53&gt;9,'Town Data'!J53,"*")</f>
        <v>2003233.19</v>
      </c>
      <c r="H57" s="45">
        <f>IF('Town Data'!M53&gt;9,'Town Data'!L53,"*")</f>
        <v>219727</v>
      </c>
      <c r="I57" s="22">
        <f t="shared" si="0"/>
        <v>0.0644683769955082</v>
      </c>
      <c r="J57" s="22">
        <f t="shared" si="1"/>
        <v>0.04851807592105641</v>
      </c>
      <c r="K57" s="22">
        <f t="shared" si="2"/>
        <v>-0.11592644508867828</v>
      </c>
      <c r="L57" s="15"/>
    </row>
    <row r="58" spans="1:12" ht="15">
      <c r="A58" s="15"/>
      <c r="B58" s="15" t="str">
        <f>'Town Data'!A54</f>
        <v>FAYSTON</v>
      </c>
      <c r="C58" s="51">
        <f>IF('Town Data'!C54&gt;9,'Town Data'!B54,"*")</f>
        <v>156712.44</v>
      </c>
      <c r="D58" s="47">
        <f>IF('Town Data'!E54&gt;9,'Town Data'!D54,"*")</f>
        <v>157759</v>
      </c>
      <c r="E58" s="48">
        <f>IF('Town Data'!G54&gt;9,'Town Data'!F54,"*")</f>
        <v>41567</v>
      </c>
      <c r="F58" s="46">
        <f>IF('Town Data'!I54&gt;9,'Town Data'!H54,"*")</f>
        <v>197044</v>
      </c>
      <c r="G58" s="47">
        <f>IF('Town Data'!K54&gt;9,'Town Data'!J54,"*")</f>
        <v>115583</v>
      </c>
      <c r="H58" s="48" t="str">
        <f>IF('Town Data'!M54&gt;9,'Town Data'!L54,"*")</f>
        <v>*</v>
      </c>
      <c r="I58" s="9">
        <f t="shared" si="0"/>
        <v>-0.20468301496112543</v>
      </c>
      <c r="J58" s="9">
        <f t="shared" si="1"/>
        <v>0.36489795212098664</v>
      </c>
      <c r="K58" s="9">
        <f t="shared" si="2"/>
      </c>
      <c r="L58" s="15"/>
    </row>
    <row r="59" spans="1:12" ht="15">
      <c r="A59" s="15"/>
      <c r="B59" s="27" t="str">
        <f>'Town Data'!A55</f>
        <v>FERRISBURGH</v>
      </c>
      <c r="C59" s="52">
        <f>IF('Town Data'!C55&gt;9,'Town Data'!B55,"*")</f>
        <v>3202698.88</v>
      </c>
      <c r="D59" s="44">
        <f>IF('Town Data'!E55&gt;9,'Town Data'!D55,"*")</f>
        <v>3738011.71</v>
      </c>
      <c r="E59" s="45" t="str">
        <f>IF('Town Data'!G55&gt;9,'Town Data'!F55,"*")</f>
        <v>*</v>
      </c>
      <c r="F59" s="44">
        <f>IF('Town Data'!I55&gt;9,'Town Data'!H55,"*")</f>
        <v>2754310</v>
      </c>
      <c r="G59" s="44">
        <f>IF('Town Data'!K55&gt;9,'Town Data'!J55,"*")</f>
        <v>3762410</v>
      </c>
      <c r="H59" s="45" t="str">
        <f>IF('Town Data'!M55&gt;9,'Town Data'!L55,"*")</f>
        <v>*</v>
      </c>
      <c r="I59" s="22">
        <f t="shared" si="0"/>
        <v>0.16279535709488036</v>
      </c>
      <c r="J59" s="22">
        <f t="shared" si="1"/>
        <v>-0.0064847504657918826</v>
      </c>
      <c r="K59" s="22">
        <f t="shared" si="2"/>
      </c>
      <c r="L59" s="15"/>
    </row>
    <row r="60" spans="1:12" ht="15">
      <c r="A60" s="15"/>
      <c r="B60" s="15" t="str">
        <f>'Town Data'!A56</f>
        <v>FRANKLIN</v>
      </c>
      <c r="C60" s="51" t="str">
        <f>IF('Town Data'!C56&gt;9,'Town Data'!B56,"*")</f>
        <v>*</v>
      </c>
      <c r="D60" s="47">
        <f>IF('Town Data'!E56&gt;9,'Town Data'!D56,"*")</f>
        <v>31512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>
        <f>IF('Town Data'!K56&gt;9,'Town Data'!J56,"*")</f>
        <v>31701</v>
      </c>
      <c r="H60" s="48" t="str">
        <f>IF('Town Data'!M56&gt;9,'Town Data'!L56,"*")</f>
        <v>*</v>
      </c>
      <c r="I60" s="9">
        <f t="shared" si="0"/>
      </c>
      <c r="J60" s="9">
        <f t="shared" si="1"/>
        <v>-0.005961957036055645</v>
      </c>
      <c r="K60" s="9">
        <f t="shared" si="2"/>
      </c>
      <c r="L60" s="15"/>
    </row>
    <row r="61" spans="1:12" ht="15">
      <c r="A61" s="15"/>
      <c r="B61" s="27" t="str">
        <f>'Town Data'!A57</f>
        <v>GEORGIA</v>
      </c>
      <c r="C61" s="52">
        <f>IF('Town Data'!C57&gt;9,'Town Data'!B57,"*")</f>
        <v>387315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337349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0.148113674562545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GLOVER</v>
      </c>
      <c r="C62" s="51">
        <f>IF('Town Data'!C58&gt;9,'Town Data'!B58,"*")</f>
        <v>326964.34</v>
      </c>
      <c r="D62" s="47">
        <f>IF('Town Data'!E58&gt;9,'Town Data'!D58,"*")</f>
        <v>69984</v>
      </c>
      <c r="E62" s="48" t="str">
        <f>IF('Town Data'!G58&gt;9,'Town Data'!F58,"*")</f>
        <v>*</v>
      </c>
      <c r="F62" s="46">
        <f>IF('Town Data'!I58&gt;9,'Town Data'!H58,"*")</f>
        <v>287282</v>
      </c>
      <c r="G62" s="47">
        <f>IF('Town Data'!K58&gt;9,'Town Data'!J58,"*")</f>
        <v>86239.9</v>
      </c>
      <c r="H62" s="48" t="str">
        <f>IF('Town Data'!M58&gt;9,'Town Data'!L58,"*")</f>
        <v>*</v>
      </c>
      <c r="I62" s="9">
        <f t="shared" si="0"/>
        <v>0.13813026921282928</v>
      </c>
      <c r="J62" s="9">
        <f t="shared" si="1"/>
        <v>-0.1884962760856633</v>
      </c>
      <c r="K62" s="9">
        <f t="shared" si="2"/>
      </c>
      <c r="L62" s="15"/>
    </row>
    <row r="63" spans="1:12" ht="15">
      <c r="A63" s="15"/>
      <c r="B63" s="27" t="str">
        <f>'Town Data'!A59</f>
        <v>GOSHEN</v>
      </c>
      <c r="C63" s="52" t="str">
        <f>IF('Town Data'!C59&gt;9,'Town Data'!B59,"*")</f>
        <v>*</v>
      </c>
      <c r="D63" s="44">
        <f>IF('Town Data'!E59&gt;9,'Town Data'!D59,"*")</f>
        <v>131247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GRAFTON</v>
      </c>
      <c r="C64" s="51" t="str">
        <f>IF('Town Data'!C60&gt;9,'Town Data'!B60,"*")</f>
        <v>*</v>
      </c>
      <c r="D64" s="47">
        <f>IF('Town Data'!E60&gt;9,'Town Data'!D60,"*")</f>
        <v>405753</v>
      </c>
      <c r="E64" s="48" t="str">
        <f>IF('Town Data'!G60&gt;9,'Town Data'!F60,"*")</f>
        <v>*</v>
      </c>
      <c r="F64" s="46">
        <f>IF('Town Data'!I60&gt;9,'Town Data'!H60,"*")</f>
        <v>321888</v>
      </c>
      <c r="G64" s="47">
        <f>IF('Town Data'!K60&gt;9,'Town Data'!J60,"*")</f>
        <v>361240</v>
      </c>
      <c r="H64" s="48" t="str">
        <f>IF('Town Data'!M60&gt;9,'Town Data'!L60,"*")</f>
        <v>*</v>
      </c>
      <c r="I64" s="9">
        <f t="shared" si="0"/>
      </c>
      <c r="J64" s="9">
        <f t="shared" si="1"/>
        <v>0.12322278817406711</v>
      </c>
      <c r="K64" s="9">
        <f t="shared" si="2"/>
      </c>
      <c r="L64" s="15"/>
    </row>
    <row r="65" spans="1:12" ht="15">
      <c r="A65" s="15"/>
      <c r="B65" s="27" t="str">
        <f>'Town Data'!A61</f>
        <v>GRAND ISLE</v>
      </c>
      <c r="C65" s="52">
        <f>IF('Town Data'!C61&gt;9,'Town Data'!B61,"*")</f>
        <v>327643.46</v>
      </c>
      <c r="D65" s="44">
        <f>IF('Town Data'!E61&gt;9,'Town Data'!D61,"*")</f>
        <v>363069.3</v>
      </c>
      <c r="E65" s="45" t="str">
        <f>IF('Town Data'!G61&gt;9,'Town Data'!F61,"*")</f>
        <v>*</v>
      </c>
      <c r="F65" s="44">
        <f>IF('Town Data'!I61&gt;9,'Town Data'!H61,"*")</f>
        <v>271155.59</v>
      </c>
      <c r="G65" s="44">
        <f>IF('Town Data'!K61&gt;9,'Town Data'!J61,"*")</f>
        <v>333446.88</v>
      </c>
      <c r="H65" s="45" t="str">
        <f>IF('Town Data'!M61&gt;9,'Town Data'!L61,"*")</f>
        <v>*</v>
      </c>
      <c r="I65" s="22">
        <f t="shared" si="0"/>
        <v>0.20832271980821043</v>
      </c>
      <c r="J65" s="22">
        <f t="shared" si="1"/>
        <v>0.08883699856480884</v>
      </c>
      <c r="K65" s="22">
        <f t="shared" si="2"/>
      </c>
      <c r="L65" s="15"/>
    </row>
    <row r="66" spans="1:12" ht="15">
      <c r="A66" s="15"/>
      <c r="B66" s="15" t="str">
        <f>'Town Data'!A62</f>
        <v>GREENSBORO</v>
      </c>
      <c r="C66" s="51">
        <f>IF('Town Data'!C62&gt;9,'Town Data'!B62,"*")</f>
        <v>134805.48</v>
      </c>
      <c r="D66" s="47">
        <f>IF('Town Data'!E62&gt;9,'Town Data'!D62,"*")</f>
        <v>258327</v>
      </c>
      <c r="E66" s="48" t="str">
        <f>IF('Town Data'!G62&gt;9,'Town Data'!F62,"*")</f>
        <v>*</v>
      </c>
      <c r="F66" s="46">
        <f>IF('Town Data'!I62&gt;9,'Town Data'!H62,"*")</f>
        <v>133602</v>
      </c>
      <c r="G66" s="47">
        <f>IF('Town Data'!K62&gt;9,'Town Data'!J62,"*")</f>
        <v>271157.36</v>
      </c>
      <c r="H66" s="48" t="str">
        <f>IF('Town Data'!M62&gt;9,'Town Data'!L62,"*")</f>
        <v>*</v>
      </c>
      <c r="I66" s="9">
        <f t="shared" si="0"/>
        <v>0.009007948982799737</v>
      </c>
      <c r="J66" s="9">
        <f t="shared" si="1"/>
        <v>-0.04731702654134111</v>
      </c>
      <c r="K66" s="9">
        <f t="shared" si="2"/>
      </c>
      <c r="L66" s="15"/>
    </row>
    <row r="67" spans="1:12" ht="15">
      <c r="A67" s="15"/>
      <c r="B67" s="27" t="str">
        <f>'Town Data'!A63</f>
        <v>GROTON</v>
      </c>
      <c r="C67" s="52">
        <f>IF('Town Data'!C63&gt;9,'Town Data'!B63,"*")</f>
        <v>56159.33</v>
      </c>
      <c r="D67" s="44">
        <f>IF('Town Data'!E63&gt;9,'Town Data'!D63,"*")</f>
        <v>39539</v>
      </c>
      <c r="E67" s="45" t="str">
        <f>IF('Town Data'!G63&gt;9,'Town Data'!F63,"*")</f>
        <v>*</v>
      </c>
      <c r="F67" s="44">
        <f>IF('Town Data'!I63&gt;9,'Town Data'!H63,"*")</f>
        <v>61632</v>
      </c>
      <c r="G67" s="44">
        <f>IF('Town Data'!K63&gt;9,'Town Data'!J63,"*")</f>
        <v>39900</v>
      </c>
      <c r="H67" s="45" t="str">
        <f>IF('Town Data'!M63&gt;9,'Town Data'!L63,"*")</f>
        <v>*</v>
      </c>
      <c r="I67" s="22">
        <f t="shared" si="0"/>
        <v>-0.08879591770508824</v>
      </c>
      <c r="J67" s="22">
        <f t="shared" si="1"/>
        <v>-0.009047619047619047</v>
      </c>
      <c r="K67" s="22">
        <f t="shared" si="2"/>
      </c>
      <c r="L67" s="15"/>
    </row>
    <row r="68" spans="1:12" ht="15">
      <c r="A68" s="15"/>
      <c r="B68" s="15" t="str">
        <f>'Town Data'!A64</f>
        <v>HARDWICK</v>
      </c>
      <c r="C68" s="51">
        <f>IF('Town Data'!C64&gt;9,'Town Data'!B64,"*")</f>
        <v>964274.23</v>
      </c>
      <c r="D68" s="47">
        <f>IF('Town Data'!E64&gt;9,'Town Data'!D64,"*")</f>
        <v>47683</v>
      </c>
      <c r="E68" s="48">
        <f>IF('Town Data'!G64&gt;9,'Town Data'!F64,"*")</f>
        <v>105326.39</v>
      </c>
      <c r="F68" s="46">
        <f>IF('Town Data'!I64&gt;9,'Town Data'!H64,"*")</f>
        <v>1024952.3</v>
      </c>
      <c r="G68" s="47">
        <f>IF('Town Data'!K64&gt;9,'Town Data'!J64,"*")</f>
        <v>47209</v>
      </c>
      <c r="H68" s="48">
        <f>IF('Town Data'!M64&gt;9,'Town Data'!L64,"*")</f>
        <v>143950</v>
      </c>
      <c r="I68" s="9">
        <f t="shared" si="0"/>
        <v>-0.05920087207960806</v>
      </c>
      <c r="J68" s="9">
        <f t="shared" si="1"/>
        <v>0.010040458387171937</v>
      </c>
      <c r="K68" s="9">
        <f t="shared" si="2"/>
        <v>-0.268312678013199</v>
      </c>
      <c r="L68" s="15"/>
    </row>
    <row r="69" spans="1:12" ht="15">
      <c r="A69" s="15"/>
      <c r="B69" s="27" t="str">
        <f>'Town Data'!A65</f>
        <v>HARTFORD</v>
      </c>
      <c r="C69" s="52">
        <f>IF('Town Data'!C65&gt;9,'Town Data'!B65,"*")</f>
        <v>6316633.3</v>
      </c>
      <c r="D69" s="44">
        <f>IF('Town Data'!E65&gt;9,'Town Data'!D65,"*")</f>
        <v>4678321.17</v>
      </c>
      <c r="E69" s="45">
        <f>IF('Town Data'!G65&gt;9,'Town Data'!F65,"*")</f>
        <v>1050760.6</v>
      </c>
      <c r="F69" s="44">
        <f>IF('Town Data'!I65&gt;9,'Town Data'!H65,"*")</f>
        <v>6067629.68</v>
      </c>
      <c r="G69" s="44">
        <f>IF('Town Data'!K65&gt;9,'Town Data'!J65,"*")</f>
        <v>4449465.5</v>
      </c>
      <c r="H69" s="45">
        <f>IF('Town Data'!M65&gt;9,'Town Data'!L65,"*")</f>
        <v>959324.41</v>
      </c>
      <c r="I69" s="22">
        <f t="shared" si="0"/>
        <v>0.04103803843216749</v>
      </c>
      <c r="J69" s="22">
        <f t="shared" si="1"/>
        <v>0.05143441835878937</v>
      </c>
      <c r="K69" s="22">
        <f t="shared" si="2"/>
        <v>0.09531310685610518</v>
      </c>
      <c r="L69" s="15"/>
    </row>
    <row r="70" spans="1:12" ht="15">
      <c r="A70" s="15"/>
      <c r="B70" s="15" t="str">
        <f>'Town Data'!A66</f>
        <v>HARTLAND</v>
      </c>
      <c r="C70" s="51">
        <f>IF('Town Data'!C66&gt;9,'Town Data'!B66,"*")</f>
        <v>362188.42</v>
      </c>
      <c r="D70" s="47">
        <f>IF('Town Data'!E66&gt;9,'Town Data'!D66,"*")</f>
        <v>34513</v>
      </c>
      <c r="E70" s="48" t="str">
        <f>IF('Town Data'!G66&gt;9,'Town Data'!F66,"*")</f>
        <v>*</v>
      </c>
      <c r="F70" s="46">
        <f>IF('Town Data'!I66&gt;9,'Town Data'!H66,"*")</f>
        <v>309471.5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  <v>0.17034499138046633</v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HIGHGATE</v>
      </c>
      <c r="C71" s="52">
        <f>IF('Town Data'!C67&gt;9,'Town Data'!B67,"*")</f>
        <v>88478.56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>
        <f>IF('Town Data'!I67&gt;9,'Town Data'!H67,"*")</f>
        <v>68919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  <v>0.28380504650386684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HINESBURG</v>
      </c>
      <c r="C72" s="51">
        <f>IF('Town Data'!C68&gt;9,'Town Data'!B68,"*")</f>
        <v>1347434.27</v>
      </c>
      <c r="D72" s="47">
        <f>IF('Town Data'!E68&gt;9,'Town Data'!D68,"*")</f>
        <v>38200.25</v>
      </c>
      <c r="E72" s="48">
        <f>IF('Town Data'!G68&gt;9,'Town Data'!F68,"*")</f>
        <v>160036</v>
      </c>
      <c r="F72" s="46">
        <f>IF('Town Data'!I68&gt;9,'Town Data'!H68,"*")</f>
        <v>1272775.21</v>
      </c>
      <c r="G72" s="47">
        <f>IF('Town Data'!K68&gt;9,'Town Data'!J68,"*")</f>
        <v>45044</v>
      </c>
      <c r="H72" s="48">
        <f>IF('Town Data'!M68&gt;9,'Town Data'!L68,"*")</f>
        <v>155254</v>
      </c>
      <c r="I72" s="9">
        <f t="shared" si="3"/>
        <v>0.05865848062832718</v>
      </c>
      <c r="J72" s="9">
        <f t="shared" si="4"/>
        <v>-0.15193477488677737</v>
      </c>
      <c r="K72" s="9">
        <f t="shared" si="5"/>
        <v>0.03080113877903307</v>
      </c>
      <c r="L72" s="15"/>
    </row>
    <row r="73" spans="1:12" ht="15">
      <c r="A73" s="15"/>
      <c r="B73" s="27" t="str">
        <f>'Town Data'!A69</f>
        <v>HUNTINGTON</v>
      </c>
      <c r="C73" s="52" t="str">
        <f>IF('Town Data'!C69&gt;9,'Town Data'!B69,"*")</f>
        <v>*</v>
      </c>
      <c r="D73" s="44">
        <f>IF('Town Data'!E69&gt;9,'Town Data'!D69,"*")</f>
        <v>134585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>
        <f>IF('Town Data'!K69&gt;9,'Town Data'!J69,"*")</f>
        <v>158010</v>
      </c>
      <c r="H73" s="45" t="str">
        <f>IF('Town Data'!M69&gt;9,'Town Data'!L69,"*")</f>
        <v>*</v>
      </c>
      <c r="I73" s="22">
        <f t="shared" si="3"/>
      </c>
      <c r="J73" s="22">
        <f t="shared" si="4"/>
        <v>-0.148250110752484</v>
      </c>
      <c r="K73" s="22">
        <f t="shared" si="5"/>
      </c>
      <c r="L73" s="15"/>
    </row>
    <row r="74" spans="1:12" ht="15">
      <c r="A74" s="15"/>
      <c r="B74" s="15" t="str">
        <f>'Town Data'!A70</f>
        <v>HYDE PARK</v>
      </c>
      <c r="C74" s="51" t="str">
        <f>IF('Town Data'!C70&gt;9,'Town Data'!B70,"*")</f>
        <v>*</v>
      </c>
      <c r="D74" s="47">
        <f>IF('Town Data'!E70&gt;9,'Town Data'!D70,"*")</f>
        <v>78418</v>
      </c>
      <c r="E74" s="48" t="str">
        <f>IF('Town Data'!G70&gt;9,'Town Data'!F70,"*")</f>
        <v>*</v>
      </c>
      <c r="F74" s="46">
        <f>IF('Town Data'!I70&gt;9,'Town Data'!H70,"*")</f>
        <v>38047</v>
      </c>
      <c r="G74" s="47">
        <f>IF('Town Data'!K70&gt;9,'Town Data'!J70,"*")</f>
        <v>69764</v>
      </c>
      <c r="H74" s="48" t="str">
        <f>IF('Town Data'!M70&gt;9,'Town Data'!L70,"*")</f>
        <v>*</v>
      </c>
      <c r="I74" s="9">
        <f t="shared" si="3"/>
      </c>
      <c r="J74" s="9">
        <f t="shared" si="4"/>
        <v>0.12404678630812453</v>
      </c>
      <c r="K74" s="9">
        <f t="shared" si="5"/>
      </c>
      <c r="L74" s="15"/>
    </row>
    <row r="75" spans="1:12" ht="15">
      <c r="A75" s="15"/>
      <c r="B75" s="27" t="str">
        <f>'Town Data'!A71</f>
        <v>IRASBURG</v>
      </c>
      <c r="C75" s="52">
        <f>IF('Town Data'!C71&gt;9,'Town Data'!B71,"*")</f>
        <v>85562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>
        <f>IF('Town Data'!I71&gt;9,'Town Data'!H71,"*")</f>
        <v>78815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  <v>0.08560553194188923</v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ISLE LA MOTTE</v>
      </c>
      <c r="C76" s="51">
        <f>IF('Town Data'!C72&gt;9,'Town Data'!B72,"*")</f>
        <v>123790</v>
      </c>
      <c r="D76" s="47">
        <f>IF('Town Data'!E72&gt;9,'Town Data'!D72,"*")</f>
        <v>221438</v>
      </c>
      <c r="E76" s="48" t="str">
        <f>IF('Town Data'!G72&gt;9,'Town Data'!F72,"*")</f>
        <v>*</v>
      </c>
      <c r="F76" s="46">
        <f>IF('Town Data'!I72&gt;9,'Town Data'!H72,"*")</f>
        <v>134564.43</v>
      </c>
      <c r="G76" s="47">
        <f>IF('Town Data'!K72&gt;9,'Town Data'!J72,"*")</f>
        <v>223759.5</v>
      </c>
      <c r="H76" s="48" t="str">
        <f>IF('Town Data'!M72&gt;9,'Town Data'!L72,"*")</f>
        <v>*</v>
      </c>
      <c r="I76" s="9">
        <f t="shared" si="3"/>
        <v>-0.08006893054873411</v>
      </c>
      <c r="J76" s="9">
        <f t="shared" si="4"/>
        <v>-0.010374978492533278</v>
      </c>
      <c r="K76" s="9">
        <f t="shared" si="5"/>
      </c>
      <c r="L76" s="15"/>
    </row>
    <row r="77" spans="1:12" ht="15">
      <c r="A77" s="15"/>
      <c r="B77" s="27" t="str">
        <f>'Town Data'!A73</f>
        <v>JAMAICA</v>
      </c>
      <c r="C77" s="52">
        <f>IF('Town Data'!C73&gt;9,'Town Data'!B73,"*")</f>
        <v>107241</v>
      </c>
      <c r="D77" s="44">
        <f>IF('Town Data'!E73&gt;9,'Town Data'!D73,"*")</f>
        <v>76705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>
        <f>IF('Town Data'!K73&gt;9,'Town Data'!J73,"*")</f>
        <v>73909</v>
      </c>
      <c r="H77" s="45" t="str">
        <f>IF('Town Data'!M73&gt;9,'Town Data'!L73,"*")</f>
        <v>*</v>
      </c>
      <c r="I77" s="22">
        <f t="shared" si="3"/>
      </c>
      <c r="J77" s="22">
        <f t="shared" si="4"/>
        <v>0.037830304834323286</v>
      </c>
      <c r="K77" s="22">
        <f t="shared" si="5"/>
      </c>
      <c r="L77" s="15"/>
    </row>
    <row r="78" spans="1:12" ht="15">
      <c r="A78" s="15"/>
      <c r="B78" s="15" t="str">
        <f>'Town Data'!A74</f>
        <v>JAY</v>
      </c>
      <c r="C78" s="51" t="str">
        <f>IF('Town Data'!C74&gt;9,'Town Data'!B74,"*")</f>
        <v>*</v>
      </c>
      <c r="D78" s="47">
        <f>IF('Town Data'!E74&gt;9,'Town Data'!D74,"*")</f>
        <v>505130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>
        <f>IF('Town Data'!K74&gt;9,'Town Data'!J74,"*")</f>
        <v>449554</v>
      </c>
      <c r="H78" s="48" t="str">
        <f>IF('Town Data'!M74&gt;9,'Town Data'!L74,"*")</f>
        <v>*</v>
      </c>
      <c r="I78" s="9">
        <f t="shared" si="3"/>
      </c>
      <c r="J78" s="9">
        <f t="shared" si="4"/>
        <v>0.12362474808365624</v>
      </c>
      <c r="K78" s="9">
        <f t="shared" si="5"/>
      </c>
      <c r="L78" s="15"/>
    </row>
    <row r="79" spans="1:12" ht="15">
      <c r="A79" s="15"/>
      <c r="B79" s="27" t="str">
        <f>'Town Data'!A75</f>
        <v>JERICHO</v>
      </c>
      <c r="C79" s="52">
        <f>IF('Town Data'!C75&gt;9,'Town Data'!B75,"*")</f>
        <v>943021</v>
      </c>
      <c r="D79" s="44">
        <f>IF('Town Data'!E75&gt;9,'Town Data'!D75,"*")</f>
        <v>73426</v>
      </c>
      <c r="E79" s="45" t="str">
        <f>IF('Town Data'!G75&gt;9,'Town Data'!F75,"*")</f>
        <v>*</v>
      </c>
      <c r="F79" s="44">
        <f>IF('Town Data'!I75&gt;9,'Town Data'!H75,"*")</f>
        <v>813861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  <v>0.15870031860477404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JOHNSON</v>
      </c>
      <c r="C80" s="51">
        <f>IF('Town Data'!C76&gt;9,'Town Data'!B76,"*")</f>
        <v>700973.72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>
        <f>IF('Town Data'!I76&gt;9,'Town Data'!H76,"*")</f>
        <v>696267.65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  <v>0.006758995624742796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KILLINGTON</v>
      </c>
      <c r="C81" s="52">
        <f>IF('Town Data'!C77&gt;9,'Town Data'!B77,"*")</f>
        <v>2679082.15</v>
      </c>
      <c r="D81" s="44">
        <f>IF('Town Data'!E77&gt;9,'Town Data'!D77,"*")</f>
        <v>3218244.59</v>
      </c>
      <c r="E81" s="45">
        <f>IF('Town Data'!G77&gt;9,'Town Data'!F77,"*")</f>
        <v>1089177.2</v>
      </c>
      <c r="F81" s="44">
        <f>IF('Town Data'!I77&gt;9,'Town Data'!H77,"*")</f>
        <v>2415242.26</v>
      </c>
      <c r="G81" s="44">
        <f>IF('Town Data'!K77&gt;9,'Town Data'!J77,"*")</f>
        <v>2745349.26</v>
      </c>
      <c r="H81" s="45">
        <f>IF('Town Data'!M77&gt;9,'Town Data'!L77,"*")</f>
        <v>1070833.86</v>
      </c>
      <c r="I81" s="22">
        <f t="shared" si="3"/>
        <v>0.1092395137206651</v>
      </c>
      <c r="J81" s="22">
        <f t="shared" si="4"/>
        <v>0.17225324911847467</v>
      </c>
      <c r="K81" s="22">
        <f t="shared" si="5"/>
        <v>0.017129958890167937</v>
      </c>
      <c r="L81" s="15"/>
    </row>
    <row r="82" spans="1:12" ht="15">
      <c r="A82" s="15"/>
      <c r="B82" s="15" t="str">
        <f>'Town Data'!A78</f>
        <v>LEICESTER</v>
      </c>
      <c r="C82" s="51" t="str">
        <f>IF('Town Data'!C78&gt;9,'Town Data'!B78,"*")</f>
        <v>*</v>
      </c>
      <c r="D82" s="47">
        <f>IF('Town Data'!E78&gt;9,'Town Data'!D78,"*")</f>
        <v>46381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>
        <f>IF('Town Data'!K78&gt;9,'Town Data'!J78,"*")</f>
        <v>51613</v>
      </c>
      <c r="H82" s="48" t="str">
        <f>IF('Town Data'!M78&gt;9,'Town Data'!L78,"*")</f>
        <v>*</v>
      </c>
      <c r="I82" s="9">
        <f t="shared" si="3"/>
      </c>
      <c r="J82" s="9">
        <f t="shared" si="4"/>
        <v>-0.10136980993160638</v>
      </c>
      <c r="K82" s="9">
        <f t="shared" si="5"/>
      </c>
      <c r="L82" s="15"/>
    </row>
    <row r="83" spans="1:12" ht="15">
      <c r="A83" s="15"/>
      <c r="B83" s="27" t="str">
        <f>'Town Data'!A79</f>
        <v>LINCOLN</v>
      </c>
      <c r="C83" s="52">
        <f>IF('Town Data'!C79&gt;9,'Town Data'!B79,"*")</f>
        <v>33592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LONDONDERRY</v>
      </c>
      <c r="C84" s="51">
        <f>IF('Town Data'!C80&gt;9,'Town Data'!B80,"*")</f>
        <v>683467.55</v>
      </c>
      <c r="D84" s="46">
        <f>IF('Town Data'!E80&gt;9,'Town Data'!D80,"*")</f>
        <v>204752.69</v>
      </c>
      <c r="E84" s="50">
        <f>IF('Town Data'!G80&gt;9,'Town Data'!F80,"*")</f>
        <v>174378.5</v>
      </c>
      <c r="F84" s="46">
        <f>IF('Town Data'!I80&gt;9,'Town Data'!H80,"*")</f>
        <v>631302.8</v>
      </c>
      <c r="G84" s="47">
        <f>IF('Town Data'!K80&gt;9,'Town Data'!J80,"*")</f>
        <v>239777</v>
      </c>
      <c r="H84" s="48">
        <f>IF('Town Data'!M80&gt;9,'Town Data'!L80,"*")</f>
        <v>177474.5</v>
      </c>
      <c r="I84" s="9">
        <f t="shared" si="3"/>
        <v>0.08263031622859901</v>
      </c>
      <c r="J84" s="9">
        <f t="shared" si="4"/>
        <v>-0.14607034869899949</v>
      </c>
      <c r="K84" s="9">
        <f t="shared" si="5"/>
        <v>-0.017444759669699026</v>
      </c>
      <c r="L84" s="15"/>
    </row>
    <row r="85" spans="1:12" ht="15">
      <c r="A85" s="15"/>
      <c r="B85" s="27" t="str">
        <f>'Town Data'!A81</f>
        <v>LUDLOW</v>
      </c>
      <c r="C85" s="52">
        <f>IF('Town Data'!C81&gt;9,'Town Data'!B81,"*")</f>
        <v>3115754.05</v>
      </c>
      <c r="D85" s="44">
        <f>IF('Town Data'!E81&gt;9,'Town Data'!D81,"*")</f>
        <v>1525797.81</v>
      </c>
      <c r="E85" s="45">
        <f>IF('Town Data'!G81&gt;9,'Town Data'!F81,"*")</f>
        <v>1011718.5</v>
      </c>
      <c r="F85" s="44">
        <f>IF('Town Data'!I81&gt;9,'Town Data'!H81,"*")</f>
        <v>2980560.23</v>
      </c>
      <c r="G85" s="44">
        <f>IF('Town Data'!K81&gt;9,'Town Data'!J81,"*")</f>
        <v>1435444.28</v>
      </c>
      <c r="H85" s="45">
        <f>IF('Town Data'!M81&gt;9,'Town Data'!L81,"*")</f>
        <v>883621</v>
      </c>
      <c r="I85" s="22">
        <f t="shared" si="3"/>
        <v>0.045358526440514114</v>
      </c>
      <c r="J85" s="22">
        <f t="shared" si="4"/>
        <v>0.06294464456676788</v>
      </c>
      <c r="K85" s="22">
        <f t="shared" si="5"/>
        <v>0.14496882713289974</v>
      </c>
      <c r="L85" s="15"/>
    </row>
    <row r="86" spans="1:12" ht="15">
      <c r="A86" s="15"/>
      <c r="B86" s="15" t="str">
        <f>'Town Data'!A82</f>
        <v>LUNENBURG</v>
      </c>
      <c r="C86" s="51" t="str">
        <f>IF('Town Data'!C82&gt;9,'Town Data'!B82,"*")</f>
        <v>*</v>
      </c>
      <c r="D86" s="47">
        <f>IF('Town Data'!E82&gt;9,'Town Data'!D82,"*")</f>
        <v>25852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>
        <f>IF('Town Data'!K82&gt;9,'Town Data'!J82,"*")</f>
        <v>23835</v>
      </c>
      <c r="H86" s="48" t="str">
        <f>IF('Town Data'!M82&gt;9,'Town Data'!L82,"*")</f>
        <v>*</v>
      </c>
      <c r="I86" s="9">
        <f t="shared" si="3"/>
      </c>
      <c r="J86" s="9">
        <f t="shared" si="4"/>
        <v>0.08462345290539124</v>
      </c>
      <c r="K86" s="9">
        <f t="shared" si="5"/>
      </c>
      <c r="L86" s="15"/>
    </row>
    <row r="87" spans="1:12" ht="15">
      <c r="A87" s="15"/>
      <c r="B87" s="27" t="str">
        <f>'Town Data'!A83</f>
        <v>LYNDON</v>
      </c>
      <c r="C87" s="52">
        <f>IF('Town Data'!C83&gt;9,'Town Data'!B83,"*")</f>
        <v>3088311.18</v>
      </c>
      <c r="D87" s="44">
        <f>IF('Town Data'!E83&gt;9,'Town Data'!D83,"*")</f>
        <v>544194.88</v>
      </c>
      <c r="E87" s="45">
        <f>IF('Town Data'!G83&gt;9,'Town Data'!F83,"*")</f>
        <v>333830.32</v>
      </c>
      <c r="F87" s="44">
        <f>IF('Town Data'!I83&gt;9,'Town Data'!H83,"*")</f>
        <v>2994327.87</v>
      </c>
      <c r="G87" s="44">
        <f>IF('Town Data'!K83&gt;9,'Town Data'!J83,"*")</f>
        <v>500606</v>
      </c>
      <c r="H87" s="45">
        <f>IF('Town Data'!M83&gt;9,'Town Data'!L83,"*")</f>
        <v>370655.78</v>
      </c>
      <c r="I87" s="22">
        <f t="shared" si="3"/>
        <v>0.03138711393017895</v>
      </c>
      <c r="J87" s="22">
        <f t="shared" si="4"/>
        <v>0.08707222845910757</v>
      </c>
      <c r="K87" s="22">
        <f t="shared" si="5"/>
        <v>-0.0993521806135062</v>
      </c>
      <c r="L87" s="15"/>
    </row>
    <row r="88" spans="1:12" ht="15">
      <c r="A88" s="15"/>
      <c r="B88" s="15" t="str">
        <f>'Town Data'!A84</f>
        <v>MANCHESTER</v>
      </c>
      <c r="C88" s="51">
        <f>IF('Town Data'!C84&gt;9,'Town Data'!B84,"*")</f>
        <v>8037547.24</v>
      </c>
      <c r="D88" s="47">
        <f>IF('Town Data'!E84&gt;9,'Town Data'!D84,"*")</f>
        <v>8029860.17</v>
      </c>
      <c r="E88" s="48">
        <f>IF('Town Data'!G84&gt;9,'Town Data'!F84,"*")</f>
        <v>1924179.25</v>
      </c>
      <c r="F88" s="46">
        <f>IF('Town Data'!I84&gt;9,'Town Data'!H84,"*")</f>
        <v>7751587.03</v>
      </c>
      <c r="G88" s="47">
        <f>IF('Town Data'!K84&gt;9,'Town Data'!J84,"*")</f>
        <v>7243970.71</v>
      </c>
      <c r="H88" s="48">
        <f>IF('Town Data'!M84&gt;9,'Town Data'!L84,"*")</f>
        <v>1742443.34</v>
      </c>
      <c r="I88" s="9">
        <f t="shared" si="3"/>
        <v>0.036890537240088235</v>
      </c>
      <c r="J88" s="9">
        <f t="shared" si="4"/>
        <v>0.10848876830977688</v>
      </c>
      <c r="K88" s="9">
        <f t="shared" si="5"/>
        <v>0.10429946605896517</v>
      </c>
      <c r="L88" s="15"/>
    </row>
    <row r="89" spans="1:12" ht="15">
      <c r="A89" s="15"/>
      <c r="B89" s="27" t="str">
        <f>'Town Data'!A85</f>
        <v>MARLBORO</v>
      </c>
      <c r="C89" s="52" t="str">
        <f>IF('Town Data'!C85&gt;9,'Town Data'!B85,"*")</f>
        <v>*</v>
      </c>
      <c r="D89" s="44">
        <f>IF('Town Data'!E85&gt;9,'Town Data'!D85,"*")</f>
        <v>66667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>
        <f>IF('Town Data'!K85&gt;9,'Town Data'!J85,"*")</f>
        <v>68778</v>
      </c>
      <c r="H89" s="45" t="str">
        <f>IF('Town Data'!M85&gt;9,'Town Data'!L85,"*")</f>
        <v>*</v>
      </c>
      <c r="I89" s="22">
        <f t="shared" si="3"/>
      </c>
      <c r="J89" s="22">
        <f t="shared" si="4"/>
        <v>-0.030692954142312948</v>
      </c>
      <c r="K89" s="22">
        <f t="shared" si="5"/>
      </c>
      <c r="L89" s="15"/>
    </row>
    <row r="90" spans="1:12" ht="15">
      <c r="A90" s="15"/>
      <c r="B90" s="15" t="str">
        <f>'Town Data'!A86</f>
        <v>MARSHFIELD</v>
      </c>
      <c r="C90" s="51">
        <f>IF('Town Data'!C86&gt;9,'Town Data'!B86,"*")</f>
        <v>318701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>
        <f>IF('Town Data'!I86&gt;9,'Town Data'!H86,"*")</f>
        <v>322888.67</v>
      </c>
      <c r="G90" s="47">
        <f>IF('Town Data'!K86&gt;9,'Town Data'!J86,"*")</f>
        <v>76924</v>
      </c>
      <c r="H90" s="48" t="str">
        <f>IF('Town Data'!M86&gt;9,'Town Data'!L86,"*")</f>
        <v>*</v>
      </c>
      <c r="I90" s="9">
        <f t="shared" si="3"/>
        <v>-0.012969392825087309</v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MENDON</v>
      </c>
      <c r="C91" s="52">
        <f>IF('Town Data'!C87&gt;9,'Town Data'!B87,"*")</f>
        <v>443605</v>
      </c>
      <c r="D91" s="44">
        <f>IF('Town Data'!E87&gt;9,'Town Data'!D87,"*")</f>
        <v>709794</v>
      </c>
      <c r="E91" s="45">
        <f>IF('Town Data'!G87&gt;9,'Town Data'!F87,"*")</f>
        <v>63678</v>
      </c>
      <c r="F91" s="44">
        <f>IF('Town Data'!I87&gt;9,'Town Data'!H87,"*")</f>
        <v>394158</v>
      </c>
      <c r="G91" s="44">
        <f>IF('Town Data'!K87&gt;9,'Town Data'!J87,"*")</f>
        <v>780340.45</v>
      </c>
      <c r="H91" s="45">
        <f>IF('Town Data'!M87&gt;9,'Town Data'!L87,"*")</f>
        <v>62959</v>
      </c>
      <c r="I91" s="22">
        <f t="shared" si="3"/>
        <v>0.1254496927628007</v>
      </c>
      <c r="J91" s="22">
        <f t="shared" si="4"/>
        <v>-0.0904047073299865</v>
      </c>
      <c r="K91" s="22">
        <f t="shared" si="5"/>
        <v>0.011420130561158849</v>
      </c>
      <c r="L91" s="15"/>
    </row>
    <row r="92" spans="1:12" ht="15">
      <c r="A92" s="15"/>
      <c r="B92" s="15" t="str">
        <f>'Town Data'!A88</f>
        <v>MIDDLEBURY</v>
      </c>
      <c r="C92" s="51">
        <f>IF('Town Data'!C88&gt;9,'Town Data'!B88,"*")</f>
        <v>6074028.43</v>
      </c>
      <c r="D92" s="47">
        <f>IF('Town Data'!E88&gt;9,'Town Data'!D88,"*")</f>
        <v>2076762</v>
      </c>
      <c r="E92" s="48">
        <f>IF('Town Data'!G88&gt;9,'Town Data'!F88,"*")</f>
        <v>1077054.7</v>
      </c>
      <c r="F92" s="46">
        <f>IF('Town Data'!I88&gt;9,'Town Data'!H88,"*")</f>
        <v>5745836.01</v>
      </c>
      <c r="G92" s="47">
        <f>IF('Town Data'!K88&gt;9,'Town Data'!J88,"*")</f>
        <v>2217984.05</v>
      </c>
      <c r="H92" s="48">
        <f>IF('Town Data'!M88&gt;9,'Town Data'!L88,"*")</f>
        <v>955225.25</v>
      </c>
      <c r="I92" s="9">
        <f t="shared" si="3"/>
        <v>0.05711830609659184</v>
      </c>
      <c r="J92" s="9">
        <f t="shared" si="4"/>
        <v>-0.063671355075795</v>
      </c>
      <c r="K92" s="9">
        <f t="shared" si="5"/>
        <v>0.12754002262817063</v>
      </c>
      <c r="L92" s="15"/>
    </row>
    <row r="93" spans="1:12" ht="15">
      <c r="A93" s="15"/>
      <c r="B93" s="27" t="str">
        <f>'Town Data'!A89</f>
        <v>MILTON</v>
      </c>
      <c r="C93" s="52">
        <f>IF('Town Data'!C89&gt;9,'Town Data'!B89,"*")</f>
        <v>2818747.54</v>
      </c>
      <c r="D93" s="44">
        <f>IF('Town Data'!E89&gt;9,'Town Data'!D89,"*")</f>
        <v>35849</v>
      </c>
      <c r="E93" s="45">
        <f>IF('Town Data'!G89&gt;9,'Town Data'!F89,"*")</f>
        <v>153192.91</v>
      </c>
      <c r="F93" s="44">
        <f>IF('Town Data'!I89&gt;9,'Town Data'!H89,"*")</f>
        <v>2386611</v>
      </c>
      <c r="G93" s="44">
        <f>IF('Town Data'!K89&gt;9,'Town Data'!J89,"*")</f>
        <v>75804</v>
      </c>
      <c r="H93" s="45">
        <f>IF('Town Data'!M89&gt;9,'Town Data'!L89,"*")</f>
        <v>95426</v>
      </c>
      <c r="I93" s="22">
        <f t="shared" si="3"/>
        <v>0.18106701930058985</v>
      </c>
      <c r="J93" s="22">
        <f t="shared" si="4"/>
        <v>-0.5270830035354335</v>
      </c>
      <c r="K93" s="22">
        <f t="shared" si="5"/>
        <v>0.6053581833043405</v>
      </c>
      <c r="L93" s="15"/>
    </row>
    <row r="94" spans="1:12" ht="15">
      <c r="A94" s="15"/>
      <c r="B94" s="15" t="str">
        <f>'Town Data'!A90</f>
        <v>MONTGOMERY</v>
      </c>
      <c r="C94" s="51">
        <f>IF('Town Data'!C90&gt;9,'Town Data'!B90,"*")</f>
        <v>339058</v>
      </c>
      <c r="D94" s="47">
        <f>IF('Town Data'!E90&gt;9,'Town Data'!D90,"*")</f>
        <v>151870</v>
      </c>
      <c r="E94" s="48">
        <f>IF('Town Data'!G90&gt;9,'Town Data'!F90,"*")</f>
        <v>140466</v>
      </c>
      <c r="F94" s="46">
        <f>IF('Town Data'!I90&gt;9,'Town Data'!H90,"*")</f>
        <v>339061.95</v>
      </c>
      <c r="G94" s="47">
        <f>IF('Town Data'!K90&gt;9,'Town Data'!J90,"*")</f>
        <v>144934.57</v>
      </c>
      <c r="H94" s="48">
        <f>IF('Town Data'!M90&gt;9,'Town Data'!L90,"*")</f>
        <v>146568</v>
      </c>
      <c r="I94" s="9">
        <f t="shared" si="3"/>
        <v>-1.1649788482640536E-05</v>
      </c>
      <c r="J94" s="9">
        <f t="shared" si="4"/>
        <v>0.04785214459186647</v>
      </c>
      <c r="K94" s="9">
        <f t="shared" si="5"/>
        <v>-0.04163255280825282</v>
      </c>
      <c r="L94" s="15"/>
    </row>
    <row r="95" spans="1:12" ht="15">
      <c r="A95" s="15"/>
      <c r="B95" s="27" t="str">
        <f>'Town Data'!A91</f>
        <v>MONTPELIER</v>
      </c>
      <c r="C95" s="52">
        <f>IF('Town Data'!C91&gt;9,'Town Data'!B91,"*")</f>
        <v>6657867.67</v>
      </c>
      <c r="D95" s="44">
        <f>IF('Town Data'!E91&gt;9,'Town Data'!D91,"*")</f>
        <v>1362763.2</v>
      </c>
      <c r="E95" s="45">
        <f>IF('Town Data'!G91&gt;9,'Town Data'!F91,"*")</f>
        <v>1153410.43</v>
      </c>
      <c r="F95" s="44">
        <f>IF('Town Data'!I91&gt;9,'Town Data'!H91,"*")</f>
        <v>6294000.94</v>
      </c>
      <c r="G95" s="44">
        <f>IF('Town Data'!K91&gt;9,'Town Data'!J91,"*")</f>
        <v>1342499</v>
      </c>
      <c r="H95" s="45">
        <f>IF('Town Data'!M91&gt;9,'Town Data'!L91,"*")</f>
        <v>1153934.21</v>
      </c>
      <c r="I95" s="22">
        <f t="shared" si="3"/>
        <v>0.05781167392072228</v>
      </c>
      <c r="J95" s="22">
        <f t="shared" si="4"/>
        <v>0.015094387407364887</v>
      </c>
      <c r="K95" s="22">
        <f t="shared" si="5"/>
        <v>-0.000453908026524344</v>
      </c>
      <c r="L95" s="15"/>
    </row>
    <row r="96" spans="1:12" ht="15">
      <c r="A96" s="15"/>
      <c r="B96" s="15" t="str">
        <f>'Town Data'!A92</f>
        <v>MORETOWN</v>
      </c>
      <c r="C96" s="51">
        <f>IF('Town Data'!C92&gt;9,'Town Data'!B92,"*")</f>
        <v>178929</v>
      </c>
      <c r="D96" s="47">
        <f>IF('Town Data'!E92&gt;9,'Town Data'!D92,"*")</f>
        <v>36614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>
        <f>IF('Town Data'!K92&gt;9,'Town Data'!J92,"*")</f>
        <v>42964</v>
      </c>
      <c r="H96" s="48" t="str">
        <f>IF('Town Data'!M92&gt;9,'Town Data'!L92,"*")</f>
        <v>*</v>
      </c>
      <c r="I96" s="9">
        <f t="shared" si="3"/>
      </c>
      <c r="J96" s="9">
        <f t="shared" si="4"/>
        <v>-0.1477981565962201</v>
      </c>
      <c r="K96" s="9">
        <f t="shared" si="5"/>
      </c>
      <c r="L96" s="15"/>
    </row>
    <row r="97" spans="1:12" ht="15">
      <c r="A97" s="15"/>
      <c r="B97" s="27" t="str">
        <f>'Town Data'!A93</f>
        <v>MORRISTOWN</v>
      </c>
      <c r="C97" s="52">
        <f>IF('Town Data'!C93&gt;9,'Town Data'!B93,"*")</f>
        <v>3380999.45</v>
      </c>
      <c r="D97" s="44">
        <f>IF('Town Data'!E93&gt;9,'Town Data'!D93,"*")</f>
        <v>340422</v>
      </c>
      <c r="E97" s="45">
        <f>IF('Town Data'!G93&gt;9,'Town Data'!F93,"*")</f>
        <v>305095.7</v>
      </c>
      <c r="F97" s="44">
        <f>IF('Town Data'!I93&gt;9,'Town Data'!H93,"*")</f>
        <v>2948533.76</v>
      </c>
      <c r="G97" s="44">
        <f>IF('Town Data'!K93&gt;9,'Town Data'!J93,"*")</f>
        <v>407682</v>
      </c>
      <c r="H97" s="45">
        <f>IF('Town Data'!M93&gt;9,'Town Data'!L93,"*")</f>
        <v>285988</v>
      </c>
      <c r="I97" s="22">
        <f t="shared" si="3"/>
        <v>0.1466714391630369</v>
      </c>
      <c r="J97" s="22">
        <f t="shared" si="4"/>
        <v>-0.16498152972169486</v>
      </c>
      <c r="K97" s="22">
        <f t="shared" si="5"/>
        <v>0.06681294320041405</v>
      </c>
      <c r="L97" s="15"/>
    </row>
    <row r="98" spans="1:12" ht="15">
      <c r="A98" s="15"/>
      <c r="B98" s="15" t="str">
        <f>'Town Data'!A94</f>
        <v>MOUNT HOLLY</v>
      </c>
      <c r="C98" s="51" t="str">
        <f>IF('Town Data'!C94&gt;9,'Town Data'!B94,"*")</f>
        <v>*</v>
      </c>
      <c r="D98" s="47">
        <f>IF('Town Data'!E94&gt;9,'Town Data'!D94,"*")</f>
        <v>86956.98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>
        <f>IF('Town Data'!K94&gt;9,'Town Data'!J94,"*")</f>
        <v>80179</v>
      </c>
      <c r="H98" s="48" t="str">
        <f>IF('Town Data'!M94&gt;9,'Town Data'!L94,"*")</f>
        <v>*</v>
      </c>
      <c r="I98" s="9">
        <f t="shared" si="3"/>
      </c>
      <c r="J98" s="9">
        <f t="shared" si="4"/>
        <v>0.08453560159143911</v>
      </c>
      <c r="K98" s="9">
        <f t="shared" si="5"/>
      </c>
      <c r="L98" s="15"/>
    </row>
    <row r="99" spans="1:12" ht="15">
      <c r="A99" s="15"/>
      <c r="B99" s="27" t="str">
        <f>'Town Data'!A95</f>
        <v>NEW HAVEN</v>
      </c>
      <c r="C99" s="52">
        <f>IF('Town Data'!C95&gt;9,'Town Data'!B95,"*")</f>
        <v>388366.21</v>
      </c>
      <c r="D99" s="44">
        <f>IF('Town Data'!E95&gt;9,'Town Data'!D95,"*")</f>
        <v>53274.04</v>
      </c>
      <c r="E99" s="45" t="str">
        <f>IF('Town Data'!G95&gt;9,'Town Data'!F95,"*")</f>
        <v>*</v>
      </c>
      <c r="F99" s="44">
        <f>IF('Town Data'!I95&gt;9,'Town Data'!H95,"*")</f>
        <v>336810.74</v>
      </c>
      <c r="G99" s="44">
        <f>IF('Town Data'!K95&gt;9,'Town Data'!J95,"*")</f>
        <v>38083.04</v>
      </c>
      <c r="H99" s="45" t="str">
        <f>IF('Town Data'!M95&gt;9,'Town Data'!L95,"*")</f>
        <v>*</v>
      </c>
      <c r="I99" s="22">
        <f t="shared" si="3"/>
        <v>0.15306955472975722</v>
      </c>
      <c r="J99" s="22">
        <f t="shared" si="4"/>
        <v>0.3988914750503111</v>
      </c>
      <c r="K99" s="22">
        <f t="shared" si="5"/>
      </c>
      <c r="L99" s="15"/>
    </row>
    <row r="100" spans="1:12" ht="15">
      <c r="A100" s="15"/>
      <c r="B100" s="27" t="str">
        <f>'Town Data'!A96</f>
        <v>NEWBURY</v>
      </c>
      <c r="C100" s="52">
        <f>IF('Town Data'!C96&gt;9,'Town Data'!B96,"*")</f>
        <v>956203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>
        <f>IF('Town Data'!I96&gt;9,'Town Data'!H96,"*")</f>
        <v>922857</v>
      </c>
      <c r="G100" s="44">
        <f>IF('Town Data'!K96&gt;9,'Town Data'!J96,"*")</f>
        <v>44997</v>
      </c>
      <c r="H100" s="45" t="str">
        <f>IF('Town Data'!M96&gt;9,'Town Data'!L96,"*")</f>
        <v>*</v>
      </c>
      <c r="I100" s="22">
        <f t="shared" si="3"/>
        <v>0.03613344212591983</v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NEWFANE</v>
      </c>
      <c r="C101" s="52">
        <f>IF('Town Data'!C97&gt;9,'Town Data'!B97,"*")</f>
        <v>281112.21</v>
      </c>
      <c r="D101" s="44">
        <f>IF('Town Data'!E97&gt;9,'Town Data'!D97,"*")</f>
        <v>140002</v>
      </c>
      <c r="E101" s="45">
        <f>IF('Town Data'!G97&gt;9,'Town Data'!F97,"*")</f>
        <v>78078.75</v>
      </c>
      <c r="F101" s="44">
        <f>IF('Town Data'!I97&gt;9,'Town Data'!H97,"*")</f>
        <v>235540</v>
      </c>
      <c r="G101" s="44">
        <f>IF('Town Data'!K97&gt;9,'Town Data'!J97,"*")</f>
        <v>84962</v>
      </c>
      <c r="H101" s="45" t="str">
        <f>IF('Town Data'!M97&gt;9,'Town Data'!L97,"*")</f>
        <v>*</v>
      </c>
      <c r="I101" s="22">
        <f aca="true" t="shared" si="6" ref="I101:I164">_xlfn.IFERROR((C101-F101)/F101,"")</f>
        <v>0.19347970620701377</v>
      </c>
      <c r="J101" s="22">
        <f aca="true" t="shared" si="7" ref="J101:J164">_xlfn.IFERROR((D101-G101)/G101,"")</f>
        <v>0.6478190249758715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NEWPORT</v>
      </c>
      <c r="C102" s="52">
        <f>IF('Town Data'!C98&gt;9,'Town Data'!B98,"*")</f>
        <v>3013083.25</v>
      </c>
      <c r="D102" s="44">
        <f>IF('Town Data'!E98&gt;9,'Town Data'!D98,"*")</f>
        <v>394532.56</v>
      </c>
      <c r="E102" s="45">
        <f>IF('Town Data'!G98&gt;9,'Town Data'!F98,"*")</f>
        <v>557123.82</v>
      </c>
      <c r="F102" s="44">
        <f>IF('Town Data'!I98&gt;9,'Town Data'!H98,"*")</f>
        <v>2766920.01</v>
      </c>
      <c r="G102" s="44">
        <f>IF('Town Data'!K98&gt;9,'Town Data'!J98,"*")</f>
        <v>470694</v>
      </c>
      <c r="H102" s="45">
        <f>IF('Town Data'!M98&gt;9,'Town Data'!L98,"*")</f>
        <v>534706.11</v>
      </c>
      <c r="I102" s="22">
        <f t="shared" si="6"/>
        <v>0.0889665184068694</v>
      </c>
      <c r="J102" s="22">
        <f t="shared" si="7"/>
        <v>-0.16180669394553573</v>
      </c>
      <c r="K102" s="22">
        <f t="shared" si="8"/>
        <v>0.04192529238164113</v>
      </c>
      <c r="L102" s="15"/>
    </row>
    <row r="103" spans="2:12" ht="15">
      <c r="B103" s="27" t="str">
        <f>'Town Data'!A99</f>
        <v>NEWPORT TOWN</v>
      </c>
      <c r="C103" s="52">
        <f>IF('Town Data'!C99&gt;9,'Town Data'!B99,"*")</f>
        <v>184405</v>
      </c>
      <c r="D103" s="44">
        <f>IF('Town Data'!E99&gt;9,'Town Data'!D99,"*")</f>
        <v>55769</v>
      </c>
      <c r="E103" s="45" t="str">
        <f>IF('Town Data'!G99&gt;9,'Town Data'!F99,"*")</f>
        <v>*</v>
      </c>
      <c r="F103" s="44">
        <f>IF('Town Data'!I99&gt;9,'Town Data'!H99,"*")</f>
        <v>182614</v>
      </c>
      <c r="G103" s="44">
        <f>IF('Town Data'!K99&gt;9,'Town Data'!J99,"*")</f>
        <v>64950</v>
      </c>
      <c r="H103" s="45" t="str">
        <f>IF('Town Data'!M99&gt;9,'Town Data'!L99,"*")</f>
        <v>*</v>
      </c>
      <c r="I103" s="22">
        <f t="shared" si="6"/>
        <v>0.009807572256234461</v>
      </c>
      <c r="J103" s="22">
        <f t="shared" si="7"/>
        <v>-0.1413548883756736</v>
      </c>
      <c r="K103" s="22">
        <f t="shared" si="8"/>
      </c>
      <c r="L103" s="15"/>
    </row>
    <row r="104" spans="2:12" ht="15">
      <c r="B104" s="27" t="str">
        <f>'Town Data'!A100</f>
        <v>NORTH HERO</v>
      </c>
      <c r="C104" s="52">
        <f>IF('Town Data'!C100&gt;9,'Town Data'!B100,"*")</f>
        <v>1000437</v>
      </c>
      <c r="D104" s="44">
        <f>IF('Town Data'!E100&gt;9,'Town Data'!D100,"*")</f>
        <v>914470.92</v>
      </c>
      <c r="E104" s="45" t="str">
        <f>IF('Town Data'!G100&gt;9,'Town Data'!F100,"*")</f>
        <v>*</v>
      </c>
      <c r="F104" s="44">
        <f>IF('Town Data'!I100&gt;9,'Town Data'!H100,"*")</f>
        <v>929011.11</v>
      </c>
      <c r="G104" s="44">
        <f>IF('Town Data'!K100&gt;9,'Town Data'!J100,"*")</f>
        <v>933704</v>
      </c>
      <c r="H104" s="45" t="str">
        <f>IF('Town Data'!M100&gt;9,'Town Data'!L100,"*")</f>
        <v>*</v>
      </c>
      <c r="I104" s="22">
        <f t="shared" si="6"/>
        <v>0.07688378452223248</v>
      </c>
      <c r="J104" s="22">
        <f t="shared" si="7"/>
        <v>-0.020598690805651423</v>
      </c>
      <c r="K104" s="22">
        <f t="shared" si="8"/>
      </c>
      <c r="L104" s="15"/>
    </row>
    <row r="105" spans="2:12" ht="15">
      <c r="B105" s="27" t="str">
        <f>'Town Data'!A101</f>
        <v>NORTHFIELD</v>
      </c>
      <c r="C105" s="52">
        <f>IF('Town Data'!C101&gt;9,'Town Data'!B101,"*")</f>
        <v>892344.43</v>
      </c>
      <c r="D105" s="44">
        <f>IF('Town Data'!E101&gt;9,'Town Data'!D101,"*")</f>
        <v>215877.6</v>
      </c>
      <c r="E105" s="45">
        <f>IF('Town Data'!G101&gt;9,'Town Data'!F101,"*")</f>
        <v>111561.15</v>
      </c>
      <c r="F105" s="44">
        <f>IF('Town Data'!I101&gt;9,'Town Data'!H101,"*")</f>
        <v>903343.33</v>
      </c>
      <c r="G105" s="44">
        <f>IF('Town Data'!K101&gt;9,'Town Data'!J101,"*")</f>
        <v>162280</v>
      </c>
      <c r="H105" s="45">
        <f>IF('Town Data'!M101&gt;9,'Town Data'!L101,"*")</f>
        <v>154762.15</v>
      </c>
      <c r="I105" s="22">
        <f t="shared" si="6"/>
        <v>-0.012175769316855318</v>
      </c>
      <c r="J105" s="22">
        <f t="shared" si="7"/>
        <v>0.33027853093418785</v>
      </c>
      <c r="K105" s="22">
        <f t="shared" si="8"/>
        <v>-0.27914448074028436</v>
      </c>
      <c r="L105" s="15"/>
    </row>
    <row r="106" spans="2:12" ht="15">
      <c r="B106" s="27" t="str">
        <f>'Town Data'!A102</f>
        <v>NORWICH</v>
      </c>
      <c r="C106" s="52">
        <f>IF('Town Data'!C102&gt;9,'Town Data'!B102,"*")</f>
        <v>1149438.68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>
        <f>IF('Town Data'!I102&gt;9,'Town Data'!H102,"*")</f>
        <v>1017805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  <v>0.1293309425675841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PAWLET</v>
      </c>
      <c r="C107" s="52">
        <f>IF('Town Data'!C103&gt;9,'Town Data'!B103,"*")</f>
        <v>283899.55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>
        <f>IF('Town Data'!I103&gt;9,'Town Data'!H103,"*")</f>
        <v>310731.8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  <v>-0.08635179920432991</v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PERU</v>
      </c>
      <c r="C108" s="52">
        <f>IF('Town Data'!C104&gt;9,'Town Data'!B104,"*")</f>
        <v>471937</v>
      </c>
      <c r="D108" s="44">
        <f>IF('Town Data'!E104&gt;9,'Town Data'!D104,"*")</f>
        <v>167574</v>
      </c>
      <c r="E108" s="45" t="str">
        <f>IF('Town Data'!G104&gt;9,'Town Data'!F104,"*")</f>
        <v>*</v>
      </c>
      <c r="F108" s="44">
        <f>IF('Town Data'!I104&gt;9,'Town Data'!H104,"*")</f>
        <v>479798</v>
      </c>
      <c r="G108" s="44">
        <f>IF('Town Data'!K104&gt;9,'Town Data'!J104,"*")</f>
        <v>125219</v>
      </c>
      <c r="H108" s="45">
        <f>IF('Town Data'!M104&gt;9,'Town Data'!L104,"*")</f>
        <v>66186</v>
      </c>
      <c r="I108" s="22">
        <f t="shared" si="6"/>
        <v>-0.016383978257516706</v>
      </c>
      <c r="J108" s="22">
        <f t="shared" si="7"/>
        <v>0.3382473905717184</v>
      </c>
      <c r="K108" s="22">
        <f t="shared" si="8"/>
      </c>
      <c r="L108" s="15"/>
    </row>
    <row r="109" spans="2:12" ht="15">
      <c r="B109" s="27" t="str">
        <f>'Town Data'!A105</f>
        <v>PITTSFIELD</v>
      </c>
      <c r="C109" s="52">
        <f>IF('Town Data'!C105&gt;9,'Town Data'!B105,"*")</f>
        <v>380940</v>
      </c>
      <c r="D109" s="44">
        <f>IF('Town Data'!E105&gt;9,'Town Data'!D105,"*")</f>
        <v>217990.88</v>
      </c>
      <c r="E109" s="45" t="str">
        <f>IF('Town Data'!G105&gt;9,'Town Data'!F105,"*")</f>
        <v>*</v>
      </c>
      <c r="F109" s="44">
        <f>IF('Town Data'!I105&gt;9,'Town Data'!H105,"*")</f>
        <v>244770</v>
      </c>
      <c r="G109" s="44">
        <f>IF('Town Data'!K105&gt;9,'Town Data'!J105,"*")</f>
        <v>341166</v>
      </c>
      <c r="H109" s="45" t="str">
        <f>IF('Town Data'!M105&gt;9,'Town Data'!L105,"*")</f>
        <v>*</v>
      </c>
      <c r="I109" s="22">
        <f t="shared" si="6"/>
        <v>0.5563181762470891</v>
      </c>
      <c r="J109" s="22">
        <f t="shared" si="7"/>
        <v>-0.36104160438027233</v>
      </c>
      <c r="K109" s="22">
        <f t="shared" si="8"/>
      </c>
      <c r="L109" s="15"/>
    </row>
    <row r="110" spans="2:12" ht="15">
      <c r="B110" s="27" t="str">
        <f>'Town Data'!A106</f>
        <v>PITTSFORD</v>
      </c>
      <c r="C110" s="52">
        <f>IF('Town Data'!C106&gt;9,'Town Data'!B106,"*")</f>
        <v>383679.22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>
        <f>IF('Town Data'!I106&gt;9,'Town Data'!H106,"*")</f>
        <v>371675.85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  <v>0.03229526481206674</v>
      </c>
      <c r="J110" s="22">
        <f t="shared" si="7"/>
      </c>
      <c r="K110" s="22">
        <f t="shared" si="8"/>
      </c>
      <c r="L110" s="15"/>
    </row>
    <row r="111" spans="2:12" ht="15">
      <c r="B111" s="27" t="str">
        <f>'Town Data'!A107</f>
        <v>PLAINFIELD</v>
      </c>
      <c r="C111" s="52">
        <f>IF('Town Data'!C107&gt;9,'Town Data'!B107,"*")</f>
        <v>270704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>
        <f>IF('Town Data'!I107&gt;9,'Town Data'!H107,"*")</f>
        <v>273330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  <v>-0.009607434237002891</v>
      </c>
      <c r="J111" s="22">
        <f t="shared" si="7"/>
      </c>
      <c r="K111" s="22">
        <f t="shared" si="8"/>
      </c>
      <c r="L111" s="15"/>
    </row>
    <row r="112" spans="2:12" ht="15">
      <c r="B112" s="27" t="str">
        <f>'Town Data'!A108</f>
        <v>PLYMOUTH</v>
      </c>
      <c r="C112" s="52" t="str">
        <f>IF('Town Data'!C108&gt;9,'Town Data'!B108,"*")</f>
        <v>*</v>
      </c>
      <c r="D112" s="44">
        <f>IF('Town Data'!E108&gt;9,'Town Data'!D108,"*")</f>
        <v>160197.67</v>
      </c>
      <c r="E112" s="45" t="str">
        <f>IF('Town Data'!G108&gt;9,'Town Data'!F108,"*")</f>
        <v>*</v>
      </c>
      <c r="F112" s="44">
        <f>IF('Town Data'!I108&gt;9,'Town Data'!H108,"*")</f>
        <v>178939</v>
      </c>
      <c r="G112" s="44">
        <f>IF('Town Data'!K108&gt;9,'Town Data'!J108,"*")</f>
        <v>294789</v>
      </c>
      <c r="H112" s="45" t="str">
        <f>IF('Town Data'!M108&gt;9,'Town Data'!L108,"*")</f>
        <v>*</v>
      </c>
      <c r="I112" s="22">
        <f t="shared" si="6"/>
      </c>
      <c r="J112" s="22">
        <f t="shared" si="7"/>
        <v>-0.4565683590636014</v>
      </c>
      <c r="K112" s="22">
        <f t="shared" si="8"/>
      </c>
      <c r="L112" s="15"/>
    </row>
    <row r="113" spans="2:12" ht="15">
      <c r="B113" s="27" t="str">
        <f>'Town Data'!A109</f>
        <v>POULTNEY</v>
      </c>
      <c r="C113" s="52">
        <f>IF('Town Data'!C109&gt;9,'Town Data'!B109,"*")</f>
        <v>605471.42</v>
      </c>
      <c r="D113" s="44">
        <f>IF('Town Data'!E109&gt;9,'Town Data'!D109,"*")</f>
        <v>122565</v>
      </c>
      <c r="E113" s="45">
        <f>IF('Town Data'!G109&gt;9,'Town Data'!F109,"*")</f>
        <v>108253.48</v>
      </c>
      <c r="F113" s="44">
        <f>IF('Town Data'!I109&gt;9,'Town Data'!H109,"*")</f>
        <v>562471.86</v>
      </c>
      <c r="G113" s="44">
        <f>IF('Town Data'!K109&gt;9,'Town Data'!J109,"*")</f>
        <v>121616</v>
      </c>
      <c r="H113" s="45" t="str">
        <f>IF('Town Data'!M109&gt;9,'Town Data'!L109,"*")</f>
        <v>*</v>
      </c>
      <c r="I113" s="22">
        <f t="shared" si="6"/>
        <v>0.07644748663515373</v>
      </c>
      <c r="J113" s="22">
        <f t="shared" si="7"/>
        <v>0.007803249572424681</v>
      </c>
      <c r="K113" s="22">
        <f t="shared" si="8"/>
      </c>
      <c r="L113" s="15"/>
    </row>
    <row r="114" spans="2:12" ht="15">
      <c r="B114" s="27" t="str">
        <f>'Town Data'!A110</f>
        <v>PUTNEY</v>
      </c>
      <c r="C114" s="52">
        <f>IF('Town Data'!C110&gt;9,'Town Data'!B110,"*")</f>
        <v>642519.74</v>
      </c>
      <c r="D114" s="44">
        <f>IF('Town Data'!E110&gt;9,'Town Data'!D110,"*")</f>
        <v>83010</v>
      </c>
      <c r="E114" s="45">
        <f>IF('Town Data'!G110&gt;9,'Town Data'!F110,"*")</f>
        <v>81028</v>
      </c>
      <c r="F114" s="44">
        <f>IF('Town Data'!I110&gt;9,'Town Data'!H110,"*")</f>
        <v>718335.34</v>
      </c>
      <c r="G114" s="44">
        <f>IF('Town Data'!K110&gt;9,'Town Data'!J110,"*")</f>
        <v>88183</v>
      </c>
      <c r="H114" s="45">
        <f>IF('Town Data'!M110&gt;9,'Town Data'!L110,"*")</f>
        <v>83592.05</v>
      </c>
      <c r="I114" s="22">
        <f t="shared" si="6"/>
        <v>-0.1055434638646624</v>
      </c>
      <c r="J114" s="22">
        <f t="shared" si="7"/>
        <v>-0.058662100404839934</v>
      </c>
      <c r="K114" s="22">
        <f t="shared" si="8"/>
        <v>-0.03067337145099328</v>
      </c>
      <c r="L114" s="15"/>
    </row>
    <row r="115" spans="2:12" ht="15">
      <c r="B115" s="27" t="str">
        <f>'Town Data'!A111</f>
        <v>RANDOLPH</v>
      </c>
      <c r="C115" s="52">
        <f>IF('Town Data'!C111&gt;9,'Town Data'!B111,"*")</f>
        <v>1764876.12</v>
      </c>
      <c r="D115" s="44" t="str">
        <f>IF('Town Data'!E111&gt;9,'Town Data'!D111,"*")</f>
        <v>*</v>
      </c>
      <c r="E115" s="45">
        <f>IF('Town Data'!G111&gt;9,'Town Data'!F111,"*")</f>
        <v>165067.9</v>
      </c>
      <c r="F115" s="44">
        <f>IF('Town Data'!I111&gt;9,'Town Data'!H111,"*")</f>
        <v>1479431.83</v>
      </c>
      <c r="G115" s="44">
        <f>IF('Town Data'!K111&gt;9,'Town Data'!J111,"*")</f>
        <v>104003</v>
      </c>
      <c r="H115" s="45">
        <f>IF('Town Data'!M111&gt;9,'Town Data'!L111,"*")</f>
        <v>135841</v>
      </c>
      <c r="I115" s="22">
        <f t="shared" si="6"/>
        <v>0.19294183362270909</v>
      </c>
      <c r="J115" s="22">
        <f t="shared" si="7"/>
      </c>
      <c r="K115" s="22">
        <f t="shared" si="8"/>
        <v>0.21515521823308129</v>
      </c>
      <c r="L115" s="15"/>
    </row>
    <row r="116" spans="2:12" ht="15">
      <c r="B116" s="27" t="str">
        <f>'Town Data'!A112</f>
        <v>RICHFORD</v>
      </c>
      <c r="C116" s="52">
        <f>IF('Town Data'!C112&gt;9,'Town Data'!B112,"*")</f>
        <v>406891</v>
      </c>
      <c r="D116" s="44" t="str">
        <f>IF('Town Data'!E112&gt;9,'Town Data'!D112,"*")</f>
        <v>*</v>
      </c>
      <c r="E116" s="45">
        <f>IF('Town Data'!G112&gt;9,'Town Data'!F112,"*")</f>
        <v>38935</v>
      </c>
      <c r="F116" s="44">
        <f>IF('Town Data'!I112&gt;9,'Town Data'!H112,"*")</f>
        <v>415716</v>
      </c>
      <c r="G116" s="44" t="str">
        <f>IF('Town Data'!K112&gt;9,'Town Data'!J112,"*")</f>
        <v>*</v>
      </c>
      <c r="H116" s="45">
        <f>IF('Town Data'!M112&gt;9,'Town Data'!L112,"*")</f>
        <v>50810</v>
      </c>
      <c r="I116" s="22">
        <f t="shared" si="6"/>
        <v>-0.02122843479683245</v>
      </c>
      <c r="J116" s="22">
        <f t="shared" si="7"/>
      </c>
      <c r="K116" s="22">
        <f t="shared" si="8"/>
        <v>-0.23371383585908287</v>
      </c>
      <c r="L116" s="15"/>
    </row>
    <row r="117" spans="2:12" ht="15">
      <c r="B117" s="27" t="str">
        <f>'Town Data'!A113</f>
        <v>RICHMOND</v>
      </c>
      <c r="C117" s="52">
        <f>IF('Town Data'!C113&gt;9,'Town Data'!B113,"*")</f>
        <v>873826.36</v>
      </c>
      <c r="D117" s="44">
        <f>IF('Town Data'!E113&gt;9,'Town Data'!D113,"*")</f>
        <v>73911</v>
      </c>
      <c r="E117" s="45">
        <f>IF('Town Data'!G113&gt;9,'Town Data'!F113,"*")</f>
        <v>247422.72</v>
      </c>
      <c r="F117" s="44">
        <f>IF('Town Data'!I113&gt;9,'Town Data'!H113,"*")</f>
        <v>802741</v>
      </c>
      <c r="G117" s="44">
        <f>IF('Town Data'!K113&gt;9,'Town Data'!J113,"*")</f>
        <v>90014</v>
      </c>
      <c r="H117" s="45">
        <f>IF('Town Data'!M113&gt;9,'Town Data'!L113,"*")</f>
        <v>170479</v>
      </c>
      <c r="I117" s="22">
        <f t="shared" si="6"/>
        <v>0.0885532942754886</v>
      </c>
      <c r="J117" s="22">
        <f t="shared" si="7"/>
        <v>-0.17889439420534584</v>
      </c>
      <c r="K117" s="22">
        <f t="shared" si="8"/>
        <v>0.4513384053167839</v>
      </c>
      <c r="L117" s="15"/>
    </row>
    <row r="118" spans="2:12" ht="15">
      <c r="B118" s="27" t="str">
        <f>'Town Data'!A114</f>
        <v>RIPTON</v>
      </c>
      <c r="C118" s="52" t="str">
        <f>IF('Town Data'!C114&gt;9,'Town Data'!B114,"*")</f>
        <v>*</v>
      </c>
      <c r="D118" s="44">
        <f>IF('Town Data'!E114&gt;9,'Town Data'!D114,"*")</f>
        <v>128562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 t="str">
        <f>'Town Data'!A115</f>
        <v>ROCHESTER</v>
      </c>
      <c r="C119" s="52">
        <f>IF('Town Data'!C115&gt;9,'Town Data'!B115,"*")</f>
        <v>446467.63</v>
      </c>
      <c r="D119" s="44">
        <f>IF('Town Data'!E115&gt;9,'Town Data'!D115,"*")</f>
        <v>154476.27</v>
      </c>
      <c r="E119" s="45">
        <f>IF('Town Data'!G115&gt;9,'Town Data'!F115,"*")</f>
        <v>59872.9</v>
      </c>
      <c r="F119" s="44">
        <f>IF('Town Data'!I115&gt;9,'Town Data'!H115,"*")</f>
        <v>558501</v>
      </c>
      <c r="G119" s="44">
        <f>IF('Town Data'!K115&gt;9,'Town Data'!J115,"*")</f>
        <v>154864</v>
      </c>
      <c r="H119" s="45">
        <f>IF('Town Data'!M115&gt;9,'Town Data'!L115,"*")</f>
        <v>124580</v>
      </c>
      <c r="I119" s="22">
        <f t="shared" si="6"/>
        <v>-0.20059654324701298</v>
      </c>
      <c r="J119" s="22">
        <f t="shared" si="7"/>
        <v>-0.0025036806488274257</v>
      </c>
      <c r="K119" s="22">
        <f t="shared" si="8"/>
        <v>-0.5194019906887141</v>
      </c>
      <c r="L119" s="15"/>
    </row>
    <row r="120" spans="2:12" ht="15">
      <c r="B120" s="27" t="str">
        <f>'Town Data'!A116</f>
        <v>ROCKINGHAM</v>
      </c>
      <c r="C120" s="52">
        <f>IF('Town Data'!C116&gt;9,'Town Data'!B116,"*")</f>
        <v>1364139.2</v>
      </c>
      <c r="D120" s="44">
        <f>IF('Town Data'!E116&gt;9,'Town Data'!D116,"*")</f>
        <v>167500</v>
      </c>
      <c r="E120" s="45">
        <f>IF('Town Data'!G116&gt;9,'Town Data'!F116,"*")</f>
        <v>281891.42</v>
      </c>
      <c r="F120" s="44">
        <f>IF('Town Data'!I116&gt;9,'Town Data'!H116,"*")</f>
        <v>1388590.2</v>
      </c>
      <c r="G120" s="44">
        <f>IF('Town Data'!K116&gt;9,'Town Data'!J116,"*")</f>
        <v>229942.8</v>
      </c>
      <c r="H120" s="45">
        <f>IF('Town Data'!M116&gt;9,'Town Data'!L116,"*")</f>
        <v>340390.67</v>
      </c>
      <c r="I120" s="22">
        <f t="shared" si="6"/>
        <v>-0.017608506815041617</v>
      </c>
      <c r="J120" s="22">
        <f t="shared" si="7"/>
        <v>-0.271557970069078</v>
      </c>
      <c r="K120" s="22">
        <f t="shared" si="8"/>
        <v>-0.1718591464331264</v>
      </c>
      <c r="L120" s="15"/>
    </row>
    <row r="121" spans="2:12" ht="15">
      <c r="B121" s="27" t="str">
        <f>'Town Data'!A117</f>
        <v>ROYALTON</v>
      </c>
      <c r="C121" s="52">
        <f>IF('Town Data'!C117&gt;9,'Town Data'!B117,"*")</f>
        <v>1056685.34</v>
      </c>
      <c r="D121" s="44">
        <f>IF('Town Data'!E117&gt;9,'Town Data'!D117,"*")</f>
        <v>38157</v>
      </c>
      <c r="E121" s="45">
        <f>IF('Town Data'!G117&gt;9,'Town Data'!F117,"*")</f>
        <v>245993</v>
      </c>
      <c r="F121" s="44">
        <f>IF('Town Data'!I117&gt;9,'Town Data'!H117,"*")</f>
        <v>977922.08</v>
      </c>
      <c r="G121" s="44" t="str">
        <f>IF('Town Data'!K117&gt;9,'Town Data'!J117,"*")</f>
        <v>*</v>
      </c>
      <c r="H121" s="45">
        <f>IF('Town Data'!M117&gt;9,'Town Data'!L117,"*")</f>
        <v>250737.63</v>
      </c>
      <c r="I121" s="22">
        <f t="shared" si="6"/>
        <v>0.08054144763762787</v>
      </c>
      <c r="J121" s="22">
        <f t="shared" si="7"/>
      </c>
      <c r="K121" s="22">
        <f t="shared" si="8"/>
        <v>-0.018922688229923865</v>
      </c>
      <c r="L121" s="15"/>
    </row>
    <row r="122" spans="2:12" ht="15">
      <c r="B122" s="27" t="str">
        <f>'Town Data'!A118</f>
        <v>RUTLAND</v>
      </c>
      <c r="C122" s="52">
        <f>IF('Town Data'!C118&gt;9,'Town Data'!B118,"*")</f>
        <v>11852683.1</v>
      </c>
      <c r="D122" s="44">
        <f>IF('Town Data'!E118&gt;9,'Town Data'!D118,"*")</f>
        <v>2753683.21</v>
      </c>
      <c r="E122" s="45">
        <f>IF('Town Data'!G118&gt;9,'Town Data'!F118,"*")</f>
        <v>1388829.93</v>
      </c>
      <c r="F122" s="44">
        <f>IF('Town Data'!I118&gt;9,'Town Data'!H118,"*")</f>
        <v>12027376.79</v>
      </c>
      <c r="G122" s="44">
        <f>IF('Town Data'!K118&gt;9,'Town Data'!J118,"*")</f>
        <v>2851647</v>
      </c>
      <c r="H122" s="45">
        <f>IF('Town Data'!M118&gt;9,'Town Data'!L118,"*")</f>
        <v>1360035.92</v>
      </c>
      <c r="I122" s="22">
        <f t="shared" si="6"/>
        <v>-0.014524670927849054</v>
      </c>
      <c r="J122" s="22">
        <f t="shared" si="7"/>
        <v>-0.03435340699602722</v>
      </c>
      <c r="K122" s="22">
        <f t="shared" si="8"/>
        <v>0.021171506999609253</v>
      </c>
      <c r="L122" s="15"/>
    </row>
    <row r="123" spans="2:12" ht="15">
      <c r="B123" s="27" t="str">
        <f>'Town Data'!A119</f>
        <v>RUTLAND TOWN</v>
      </c>
      <c r="C123" s="52">
        <f>IF('Town Data'!C119&gt;9,'Town Data'!B119,"*")</f>
        <v>1053332.88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>
        <f>IF('Town Data'!I119&gt;9,'Town Data'!H119,"*")</f>
        <v>1060168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  <v>-0.006447204593988983</v>
      </c>
      <c r="J123" s="22">
        <f t="shared" si="7"/>
      </c>
      <c r="K123" s="22">
        <f t="shared" si="8"/>
      </c>
      <c r="L123" s="15"/>
    </row>
    <row r="124" spans="2:12" ht="15">
      <c r="B124" s="27" t="str">
        <f>'Town Data'!A120</f>
        <v>SALISBURY</v>
      </c>
      <c r="C124" s="52" t="str">
        <f>IF('Town Data'!C120&gt;9,'Town Data'!B120,"*")</f>
        <v>*</v>
      </c>
      <c r="D124" s="44">
        <f>IF('Town Data'!E120&gt;9,'Town Data'!D120,"*")</f>
        <v>124063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>
        <f>IF('Town Data'!K120&gt;9,'Town Data'!J120,"*")</f>
        <v>120177.2</v>
      </c>
      <c r="H124" s="45" t="str">
        <f>IF('Town Data'!M120&gt;9,'Town Data'!L120,"*")</f>
        <v>*</v>
      </c>
      <c r="I124" s="22">
        <f t="shared" si="6"/>
      </c>
      <c r="J124" s="22">
        <f t="shared" si="7"/>
        <v>0.03233392024443907</v>
      </c>
      <c r="K124" s="22">
        <f t="shared" si="8"/>
      </c>
      <c r="L124" s="15"/>
    </row>
    <row r="125" spans="2:12" ht="15">
      <c r="B125" s="27" t="str">
        <f>'Town Data'!A121</f>
        <v>SHAFTSBURY</v>
      </c>
      <c r="C125" s="52" t="str">
        <f>IF('Town Data'!C121&gt;9,'Town Data'!B121,"*")</f>
        <v>*</v>
      </c>
      <c r="D125" s="44">
        <f>IF('Town Data'!E121&gt;9,'Town Data'!D121,"*")</f>
        <v>135616</v>
      </c>
      <c r="E125" s="45" t="str">
        <f>IF('Town Data'!G121&gt;9,'Town Data'!F121,"*")</f>
        <v>*</v>
      </c>
      <c r="F125" s="44">
        <f>IF('Town Data'!I121&gt;9,'Town Data'!H121,"*")</f>
        <v>235123.52</v>
      </c>
      <c r="G125" s="44">
        <f>IF('Town Data'!K121&gt;9,'Town Data'!J121,"*")</f>
        <v>62811</v>
      </c>
      <c r="H125" s="45" t="str">
        <f>IF('Town Data'!M121&gt;9,'Town Data'!L121,"*")</f>
        <v>*</v>
      </c>
      <c r="I125" s="22">
        <f t="shared" si="6"/>
      </c>
      <c r="J125" s="22">
        <f t="shared" si="7"/>
        <v>1.159112257407142</v>
      </c>
      <c r="K125" s="22">
        <f t="shared" si="8"/>
      </c>
      <c r="L125" s="15"/>
    </row>
    <row r="126" spans="2:12" ht="15">
      <c r="B126" s="27" t="str">
        <f>'Town Data'!A122</f>
        <v>SHARON</v>
      </c>
      <c r="C126" s="52">
        <f>IF('Town Data'!C122&gt;9,'Town Data'!B122,"*")</f>
        <v>177217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>
        <f>IF('Town Data'!I122&gt;9,'Town Data'!H122,"*")</f>
        <v>184118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  <v>-0.03748139779923745</v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SHELBURNE</v>
      </c>
      <c r="C127" s="52">
        <f>IF('Town Data'!C123&gt;9,'Town Data'!B123,"*")</f>
        <v>3580443.34</v>
      </c>
      <c r="D127" s="44">
        <f>IF('Town Data'!E123&gt;9,'Town Data'!D123,"*")</f>
        <v>2202857.92</v>
      </c>
      <c r="E127" s="45">
        <f>IF('Town Data'!G123&gt;9,'Town Data'!F123,"*")</f>
        <v>619361.68</v>
      </c>
      <c r="F127" s="44">
        <f>IF('Town Data'!I123&gt;9,'Town Data'!H123,"*")</f>
        <v>3652704.82</v>
      </c>
      <c r="G127" s="44">
        <f>IF('Town Data'!K123&gt;9,'Town Data'!J123,"*")</f>
        <v>2468495</v>
      </c>
      <c r="H127" s="45">
        <f>IF('Town Data'!M123&gt;9,'Town Data'!L123,"*")</f>
        <v>585128.77</v>
      </c>
      <c r="I127" s="22">
        <f t="shared" si="6"/>
        <v>-0.019783005624856374</v>
      </c>
      <c r="J127" s="22">
        <f t="shared" si="7"/>
        <v>-0.10761094513053503</v>
      </c>
      <c r="K127" s="22">
        <f t="shared" si="8"/>
        <v>0.0585049167895129</v>
      </c>
    </row>
    <row r="128" spans="2:11" ht="15">
      <c r="B128" s="27" t="str">
        <f>'Town Data'!A124</f>
        <v>SHELDON</v>
      </c>
      <c r="C128" s="52">
        <f>IF('Town Data'!C124&gt;9,'Town Data'!B124,"*")</f>
        <v>114252.44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 t="str">
        <f>'Town Data'!A125</f>
        <v>SHOREHAM</v>
      </c>
      <c r="C129" s="52">
        <f>IF('Town Data'!C125&gt;9,'Town Data'!B125,"*")</f>
        <v>317549</v>
      </c>
      <c r="D129" s="44" t="str">
        <f>IF('Town Data'!E125&gt;9,'Town Data'!D125,"*")</f>
        <v>*</v>
      </c>
      <c r="E129" s="45">
        <f>IF('Town Data'!G125&gt;9,'Town Data'!F125,"*")</f>
        <v>42592</v>
      </c>
      <c r="F129" s="44">
        <f>IF('Town Data'!I125&gt;9,'Town Data'!H125,"*")</f>
        <v>267747</v>
      </c>
      <c r="G129" s="44" t="str">
        <f>IF('Town Data'!K125&gt;9,'Town Data'!J125,"*")</f>
        <v>*</v>
      </c>
      <c r="H129" s="45">
        <f>IF('Town Data'!M125&gt;9,'Town Data'!L125,"*")</f>
        <v>36435</v>
      </c>
      <c r="I129" s="22">
        <f t="shared" si="6"/>
        <v>0.18600395149152</v>
      </c>
      <c r="J129" s="22">
        <f t="shared" si="7"/>
      </c>
      <c r="K129" s="22">
        <f t="shared" si="8"/>
        <v>0.16898586523946754</v>
      </c>
    </row>
    <row r="130" spans="2:11" ht="15">
      <c r="B130" s="27" t="str">
        <f>'Town Data'!A126</f>
        <v>SOUTH BURLINGTON</v>
      </c>
      <c r="C130" s="52">
        <f>IF('Town Data'!C126&gt;9,'Town Data'!B126,"*")</f>
        <v>20853740.36</v>
      </c>
      <c r="D130" s="44">
        <f>IF('Town Data'!E126&gt;9,'Town Data'!D126,"*")</f>
        <v>15696074.06</v>
      </c>
      <c r="E130" s="45">
        <f>IF('Town Data'!G126&gt;9,'Town Data'!F126,"*")</f>
        <v>2375769.02</v>
      </c>
      <c r="F130" s="44">
        <f>IF('Town Data'!I126&gt;9,'Town Data'!H126,"*")</f>
        <v>20851234.19</v>
      </c>
      <c r="G130" s="44">
        <f>IF('Town Data'!K126&gt;9,'Town Data'!J126,"*")</f>
        <v>15875000</v>
      </c>
      <c r="H130" s="45">
        <f>IF('Town Data'!M126&gt;9,'Town Data'!L126,"*")</f>
        <v>2411827</v>
      </c>
      <c r="I130" s="22">
        <f t="shared" si="6"/>
        <v>0.0001201928853304996</v>
      </c>
      <c r="J130" s="22">
        <f t="shared" si="7"/>
        <v>-0.011270925354330675</v>
      </c>
      <c r="K130" s="22">
        <f t="shared" si="8"/>
        <v>-0.014950483596045646</v>
      </c>
    </row>
    <row r="131" spans="2:11" ht="15">
      <c r="B131" s="27" t="str">
        <f>'Town Data'!A127</f>
        <v>SOUTH HERO</v>
      </c>
      <c r="C131" s="52">
        <f>IF('Town Data'!C127&gt;9,'Town Data'!B127,"*")</f>
        <v>1060440.44</v>
      </c>
      <c r="D131" s="44">
        <f>IF('Town Data'!E127&gt;9,'Town Data'!D127,"*")</f>
        <v>758480.38</v>
      </c>
      <c r="E131" s="45">
        <f>IF('Town Data'!G127&gt;9,'Town Data'!F127,"*")</f>
        <v>203963</v>
      </c>
      <c r="F131" s="44">
        <f>IF('Town Data'!I127&gt;9,'Town Data'!H127,"*")</f>
        <v>926460.45</v>
      </c>
      <c r="G131" s="44">
        <f>IF('Town Data'!K127&gt;9,'Town Data'!J127,"*")</f>
        <v>913396.89</v>
      </c>
      <c r="H131" s="45">
        <f>IF('Town Data'!M127&gt;9,'Town Data'!L127,"*")</f>
        <v>179658</v>
      </c>
      <c r="I131" s="22">
        <f t="shared" si="6"/>
        <v>0.1446149050399291</v>
      </c>
      <c r="J131" s="22">
        <f t="shared" si="7"/>
        <v>-0.16960481439782438</v>
      </c>
      <c r="K131" s="22">
        <f t="shared" si="8"/>
        <v>0.1352848189337519</v>
      </c>
    </row>
    <row r="132" spans="2:11" ht="15">
      <c r="B132" s="27" t="str">
        <f>'Town Data'!A128</f>
        <v>SPRINGFIELD</v>
      </c>
      <c r="C132" s="52">
        <f>IF('Town Data'!C128&gt;9,'Town Data'!B128,"*")</f>
        <v>2635256.04</v>
      </c>
      <c r="D132" s="44">
        <f>IF('Town Data'!E128&gt;9,'Town Data'!D128,"*")</f>
        <v>796674.18</v>
      </c>
      <c r="E132" s="45">
        <f>IF('Town Data'!G128&gt;9,'Town Data'!F128,"*")</f>
        <v>243986.53</v>
      </c>
      <c r="F132" s="44">
        <f>IF('Town Data'!I128&gt;9,'Town Data'!H128,"*")</f>
        <v>2646537</v>
      </c>
      <c r="G132" s="44">
        <f>IF('Town Data'!K128&gt;9,'Town Data'!J128,"*")</f>
        <v>766259</v>
      </c>
      <c r="H132" s="45">
        <f>IF('Town Data'!M128&gt;9,'Town Data'!L128,"*")</f>
        <v>232659.28</v>
      </c>
      <c r="I132" s="22">
        <f t="shared" si="6"/>
        <v>-0.004262536287986891</v>
      </c>
      <c r="J132" s="22">
        <f t="shared" si="7"/>
        <v>0.03969308027703433</v>
      </c>
      <c r="K132" s="22">
        <f t="shared" si="8"/>
        <v>0.048686001263306584</v>
      </c>
    </row>
    <row r="133" spans="2:11" ht="15">
      <c r="B133" s="27" t="str">
        <f>'Town Data'!A129</f>
        <v>ST ALBANS</v>
      </c>
      <c r="C133" s="52">
        <f>IF('Town Data'!C129&gt;9,'Town Data'!B129,"*")</f>
        <v>4603779.51</v>
      </c>
      <c r="D133" s="44">
        <f>IF('Town Data'!E129&gt;9,'Town Data'!D129,"*")</f>
        <v>210100.6</v>
      </c>
      <c r="E133" s="45">
        <f>IF('Town Data'!G129&gt;9,'Town Data'!F129,"*")</f>
        <v>481768.1</v>
      </c>
      <c r="F133" s="44">
        <f>IF('Town Data'!I129&gt;9,'Town Data'!H129,"*")</f>
        <v>3923436.42</v>
      </c>
      <c r="G133" s="44">
        <f>IF('Town Data'!K129&gt;9,'Town Data'!J129,"*")</f>
        <v>236216</v>
      </c>
      <c r="H133" s="45">
        <f>IF('Town Data'!M129&gt;9,'Town Data'!L129,"*")</f>
        <v>536088</v>
      </c>
      <c r="I133" s="22">
        <f t="shared" si="6"/>
        <v>0.1734048974342752</v>
      </c>
      <c r="J133" s="22">
        <f t="shared" si="7"/>
        <v>-0.11055728655129202</v>
      </c>
      <c r="K133" s="22">
        <f t="shared" si="8"/>
        <v>-0.10132646132724482</v>
      </c>
    </row>
    <row r="134" spans="2:11" ht="15">
      <c r="B134" s="27" t="str">
        <f>'Town Data'!A130</f>
        <v>ST ALBANS TOWN</v>
      </c>
      <c r="C134" s="52">
        <f>IF('Town Data'!C130&gt;9,'Town Data'!B130,"*")</f>
        <v>2262423.11</v>
      </c>
      <c r="D134" s="44" t="str">
        <f>IF('Town Data'!E130&gt;9,'Town Data'!D130,"*")</f>
        <v>*</v>
      </c>
      <c r="E134" s="45">
        <f>IF('Town Data'!G130&gt;9,'Town Data'!F130,"*")</f>
        <v>88582</v>
      </c>
      <c r="F134" s="44">
        <f>IF('Town Data'!I130&gt;9,'Town Data'!H130,"*")</f>
        <v>2826947.27</v>
      </c>
      <c r="G134" s="44" t="str">
        <f>IF('Town Data'!K130&gt;9,'Town Data'!J130,"*")</f>
        <v>*</v>
      </c>
      <c r="H134" s="45">
        <f>IF('Town Data'!M130&gt;9,'Town Data'!L130,"*")</f>
        <v>92828.18</v>
      </c>
      <c r="I134" s="22">
        <f t="shared" si="6"/>
        <v>-0.19969391222497057</v>
      </c>
      <c r="J134" s="22">
        <f t="shared" si="7"/>
      </c>
      <c r="K134" s="22">
        <f t="shared" si="8"/>
        <v>-0.045742359701547455</v>
      </c>
    </row>
    <row r="135" spans="2:11" ht="15">
      <c r="B135" s="27" t="str">
        <f>'Town Data'!A131</f>
        <v>ST JOHNSBURY</v>
      </c>
      <c r="C135" s="52">
        <f>IF('Town Data'!C131&gt;9,'Town Data'!B131,"*")</f>
        <v>3378429.86</v>
      </c>
      <c r="D135" s="44">
        <f>IF('Town Data'!E131&gt;9,'Town Data'!D131,"*")</f>
        <v>1554150</v>
      </c>
      <c r="E135" s="45">
        <f>IF('Town Data'!G131&gt;9,'Town Data'!F131,"*")</f>
        <v>313897.17</v>
      </c>
      <c r="F135" s="44">
        <f>IF('Town Data'!I131&gt;9,'Town Data'!H131,"*")</f>
        <v>2959716.59</v>
      </c>
      <c r="G135" s="44">
        <f>IF('Town Data'!K131&gt;9,'Town Data'!J131,"*")</f>
        <v>1598230</v>
      </c>
      <c r="H135" s="45">
        <f>IF('Town Data'!M131&gt;9,'Town Data'!L131,"*")</f>
        <v>301972.22</v>
      </c>
      <c r="I135" s="22">
        <f t="shared" si="6"/>
        <v>0.14147073115537728</v>
      </c>
      <c r="J135" s="22">
        <f t="shared" si="7"/>
        <v>-0.027580510940227627</v>
      </c>
      <c r="K135" s="22">
        <f t="shared" si="8"/>
        <v>0.03949022198134654</v>
      </c>
    </row>
    <row r="136" spans="2:11" ht="15">
      <c r="B136" s="27" t="str">
        <f>'Town Data'!A132</f>
        <v>STARKSBORO</v>
      </c>
      <c r="C136" s="52" t="str">
        <f>IF('Town Data'!C132&gt;9,'Town Data'!B132,"*")</f>
        <v>*</v>
      </c>
      <c r="D136" s="44">
        <f>IF('Town Data'!E132&gt;9,'Town Data'!D132,"*")</f>
        <v>52425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>
        <f>IF('Town Data'!K132&gt;9,'Town Data'!J132,"*")</f>
        <v>55290</v>
      </c>
      <c r="H136" s="45" t="str">
        <f>IF('Town Data'!M132&gt;9,'Town Data'!L132,"*")</f>
        <v>*</v>
      </c>
      <c r="I136" s="22">
        <f t="shared" si="6"/>
      </c>
      <c r="J136" s="22">
        <f t="shared" si="7"/>
        <v>-0.051817688551275096</v>
      </c>
      <c r="K136" s="22">
        <f t="shared" si="8"/>
      </c>
    </row>
    <row r="137" spans="2:11" ht="15">
      <c r="B137" s="27" t="str">
        <f>'Town Data'!A133</f>
        <v>STOCKBRIDGE</v>
      </c>
      <c r="C137" s="52" t="str">
        <f>IF('Town Data'!C133&gt;9,'Town Data'!B133,"*")</f>
        <v>*</v>
      </c>
      <c r="D137" s="44">
        <f>IF('Town Data'!E133&gt;9,'Town Data'!D133,"*")</f>
        <v>41914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>
        <f>IF('Town Data'!K133&gt;9,'Town Data'!J133,"*")</f>
        <v>37963</v>
      </c>
      <c r="H137" s="45" t="str">
        <f>IF('Town Data'!M133&gt;9,'Town Data'!L133,"*")</f>
        <v>*</v>
      </c>
      <c r="I137" s="22">
        <f t="shared" si="6"/>
      </c>
      <c r="J137" s="22">
        <f t="shared" si="7"/>
        <v>0.10407502041461424</v>
      </c>
      <c r="K137" s="22">
        <f t="shared" si="8"/>
      </c>
    </row>
    <row r="138" spans="2:11" ht="15">
      <c r="B138" s="27" t="str">
        <f>'Town Data'!A134</f>
        <v>STOWE</v>
      </c>
      <c r="C138" s="52">
        <f>IF('Town Data'!C134&gt;9,'Town Data'!B134,"*")</f>
        <v>12085421.36</v>
      </c>
      <c r="D138" s="44">
        <f>IF('Town Data'!E134&gt;9,'Town Data'!D134,"*")</f>
        <v>16881590.27</v>
      </c>
      <c r="E138" s="45">
        <f>IF('Town Data'!G134&gt;9,'Town Data'!F134,"*")</f>
        <v>3371260.1</v>
      </c>
      <c r="F138" s="44">
        <f>IF('Town Data'!I134&gt;9,'Town Data'!H134,"*")</f>
        <v>11382344.48</v>
      </c>
      <c r="G138" s="44">
        <f>IF('Town Data'!K134&gt;9,'Town Data'!J134,"*")</f>
        <v>16789140.51</v>
      </c>
      <c r="H138" s="45">
        <f>IF('Town Data'!M134&gt;9,'Town Data'!L134,"*")</f>
        <v>3055172</v>
      </c>
      <c r="I138" s="22">
        <f t="shared" si="6"/>
        <v>0.06176907413366204</v>
      </c>
      <c r="J138" s="22">
        <f t="shared" si="7"/>
        <v>0.005506521310303687</v>
      </c>
      <c r="K138" s="22">
        <f t="shared" si="8"/>
        <v>0.10346000159729145</v>
      </c>
    </row>
    <row r="139" spans="2:11" ht="15">
      <c r="B139" s="27" t="str">
        <f>'Town Data'!A135</f>
        <v>STRAFFORD</v>
      </c>
      <c r="C139" s="52">
        <f>IF('Town Data'!C135&gt;9,'Town Data'!B135,"*")</f>
        <v>57951.5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 t="str">
        <f>'Town Data'!A136</f>
        <v>STRATTON</v>
      </c>
      <c r="C140" s="52">
        <f>IF('Town Data'!C136&gt;9,'Town Data'!B136,"*")</f>
        <v>939196</v>
      </c>
      <c r="D140" s="44">
        <f>IF('Town Data'!E136&gt;9,'Town Data'!D136,"*")</f>
        <v>964336</v>
      </c>
      <c r="E140" s="45">
        <f>IF('Town Data'!G136&gt;9,'Town Data'!F136,"*")</f>
        <v>292138</v>
      </c>
      <c r="F140" s="44">
        <f>IF('Town Data'!I136&gt;9,'Town Data'!H136,"*")</f>
        <v>793183</v>
      </c>
      <c r="G140" s="44">
        <f>IF('Town Data'!K136&gt;9,'Town Data'!J136,"*")</f>
        <v>922983</v>
      </c>
      <c r="H140" s="45">
        <f>IF('Town Data'!M136&gt;9,'Town Data'!L136,"*")</f>
        <v>296461</v>
      </c>
      <c r="I140" s="22">
        <f t="shared" si="6"/>
        <v>0.18408488331192172</v>
      </c>
      <c r="J140" s="22">
        <f t="shared" si="7"/>
        <v>0.04480364210391741</v>
      </c>
      <c r="K140" s="22">
        <f t="shared" si="8"/>
        <v>-0.014582019220066045</v>
      </c>
    </row>
    <row r="141" spans="2:11" ht="15">
      <c r="B141" s="27" t="str">
        <f>'Town Data'!A137</f>
        <v>SUNDERLAND</v>
      </c>
      <c r="C141" s="52" t="str">
        <f>IF('Town Data'!C137&gt;9,'Town Data'!B137,"*")</f>
        <v>*</v>
      </c>
      <c r="D141" s="44">
        <f>IF('Town Data'!E137&gt;9,'Town Data'!D137,"*")</f>
        <v>227797.76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>
        <f>IF('Town Data'!K137&gt;9,'Town Data'!J137,"*")</f>
        <v>167614</v>
      </c>
      <c r="H141" s="45" t="str">
        <f>IF('Town Data'!M137&gt;9,'Town Data'!L137,"*")</f>
        <v>*</v>
      </c>
      <c r="I141" s="22">
        <f t="shared" si="6"/>
      </c>
      <c r="J141" s="22">
        <f t="shared" si="7"/>
        <v>0.35906165356115843</v>
      </c>
      <c r="K141" s="22">
        <f t="shared" si="8"/>
      </c>
    </row>
    <row r="142" spans="2:11" ht="15">
      <c r="B142" s="27" t="str">
        <f>'Town Data'!A138</f>
        <v>SWANTON</v>
      </c>
      <c r="C142" s="52">
        <f>IF('Town Data'!C138&gt;9,'Town Data'!B138,"*")</f>
        <v>1622097</v>
      </c>
      <c r="D142" s="44">
        <f>IF('Town Data'!E138&gt;9,'Town Data'!D138,"*")</f>
        <v>206989</v>
      </c>
      <c r="E142" s="45">
        <f>IF('Town Data'!G138&gt;9,'Town Data'!F138,"*")</f>
        <v>116919</v>
      </c>
      <c r="F142" s="44">
        <f>IF('Town Data'!I138&gt;9,'Town Data'!H138,"*")</f>
        <v>1579917.92</v>
      </c>
      <c r="G142" s="44">
        <f>IF('Town Data'!K138&gt;9,'Town Data'!J138,"*")</f>
        <v>230526.92</v>
      </c>
      <c r="H142" s="45">
        <f>IF('Town Data'!M138&gt;9,'Town Data'!L138,"*")</f>
        <v>104444.7</v>
      </c>
      <c r="I142" s="22">
        <f t="shared" si="6"/>
        <v>0.02669700714578899</v>
      </c>
      <c r="J142" s="22">
        <f t="shared" si="7"/>
        <v>-0.10210486480277449</v>
      </c>
      <c r="K142" s="22">
        <f t="shared" si="8"/>
        <v>0.11943449500070376</v>
      </c>
    </row>
    <row r="143" spans="2:11" ht="15">
      <c r="B143" s="27" t="str">
        <f>'Town Data'!A139</f>
        <v>THETFORD</v>
      </c>
      <c r="C143" s="52">
        <f>IF('Town Data'!C139&gt;9,'Town Data'!B139,"*")</f>
        <v>176575.58</v>
      </c>
      <c r="D143" s="44">
        <f>IF('Town Data'!E139&gt;9,'Town Data'!D139,"*")</f>
        <v>44170</v>
      </c>
      <c r="E143" s="45" t="str">
        <f>IF('Town Data'!G139&gt;9,'Town Data'!F139,"*")</f>
        <v>*</v>
      </c>
      <c r="F143" s="44">
        <f>IF('Town Data'!I139&gt;9,'Town Data'!H139,"*")</f>
        <v>147247.13</v>
      </c>
      <c r="G143" s="44">
        <f>IF('Town Data'!K139&gt;9,'Town Data'!J139,"*")</f>
        <v>40769</v>
      </c>
      <c r="H143" s="45" t="str">
        <f>IF('Town Data'!M139&gt;9,'Town Data'!L139,"*")</f>
        <v>*</v>
      </c>
      <c r="I143" s="22">
        <f t="shared" si="6"/>
        <v>0.19917841522615742</v>
      </c>
      <c r="J143" s="22">
        <f t="shared" si="7"/>
        <v>0.08342122691260516</v>
      </c>
      <c r="K143" s="22">
        <f t="shared" si="8"/>
      </c>
    </row>
    <row r="144" spans="2:11" ht="15">
      <c r="B144" s="27" t="str">
        <f>'Town Data'!A140</f>
        <v>TOWNSHEND</v>
      </c>
      <c r="C144" s="52">
        <f>IF('Town Data'!C140&gt;9,'Town Data'!B140,"*")</f>
        <v>399787</v>
      </c>
      <c r="D144" s="44">
        <f>IF('Town Data'!E140&gt;9,'Town Data'!D140,"*")</f>
        <v>286480</v>
      </c>
      <c r="E144" s="45" t="str">
        <f>IF('Town Data'!G140&gt;9,'Town Data'!F140,"*")</f>
        <v>*</v>
      </c>
      <c r="F144" s="44">
        <f>IF('Town Data'!I140&gt;9,'Town Data'!H140,"*")</f>
        <v>382333</v>
      </c>
      <c r="G144" s="44">
        <f>IF('Town Data'!K140&gt;9,'Town Data'!J140,"*")</f>
        <v>260383</v>
      </c>
      <c r="H144" s="45" t="str">
        <f>IF('Town Data'!M140&gt;9,'Town Data'!L140,"*")</f>
        <v>*</v>
      </c>
      <c r="I144" s="22">
        <f t="shared" si="6"/>
        <v>0.04565130396800695</v>
      </c>
      <c r="J144" s="22">
        <f t="shared" si="7"/>
        <v>0.10022543714451404</v>
      </c>
      <c r="K144" s="22">
        <f t="shared" si="8"/>
      </c>
    </row>
    <row r="145" spans="2:11" ht="15">
      <c r="B145" s="27" t="str">
        <f>'Town Data'!A141</f>
        <v>TROY</v>
      </c>
      <c r="C145" s="52">
        <f>IF('Town Data'!C141&gt;9,'Town Data'!B141,"*")</f>
        <v>87783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>
        <f>IF('Town Data'!I141&gt;9,'Town Data'!H141,"*")</f>
        <v>129918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  <v>-0.32431995566434213</v>
      </c>
      <c r="J145" s="22">
        <f t="shared" si="7"/>
      </c>
      <c r="K145" s="22">
        <f t="shared" si="8"/>
      </c>
    </row>
    <row r="146" spans="2:11" ht="15">
      <c r="B146" s="27" t="str">
        <f>'Town Data'!A142</f>
        <v>TUNBRIDGE</v>
      </c>
      <c r="C146" s="52">
        <f>IF('Town Data'!C142&gt;9,'Town Data'!B142,"*")</f>
        <v>71471.78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>
        <f>IF('Town Data'!I142&gt;9,'Town Data'!H142,"*")</f>
        <v>68206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  <v>0.04788112482772775</v>
      </c>
      <c r="J146" s="22">
        <f t="shared" si="7"/>
      </c>
      <c r="K146" s="22">
        <f t="shared" si="8"/>
      </c>
    </row>
    <row r="147" spans="2:11" ht="15">
      <c r="B147" s="27" t="str">
        <f>'Town Data'!A143</f>
        <v>UNDERHILL</v>
      </c>
      <c r="C147" s="52" t="str">
        <f>IF('Town Data'!C143&gt;9,'Town Data'!B143,"*")</f>
        <v>*</v>
      </c>
      <c r="D147" s="44">
        <f>IF('Town Data'!E143&gt;9,'Town Data'!D143,"*")</f>
        <v>70760.75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>
        <f>IF('Town Data'!K143&gt;9,'Town Data'!J143,"*")</f>
        <v>35931.79</v>
      </c>
      <c r="H147" s="45" t="str">
        <f>IF('Town Data'!M143&gt;9,'Town Data'!L143,"*")</f>
        <v>*</v>
      </c>
      <c r="I147" s="22">
        <f t="shared" si="6"/>
      </c>
      <c r="J147" s="22">
        <f t="shared" si="7"/>
        <v>0.9693076799124117</v>
      </c>
      <c r="K147" s="22">
        <f t="shared" si="8"/>
      </c>
    </row>
    <row r="148" spans="2:11" ht="15">
      <c r="B148" s="27" t="str">
        <f>'Town Data'!A144</f>
        <v>VERGENNES</v>
      </c>
      <c r="C148" s="52">
        <f>IF('Town Data'!C144&gt;9,'Town Data'!B144,"*")</f>
        <v>1210652.6</v>
      </c>
      <c r="D148" s="44">
        <f>IF('Town Data'!E144&gt;9,'Town Data'!D144,"*")</f>
        <v>232569.53</v>
      </c>
      <c r="E148" s="45">
        <f>IF('Town Data'!G144&gt;9,'Town Data'!F144,"*")</f>
        <v>239884.76</v>
      </c>
      <c r="F148" s="44">
        <f>IF('Town Data'!I144&gt;9,'Town Data'!H144,"*")</f>
        <v>1166868.01</v>
      </c>
      <c r="G148" s="44">
        <f>IF('Town Data'!K144&gt;9,'Town Data'!J144,"*")</f>
        <v>256343</v>
      </c>
      <c r="H148" s="45">
        <f>IF('Town Data'!M144&gt;9,'Town Data'!L144,"*")</f>
        <v>249079</v>
      </c>
      <c r="I148" s="22">
        <f t="shared" si="6"/>
        <v>0.03752317282226297</v>
      </c>
      <c r="J148" s="22">
        <f t="shared" si="7"/>
        <v>-0.09274085892729664</v>
      </c>
      <c r="K148" s="22">
        <f t="shared" si="8"/>
        <v>-0.03691294729784522</v>
      </c>
    </row>
    <row r="149" spans="2:11" ht="15">
      <c r="B149" s="27" t="str">
        <f>'Town Data'!A145</f>
        <v>WAITSFIELD</v>
      </c>
      <c r="C149" s="52">
        <f>IF('Town Data'!C145&gt;9,'Town Data'!B145,"*")</f>
        <v>2499757.81</v>
      </c>
      <c r="D149" s="44">
        <f>IF('Town Data'!E145&gt;9,'Town Data'!D145,"*")</f>
        <v>747464</v>
      </c>
      <c r="E149" s="45">
        <f>IF('Town Data'!G145&gt;9,'Town Data'!F145,"*")</f>
        <v>708455.9</v>
      </c>
      <c r="F149" s="44">
        <f>IF('Town Data'!I145&gt;9,'Town Data'!H145,"*")</f>
        <v>2537549.69</v>
      </c>
      <c r="G149" s="44">
        <f>IF('Town Data'!K145&gt;9,'Town Data'!J145,"*")</f>
        <v>663611.67</v>
      </c>
      <c r="H149" s="45">
        <f>IF('Town Data'!M145&gt;9,'Town Data'!L145,"*")</f>
        <v>663212</v>
      </c>
      <c r="I149" s="22">
        <f t="shared" si="6"/>
        <v>-0.014893060084273615</v>
      </c>
      <c r="J149" s="22">
        <f t="shared" si="7"/>
        <v>0.1263575277390766</v>
      </c>
      <c r="K149" s="22">
        <f t="shared" si="8"/>
        <v>0.06821936273770683</v>
      </c>
    </row>
    <row r="150" spans="2:11" ht="15">
      <c r="B150" s="27" t="str">
        <f>'Town Data'!A146</f>
        <v>WALLINGFORD</v>
      </c>
      <c r="C150" s="52">
        <f>IF('Town Data'!C146&gt;9,'Town Data'!B146,"*")</f>
        <v>173205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>
        <f>IF('Town Data'!I146&gt;9,'Town Data'!H146,"*")</f>
        <v>175558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  <v>-0.013402977933218652</v>
      </c>
      <c r="J150" s="22">
        <f t="shared" si="7"/>
      </c>
      <c r="K150" s="22">
        <f t="shared" si="8"/>
      </c>
    </row>
    <row r="151" spans="2:11" ht="15">
      <c r="B151" s="27" t="str">
        <f>'Town Data'!A147</f>
        <v>WARDSBORO</v>
      </c>
      <c r="C151" s="52" t="str">
        <f>IF('Town Data'!C147&gt;9,'Town Data'!B147,"*")</f>
        <v>*</v>
      </c>
      <c r="D151" s="44">
        <f>IF('Town Data'!E147&gt;9,'Town Data'!D147,"*")</f>
        <v>24751.5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>
        <f>IF('Town Data'!K147&gt;9,'Town Data'!J147,"*")</f>
        <v>20424</v>
      </c>
      <c r="H151" s="45" t="str">
        <f>IF('Town Data'!M147&gt;9,'Town Data'!L147,"*")</f>
        <v>*</v>
      </c>
      <c r="I151" s="22">
        <f t="shared" si="6"/>
      </c>
      <c r="J151" s="22">
        <f t="shared" si="7"/>
        <v>0.2118830787309048</v>
      </c>
      <c r="K151" s="22">
        <f t="shared" si="8"/>
      </c>
    </row>
    <row r="152" spans="2:11" ht="15">
      <c r="B152" s="27" t="str">
        <f>'Town Data'!A148</f>
        <v>WARREN</v>
      </c>
      <c r="C152" s="52">
        <f>IF('Town Data'!C148&gt;9,'Town Data'!B148,"*")</f>
        <v>1320699.25</v>
      </c>
      <c r="D152" s="44">
        <f>IF('Town Data'!E148&gt;9,'Town Data'!D148,"*")</f>
        <v>1444476.83</v>
      </c>
      <c r="E152" s="45">
        <f>IF('Town Data'!G148&gt;9,'Town Data'!F148,"*")</f>
        <v>454666</v>
      </c>
      <c r="F152" s="44">
        <f>IF('Town Data'!I148&gt;9,'Town Data'!H148,"*")</f>
        <v>1279674.93</v>
      </c>
      <c r="G152" s="44">
        <f>IF('Town Data'!K148&gt;9,'Town Data'!J148,"*")</f>
        <v>1554713.5</v>
      </c>
      <c r="H152" s="45">
        <f>IF('Town Data'!M148&gt;9,'Town Data'!L148,"*")</f>
        <v>456116</v>
      </c>
      <c r="I152" s="22">
        <f t="shared" si="6"/>
        <v>0.032058391579180244</v>
      </c>
      <c r="J152" s="22">
        <f t="shared" si="7"/>
        <v>-0.07090481300895626</v>
      </c>
      <c r="K152" s="22">
        <f t="shared" si="8"/>
        <v>-0.0031790158643853757</v>
      </c>
    </row>
    <row r="153" spans="2:11" ht="15">
      <c r="B153" s="27" t="str">
        <f>'Town Data'!A149</f>
        <v>WASHINGTON</v>
      </c>
      <c r="C153" s="52" t="str">
        <f>IF('Town Data'!C149&gt;9,'Town Data'!B149,"*")</f>
        <v>*</v>
      </c>
      <c r="D153" s="44">
        <f>IF('Town Data'!E149&gt;9,'Town Data'!D149,"*")</f>
        <v>14499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>
        <f>IF('Town Data'!K149&gt;9,'Town Data'!J149,"*")</f>
        <v>16723</v>
      </c>
      <c r="H153" s="45" t="str">
        <f>IF('Town Data'!M149&gt;9,'Town Data'!L149,"*")</f>
        <v>*</v>
      </c>
      <c r="I153" s="22">
        <f t="shared" si="6"/>
      </c>
      <c r="J153" s="22">
        <f t="shared" si="7"/>
        <v>-0.13299049213657838</v>
      </c>
      <c r="K153" s="22">
        <f t="shared" si="8"/>
      </c>
    </row>
    <row r="154" spans="2:11" ht="15">
      <c r="B154" s="27" t="str">
        <f>'Town Data'!A150</f>
        <v>WATERBURY</v>
      </c>
      <c r="C154" s="52">
        <f>IF('Town Data'!C150&gt;9,'Town Data'!B150,"*")</f>
        <v>4606118.53</v>
      </c>
      <c r="D154" s="44">
        <f>IF('Town Data'!E150&gt;9,'Town Data'!D150,"*")</f>
        <v>1377407</v>
      </c>
      <c r="E154" s="45">
        <f>IF('Town Data'!G150&gt;9,'Town Data'!F150,"*")</f>
        <v>1271271.46</v>
      </c>
      <c r="F154" s="44">
        <f>IF('Town Data'!I150&gt;9,'Town Data'!H150,"*")</f>
        <v>4374540.87</v>
      </c>
      <c r="G154" s="44">
        <f>IF('Town Data'!K150&gt;9,'Town Data'!J150,"*")</f>
        <v>1316903.66</v>
      </c>
      <c r="H154" s="45">
        <f>IF('Town Data'!M150&gt;9,'Town Data'!L150,"*")</f>
        <v>1116396</v>
      </c>
      <c r="I154" s="22">
        <f t="shared" si="6"/>
        <v>0.05293759205408913</v>
      </c>
      <c r="J154" s="22">
        <f t="shared" si="7"/>
        <v>0.04594363417594275</v>
      </c>
      <c r="K154" s="22">
        <f t="shared" si="8"/>
        <v>0.13872806781822933</v>
      </c>
    </row>
    <row r="155" spans="2:11" ht="15">
      <c r="B155" s="27" t="str">
        <f>'Town Data'!A151</f>
        <v>WEATHERSFIELD</v>
      </c>
      <c r="C155" s="52">
        <f>IF('Town Data'!C151&gt;9,'Town Data'!B151,"*")</f>
        <v>639482.25</v>
      </c>
      <c r="D155" s="44">
        <f>IF('Town Data'!E151&gt;9,'Town Data'!D151,"*")</f>
        <v>148993</v>
      </c>
      <c r="E155" s="45" t="str">
        <f>IF('Town Data'!G151&gt;9,'Town Data'!F151,"*")</f>
        <v>*</v>
      </c>
      <c r="F155" s="44">
        <f>IF('Town Data'!I151&gt;9,'Town Data'!H151,"*")</f>
        <v>635529</v>
      </c>
      <c r="G155" s="44">
        <f>IF('Town Data'!K151&gt;9,'Town Data'!J151,"*")</f>
        <v>168424.05</v>
      </c>
      <c r="H155" s="45" t="str">
        <f>IF('Town Data'!M151&gt;9,'Town Data'!L151,"*")</f>
        <v>*</v>
      </c>
      <c r="I155" s="22">
        <f t="shared" si="6"/>
        <v>0.0062204085100758585</v>
      </c>
      <c r="J155" s="22">
        <f t="shared" si="7"/>
        <v>-0.11536980615298106</v>
      </c>
      <c r="K155" s="22">
        <f t="shared" si="8"/>
      </c>
    </row>
    <row r="156" spans="2:11" ht="15">
      <c r="B156" s="27" t="str">
        <f>'Town Data'!A152</f>
        <v>WELLS</v>
      </c>
      <c r="C156" s="52" t="str">
        <f>IF('Town Data'!C152&gt;9,'Town Data'!B152,"*")</f>
        <v>*</v>
      </c>
      <c r="D156" s="44">
        <f>IF('Town Data'!E152&gt;9,'Town Data'!D152,"*")</f>
        <v>98386.5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>
        <f>IF('Town Data'!K152&gt;9,'Town Data'!J152,"*")</f>
        <v>76390</v>
      </c>
      <c r="H156" s="45" t="str">
        <f>IF('Town Data'!M152&gt;9,'Town Data'!L152,"*")</f>
        <v>*</v>
      </c>
      <c r="I156" s="22">
        <f t="shared" si="6"/>
      </c>
      <c r="J156" s="22">
        <f t="shared" si="7"/>
        <v>0.2879499934546407</v>
      </c>
      <c r="K156" s="22">
        <f t="shared" si="8"/>
      </c>
    </row>
    <row r="157" spans="2:11" ht="15">
      <c r="B157" s="27" t="str">
        <f>'Town Data'!A153</f>
        <v>WEST RUTLAND</v>
      </c>
      <c r="C157" s="52">
        <f>IF('Town Data'!C153&gt;9,'Town Data'!B153,"*")</f>
        <v>451825.61</v>
      </c>
      <c r="D157" s="44" t="str">
        <f>IF('Town Data'!E153&gt;9,'Town Data'!D153,"*")</f>
        <v>*</v>
      </c>
      <c r="E157" s="45">
        <f>IF('Town Data'!G153&gt;9,'Town Data'!F153,"*")</f>
        <v>72223.7</v>
      </c>
      <c r="F157" s="44">
        <f>IF('Town Data'!I153&gt;9,'Town Data'!H153,"*")</f>
        <v>399354.99</v>
      </c>
      <c r="G157" s="44" t="str">
        <f>IF('Town Data'!K153&gt;9,'Town Data'!J153,"*")</f>
        <v>*</v>
      </c>
      <c r="H157" s="45">
        <f>IF('Town Data'!M153&gt;9,'Town Data'!L153,"*")</f>
        <v>79341.79</v>
      </c>
      <c r="I157" s="22">
        <f t="shared" si="6"/>
        <v>0.13138841710729593</v>
      </c>
      <c r="J157" s="22">
        <f t="shared" si="7"/>
      </c>
      <c r="K157" s="22">
        <f t="shared" si="8"/>
        <v>-0.08971426029082527</v>
      </c>
    </row>
    <row r="158" spans="2:11" ht="15">
      <c r="B158" s="27" t="str">
        <f>'Town Data'!A154</f>
        <v>WEST WINDSOR</v>
      </c>
      <c r="C158" s="52">
        <f>IF('Town Data'!C154&gt;9,'Town Data'!B154,"*")</f>
        <v>105374</v>
      </c>
      <c r="D158" s="44">
        <f>IF('Town Data'!E154&gt;9,'Town Data'!D154,"*")</f>
        <v>230511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>
        <f>IF('Town Data'!K154&gt;9,'Town Data'!J154,"*")</f>
        <v>353096</v>
      </c>
      <c r="H158" s="45" t="str">
        <f>IF('Town Data'!M154&gt;9,'Town Data'!L154,"*")</f>
        <v>*</v>
      </c>
      <c r="I158" s="22">
        <f t="shared" si="6"/>
      </c>
      <c r="J158" s="22">
        <f t="shared" si="7"/>
        <v>-0.3471718739379659</v>
      </c>
      <c r="K158" s="22">
        <f t="shared" si="8"/>
      </c>
    </row>
    <row r="159" spans="2:11" ht="15">
      <c r="B159" s="27" t="str">
        <f>'Town Data'!A155</f>
        <v>WESTMINSTER</v>
      </c>
      <c r="C159" s="52">
        <f>IF('Town Data'!C155&gt;9,'Town Data'!B155,"*")</f>
        <v>522383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>
        <f>IF('Town Data'!I155&gt;9,'Town Data'!H155,"*")</f>
        <v>484659.15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  <v>0.07783583576210204</v>
      </c>
      <c r="J159" s="22">
        <f t="shared" si="7"/>
      </c>
      <c r="K159" s="22">
        <f t="shared" si="8"/>
      </c>
    </row>
    <row r="160" spans="2:11" ht="15">
      <c r="B160" s="27" t="str">
        <f>'Town Data'!A156</f>
        <v>WESTMORE</v>
      </c>
      <c r="C160" s="52">
        <f>IF('Town Data'!C156&gt;9,'Town Data'!B156,"*")</f>
        <v>140587</v>
      </c>
      <c r="D160" s="44">
        <f>IF('Town Data'!E156&gt;9,'Town Data'!D156,"*")</f>
        <v>407353</v>
      </c>
      <c r="E160" s="45" t="str">
        <f>IF('Town Data'!G156&gt;9,'Town Data'!F156,"*")</f>
        <v>*</v>
      </c>
      <c r="F160" s="44">
        <f>IF('Town Data'!I156&gt;9,'Town Data'!H156,"*")</f>
        <v>132181</v>
      </c>
      <c r="G160" s="44">
        <f>IF('Town Data'!K156&gt;9,'Town Data'!J156,"*")</f>
        <v>358428.3</v>
      </c>
      <c r="H160" s="45" t="str">
        <f>IF('Town Data'!M156&gt;9,'Town Data'!L156,"*")</f>
        <v>*</v>
      </c>
      <c r="I160" s="22">
        <f t="shared" si="6"/>
        <v>0.06359461647286675</v>
      </c>
      <c r="J160" s="22">
        <f t="shared" si="7"/>
        <v>0.13649787140133748</v>
      </c>
      <c r="K160" s="22">
        <f t="shared" si="8"/>
      </c>
    </row>
    <row r="161" spans="2:11" ht="15">
      <c r="B161" s="27" t="str">
        <f>'Town Data'!A157</f>
        <v>WESTON</v>
      </c>
      <c r="C161" s="52">
        <f>IF('Town Data'!C157&gt;9,'Town Data'!B157,"*")</f>
        <v>702680.05</v>
      </c>
      <c r="D161" s="44">
        <f>IF('Town Data'!E157&gt;9,'Town Data'!D157,"*")</f>
        <v>250367</v>
      </c>
      <c r="E161" s="45" t="str">
        <f>IF('Town Data'!G157&gt;9,'Town Data'!F157,"*")</f>
        <v>*</v>
      </c>
      <c r="F161" s="44">
        <f>IF('Town Data'!I157&gt;9,'Town Data'!H157,"*")</f>
        <v>629656</v>
      </c>
      <c r="G161" s="44">
        <f>IF('Town Data'!K157&gt;9,'Town Data'!J157,"*")</f>
        <v>274833.01</v>
      </c>
      <c r="H161" s="45" t="str">
        <f>IF('Town Data'!M157&gt;9,'Town Data'!L157,"*")</f>
        <v>*</v>
      </c>
      <c r="I161" s="22">
        <f t="shared" si="6"/>
        <v>0.11597451624379033</v>
      </c>
      <c r="J161" s="22">
        <f t="shared" si="7"/>
        <v>-0.08902136610154657</v>
      </c>
      <c r="K161" s="22">
        <f t="shared" si="8"/>
      </c>
    </row>
    <row r="162" spans="2:11" ht="15">
      <c r="B162" s="27" t="str">
        <f>'Town Data'!A158</f>
        <v>WILLIAMSTOWN</v>
      </c>
      <c r="C162" s="52">
        <f>IF('Town Data'!C158&gt;9,'Town Data'!B158,"*")</f>
        <v>303373.46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>
        <f>IF('Town Data'!I158&gt;9,'Town Data'!H158,"*")</f>
        <v>154191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  <v>0.9675172999721127</v>
      </c>
      <c r="J162" s="22">
        <f t="shared" si="7"/>
      </c>
      <c r="K162" s="22">
        <f t="shared" si="8"/>
      </c>
    </row>
    <row r="163" spans="2:11" ht="15">
      <c r="B163" s="27" t="str">
        <f>'Town Data'!A159</f>
        <v>WILLISTON</v>
      </c>
      <c r="C163" s="52">
        <f>IF('Town Data'!C159&gt;9,'Town Data'!B159,"*")</f>
        <v>9192850.62</v>
      </c>
      <c r="D163" s="44">
        <f>IF('Town Data'!E159&gt;9,'Town Data'!D159,"*")</f>
        <v>3150215</v>
      </c>
      <c r="E163" s="45">
        <f>IF('Town Data'!G159&gt;9,'Town Data'!F159,"*")</f>
        <v>1005147.15</v>
      </c>
      <c r="F163" s="44">
        <f>IF('Town Data'!I159&gt;9,'Town Data'!H159,"*")</f>
        <v>8666344.74</v>
      </c>
      <c r="G163" s="44">
        <f>IF('Town Data'!K159&gt;9,'Town Data'!J159,"*")</f>
        <v>3539442.66</v>
      </c>
      <c r="H163" s="45">
        <f>IF('Town Data'!M159&gt;9,'Town Data'!L159,"*")</f>
        <v>954459</v>
      </c>
      <c r="I163" s="22">
        <f t="shared" si="6"/>
        <v>0.0607529351526811</v>
      </c>
      <c r="J163" s="22">
        <f t="shared" si="7"/>
        <v>-0.1099686299198304</v>
      </c>
      <c r="K163" s="22">
        <f t="shared" si="8"/>
        <v>0.05310668137657042</v>
      </c>
    </row>
    <row r="164" spans="2:11" ht="15">
      <c r="B164" s="27" t="str">
        <f>'Town Data'!A160</f>
        <v>WILMINGTON</v>
      </c>
      <c r="C164" s="52">
        <f>IF('Town Data'!C160&gt;9,'Town Data'!B160,"*")</f>
        <v>2284876.65</v>
      </c>
      <c r="D164" s="44">
        <f>IF('Town Data'!E160&gt;9,'Town Data'!D160,"*")</f>
        <v>382424.83</v>
      </c>
      <c r="E164" s="45">
        <f>IF('Town Data'!G160&gt;9,'Town Data'!F160,"*")</f>
        <v>533852.38</v>
      </c>
      <c r="F164" s="44">
        <f>IF('Town Data'!I160&gt;9,'Town Data'!H160,"*")</f>
        <v>1757381.63</v>
      </c>
      <c r="G164" s="44">
        <f>IF('Town Data'!K160&gt;9,'Town Data'!J160,"*")</f>
        <v>531298.27</v>
      </c>
      <c r="H164" s="45">
        <f>IF('Town Data'!M160&gt;9,'Town Data'!L160,"*")</f>
        <v>315452</v>
      </c>
      <c r="I164" s="22">
        <f t="shared" si="6"/>
        <v>0.3001596300969642</v>
      </c>
      <c r="J164" s="22">
        <f t="shared" si="7"/>
        <v>-0.2802068977186769</v>
      </c>
      <c r="K164" s="22">
        <f t="shared" si="8"/>
        <v>0.6923410851730216</v>
      </c>
    </row>
    <row r="165" spans="2:11" ht="15">
      <c r="B165" s="27" t="str">
        <f>'Town Data'!A161</f>
        <v>WINDHAM</v>
      </c>
      <c r="C165" s="52" t="str">
        <f>IF('Town Data'!C161&gt;9,'Town Data'!B161,"*")</f>
        <v>*</v>
      </c>
      <c r="D165" s="44">
        <f>IF('Town Data'!E161&gt;9,'Town Data'!D161,"*")</f>
        <v>28401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>
        <f>IF('Town Data'!K161&gt;9,'Town Data'!J161,"*")</f>
        <v>34706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  <v>-0.18166887569872645</v>
      </c>
      <c r="K165" s="22">
        <f aca="true" t="shared" si="11" ref="K165:K228">_xlfn.IFERROR((E165-H165)/H165,"")</f>
      </c>
    </row>
    <row r="166" spans="2:11" ht="15">
      <c r="B166" s="27" t="str">
        <f>'Town Data'!A162</f>
        <v>WINDSOR</v>
      </c>
      <c r="C166" s="52">
        <f>IF('Town Data'!C162&gt;9,'Town Data'!B162,"*")</f>
        <v>1081811.93</v>
      </c>
      <c r="D166" s="44">
        <f>IF('Town Data'!E162&gt;9,'Town Data'!D162,"*")</f>
        <v>65118</v>
      </c>
      <c r="E166" s="45">
        <f>IF('Town Data'!G162&gt;9,'Town Data'!F162,"*")</f>
        <v>472752</v>
      </c>
      <c r="F166" s="44">
        <f>IF('Town Data'!I162&gt;9,'Town Data'!H162,"*")</f>
        <v>926416.38</v>
      </c>
      <c r="G166" s="44" t="str">
        <f>IF('Town Data'!K162&gt;9,'Town Data'!J162,"*")</f>
        <v>*</v>
      </c>
      <c r="H166" s="45">
        <f>IF('Town Data'!M162&gt;9,'Town Data'!L162,"*")</f>
        <v>356204</v>
      </c>
      <c r="I166" s="22">
        <f t="shared" si="9"/>
        <v>0.16773834460914858</v>
      </c>
      <c r="J166" s="22">
        <f t="shared" si="10"/>
      </c>
      <c r="K166" s="22">
        <f t="shared" si="11"/>
        <v>0.3271945289777768</v>
      </c>
    </row>
    <row r="167" spans="2:11" ht="15">
      <c r="B167" s="27" t="str">
        <f>'Town Data'!A163</f>
        <v>WINHALL</v>
      </c>
      <c r="C167" s="52">
        <f>IF('Town Data'!C163&gt;9,'Town Data'!B163,"*")</f>
        <v>444200.06</v>
      </c>
      <c r="D167" s="44">
        <f>IF('Town Data'!E163&gt;9,'Town Data'!D163,"*")</f>
        <v>212206.87</v>
      </c>
      <c r="E167" s="45">
        <f>IF('Town Data'!G163&gt;9,'Town Data'!F163,"*")</f>
        <v>142201</v>
      </c>
      <c r="F167" s="44">
        <f>IF('Town Data'!I163&gt;9,'Town Data'!H163,"*")</f>
        <v>537720</v>
      </c>
      <c r="G167" s="44">
        <f>IF('Town Data'!K163&gt;9,'Town Data'!J163,"*")</f>
        <v>181174.25</v>
      </c>
      <c r="H167" s="45">
        <f>IF('Town Data'!M163&gt;9,'Town Data'!L163,"*")</f>
        <v>156144</v>
      </c>
      <c r="I167" s="22">
        <f t="shared" si="9"/>
        <v>-0.17391940043145132</v>
      </c>
      <c r="J167" s="22">
        <f t="shared" si="10"/>
        <v>0.17128604092468988</v>
      </c>
      <c r="K167" s="22">
        <f t="shared" si="11"/>
        <v>-0.08929577825596885</v>
      </c>
    </row>
    <row r="168" spans="2:11" ht="15">
      <c r="B168" s="27" t="str">
        <f>'Town Data'!A164</f>
        <v>WINOOSKI</v>
      </c>
      <c r="C168" s="52">
        <f>IF('Town Data'!C164&gt;9,'Town Data'!B164,"*")</f>
        <v>3131404.42</v>
      </c>
      <c r="D168" s="44" t="str">
        <f>IF('Town Data'!E164&gt;9,'Town Data'!D164,"*")</f>
        <v>*</v>
      </c>
      <c r="E168" s="45">
        <f>IF('Town Data'!G164&gt;9,'Town Data'!F164,"*")</f>
        <v>1309300.98</v>
      </c>
      <c r="F168" s="44">
        <f>IF('Town Data'!I164&gt;9,'Town Data'!H164,"*")</f>
        <v>2625295.65</v>
      </c>
      <c r="G168" s="44" t="str">
        <f>IF('Town Data'!K164&gt;9,'Town Data'!J164,"*")</f>
        <v>*</v>
      </c>
      <c r="H168" s="45">
        <f>IF('Town Data'!M164&gt;9,'Town Data'!L164,"*")</f>
        <v>898150.12</v>
      </c>
      <c r="I168" s="22">
        <f t="shared" si="9"/>
        <v>0.1927816282329954</v>
      </c>
      <c r="J168" s="22">
        <f t="shared" si="10"/>
      </c>
      <c r="K168" s="22">
        <f t="shared" si="11"/>
        <v>0.45777521022877554</v>
      </c>
    </row>
    <row r="169" spans="2:11" ht="15">
      <c r="B169" s="27" t="str">
        <f>'Town Data'!A165</f>
        <v>WOODSTOCK</v>
      </c>
      <c r="C169" s="52">
        <f>IF('Town Data'!C165&gt;9,'Town Data'!B165,"*")</f>
        <v>4277103.2</v>
      </c>
      <c r="D169" s="44">
        <f>IF('Town Data'!E165&gt;9,'Town Data'!D165,"*")</f>
        <v>5478425.41</v>
      </c>
      <c r="E169" s="45">
        <f>IF('Town Data'!G165&gt;9,'Town Data'!F165,"*")</f>
        <v>1260394</v>
      </c>
      <c r="F169" s="44">
        <f>IF('Town Data'!I165&gt;9,'Town Data'!H165,"*")</f>
        <v>4123372</v>
      </c>
      <c r="G169" s="44">
        <f>IF('Town Data'!K165&gt;9,'Town Data'!J165,"*")</f>
        <v>4898299.4</v>
      </c>
      <c r="H169" s="45">
        <f>IF('Town Data'!M165&gt;9,'Town Data'!L165,"*")</f>
        <v>1067327.9</v>
      </c>
      <c r="I169" s="22">
        <f t="shared" si="9"/>
        <v>0.037282884008525106</v>
      </c>
      <c r="J169" s="22">
        <f t="shared" si="10"/>
        <v>0.11843416717238635</v>
      </c>
      <c r="K169" s="22">
        <f t="shared" si="11"/>
        <v>0.18088733556014053</v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78">
        <v>452604</v>
      </c>
      <c r="C2" s="40">
        <v>13</v>
      </c>
      <c r="D2" s="78">
        <v>148600</v>
      </c>
      <c r="E2" s="40">
        <v>37</v>
      </c>
      <c r="F2" s="40">
        <v>0</v>
      </c>
      <c r="G2" s="40">
        <v>3</v>
      </c>
      <c r="H2" s="78">
        <v>363284</v>
      </c>
      <c r="I2" s="40">
        <v>12</v>
      </c>
      <c r="J2" s="78">
        <v>143503</v>
      </c>
      <c r="K2" s="40">
        <v>33</v>
      </c>
      <c r="L2" s="40">
        <v>0</v>
      </c>
      <c r="M2" s="40">
        <v>3</v>
      </c>
    </row>
    <row r="3" spans="1:13" ht="15">
      <c r="A3" s="39" t="s">
        <v>63</v>
      </c>
      <c r="B3" s="78">
        <v>318451.5</v>
      </c>
      <c r="C3" s="40">
        <v>28</v>
      </c>
      <c r="D3" s="78">
        <v>311664.55</v>
      </c>
      <c r="E3" s="40">
        <v>54</v>
      </c>
      <c r="F3" s="40">
        <v>0</v>
      </c>
      <c r="G3" s="40">
        <v>6</v>
      </c>
      <c r="H3" s="78">
        <v>160384</v>
      </c>
      <c r="I3" s="40">
        <v>23</v>
      </c>
      <c r="J3" s="78">
        <v>297798</v>
      </c>
      <c r="K3" s="40">
        <v>46</v>
      </c>
      <c r="L3" s="40">
        <v>0</v>
      </c>
      <c r="M3" s="40">
        <v>6</v>
      </c>
    </row>
    <row r="4" spans="1:13" ht="15">
      <c r="A4" s="39" t="s">
        <v>64</v>
      </c>
      <c r="B4" s="78">
        <v>661625</v>
      </c>
      <c r="C4" s="40">
        <v>37</v>
      </c>
      <c r="D4" s="78">
        <v>357767.22</v>
      </c>
      <c r="E4" s="40">
        <v>30</v>
      </c>
      <c r="F4" s="78">
        <v>112904</v>
      </c>
      <c r="G4" s="40">
        <v>15</v>
      </c>
      <c r="H4" s="78">
        <v>617989</v>
      </c>
      <c r="I4" s="40">
        <v>41</v>
      </c>
      <c r="J4" s="78">
        <v>334174</v>
      </c>
      <c r="K4" s="40">
        <v>34</v>
      </c>
      <c r="L4" s="78">
        <v>109526</v>
      </c>
      <c r="M4" s="40">
        <v>15</v>
      </c>
    </row>
    <row r="5" spans="1:13" ht="15">
      <c r="A5" s="39" t="s">
        <v>65</v>
      </c>
      <c r="B5" s="78">
        <v>627810</v>
      </c>
      <c r="C5" s="40">
        <v>17</v>
      </c>
      <c r="D5" s="78">
        <v>2105009</v>
      </c>
      <c r="E5" s="40">
        <v>27</v>
      </c>
      <c r="F5" s="40">
        <v>0</v>
      </c>
      <c r="G5" s="40">
        <v>9</v>
      </c>
      <c r="H5" s="78">
        <v>654058</v>
      </c>
      <c r="I5" s="40">
        <v>13</v>
      </c>
      <c r="J5" s="78">
        <v>2228706.25</v>
      </c>
      <c r="K5" s="40">
        <v>18</v>
      </c>
      <c r="L5" s="78">
        <v>360897</v>
      </c>
      <c r="M5" s="40">
        <v>10</v>
      </c>
    </row>
    <row r="6" spans="1:13" ht="15">
      <c r="A6" s="39" t="s">
        <v>66</v>
      </c>
      <c r="B6" s="78">
        <v>100742.46</v>
      </c>
      <c r="C6" s="40">
        <v>14</v>
      </c>
      <c r="D6" s="78">
        <v>24134</v>
      </c>
      <c r="E6" s="40">
        <v>14</v>
      </c>
      <c r="F6" s="40">
        <v>0</v>
      </c>
      <c r="G6" s="40">
        <v>0</v>
      </c>
      <c r="H6" s="78">
        <v>98307</v>
      </c>
      <c r="I6" s="40">
        <v>14</v>
      </c>
      <c r="J6" s="78">
        <v>29406.75</v>
      </c>
      <c r="K6" s="40">
        <v>14</v>
      </c>
      <c r="L6" s="40">
        <v>0</v>
      </c>
      <c r="M6" s="40">
        <v>0</v>
      </c>
    </row>
    <row r="7" spans="1:13" ht="15">
      <c r="A7" s="39" t="s">
        <v>67</v>
      </c>
      <c r="B7" s="78">
        <v>6649433.7</v>
      </c>
      <c r="C7" s="40">
        <v>180</v>
      </c>
      <c r="D7" s="78">
        <v>639045</v>
      </c>
      <c r="E7" s="40">
        <v>22</v>
      </c>
      <c r="F7" s="78">
        <v>855871.65</v>
      </c>
      <c r="G7" s="40">
        <v>80</v>
      </c>
      <c r="H7" s="78">
        <v>6026985.41</v>
      </c>
      <c r="I7" s="40">
        <v>177</v>
      </c>
      <c r="J7" s="78">
        <v>620051</v>
      </c>
      <c r="K7" s="40">
        <v>26</v>
      </c>
      <c r="L7" s="78">
        <v>790667.23</v>
      </c>
      <c r="M7" s="40">
        <v>84</v>
      </c>
    </row>
    <row r="8" spans="1:13" ht="15">
      <c r="A8" s="39" t="s">
        <v>68</v>
      </c>
      <c r="B8" s="78">
        <v>183484</v>
      </c>
      <c r="C8" s="40">
        <v>15</v>
      </c>
      <c r="D8" s="40">
        <v>0</v>
      </c>
      <c r="E8" s="40">
        <v>4</v>
      </c>
      <c r="F8" s="40">
        <v>0</v>
      </c>
      <c r="G8" s="40">
        <v>0</v>
      </c>
      <c r="H8" s="78">
        <v>232831.11</v>
      </c>
      <c r="I8" s="40">
        <v>18</v>
      </c>
      <c r="J8" s="40">
        <v>0</v>
      </c>
      <c r="K8" s="40">
        <v>6</v>
      </c>
      <c r="L8" s="40">
        <v>0</v>
      </c>
      <c r="M8" s="40">
        <v>0</v>
      </c>
    </row>
    <row r="9" spans="1:13" ht="15">
      <c r="A9" s="39" t="s">
        <v>69</v>
      </c>
      <c r="B9" s="78">
        <v>619946.76</v>
      </c>
      <c r="C9" s="40">
        <v>53</v>
      </c>
      <c r="D9" s="78">
        <v>445289</v>
      </c>
      <c r="E9" s="40">
        <v>32</v>
      </c>
      <c r="F9" s="78">
        <v>148869.97</v>
      </c>
      <c r="G9" s="40">
        <v>15</v>
      </c>
      <c r="H9" s="78">
        <v>577009</v>
      </c>
      <c r="I9" s="40">
        <v>47</v>
      </c>
      <c r="J9" s="78">
        <v>359202</v>
      </c>
      <c r="K9" s="40">
        <v>36</v>
      </c>
      <c r="L9" s="78">
        <v>131188</v>
      </c>
      <c r="M9" s="40">
        <v>15</v>
      </c>
    </row>
    <row r="10" spans="1:13" ht="15">
      <c r="A10" s="39" t="s">
        <v>70</v>
      </c>
      <c r="B10" s="78">
        <v>7456308.33</v>
      </c>
      <c r="C10" s="40">
        <v>208</v>
      </c>
      <c r="D10" s="78">
        <v>2605983.38</v>
      </c>
      <c r="E10" s="40">
        <v>70</v>
      </c>
      <c r="F10" s="78">
        <v>1123948.99</v>
      </c>
      <c r="G10" s="40">
        <v>75</v>
      </c>
      <c r="H10" s="78">
        <v>7381784.36</v>
      </c>
      <c r="I10" s="40">
        <v>207</v>
      </c>
      <c r="J10" s="78">
        <v>2576664.2</v>
      </c>
      <c r="K10" s="40">
        <v>72</v>
      </c>
      <c r="L10" s="78">
        <v>1074116.45</v>
      </c>
      <c r="M10" s="40">
        <v>71</v>
      </c>
    </row>
    <row r="11" spans="1:13" ht="15">
      <c r="A11" s="39" t="s">
        <v>71</v>
      </c>
      <c r="B11" s="78">
        <v>270459</v>
      </c>
      <c r="C11" s="40">
        <v>15</v>
      </c>
      <c r="D11" s="78">
        <v>22357</v>
      </c>
      <c r="E11" s="40">
        <v>10</v>
      </c>
      <c r="F11" s="40">
        <v>0</v>
      </c>
      <c r="G11" s="40">
        <v>3</v>
      </c>
      <c r="H11" s="78">
        <v>247430</v>
      </c>
      <c r="I11" s="40">
        <v>15</v>
      </c>
      <c r="J11" s="78">
        <v>25058</v>
      </c>
      <c r="K11" s="40">
        <v>11</v>
      </c>
      <c r="L11" s="40">
        <v>0</v>
      </c>
      <c r="M11" s="40">
        <v>3</v>
      </c>
    </row>
    <row r="12" spans="1:13" ht="15">
      <c r="A12" s="39" t="s">
        <v>72</v>
      </c>
      <c r="B12" s="78">
        <v>137853</v>
      </c>
      <c r="C12" s="40">
        <v>12</v>
      </c>
      <c r="D12" s="40">
        <v>0</v>
      </c>
      <c r="E12" s="40">
        <v>3</v>
      </c>
      <c r="F12" s="40">
        <v>0</v>
      </c>
      <c r="G12" s="40">
        <v>6</v>
      </c>
      <c r="H12" s="78">
        <v>129070</v>
      </c>
      <c r="I12" s="40">
        <v>12</v>
      </c>
      <c r="J12" s="40">
        <v>0</v>
      </c>
      <c r="K12" s="40">
        <v>3</v>
      </c>
      <c r="L12" s="40">
        <v>0</v>
      </c>
      <c r="M12" s="40">
        <v>6</v>
      </c>
    </row>
    <row r="13" spans="1:13" ht="15">
      <c r="A13" s="39" t="s">
        <v>73</v>
      </c>
      <c r="B13" s="78">
        <v>1923361.09</v>
      </c>
      <c r="C13" s="40">
        <v>24</v>
      </c>
      <c r="D13" s="40">
        <v>0</v>
      </c>
      <c r="E13" s="40">
        <v>6</v>
      </c>
      <c r="F13" s="40">
        <v>0</v>
      </c>
      <c r="G13" s="40">
        <v>8</v>
      </c>
      <c r="H13" s="78">
        <v>2142778</v>
      </c>
      <c r="I13" s="40">
        <v>29</v>
      </c>
      <c r="J13" s="40">
        <v>0</v>
      </c>
      <c r="K13" s="40">
        <v>6</v>
      </c>
      <c r="L13" s="40">
        <v>0</v>
      </c>
      <c r="M13" s="40">
        <v>9</v>
      </c>
    </row>
    <row r="14" spans="1:13" ht="15">
      <c r="A14" s="39" t="s">
        <v>74</v>
      </c>
      <c r="B14" s="78">
        <v>760312.45</v>
      </c>
      <c r="C14" s="40">
        <v>33</v>
      </c>
      <c r="D14" s="40">
        <v>0</v>
      </c>
      <c r="E14" s="40">
        <v>7</v>
      </c>
      <c r="F14" s="78">
        <v>35361.51</v>
      </c>
      <c r="G14" s="40">
        <v>12</v>
      </c>
      <c r="H14" s="78">
        <v>722211.75</v>
      </c>
      <c r="I14" s="40">
        <v>34</v>
      </c>
      <c r="J14" s="40">
        <v>0</v>
      </c>
      <c r="K14" s="40">
        <v>4</v>
      </c>
      <c r="L14" s="78">
        <v>31339</v>
      </c>
      <c r="M14" s="40">
        <v>12</v>
      </c>
    </row>
    <row r="15" spans="1:13" ht="15">
      <c r="A15" s="39" t="s">
        <v>75</v>
      </c>
      <c r="B15" s="78">
        <v>1281425.38</v>
      </c>
      <c r="C15" s="40">
        <v>43</v>
      </c>
      <c r="D15" s="40">
        <v>0</v>
      </c>
      <c r="E15" s="40">
        <v>3</v>
      </c>
      <c r="F15" s="78">
        <v>189015</v>
      </c>
      <c r="G15" s="40">
        <v>15</v>
      </c>
      <c r="H15" s="78">
        <v>1239190.43</v>
      </c>
      <c r="I15" s="40">
        <v>41</v>
      </c>
      <c r="J15" s="40">
        <v>0</v>
      </c>
      <c r="K15" s="40">
        <v>3</v>
      </c>
      <c r="L15" s="78">
        <v>209024.71</v>
      </c>
      <c r="M15" s="40">
        <v>16</v>
      </c>
    </row>
    <row r="16" spans="1:13" ht="15">
      <c r="A16" s="39" t="s">
        <v>76</v>
      </c>
      <c r="B16" s="78">
        <v>1500845.46</v>
      </c>
      <c r="C16" s="40">
        <v>71</v>
      </c>
      <c r="D16" s="78">
        <v>463390</v>
      </c>
      <c r="E16" s="40">
        <v>33</v>
      </c>
      <c r="F16" s="78">
        <v>274552</v>
      </c>
      <c r="G16" s="40">
        <v>24</v>
      </c>
      <c r="H16" s="78">
        <v>1568366</v>
      </c>
      <c r="I16" s="40">
        <v>77</v>
      </c>
      <c r="J16" s="78">
        <v>499676</v>
      </c>
      <c r="K16" s="40">
        <v>31</v>
      </c>
      <c r="L16" s="78">
        <v>291048</v>
      </c>
      <c r="M16" s="40">
        <v>21</v>
      </c>
    </row>
    <row r="17" spans="1:13" ht="15">
      <c r="A17" s="39" t="s">
        <v>77</v>
      </c>
      <c r="B17" s="78">
        <v>10916044.24</v>
      </c>
      <c r="C17" s="40">
        <v>278</v>
      </c>
      <c r="D17" s="78">
        <v>2782008.99</v>
      </c>
      <c r="E17" s="40">
        <v>64</v>
      </c>
      <c r="F17" s="78">
        <v>1573871.67</v>
      </c>
      <c r="G17" s="40">
        <v>114</v>
      </c>
      <c r="H17" s="78">
        <v>10060368.8</v>
      </c>
      <c r="I17" s="40">
        <v>289</v>
      </c>
      <c r="J17" s="78">
        <v>2942720</v>
      </c>
      <c r="K17" s="40">
        <v>59</v>
      </c>
      <c r="L17" s="78">
        <v>1415684.07</v>
      </c>
      <c r="M17" s="40">
        <v>121</v>
      </c>
    </row>
    <row r="18" spans="1:13" ht="15">
      <c r="A18" s="39" t="s">
        <v>78</v>
      </c>
      <c r="B18" s="78">
        <v>676983.5</v>
      </c>
      <c r="C18" s="40">
        <v>24</v>
      </c>
      <c r="D18" s="78">
        <v>66870.6</v>
      </c>
      <c r="E18" s="40">
        <v>17</v>
      </c>
      <c r="F18" s="78">
        <v>284279</v>
      </c>
      <c r="G18" s="40">
        <v>12</v>
      </c>
      <c r="H18" s="78">
        <v>648724.5</v>
      </c>
      <c r="I18" s="40">
        <v>23</v>
      </c>
      <c r="J18" s="78">
        <v>81310.15</v>
      </c>
      <c r="K18" s="40">
        <v>15</v>
      </c>
      <c r="L18" s="78">
        <v>264485.5</v>
      </c>
      <c r="M18" s="40">
        <v>12</v>
      </c>
    </row>
    <row r="19" spans="1:13" ht="15">
      <c r="A19" s="39" t="s">
        <v>79</v>
      </c>
      <c r="B19" s="40">
        <v>0</v>
      </c>
      <c r="C19" s="40">
        <v>6</v>
      </c>
      <c r="D19" s="78">
        <v>32519</v>
      </c>
      <c r="E19" s="40">
        <v>15</v>
      </c>
      <c r="F19" s="40">
        <v>0</v>
      </c>
      <c r="G19" s="40">
        <v>0</v>
      </c>
      <c r="H19" s="40">
        <v>0</v>
      </c>
      <c r="I19" s="40">
        <v>6</v>
      </c>
      <c r="J19" s="78">
        <v>24631</v>
      </c>
      <c r="K19" s="40">
        <v>10</v>
      </c>
      <c r="L19" s="40">
        <v>0</v>
      </c>
      <c r="M19" s="40">
        <v>0</v>
      </c>
    </row>
    <row r="20" spans="1:13" ht="15">
      <c r="A20" s="39" t="s">
        <v>80</v>
      </c>
      <c r="B20" s="78">
        <v>281870.88</v>
      </c>
      <c r="C20" s="40">
        <v>20</v>
      </c>
      <c r="D20" s="78">
        <v>88260</v>
      </c>
      <c r="E20" s="40">
        <v>22</v>
      </c>
      <c r="F20" s="40">
        <v>0</v>
      </c>
      <c r="G20" s="40">
        <v>6</v>
      </c>
      <c r="H20" s="78">
        <v>295733.15</v>
      </c>
      <c r="I20" s="40">
        <v>28</v>
      </c>
      <c r="J20" s="78">
        <v>109629.08</v>
      </c>
      <c r="K20" s="40">
        <v>18</v>
      </c>
      <c r="L20" s="40">
        <v>0</v>
      </c>
      <c r="M20" s="40">
        <v>9</v>
      </c>
    </row>
    <row r="21" spans="1:13" ht="15">
      <c r="A21" s="39" t="s">
        <v>81</v>
      </c>
      <c r="B21" s="78">
        <v>1261313</v>
      </c>
      <c r="C21" s="40">
        <v>44</v>
      </c>
      <c r="D21" s="78">
        <v>104500</v>
      </c>
      <c r="E21" s="40">
        <v>19</v>
      </c>
      <c r="F21" s="78">
        <v>205285</v>
      </c>
      <c r="G21" s="40">
        <v>18</v>
      </c>
      <c r="H21" s="78">
        <v>1255159.2</v>
      </c>
      <c r="I21" s="40">
        <v>52</v>
      </c>
      <c r="J21" s="78">
        <v>81274</v>
      </c>
      <c r="K21" s="40">
        <v>11</v>
      </c>
      <c r="L21" s="78">
        <v>186298</v>
      </c>
      <c r="M21" s="40">
        <v>18</v>
      </c>
    </row>
    <row r="22" spans="1:13" ht="15">
      <c r="A22" s="39" t="s">
        <v>82</v>
      </c>
      <c r="B22" s="40">
        <v>0</v>
      </c>
      <c r="C22" s="40">
        <v>3</v>
      </c>
      <c r="D22" s="78">
        <v>29596.83</v>
      </c>
      <c r="E22" s="40">
        <v>10</v>
      </c>
      <c r="F22" s="40">
        <v>0</v>
      </c>
      <c r="G22" s="40">
        <v>3</v>
      </c>
      <c r="H22" s="40">
        <v>0</v>
      </c>
      <c r="I22" s="40">
        <v>3</v>
      </c>
      <c r="J22" s="78">
        <v>24300.64</v>
      </c>
      <c r="K22" s="40">
        <v>11</v>
      </c>
      <c r="L22" s="40">
        <v>0</v>
      </c>
      <c r="M22" s="40">
        <v>3</v>
      </c>
    </row>
    <row r="23" spans="1:13" ht="15">
      <c r="A23" s="39" t="s">
        <v>83</v>
      </c>
      <c r="B23" s="78">
        <v>683704</v>
      </c>
      <c r="C23" s="40">
        <v>40</v>
      </c>
      <c r="D23" s="78">
        <v>370222</v>
      </c>
      <c r="E23" s="40">
        <v>53</v>
      </c>
      <c r="F23" s="78">
        <v>314902</v>
      </c>
      <c r="G23" s="40">
        <v>18</v>
      </c>
      <c r="H23" s="78">
        <v>610572</v>
      </c>
      <c r="I23" s="40">
        <v>44</v>
      </c>
      <c r="J23" s="78">
        <v>471313.26</v>
      </c>
      <c r="K23" s="40">
        <v>53</v>
      </c>
      <c r="L23" s="78">
        <v>211948</v>
      </c>
      <c r="M23" s="40">
        <v>14</v>
      </c>
    </row>
    <row r="24" spans="1:13" ht="15">
      <c r="A24" s="39" t="s">
        <v>84</v>
      </c>
      <c r="B24" s="78">
        <v>32251062.21</v>
      </c>
      <c r="C24" s="40">
        <v>614</v>
      </c>
      <c r="D24" s="78">
        <v>13696521.06</v>
      </c>
      <c r="E24" s="40">
        <v>130</v>
      </c>
      <c r="F24" s="78">
        <v>11148218.96</v>
      </c>
      <c r="G24" s="40">
        <v>299</v>
      </c>
      <c r="H24" s="78">
        <v>30269723.52</v>
      </c>
      <c r="I24" s="40">
        <v>615</v>
      </c>
      <c r="J24" s="78">
        <v>11724131.86</v>
      </c>
      <c r="K24" s="40">
        <v>97</v>
      </c>
      <c r="L24" s="78">
        <v>10467295.32</v>
      </c>
      <c r="M24" s="40">
        <v>292</v>
      </c>
    </row>
    <row r="25" spans="1:13" ht="15">
      <c r="A25" s="39" t="s">
        <v>85</v>
      </c>
      <c r="B25" s="78">
        <v>145321</v>
      </c>
      <c r="C25" s="40">
        <v>12</v>
      </c>
      <c r="D25" s="78">
        <v>41630</v>
      </c>
      <c r="E25" s="40">
        <v>11</v>
      </c>
      <c r="F25" s="40">
        <v>0</v>
      </c>
      <c r="G25" s="40">
        <v>0</v>
      </c>
      <c r="H25" s="78">
        <v>130268</v>
      </c>
      <c r="I25" s="40">
        <v>15</v>
      </c>
      <c r="J25" s="78">
        <v>46142.66</v>
      </c>
      <c r="K25" s="40">
        <v>11</v>
      </c>
      <c r="L25" s="40">
        <v>0</v>
      </c>
      <c r="M25" s="40">
        <v>0</v>
      </c>
    </row>
    <row r="26" spans="1:13" ht="15">
      <c r="A26" s="39" t="s">
        <v>86</v>
      </c>
      <c r="B26" s="78">
        <v>87150</v>
      </c>
      <c r="C26" s="40">
        <v>15</v>
      </c>
      <c r="D26" s="40">
        <v>0</v>
      </c>
      <c r="E26" s="40">
        <v>8</v>
      </c>
      <c r="F26" s="40">
        <v>0</v>
      </c>
      <c r="G26" s="40">
        <v>3</v>
      </c>
      <c r="H26" s="78">
        <v>87719</v>
      </c>
      <c r="I26" s="40">
        <v>20</v>
      </c>
      <c r="J26" s="40">
        <v>0</v>
      </c>
      <c r="K26" s="40">
        <v>6</v>
      </c>
      <c r="L26" s="40">
        <v>0</v>
      </c>
      <c r="M26" s="40">
        <v>6</v>
      </c>
    </row>
    <row r="27" spans="1:13" ht="15">
      <c r="A27" s="39" t="s">
        <v>87</v>
      </c>
      <c r="B27" s="78">
        <v>1965297.58</v>
      </c>
      <c r="C27" s="40">
        <v>51</v>
      </c>
      <c r="D27" s="78">
        <v>2322601.88</v>
      </c>
      <c r="E27" s="40">
        <v>37</v>
      </c>
      <c r="F27" s="78">
        <v>422175.32</v>
      </c>
      <c r="G27" s="40">
        <v>28</v>
      </c>
      <c r="H27" s="78">
        <v>1784714.67</v>
      </c>
      <c r="I27" s="40">
        <v>54</v>
      </c>
      <c r="J27" s="78">
        <v>2165175</v>
      </c>
      <c r="K27" s="40">
        <v>43</v>
      </c>
      <c r="L27" s="78">
        <v>414756.37</v>
      </c>
      <c r="M27" s="40">
        <v>28</v>
      </c>
    </row>
    <row r="28" spans="1:13" ht="15">
      <c r="A28" s="39" t="s">
        <v>88</v>
      </c>
      <c r="B28" s="78">
        <v>104759.23</v>
      </c>
      <c r="C28" s="40">
        <v>15</v>
      </c>
      <c r="D28" s="40">
        <v>0</v>
      </c>
      <c r="E28" s="40">
        <v>6</v>
      </c>
      <c r="F28" s="40">
        <v>0</v>
      </c>
      <c r="G28" s="40">
        <v>9</v>
      </c>
      <c r="H28" s="78">
        <v>162409</v>
      </c>
      <c r="I28" s="40">
        <v>18</v>
      </c>
      <c r="J28" s="40">
        <v>0</v>
      </c>
      <c r="K28" s="40">
        <v>7</v>
      </c>
      <c r="L28" s="78">
        <v>44015</v>
      </c>
      <c r="M28" s="40">
        <v>11</v>
      </c>
    </row>
    <row r="29" spans="1:13" ht="15">
      <c r="A29" s="39" t="s">
        <v>89</v>
      </c>
      <c r="B29" s="78">
        <v>1717389.72</v>
      </c>
      <c r="C29" s="40">
        <v>73</v>
      </c>
      <c r="D29" s="78">
        <v>375502.78</v>
      </c>
      <c r="E29" s="40">
        <v>42</v>
      </c>
      <c r="F29" s="78">
        <v>231551.75</v>
      </c>
      <c r="G29" s="40">
        <v>22</v>
      </c>
      <c r="H29" s="78">
        <v>1592280</v>
      </c>
      <c r="I29" s="40">
        <v>69</v>
      </c>
      <c r="J29" s="78">
        <v>385900</v>
      </c>
      <c r="K29" s="40">
        <v>44</v>
      </c>
      <c r="L29" s="78">
        <v>248704</v>
      </c>
      <c r="M29" s="40">
        <v>22</v>
      </c>
    </row>
    <row r="30" spans="1:13" ht="15">
      <c r="A30" s="39" t="s">
        <v>90</v>
      </c>
      <c r="B30" s="78">
        <v>282268</v>
      </c>
      <c r="C30" s="40">
        <v>16</v>
      </c>
      <c r="D30" s="78">
        <v>904223</v>
      </c>
      <c r="E30" s="40">
        <v>21</v>
      </c>
      <c r="F30" s="40">
        <v>0</v>
      </c>
      <c r="G30" s="40">
        <v>3</v>
      </c>
      <c r="H30" s="78">
        <v>270824</v>
      </c>
      <c r="I30" s="40">
        <v>18</v>
      </c>
      <c r="J30" s="78">
        <v>821725</v>
      </c>
      <c r="K30" s="40">
        <v>23</v>
      </c>
      <c r="L30" s="40">
        <v>0</v>
      </c>
      <c r="M30" s="40">
        <v>3</v>
      </c>
    </row>
    <row r="31" spans="1:13" ht="15">
      <c r="A31" s="39" t="s">
        <v>91</v>
      </c>
      <c r="B31" s="78">
        <v>363433.56</v>
      </c>
      <c r="C31" s="40">
        <v>20</v>
      </c>
      <c r="D31" s="78">
        <v>350805</v>
      </c>
      <c r="E31" s="40">
        <v>26</v>
      </c>
      <c r="F31" s="40">
        <v>0</v>
      </c>
      <c r="G31" s="40">
        <v>4</v>
      </c>
      <c r="H31" s="78">
        <v>263413</v>
      </c>
      <c r="I31" s="40">
        <v>22</v>
      </c>
      <c r="J31" s="78">
        <v>327574.5</v>
      </c>
      <c r="K31" s="40">
        <v>30</v>
      </c>
      <c r="L31" s="40">
        <v>0</v>
      </c>
      <c r="M31" s="40">
        <v>3</v>
      </c>
    </row>
    <row r="32" spans="1:13" ht="15">
      <c r="A32" s="39" t="s">
        <v>92</v>
      </c>
      <c r="B32" s="78">
        <v>87664.71</v>
      </c>
      <c r="C32" s="40">
        <v>12</v>
      </c>
      <c r="D32" s="40">
        <v>0</v>
      </c>
      <c r="E32" s="40">
        <v>6</v>
      </c>
      <c r="F32" s="40">
        <v>0</v>
      </c>
      <c r="G32" s="40">
        <v>3</v>
      </c>
      <c r="H32" s="78">
        <v>82046</v>
      </c>
      <c r="I32" s="40">
        <v>15</v>
      </c>
      <c r="J32" s="40">
        <v>0</v>
      </c>
      <c r="K32" s="40">
        <v>7</v>
      </c>
      <c r="L32" s="40">
        <v>0</v>
      </c>
      <c r="M32" s="40">
        <v>3</v>
      </c>
    </row>
    <row r="33" spans="1:13" ht="15">
      <c r="A33" s="39" t="s">
        <v>93</v>
      </c>
      <c r="B33" s="78">
        <v>835111.62</v>
      </c>
      <c r="C33" s="40">
        <v>58</v>
      </c>
      <c r="D33" s="78">
        <v>322895.25</v>
      </c>
      <c r="E33" s="40">
        <v>45</v>
      </c>
      <c r="F33" s="78">
        <v>163875.62</v>
      </c>
      <c r="G33" s="40">
        <v>23</v>
      </c>
      <c r="H33" s="78">
        <v>811798</v>
      </c>
      <c r="I33" s="40">
        <v>59</v>
      </c>
      <c r="J33" s="78">
        <v>314480</v>
      </c>
      <c r="K33" s="40">
        <v>41</v>
      </c>
      <c r="L33" s="78">
        <v>173852</v>
      </c>
      <c r="M33" s="40">
        <v>22</v>
      </c>
    </row>
    <row r="34" spans="1:13" ht="15">
      <c r="A34" s="39" t="s">
        <v>94</v>
      </c>
      <c r="B34" s="78">
        <v>862401</v>
      </c>
      <c r="C34" s="40">
        <v>11</v>
      </c>
      <c r="D34" s="78">
        <v>1494529</v>
      </c>
      <c r="E34" s="40">
        <v>11</v>
      </c>
      <c r="F34" s="40">
        <v>0</v>
      </c>
      <c r="G34" s="40">
        <v>6</v>
      </c>
      <c r="H34" s="40">
        <v>0</v>
      </c>
      <c r="I34" s="40">
        <v>9</v>
      </c>
      <c r="J34" s="40">
        <v>0</v>
      </c>
      <c r="K34" s="40">
        <v>9</v>
      </c>
      <c r="L34" s="40">
        <v>0</v>
      </c>
      <c r="M34" s="40">
        <v>6</v>
      </c>
    </row>
    <row r="35" spans="1:13" ht="15">
      <c r="A35" s="39" t="s">
        <v>95</v>
      </c>
      <c r="B35" s="78">
        <v>89573.15</v>
      </c>
      <c r="C35" s="40">
        <v>14</v>
      </c>
      <c r="D35" s="40">
        <v>0</v>
      </c>
      <c r="E35" s="40">
        <v>0</v>
      </c>
      <c r="F35" s="40">
        <v>0</v>
      </c>
      <c r="G35" s="40">
        <v>3</v>
      </c>
      <c r="H35" s="78">
        <v>72051.39</v>
      </c>
      <c r="I35" s="40">
        <v>14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78">
        <v>7660793.06</v>
      </c>
      <c r="C36" s="40">
        <v>176</v>
      </c>
      <c r="D36" s="78">
        <v>4632098.17</v>
      </c>
      <c r="E36" s="40">
        <v>70</v>
      </c>
      <c r="F36" s="78">
        <v>838300</v>
      </c>
      <c r="G36" s="40">
        <v>56</v>
      </c>
      <c r="H36" s="78">
        <v>6684894.67</v>
      </c>
      <c r="I36" s="40">
        <v>170</v>
      </c>
      <c r="J36" s="78">
        <v>5589257.35</v>
      </c>
      <c r="K36" s="40">
        <v>74</v>
      </c>
      <c r="L36" s="78">
        <v>831503</v>
      </c>
      <c r="M36" s="40">
        <v>59</v>
      </c>
    </row>
    <row r="37" spans="1:13" ht="15">
      <c r="A37" s="39" t="s">
        <v>97</v>
      </c>
      <c r="B37" s="40">
        <v>0</v>
      </c>
      <c r="C37" s="40">
        <v>7</v>
      </c>
      <c r="D37" s="78">
        <v>38278</v>
      </c>
      <c r="E37" s="40">
        <v>15</v>
      </c>
      <c r="F37" s="40">
        <v>0</v>
      </c>
      <c r="G37" s="40">
        <v>3</v>
      </c>
      <c r="H37" s="40">
        <v>0</v>
      </c>
      <c r="I37" s="40">
        <v>9</v>
      </c>
      <c r="J37" s="78">
        <v>36843</v>
      </c>
      <c r="K37" s="40">
        <v>18</v>
      </c>
      <c r="L37" s="40">
        <v>0</v>
      </c>
      <c r="M37" s="40">
        <v>3</v>
      </c>
    </row>
    <row r="38" spans="1:13" ht="15">
      <c r="A38" s="39" t="s">
        <v>98</v>
      </c>
      <c r="B38" s="40">
        <v>0</v>
      </c>
      <c r="C38" s="40">
        <v>3</v>
      </c>
      <c r="D38" s="78">
        <v>43885</v>
      </c>
      <c r="E38" s="40">
        <v>12</v>
      </c>
      <c r="F38" s="40">
        <v>0</v>
      </c>
      <c r="G38" s="40">
        <v>0</v>
      </c>
      <c r="H38" s="40">
        <v>0</v>
      </c>
      <c r="I38" s="40">
        <v>2</v>
      </c>
      <c r="J38" s="78">
        <v>47716</v>
      </c>
      <c r="K38" s="40">
        <v>10</v>
      </c>
      <c r="L38" s="40">
        <v>0</v>
      </c>
      <c r="M38" s="40">
        <v>0</v>
      </c>
    </row>
    <row r="39" spans="1:13" ht="15">
      <c r="A39" s="39" t="s">
        <v>99</v>
      </c>
      <c r="B39" s="78">
        <v>558253.68</v>
      </c>
      <c r="C39" s="40">
        <v>12</v>
      </c>
      <c r="D39" s="78">
        <v>195609.01</v>
      </c>
      <c r="E39" s="40">
        <v>30</v>
      </c>
      <c r="F39" s="40">
        <v>0</v>
      </c>
      <c r="G39" s="40">
        <v>2</v>
      </c>
      <c r="H39" s="78">
        <v>510943</v>
      </c>
      <c r="I39" s="40">
        <v>12</v>
      </c>
      <c r="J39" s="78">
        <v>183940.5</v>
      </c>
      <c r="K39" s="40">
        <v>27</v>
      </c>
      <c r="L39" s="40">
        <v>0</v>
      </c>
      <c r="M39" s="40">
        <v>0</v>
      </c>
    </row>
    <row r="40" spans="1:13" ht="15">
      <c r="A40" s="39" t="s">
        <v>100</v>
      </c>
      <c r="B40" s="78">
        <v>65653.9</v>
      </c>
      <c r="C40" s="40">
        <v>13</v>
      </c>
      <c r="D40" s="40">
        <v>0</v>
      </c>
      <c r="E40" s="40">
        <v>9</v>
      </c>
      <c r="F40" s="40">
        <v>0</v>
      </c>
      <c r="G40" s="40">
        <v>0</v>
      </c>
      <c r="H40" s="40">
        <v>0</v>
      </c>
      <c r="I40" s="40">
        <v>6</v>
      </c>
      <c r="J40" s="40">
        <v>0</v>
      </c>
      <c r="K40" s="40">
        <v>9</v>
      </c>
      <c r="L40" s="40">
        <v>0</v>
      </c>
      <c r="M40" s="40">
        <v>0</v>
      </c>
    </row>
    <row r="41" spans="1:13" ht="15">
      <c r="A41" s="39" t="s">
        <v>101</v>
      </c>
      <c r="B41" s="78">
        <v>544240.44</v>
      </c>
      <c r="C41" s="40">
        <v>19</v>
      </c>
      <c r="D41" s="78">
        <v>140414.78</v>
      </c>
      <c r="E41" s="40">
        <v>26</v>
      </c>
      <c r="F41" s="40">
        <v>0</v>
      </c>
      <c r="G41" s="40">
        <v>9</v>
      </c>
      <c r="H41" s="78">
        <v>519984</v>
      </c>
      <c r="I41" s="40">
        <v>16</v>
      </c>
      <c r="J41" s="78">
        <v>143727.45</v>
      </c>
      <c r="K41" s="40">
        <v>29</v>
      </c>
      <c r="L41" s="40">
        <v>0</v>
      </c>
      <c r="M41" s="40">
        <v>9</v>
      </c>
    </row>
    <row r="42" spans="1:13" ht="15">
      <c r="A42" s="39" t="s">
        <v>102</v>
      </c>
      <c r="B42" s="78">
        <v>2239393.16</v>
      </c>
      <c r="C42" s="40">
        <v>64</v>
      </c>
      <c r="D42" s="78">
        <v>413172.72</v>
      </c>
      <c r="E42" s="40">
        <v>38</v>
      </c>
      <c r="F42" s="78">
        <v>194788.49</v>
      </c>
      <c r="G42" s="40">
        <v>21</v>
      </c>
      <c r="H42" s="78">
        <v>2351824.75</v>
      </c>
      <c r="I42" s="40">
        <v>69</v>
      </c>
      <c r="J42" s="78">
        <v>341946</v>
      </c>
      <c r="K42" s="40">
        <v>40</v>
      </c>
      <c r="L42" s="78">
        <v>190377</v>
      </c>
      <c r="M42" s="40">
        <v>25</v>
      </c>
    </row>
    <row r="43" spans="1:13" ht="15">
      <c r="A43" s="39" t="s">
        <v>103</v>
      </c>
      <c r="B43" s="78">
        <v>1749431</v>
      </c>
      <c r="C43" s="40">
        <v>48</v>
      </c>
      <c r="D43" s="78">
        <v>866740.25</v>
      </c>
      <c r="E43" s="40">
        <v>42</v>
      </c>
      <c r="F43" s="78">
        <v>434938</v>
      </c>
      <c r="G43" s="40">
        <v>26</v>
      </c>
      <c r="H43" s="78">
        <v>1591869.27</v>
      </c>
      <c r="I43" s="40">
        <v>46</v>
      </c>
      <c r="J43" s="78">
        <v>844943</v>
      </c>
      <c r="K43" s="40">
        <v>40</v>
      </c>
      <c r="L43" s="78">
        <v>395566</v>
      </c>
      <c r="M43" s="40">
        <v>20</v>
      </c>
    </row>
    <row r="44" spans="1:13" ht="15">
      <c r="A44" s="39" t="s">
        <v>104</v>
      </c>
      <c r="B44" s="78">
        <v>1320250.63</v>
      </c>
      <c r="C44" s="40">
        <v>69</v>
      </c>
      <c r="D44" s="78">
        <v>826258.12</v>
      </c>
      <c r="E44" s="40">
        <v>97</v>
      </c>
      <c r="F44" s="78">
        <v>426315.48</v>
      </c>
      <c r="G44" s="40">
        <v>43</v>
      </c>
      <c r="H44" s="78">
        <v>1327498.96</v>
      </c>
      <c r="I44" s="40">
        <v>74</v>
      </c>
      <c r="J44" s="78">
        <v>923184.25</v>
      </c>
      <c r="K44" s="40">
        <v>103</v>
      </c>
      <c r="L44" s="78">
        <v>457302.22</v>
      </c>
      <c r="M44" s="40">
        <v>42</v>
      </c>
    </row>
    <row r="45" spans="1:13" ht="15">
      <c r="A45" s="39" t="s">
        <v>105</v>
      </c>
      <c r="B45" s="78">
        <v>50922.8</v>
      </c>
      <c r="C45" s="40">
        <v>14</v>
      </c>
      <c r="D45" s="40">
        <v>0</v>
      </c>
      <c r="E45" s="40">
        <v>5</v>
      </c>
      <c r="F45" s="40">
        <v>0</v>
      </c>
      <c r="G45" s="40">
        <v>0</v>
      </c>
      <c r="H45" s="78">
        <v>100190.77</v>
      </c>
      <c r="I45" s="40">
        <v>17</v>
      </c>
      <c r="J45" s="40">
        <v>0</v>
      </c>
      <c r="K45" s="40">
        <v>4</v>
      </c>
      <c r="L45" s="40">
        <v>0</v>
      </c>
      <c r="M45" s="40">
        <v>0</v>
      </c>
    </row>
    <row r="46" spans="1:13" ht="15">
      <c r="A46" s="39" t="s">
        <v>106</v>
      </c>
      <c r="B46" s="78">
        <v>106714</v>
      </c>
      <c r="C46" s="40">
        <v>12</v>
      </c>
      <c r="D46" s="40">
        <v>0</v>
      </c>
      <c r="E46" s="40">
        <v>3</v>
      </c>
      <c r="F46" s="40">
        <v>0</v>
      </c>
      <c r="G46" s="40">
        <v>0</v>
      </c>
      <c r="H46" s="78">
        <v>94295</v>
      </c>
      <c r="I46" s="40">
        <v>12</v>
      </c>
      <c r="J46" s="40">
        <v>0</v>
      </c>
      <c r="K46" s="40">
        <v>3</v>
      </c>
      <c r="L46" s="40">
        <v>0</v>
      </c>
      <c r="M46" s="40">
        <v>0</v>
      </c>
    </row>
    <row r="47" spans="1:13" ht="15">
      <c r="A47" s="39" t="s">
        <v>107</v>
      </c>
      <c r="B47" s="78">
        <v>110226.12</v>
      </c>
      <c r="C47" s="40">
        <v>13</v>
      </c>
      <c r="D47" s="78">
        <v>68543</v>
      </c>
      <c r="E47" s="40">
        <v>23</v>
      </c>
      <c r="F47" s="40">
        <v>0</v>
      </c>
      <c r="G47" s="40">
        <v>1</v>
      </c>
      <c r="H47" s="78">
        <v>122727</v>
      </c>
      <c r="I47" s="40">
        <v>18</v>
      </c>
      <c r="J47" s="78">
        <v>65762.5</v>
      </c>
      <c r="K47" s="40">
        <v>23</v>
      </c>
      <c r="L47" s="40">
        <v>0</v>
      </c>
      <c r="M47" s="40">
        <v>3</v>
      </c>
    </row>
    <row r="48" spans="1:13" ht="15">
      <c r="A48" s="39" t="s">
        <v>108</v>
      </c>
      <c r="B48" s="40">
        <v>0</v>
      </c>
      <c r="C48" s="40">
        <v>6</v>
      </c>
      <c r="D48" s="78">
        <v>72603</v>
      </c>
      <c r="E48" s="40">
        <v>26</v>
      </c>
      <c r="F48" s="40">
        <v>0</v>
      </c>
      <c r="G48" s="40">
        <v>3</v>
      </c>
      <c r="H48" s="40">
        <v>0</v>
      </c>
      <c r="I48" s="40">
        <v>6</v>
      </c>
      <c r="J48" s="78">
        <v>56653</v>
      </c>
      <c r="K48" s="40">
        <v>19</v>
      </c>
      <c r="L48" s="40">
        <v>0</v>
      </c>
      <c r="M48" s="40">
        <v>2</v>
      </c>
    </row>
    <row r="49" spans="1:13" ht="15">
      <c r="A49" s="39" t="s">
        <v>109</v>
      </c>
      <c r="B49" s="78">
        <v>1118927.69</v>
      </c>
      <c r="C49" s="40">
        <v>58</v>
      </c>
      <c r="D49" s="40">
        <v>0</v>
      </c>
      <c r="E49" s="40">
        <v>9</v>
      </c>
      <c r="F49" s="78">
        <v>84873.34</v>
      </c>
      <c r="G49" s="40">
        <v>20</v>
      </c>
      <c r="H49" s="78">
        <v>1045509.38</v>
      </c>
      <c r="I49" s="40">
        <v>56</v>
      </c>
      <c r="J49" s="78">
        <v>10400.16</v>
      </c>
      <c r="K49" s="40">
        <v>11</v>
      </c>
      <c r="L49" s="78">
        <v>88163</v>
      </c>
      <c r="M49" s="40">
        <v>18</v>
      </c>
    </row>
    <row r="50" spans="1:13" ht="15">
      <c r="A50" s="39" t="s">
        <v>110</v>
      </c>
      <c r="B50" s="78">
        <v>8866575.24</v>
      </c>
      <c r="C50" s="40">
        <v>254</v>
      </c>
      <c r="D50" s="78">
        <v>1800354</v>
      </c>
      <c r="E50" s="40">
        <v>18</v>
      </c>
      <c r="F50" s="78">
        <v>914407.2</v>
      </c>
      <c r="G50" s="40">
        <v>59</v>
      </c>
      <c r="H50" s="78">
        <v>8697044.45</v>
      </c>
      <c r="I50" s="40">
        <v>263</v>
      </c>
      <c r="J50" s="78">
        <v>1903615</v>
      </c>
      <c r="K50" s="40">
        <v>20</v>
      </c>
      <c r="L50" s="78">
        <v>838842</v>
      </c>
      <c r="M50" s="40">
        <v>67</v>
      </c>
    </row>
    <row r="51" spans="1:13" ht="15">
      <c r="A51" s="39" t="s">
        <v>111</v>
      </c>
      <c r="B51" s="78">
        <v>1259560.54</v>
      </c>
      <c r="C51" s="40">
        <v>44</v>
      </c>
      <c r="D51" s="40">
        <v>0</v>
      </c>
      <c r="E51" s="40">
        <v>5</v>
      </c>
      <c r="F51" s="78">
        <v>108491.42</v>
      </c>
      <c r="G51" s="40">
        <v>12</v>
      </c>
      <c r="H51" s="78">
        <v>1240172.84</v>
      </c>
      <c r="I51" s="40">
        <v>48</v>
      </c>
      <c r="J51" s="40">
        <v>0</v>
      </c>
      <c r="K51" s="40">
        <v>3</v>
      </c>
      <c r="L51" s="78">
        <v>104725.42</v>
      </c>
      <c r="M51" s="40">
        <v>12</v>
      </c>
    </row>
    <row r="52" spans="1:13" ht="15">
      <c r="A52" s="39" t="s">
        <v>112</v>
      </c>
      <c r="B52" s="78">
        <v>376263</v>
      </c>
      <c r="C52" s="40">
        <v>22</v>
      </c>
      <c r="D52" s="40">
        <v>0</v>
      </c>
      <c r="E52" s="40">
        <v>8</v>
      </c>
      <c r="F52" s="40">
        <v>0</v>
      </c>
      <c r="G52" s="40">
        <v>3</v>
      </c>
      <c r="H52" s="78">
        <v>363822.71</v>
      </c>
      <c r="I52" s="40">
        <v>21</v>
      </c>
      <c r="J52" s="40">
        <v>0</v>
      </c>
      <c r="K52" s="40">
        <v>9</v>
      </c>
      <c r="L52" s="40">
        <v>0</v>
      </c>
      <c r="M52" s="40">
        <v>4</v>
      </c>
    </row>
    <row r="53" spans="1:13" ht="15">
      <c r="A53" s="39" t="s">
        <v>113</v>
      </c>
      <c r="B53" s="78">
        <v>794270.59</v>
      </c>
      <c r="C53" s="40">
        <v>32</v>
      </c>
      <c r="D53" s="78">
        <v>2100426.21</v>
      </c>
      <c r="E53" s="40">
        <v>25</v>
      </c>
      <c r="F53" s="78">
        <v>194254.83</v>
      </c>
      <c r="G53" s="40">
        <v>11</v>
      </c>
      <c r="H53" s="78">
        <v>746166.45</v>
      </c>
      <c r="I53" s="40">
        <v>33</v>
      </c>
      <c r="J53" s="78">
        <v>2003233.19</v>
      </c>
      <c r="K53" s="40">
        <v>23</v>
      </c>
      <c r="L53" s="78">
        <v>219727</v>
      </c>
      <c r="M53" s="40">
        <v>10</v>
      </c>
    </row>
    <row r="54" spans="1:13" ht="15">
      <c r="A54" s="39" t="s">
        <v>114</v>
      </c>
      <c r="B54" s="78">
        <v>156712.44</v>
      </c>
      <c r="C54" s="40">
        <v>14</v>
      </c>
      <c r="D54" s="78">
        <v>157759</v>
      </c>
      <c r="E54" s="40">
        <v>20</v>
      </c>
      <c r="F54" s="78">
        <v>41567</v>
      </c>
      <c r="G54" s="40">
        <v>11</v>
      </c>
      <c r="H54" s="78">
        <v>197044</v>
      </c>
      <c r="I54" s="40">
        <v>14</v>
      </c>
      <c r="J54" s="78">
        <v>115583</v>
      </c>
      <c r="K54" s="40">
        <v>24</v>
      </c>
      <c r="L54" s="40">
        <v>0</v>
      </c>
      <c r="M54" s="40">
        <v>9</v>
      </c>
    </row>
    <row r="55" spans="1:13" ht="15">
      <c r="A55" s="39" t="s">
        <v>115</v>
      </c>
      <c r="B55" s="78">
        <v>3202698.88</v>
      </c>
      <c r="C55" s="40">
        <v>37</v>
      </c>
      <c r="D55" s="78">
        <v>3738011.71</v>
      </c>
      <c r="E55" s="40">
        <v>39</v>
      </c>
      <c r="F55" s="40">
        <v>0</v>
      </c>
      <c r="G55" s="40">
        <v>9</v>
      </c>
      <c r="H55" s="78">
        <v>2754310</v>
      </c>
      <c r="I55" s="40">
        <v>34</v>
      </c>
      <c r="J55" s="78">
        <v>3762410</v>
      </c>
      <c r="K55" s="40">
        <v>45</v>
      </c>
      <c r="L55" s="40">
        <v>0</v>
      </c>
      <c r="M55" s="40">
        <v>9</v>
      </c>
    </row>
    <row r="56" spans="1:13" ht="15">
      <c r="A56" s="39" t="s">
        <v>116</v>
      </c>
      <c r="B56" s="40">
        <v>0</v>
      </c>
      <c r="C56" s="40">
        <v>6</v>
      </c>
      <c r="D56" s="78">
        <v>31512</v>
      </c>
      <c r="E56" s="40">
        <v>12</v>
      </c>
      <c r="F56" s="40">
        <v>0</v>
      </c>
      <c r="G56" s="40">
        <v>0</v>
      </c>
      <c r="H56" s="40">
        <v>0</v>
      </c>
      <c r="I56" s="40">
        <v>8</v>
      </c>
      <c r="J56" s="78">
        <v>31701</v>
      </c>
      <c r="K56" s="40">
        <v>14</v>
      </c>
      <c r="L56" s="40">
        <v>0</v>
      </c>
      <c r="M56" s="40">
        <v>0</v>
      </c>
    </row>
    <row r="57" spans="1:13" ht="15">
      <c r="A57" s="39" t="s">
        <v>117</v>
      </c>
      <c r="B57" s="78">
        <v>387315</v>
      </c>
      <c r="C57" s="40">
        <v>18</v>
      </c>
      <c r="D57" s="40">
        <v>0</v>
      </c>
      <c r="E57" s="40">
        <v>8</v>
      </c>
      <c r="F57" s="40">
        <v>0</v>
      </c>
      <c r="G57" s="40">
        <v>3</v>
      </c>
      <c r="H57" s="78">
        <v>337349</v>
      </c>
      <c r="I57" s="40">
        <v>17</v>
      </c>
      <c r="J57" s="40">
        <v>0</v>
      </c>
      <c r="K57" s="40">
        <v>6</v>
      </c>
      <c r="L57" s="40">
        <v>0</v>
      </c>
      <c r="M57" s="40">
        <v>0</v>
      </c>
    </row>
    <row r="58" spans="1:13" ht="15">
      <c r="A58" s="39" t="s">
        <v>118</v>
      </c>
      <c r="B58" s="78">
        <v>326964.34</v>
      </c>
      <c r="C58" s="40">
        <v>17</v>
      </c>
      <c r="D58" s="78">
        <v>69984</v>
      </c>
      <c r="E58" s="40">
        <v>18</v>
      </c>
      <c r="F58" s="40">
        <v>0</v>
      </c>
      <c r="G58" s="40">
        <v>3</v>
      </c>
      <c r="H58" s="78">
        <v>287282</v>
      </c>
      <c r="I58" s="40">
        <v>16</v>
      </c>
      <c r="J58" s="78">
        <v>86239.9</v>
      </c>
      <c r="K58" s="40">
        <v>24</v>
      </c>
      <c r="L58" s="40">
        <v>0</v>
      </c>
      <c r="M58" s="40">
        <v>3</v>
      </c>
    </row>
    <row r="59" spans="1:13" ht="15">
      <c r="A59" s="39" t="s">
        <v>119</v>
      </c>
      <c r="B59" s="40">
        <v>0</v>
      </c>
      <c r="C59" s="40">
        <v>3</v>
      </c>
      <c r="D59" s="78">
        <v>131247</v>
      </c>
      <c r="E59" s="40">
        <v>12</v>
      </c>
      <c r="F59" s="40">
        <v>0</v>
      </c>
      <c r="G59" s="40">
        <v>0</v>
      </c>
      <c r="H59" s="40">
        <v>0</v>
      </c>
      <c r="I59" s="40">
        <v>3</v>
      </c>
      <c r="J59" s="40">
        <v>0</v>
      </c>
      <c r="K59" s="40">
        <v>9</v>
      </c>
      <c r="L59" s="40">
        <v>0</v>
      </c>
      <c r="M59" s="40">
        <v>0</v>
      </c>
    </row>
    <row r="60" spans="1:13" ht="15">
      <c r="A60" s="39" t="s">
        <v>120</v>
      </c>
      <c r="B60" s="40">
        <v>0</v>
      </c>
      <c r="C60" s="40">
        <v>7</v>
      </c>
      <c r="D60" s="78">
        <v>405753</v>
      </c>
      <c r="E60" s="40">
        <v>10</v>
      </c>
      <c r="F60" s="40">
        <v>0</v>
      </c>
      <c r="G60" s="40">
        <v>3</v>
      </c>
      <c r="H60" s="78">
        <v>321888</v>
      </c>
      <c r="I60" s="40">
        <v>12</v>
      </c>
      <c r="J60" s="78">
        <v>361240</v>
      </c>
      <c r="K60" s="40">
        <v>11</v>
      </c>
      <c r="L60" s="40">
        <v>0</v>
      </c>
      <c r="M60" s="40">
        <v>3</v>
      </c>
    </row>
    <row r="61" spans="1:13" ht="15">
      <c r="A61" s="39" t="s">
        <v>121</v>
      </c>
      <c r="B61" s="78">
        <v>327643.46</v>
      </c>
      <c r="C61" s="40">
        <v>25</v>
      </c>
      <c r="D61" s="78">
        <v>363069.3</v>
      </c>
      <c r="E61" s="40">
        <v>44</v>
      </c>
      <c r="F61" s="40">
        <v>0</v>
      </c>
      <c r="G61" s="40">
        <v>7</v>
      </c>
      <c r="H61" s="78">
        <v>271155.59</v>
      </c>
      <c r="I61" s="40">
        <v>23</v>
      </c>
      <c r="J61" s="78">
        <v>333446.88</v>
      </c>
      <c r="K61" s="40">
        <v>33</v>
      </c>
      <c r="L61" s="40">
        <v>0</v>
      </c>
      <c r="M61" s="40">
        <v>7</v>
      </c>
    </row>
    <row r="62" spans="1:13" ht="15">
      <c r="A62" s="39" t="s">
        <v>122</v>
      </c>
      <c r="B62" s="78">
        <v>134805.48</v>
      </c>
      <c r="C62" s="40">
        <v>11</v>
      </c>
      <c r="D62" s="78">
        <v>258327</v>
      </c>
      <c r="E62" s="40">
        <v>29</v>
      </c>
      <c r="F62" s="40">
        <v>0</v>
      </c>
      <c r="G62" s="40">
        <v>1</v>
      </c>
      <c r="H62" s="78">
        <v>133602</v>
      </c>
      <c r="I62" s="40">
        <v>13</v>
      </c>
      <c r="J62" s="78">
        <v>271157.36</v>
      </c>
      <c r="K62" s="40">
        <v>33</v>
      </c>
      <c r="L62" s="40">
        <v>0</v>
      </c>
      <c r="M62" s="40">
        <v>0</v>
      </c>
    </row>
    <row r="63" spans="1:13" ht="15">
      <c r="A63" s="39" t="s">
        <v>123</v>
      </c>
      <c r="B63" s="78">
        <v>56159.33</v>
      </c>
      <c r="C63" s="40">
        <v>12</v>
      </c>
      <c r="D63" s="78">
        <v>39539</v>
      </c>
      <c r="E63" s="40">
        <v>15</v>
      </c>
      <c r="F63" s="40">
        <v>0</v>
      </c>
      <c r="G63" s="40">
        <v>2</v>
      </c>
      <c r="H63" s="78">
        <v>61632</v>
      </c>
      <c r="I63" s="40">
        <v>12</v>
      </c>
      <c r="J63" s="78">
        <v>39900</v>
      </c>
      <c r="K63" s="40">
        <v>15</v>
      </c>
      <c r="L63" s="40">
        <v>0</v>
      </c>
      <c r="M63" s="40">
        <v>3</v>
      </c>
    </row>
    <row r="64" spans="1:13" ht="15">
      <c r="A64" s="39" t="s">
        <v>124</v>
      </c>
      <c r="B64" s="78">
        <v>964274.23</v>
      </c>
      <c r="C64" s="40">
        <v>46</v>
      </c>
      <c r="D64" s="78">
        <v>47683</v>
      </c>
      <c r="E64" s="40">
        <v>11</v>
      </c>
      <c r="F64" s="78">
        <v>105326.39</v>
      </c>
      <c r="G64" s="40">
        <v>11</v>
      </c>
      <c r="H64" s="78">
        <v>1024952.3</v>
      </c>
      <c r="I64" s="40">
        <v>46</v>
      </c>
      <c r="J64" s="78">
        <v>47209</v>
      </c>
      <c r="K64" s="40">
        <v>11</v>
      </c>
      <c r="L64" s="78">
        <v>143950</v>
      </c>
      <c r="M64" s="40">
        <v>12</v>
      </c>
    </row>
    <row r="65" spans="1:13" ht="15">
      <c r="A65" s="39" t="s">
        <v>125</v>
      </c>
      <c r="B65" s="78">
        <v>6316633.3</v>
      </c>
      <c r="C65" s="40">
        <v>141</v>
      </c>
      <c r="D65" s="78">
        <v>4678321.17</v>
      </c>
      <c r="E65" s="40">
        <v>71</v>
      </c>
      <c r="F65" s="78">
        <v>1050760.6</v>
      </c>
      <c r="G65" s="40">
        <v>56</v>
      </c>
      <c r="H65" s="78">
        <v>6067629.68</v>
      </c>
      <c r="I65" s="40">
        <v>150</v>
      </c>
      <c r="J65" s="78">
        <v>4449465.5</v>
      </c>
      <c r="K65" s="40">
        <v>69</v>
      </c>
      <c r="L65" s="78">
        <v>959324.41</v>
      </c>
      <c r="M65" s="40">
        <v>58</v>
      </c>
    </row>
    <row r="66" spans="1:13" ht="15">
      <c r="A66" s="39" t="s">
        <v>126</v>
      </c>
      <c r="B66" s="78">
        <v>362188.42</v>
      </c>
      <c r="C66" s="40">
        <v>16</v>
      </c>
      <c r="D66" s="78">
        <v>34513</v>
      </c>
      <c r="E66" s="40">
        <v>13</v>
      </c>
      <c r="F66" s="40">
        <v>0</v>
      </c>
      <c r="G66" s="40">
        <v>3</v>
      </c>
      <c r="H66" s="78">
        <v>309471.5</v>
      </c>
      <c r="I66" s="40">
        <v>14</v>
      </c>
      <c r="J66" s="40">
        <v>0</v>
      </c>
      <c r="K66" s="40">
        <v>9</v>
      </c>
      <c r="L66" s="40">
        <v>0</v>
      </c>
      <c r="M66" s="40">
        <v>3</v>
      </c>
    </row>
    <row r="67" spans="1:13" ht="15">
      <c r="A67" s="39" t="s">
        <v>127</v>
      </c>
      <c r="B67" s="78">
        <v>88478.56</v>
      </c>
      <c r="C67" s="40">
        <v>16</v>
      </c>
      <c r="D67" s="40">
        <v>0</v>
      </c>
      <c r="E67" s="40">
        <v>7</v>
      </c>
      <c r="F67" s="40">
        <v>0</v>
      </c>
      <c r="G67" s="40">
        <v>3</v>
      </c>
      <c r="H67" s="78">
        <v>68919</v>
      </c>
      <c r="I67" s="40">
        <v>15</v>
      </c>
      <c r="J67" s="40">
        <v>0</v>
      </c>
      <c r="K67" s="40">
        <v>9</v>
      </c>
      <c r="L67" s="40">
        <v>0</v>
      </c>
      <c r="M67" s="40">
        <v>3</v>
      </c>
    </row>
    <row r="68" spans="1:13" ht="15">
      <c r="A68" s="39" t="s">
        <v>128</v>
      </c>
      <c r="B68" s="78">
        <v>1347434.27</v>
      </c>
      <c r="C68" s="40">
        <v>41</v>
      </c>
      <c r="D68" s="78">
        <v>38200.25</v>
      </c>
      <c r="E68" s="40">
        <v>15</v>
      </c>
      <c r="F68" s="78">
        <v>160036</v>
      </c>
      <c r="G68" s="40">
        <v>17</v>
      </c>
      <c r="H68" s="78">
        <v>1272775.21</v>
      </c>
      <c r="I68" s="40">
        <v>46</v>
      </c>
      <c r="J68" s="78">
        <v>45044</v>
      </c>
      <c r="K68" s="40">
        <v>11</v>
      </c>
      <c r="L68" s="78">
        <v>155254</v>
      </c>
      <c r="M68" s="40">
        <v>15</v>
      </c>
    </row>
    <row r="69" spans="1:13" ht="15">
      <c r="A69" s="39" t="s">
        <v>129</v>
      </c>
      <c r="B69" s="40">
        <v>0</v>
      </c>
      <c r="C69" s="40">
        <v>5</v>
      </c>
      <c r="D69" s="78">
        <v>134585</v>
      </c>
      <c r="E69" s="40">
        <v>10</v>
      </c>
      <c r="F69" s="40">
        <v>0</v>
      </c>
      <c r="G69" s="40">
        <v>1</v>
      </c>
      <c r="H69" s="40">
        <v>0</v>
      </c>
      <c r="I69" s="40">
        <v>4</v>
      </c>
      <c r="J69" s="78">
        <v>158010</v>
      </c>
      <c r="K69" s="40">
        <v>11</v>
      </c>
      <c r="L69" s="40">
        <v>0</v>
      </c>
      <c r="M69" s="40">
        <v>1</v>
      </c>
    </row>
    <row r="70" spans="1:13" ht="15">
      <c r="A70" s="39" t="s">
        <v>130</v>
      </c>
      <c r="B70" s="40">
        <v>0</v>
      </c>
      <c r="C70" s="40">
        <v>8</v>
      </c>
      <c r="D70" s="78">
        <v>78418</v>
      </c>
      <c r="E70" s="40">
        <v>18</v>
      </c>
      <c r="F70" s="40">
        <v>0</v>
      </c>
      <c r="G70" s="40">
        <v>3</v>
      </c>
      <c r="H70" s="78">
        <v>38047</v>
      </c>
      <c r="I70" s="40">
        <v>13</v>
      </c>
      <c r="J70" s="78">
        <v>69764</v>
      </c>
      <c r="K70" s="40">
        <v>16</v>
      </c>
      <c r="L70" s="40">
        <v>0</v>
      </c>
      <c r="M70" s="40">
        <v>3</v>
      </c>
    </row>
    <row r="71" spans="1:13" ht="15">
      <c r="A71" s="39" t="s">
        <v>131</v>
      </c>
      <c r="B71" s="78">
        <v>85562</v>
      </c>
      <c r="C71" s="40">
        <v>11</v>
      </c>
      <c r="D71" s="40">
        <v>0</v>
      </c>
      <c r="E71" s="40">
        <v>3</v>
      </c>
      <c r="F71" s="40">
        <v>0</v>
      </c>
      <c r="G71" s="40">
        <v>0</v>
      </c>
      <c r="H71" s="78">
        <v>78815</v>
      </c>
      <c r="I71" s="40">
        <v>15</v>
      </c>
      <c r="J71" s="40">
        <v>0</v>
      </c>
      <c r="K71" s="40">
        <v>1</v>
      </c>
      <c r="L71" s="40">
        <v>0</v>
      </c>
      <c r="M71" s="40">
        <v>3</v>
      </c>
    </row>
    <row r="72" spans="1:13" ht="15">
      <c r="A72" s="39" t="s">
        <v>132</v>
      </c>
      <c r="B72" s="78">
        <v>123790</v>
      </c>
      <c r="C72" s="40">
        <v>14</v>
      </c>
      <c r="D72" s="78">
        <v>221438</v>
      </c>
      <c r="E72" s="40">
        <v>38</v>
      </c>
      <c r="F72" s="40">
        <v>0</v>
      </c>
      <c r="G72" s="40">
        <v>3</v>
      </c>
      <c r="H72" s="78">
        <v>134564.43</v>
      </c>
      <c r="I72" s="40">
        <v>17</v>
      </c>
      <c r="J72" s="78">
        <v>223759.5</v>
      </c>
      <c r="K72" s="40">
        <v>38</v>
      </c>
      <c r="L72" s="40">
        <v>0</v>
      </c>
      <c r="M72" s="40">
        <v>3</v>
      </c>
    </row>
    <row r="73" spans="1:13" ht="15">
      <c r="A73" s="39" t="s">
        <v>133</v>
      </c>
      <c r="B73" s="78">
        <v>107241</v>
      </c>
      <c r="C73" s="40">
        <v>14</v>
      </c>
      <c r="D73" s="78">
        <v>76705</v>
      </c>
      <c r="E73" s="40">
        <v>25</v>
      </c>
      <c r="F73" s="40">
        <v>0</v>
      </c>
      <c r="G73" s="40">
        <v>5</v>
      </c>
      <c r="H73" s="40">
        <v>0</v>
      </c>
      <c r="I73" s="40">
        <v>7</v>
      </c>
      <c r="J73" s="78">
        <v>73909</v>
      </c>
      <c r="K73" s="40">
        <v>20</v>
      </c>
      <c r="L73" s="40">
        <v>0</v>
      </c>
      <c r="M73" s="40">
        <v>4</v>
      </c>
    </row>
    <row r="74" spans="1:13" ht="15">
      <c r="A74" s="39" t="s">
        <v>134</v>
      </c>
      <c r="B74" s="40">
        <v>0</v>
      </c>
      <c r="C74" s="40">
        <v>8</v>
      </c>
      <c r="D74" s="78">
        <v>505130</v>
      </c>
      <c r="E74" s="40">
        <v>30</v>
      </c>
      <c r="F74" s="40">
        <v>0</v>
      </c>
      <c r="G74" s="40">
        <v>3</v>
      </c>
      <c r="H74" s="40">
        <v>0</v>
      </c>
      <c r="I74" s="40">
        <v>8</v>
      </c>
      <c r="J74" s="78">
        <v>449554</v>
      </c>
      <c r="K74" s="40">
        <v>27</v>
      </c>
      <c r="L74" s="40">
        <v>0</v>
      </c>
      <c r="M74" s="40">
        <v>3</v>
      </c>
    </row>
    <row r="75" spans="1:13" ht="15">
      <c r="A75" s="39" t="s">
        <v>135</v>
      </c>
      <c r="B75" s="78">
        <v>943021</v>
      </c>
      <c r="C75" s="40">
        <v>28</v>
      </c>
      <c r="D75" s="78">
        <v>73426</v>
      </c>
      <c r="E75" s="40">
        <v>10</v>
      </c>
      <c r="F75" s="40">
        <v>0</v>
      </c>
      <c r="G75" s="40">
        <v>6</v>
      </c>
      <c r="H75" s="78">
        <v>813861</v>
      </c>
      <c r="I75" s="40">
        <v>29</v>
      </c>
      <c r="J75" s="40">
        <v>0</v>
      </c>
      <c r="K75" s="40">
        <v>9</v>
      </c>
      <c r="L75" s="40">
        <v>0</v>
      </c>
      <c r="M75" s="40">
        <v>6</v>
      </c>
    </row>
    <row r="76" spans="1:13" ht="15">
      <c r="A76" s="39" t="s">
        <v>136</v>
      </c>
      <c r="B76" s="78">
        <v>700973.72</v>
      </c>
      <c r="C76" s="40">
        <v>38</v>
      </c>
      <c r="D76" s="40">
        <v>0</v>
      </c>
      <c r="E76" s="40">
        <v>0</v>
      </c>
      <c r="F76" s="40">
        <v>0</v>
      </c>
      <c r="G76" s="40">
        <v>9</v>
      </c>
      <c r="H76" s="78">
        <v>696267.65</v>
      </c>
      <c r="I76" s="40">
        <v>36</v>
      </c>
      <c r="J76" s="40">
        <v>0</v>
      </c>
      <c r="K76" s="40">
        <v>0</v>
      </c>
      <c r="L76" s="40">
        <v>0</v>
      </c>
      <c r="M76" s="40">
        <v>6</v>
      </c>
    </row>
    <row r="77" spans="1:13" ht="15">
      <c r="A77" s="36" t="s">
        <v>137</v>
      </c>
      <c r="B77" s="76">
        <v>2679082.15</v>
      </c>
      <c r="C77" s="36">
        <v>89</v>
      </c>
      <c r="D77" s="76">
        <v>3218244.59</v>
      </c>
      <c r="E77" s="36">
        <v>141</v>
      </c>
      <c r="F77" s="76">
        <v>1089177.2</v>
      </c>
      <c r="G77" s="36">
        <v>63</v>
      </c>
      <c r="H77" s="76">
        <v>2415242.26</v>
      </c>
      <c r="I77" s="36">
        <v>99</v>
      </c>
      <c r="J77" s="76">
        <v>2745349.26</v>
      </c>
      <c r="K77" s="36">
        <v>141</v>
      </c>
      <c r="L77" s="76">
        <v>1070833.86</v>
      </c>
      <c r="M77" s="36">
        <v>74</v>
      </c>
    </row>
    <row r="78" spans="1:13" ht="15">
      <c r="A78" s="36" t="s">
        <v>138</v>
      </c>
      <c r="B78" s="36">
        <v>0</v>
      </c>
      <c r="C78" s="36">
        <v>7</v>
      </c>
      <c r="D78" s="76">
        <v>46381</v>
      </c>
      <c r="E78" s="36">
        <v>16</v>
      </c>
      <c r="F78" s="36">
        <v>0</v>
      </c>
      <c r="G78" s="36">
        <v>0</v>
      </c>
      <c r="H78" s="36">
        <v>0</v>
      </c>
      <c r="I78" s="36">
        <v>4</v>
      </c>
      <c r="J78" s="76">
        <v>51613</v>
      </c>
      <c r="K78" s="36">
        <v>14</v>
      </c>
      <c r="L78" s="36">
        <v>0</v>
      </c>
      <c r="M78" s="36">
        <v>0</v>
      </c>
    </row>
    <row r="79" spans="1:13" ht="15">
      <c r="A79" s="36" t="s">
        <v>139</v>
      </c>
      <c r="B79" s="76">
        <v>33592</v>
      </c>
      <c r="C79" s="36">
        <v>11</v>
      </c>
      <c r="D79" s="36">
        <v>0</v>
      </c>
      <c r="E79" s="36">
        <v>9</v>
      </c>
      <c r="F79" s="36">
        <v>0</v>
      </c>
      <c r="G79" s="36">
        <v>0</v>
      </c>
      <c r="H79" s="36">
        <v>0</v>
      </c>
      <c r="I79" s="36">
        <v>8</v>
      </c>
      <c r="J79" s="36">
        <v>0</v>
      </c>
      <c r="K79" s="36">
        <v>8</v>
      </c>
      <c r="L79" s="36">
        <v>0</v>
      </c>
      <c r="M79" s="36">
        <v>0</v>
      </c>
    </row>
    <row r="80" spans="1:13" ht="15">
      <c r="A80" s="36" t="s">
        <v>140</v>
      </c>
      <c r="B80" s="76">
        <v>683467.55</v>
      </c>
      <c r="C80" s="36">
        <v>36</v>
      </c>
      <c r="D80" s="76">
        <v>204752.69</v>
      </c>
      <c r="E80" s="36">
        <v>44</v>
      </c>
      <c r="F80" s="76">
        <v>174378.5</v>
      </c>
      <c r="G80" s="36">
        <v>18</v>
      </c>
      <c r="H80" s="76">
        <v>631302.8</v>
      </c>
      <c r="I80" s="36">
        <v>39</v>
      </c>
      <c r="J80" s="76">
        <v>239777</v>
      </c>
      <c r="K80" s="36">
        <v>43</v>
      </c>
      <c r="L80" s="76">
        <v>177474.5</v>
      </c>
      <c r="M80" s="36">
        <v>22</v>
      </c>
    </row>
    <row r="81" spans="1:13" ht="15">
      <c r="A81" s="36" t="s">
        <v>141</v>
      </c>
      <c r="B81" s="76">
        <v>3115754.05</v>
      </c>
      <c r="C81" s="36">
        <v>122</v>
      </c>
      <c r="D81" s="76">
        <v>1525797.81</v>
      </c>
      <c r="E81" s="36">
        <v>134</v>
      </c>
      <c r="F81" s="76">
        <v>1011718.5</v>
      </c>
      <c r="G81" s="36">
        <v>70</v>
      </c>
      <c r="H81" s="76">
        <v>2980560.23</v>
      </c>
      <c r="I81" s="36">
        <v>104</v>
      </c>
      <c r="J81" s="76">
        <v>1435444.28</v>
      </c>
      <c r="K81" s="36">
        <v>117</v>
      </c>
      <c r="L81" s="76">
        <v>883621</v>
      </c>
      <c r="M81" s="36">
        <v>60</v>
      </c>
    </row>
    <row r="82" spans="1:13" ht="15">
      <c r="A82" s="36" t="s">
        <v>142</v>
      </c>
      <c r="B82" s="36">
        <v>0</v>
      </c>
      <c r="C82" s="36">
        <v>9</v>
      </c>
      <c r="D82" s="76">
        <v>25852</v>
      </c>
      <c r="E82" s="36">
        <v>10</v>
      </c>
      <c r="F82" s="36">
        <v>0</v>
      </c>
      <c r="G82" s="36">
        <v>0</v>
      </c>
      <c r="H82" s="36">
        <v>0</v>
      </c>
      <c r="I82" s="36">
        <v>9</v>
      </c>
      <c r="J82" s="76">
        <v>23835</v>
      </c>
      <c r="K82" s="36">
        <v>12</v>
      </c>
      <c r="L82" s="36">
        <v>0</v>
      </c>
      <c r="M82" s="36">
        <v>0</v>
      </c>
    </row>
    <row r="83" spans="1:13" ht="15">
      <c r="A83" s="36" t="s">
        <v>143</v>
      </c>
      <c r="B83" s="76">
        <v>3088311.18</v>
      </c>
      <c r="C83" s="36">
        <v>93</v>
      </c>
      <c r="D83" s="76">
        <v>544194.88</v>
      </c>
      <c r="E83" s="36">
        <v>32</v>
      </c>
      <c r="F83" s="76">
        <v>333830.32</v>
      </c>
      <c r="G83" s="36">
        <v>46</v>
      </c>
      <c r="H83" s="76">
        <v>2994327.87</v>
      </c>
      <c r="I83" s="36">
        <v>95</v>
      </c>
      <c r="J83" s="76">
        <v>500606</v>
      </c>
      <c r="K83" s="36">
        <v>26</v>
      </c>
      <c r="L83" s="76">
        <v>370655.78</v>
      </c>
      <c r="M83" s="36">
        <v>47</v>
      </c>
    </row>
    <row r="84" spans="1:13" ht="15">
      <c r="A84" s="36" t="s">
        <v>144</v>
      </c>
      <c r="B84" s="76">
        <v>8037547.24</v>
      </c>
      <c r="C84" s="36">
        <v>168</v>
      </c>
      <c r="D84" s="76">
        <v>8029860.17</v>
      </c>
      <c r="E84" s="36">
        <v>121</v>
      </c>
      <c r="F84" s="76">
        <v>1924179.25</v>
      </c>
      <c r="G84" s="36">
        <v>103</v>
      </c>
      <c r="H84" s="76">
        <v>7751587.03</v>
      </c>
      <c r="I84" s="36">
        <v>176</v>
      </c>
      <c r="J84" s="76">
        <v>7243970.71</v>
      </c>
      <c r="K84" s="36">
        <v>118</v>
      </c>
      <c r="L84" s="76">
        <v>1742443.34</v>
      </c>
      <c r="M84" s="36">
        <v>102</v>
      </c>
    </row>
    <row r="85" spans="1:13" ht="15">
      <c r="A85" s="36" t="s">
        <v>145</v>
      </c>
      <c r="B85" s="36">
        <v>0</v>
      </c>
      <c r="C85" s="36">
        <v>8</v>
      </c>
      <c r="D85" s="76">
        <v>66667</v>
      </c>
      <c r="E85" s="36">
        <v>10</v>
      </c>
      <c r="F85" s="36">
        <v>0</v>
      </c>
      <c r="G85" s="36">
        <v>3</v>
      </c>
      <c r="H85" s="36">
        <v>0</v>
      </c>
      <c r="I85" s="36">
        <v>9</v>
      </c>
      <c r="J85" s="76">
        <v>68778</v>
      </c>
      <c r="K85" s="36">
        <v>10</v>
      </c>
      <c r="L85" s="36">
        <v>0</v>
      </c>
      <c r="M85" s="36">
        <v>4</v>
      </c>
    </row>
    <row r="86" spans="1:13" ht="15">
      <c r="A86" s="36" t="s">
        <v>146</v>
      </c>
      <c r="B86" s="76">
        <v>318701</v>
      </c>
      <c r="C86" s="36">
        <v>15</v>
      </c>
      <c r="D86" s="36">
        <v>0</v>
      </c>
      <c r="E86" s="36">
        <v>7</v>
      </c>
      <c r="F86" s="36">
        <v>0</v>
      </c>
      <c r="G86" s="36">
        <v>3</v>
      </c>
      <c r="H86" s="76">
        <v>322888.67</v>
      </c>
      <c r="I86" s="36">
        <v>18</v>
      </c>
      <c r="J86" s="76">
        <v>76924</v>
      </c>
      <c r="K86" s="36">
        <v>10</v>
      </c>
      <c r="L86" s="36">
        <v>0</v>
      </c>
      <c r="M86" s="36">
        <v>3</v>
      </c>
    </row>
    <row r="87" spans="1:13" ht="15">
      <c r="A87" s="36" t="s">
        <v>147</v>
      </c>
      <c r="B87" s="76">
        <v>443605</v>
      </c>
      <c r="C87" s="36">
        <v>18</v>
      </c>
      <c r="D87" s="76">
        <v>709794</v>
      </c>
      <c r="E87" s="36">
        <v>27</v>
      </c>
      <c r="F87" s="76">
        <v>63678</v>
      </c>
      <c r="G87" s="36">
        <v>10</v>
      </c>
      <c r="H87" s="76">
        <v>394158</v>
      </c>
      <c r="I87" s="36">
        <v>20</v>
      </c>
      <c r="J87" s="76">
        <v>780340.45</v>
      </c>
      <c r="K87" s="36">
        <v>33</v>
      </c>
      <c r="L87" s="76">
        <v>62959</v>
      </c>
      <c r="M87" s="36">
        <v>15</v>
      </c>
    </row>
    <row r="88" spans="1:13" ht="15">
      <c r="A88" s="36" t="s">
        <v>148</v>
      </c>
      <c r="B88" s="76">
        <v>6074028.43</v>
      </c>
      <c r="C88" s="36">
        <v>152</v>
      </c>
      <c r="D88" s="76">
        <v>2076762</v>
      </c>
      <c r="E88" s="36">
        <v>28</v>
      </c>
      <c r="F88" s="76">
        <v>1077054.7</v>
      </c>
      <c r="G88" s="36">
        <v>69</v>
      </c>
      <c r="H88" s="76">
        <v>5745836.01</v>
      </c>
      <c r="I88" s="36">
        <v>158</v>
      </c>
      <c r="J88" s="76">
        <v>2217984.05</v>
      </c>
      <c r="K88" s="36">
        <v>28</v>
      </c>
      <c r="L88" s="76">
        <v>955225.25</v>
      </c>
      <c r="M88" s="36">
        <v>66</v>
      </c>
    </row>
    <row r="89" spans="1:13" ht="15">
      <c r="A89" s="36" t="s">
        <v>149</v>
      </c>
      <c r="B89" s="76">
        <v>2818747.54</v>
      </c>
      <c r="C89" s="36">
        <v>80</v>
      </c>
      <c r="D89" s="76">
        <v>35849</v>
      </c>
      <c r="E89" s="36">
        <v>15</v>
      </c>
      <c r="F89" s="76">
        <v>153192.91</v>
      </c>
      <c r="G89" s="36">
        <v>24</v>
      </c>
      <c r="H89" s="76">
        <v>2386611</v>
      </c>
      <c r="I89" s="36">
        <v>73</v>
      </c>
      <c r="J89" s="76">
        <v>75804</v>
      </c>
      <c r="K89" s="36">
        <v>22</v>
      </c>
      <c r="L89" s="76">
        <v>95426</v>
      </c>
      <c r="M89" s="36">
        <v>16</v>
      </c>
    </row>
    <row r="90" spans="1:13" ht="15">
      <c r="A90" s="36" t="s">
        <v>150</v>
      </c>
      <c r="B90" s="76">
        <v>339058</v>
      </c>
      <c r="C90" s="36">
        <v>22</v>
      </c>
      <c r="D90" s="76">
        <v>151870</v>
      </c>
      <c r="E90" s="36">
        <v>25</v>
      </c>
      <c r="F90" s="76">
        <v>140466</v>
      </c>
      <c r="G90" s="36">
        <v>18</v>
      </c>
      <c r="H90" s="76">
        <v>339061.95</v>
      </c>
      <c r="I90" s="36">
        <v>30</v>
      </c>
      <c r="J90" s="76">
        <v>144934.57</v>
      </c>
      <c r="K90" s="36">
        <v>27</v>
      </c>
      <c r="L90" s="76">
        <v>146568</v>
      </c>
      <c r="M90" s="36">
        <v>21</v>
      </c>
    </row>
    <row r="91" spans="1:13" ht="15">
      <c r="A91" s="36" t="s">
        <v>151</v>
      </c>
      <c r="B91" s="76">
        <v>6657867.67</v>
      </c>
      <c r="C91" s="36">
        <v>198</v>
      </c>
      <c r="D91" s="76">
        <v>1362763.2</v>
      </c>
      <c r="E91" s="36">
        <v>40</v>
      </c>
      <c r="F91" s="76">
        <v>1153410.43</v>
      </c>
      <c r="G91" s="36">
        <v>76</v>
      </c>
      <c r="H91" s="76">
        <v>6294000.94</v>
      </c>
      <c r="I91" s="36">
        <v>190</v>
      </c>
      <c r="J91" s="76">
        <v>1342499</v>
      </c>
      <c r="K91" s="36">
        <v>32</v>
      </c>
      <c r="L91" s="76">
        <v>1153934.21</v>
      </c>
      <c r="M91" s="36">
        <v>82</v>
      </c>
    </row>
    <row r="92" spans="1:13" ht="15">
      <c r="A92" s="36" t="s">
        <v>152</v>
      </c>
      <c r="B92" s="76">
        <v>178929</v>
      </c>
      <c r="C92" s="36">
        <v>10</v>
      </c>
      <c r="D92" s="76">
        <v>36614</v>
      </c>
      <c r="E92" s="36">
        <v>13</v>
      </c>
      <c r="F92" s="36">
        <v>0</v>
      </c>
      <c r="G92" s="36">
        <v>3</v>
      </c>
      <c r="H92" s="36">
        <v>0</v>
      </c>
      <c r="I92" s="36">
        <v>9</v>
      </c>
      <c r="J92" s="76">
        <v>42964</v>
      </c>
      <c r="K92" s="36">
        <v>16</v>
      </c>
      <c r="L92" s="36">
        <v>0</v>
      </c>
      <c r="M92" s="36">
        <v>2</v>
      </c>
    </row>
    <row r="93" spans="1:13" ht="15">
      <c r="A93" s="36" t="s">
        <v>153</v>
      </c>
      <c r="B93" s="76">
        <v>3380999.45</v>
      </c>
      <c r="C93" s="36">
        <v>102</v>
      </c>
      <c r="D93" s="76">
        <v>340422</v>
      </c>
      <c r="E93" s="36">
        <v>37</v>
      </c>
      <c r="F93" s="76">
        <v>305095.7</v>
      </c>
      <c r="G93" s="36">
        <v>43</v>
      </c>
      <c r="H93" s="76">
        <v>2948533.76</v>
      </c>
      <c r="I93" s="36">
        <v>93</v>
      </c>
      <c r="J93" s="76">
        <v>407682</v>
      </c>
      <c r="K93" s="36">
        <v>37</v>
      </c>
      <c r="L93" s="76">
        <v>285988</v>
      </c>
      <c r="M93" s="36">
        <v>40</v>
      </c>
    </row>
    <row r="94" spans="1:13" ht="15">
      <c r="A94" s="36" t="s">
        <v>154</v>
      </c>
      <c r="B94" s="36">
        <v>0</v>
      </c>
      <c r="C94" s="36">
        <v>5</v>
      </c>
      <c r="D94" s="76">
        <v>86956.98</v>
      </c>
      <c r="E94" s="36">
        <v>31</v>
      </c>
      <c r="F94" s="36">
        <v>0</v>
      </c>
      <c r="G94" s="36">
        <v>0</v>
      </c>
      <c r="H94" s="36">
        <v>0</v>
      </c>
      <c r="I94" s="36">
        <v>5</v>
      </c>
      <c r="J94" s="76">
        <v>80179</v>
      </c>
      <c r="K94" s="36">
        <v>36</v>
      </c>
      <c r="L94" s="36">
        <v>0</v>
      </c>
      <c r="M94" s="36">
        <v>0</v>
      </c>
    </row>
    <row r="95" spans="1:13" ht="15">
      <c r="A95" s="36" t="s">
        <v>155</v>
      </c>
      <c r="B95" s="76">
        <v>388366.21</v>
      </c>
      <c r="C95" s="36">
        <v>21</v>
      </c>
      <c r="D95" s="76">
        <v>53274.04</v>
      </c>
      <c r="E95" s="36">
        <v>10</v>
      </c>
      <c r="F95" s="36">
        <v>0</v>
      </c>
      <c r="G95" s="36">
        <v>4</v>
      </c>
      <c r="H95" s="76">
        <v>336810.74</v>
      </c>
      <c r="I95" s="36">
        <v>18</v>
      </c>
      <c r="J95" s="76">
        <v>38083.04</v>
      </c>
      <c r="K95" s="36">
        <v>10</v>
      </c>
      <c r="L95" s="36">
        <v>0</v>
      </c>
      <c r="M95" s="36">
        <v>4</v>
      </c>
    </row>
    <row r="96" spans="1:13" ht="15">
      <c r="A96" s="36" t="s">
        <v>156</v>
      </c>
      <c r="B96" s="76">
        <v>956203</v>
      </c>
      <c r="C96" s="36">
        <v>12</v>
      </c>
      <c r="D96" s="36">
        <v>0</v>
      </c>
      <c r="E96" s="36">
        <v>9</v>
      </c>
      <c r="F96" s="36">
        <v>0</v>
      </c>
      <c r="G96" s="36">
        <v>3</v>
      </c>
      <c r="H96" s="76">
        <v>922857</v>
      </c>
      <c r="I96" s="36">
        <v>11</v>
      </c>
      <c r="J96" s="76">
        <v>44997</v>
      </c>
      <c r="K96" s="36">
        <v>10</v>
      </c>
      <c r="L96" s="36">
        <v>0</v>
      </c>
      <c r="M96" s="36">
        <v>3</v>
      </c>
    </row>
    <row r="97" spans="1:13" ht="15">
      <c r="A97" s="36" t="s">
        <v>157</v>
      </c>
      <c r="B97" s="76">
        <v>281112.21</v>
      </c>
      <c r="C97" s="36">
        <v>15</v>
      </c>
      <c r="D97" s="76">
        <v>140002</v>
      </c>
      <c r="E97" s="36">
        <v>22</v>
      </c>
      <c r="F97" s="76">
        <v>78078.75</v>
      </c>
      <c r="G97" s="36">
        <v>11</v>
      </c>
      <c r="H97" s="76">
        <v>235540</v>
      </c>
      <c r="I97" s="36">
        <v>16</v>
      </c>
      <c r="J97" s="76">
        <v>84962</v>
      </c>
      <c r="K97" s="36">
        <v>14</v>
      </c>
      <c r="L97" s="36">
        <v>0</v>
      </c>
      <c r="M97" s="36">
        <v>9</v>
      </c>
    </row>
    <row r="98" spans="1:13" ht="15">
      <c r="A98" s="36" t="s">
        <v>158</v>
      </c>
      <c r="B98" s="76">
        <v>3013083.25</v>
      </c>
      <c r="C98" s="36">
        <v>97</v>
      </c>
      <c r="D98" s="76">
        <v>394532.56</v>
      </c>
      <c r="E98" s="36">
        <v>12</v>
      </c>
      <c r="F98" s="76">
        <v>557123.82</v>
      </c>
      <c r="G98" s="36">
        <v>45</v>
      </c>
      <c r="H98" s="76">
        <v>2766920.01</v>
      </c>
      <c r="I98" s="36">
        <v>90</v>
      </c>
      <c r="J98" s="76">
        <v>470694</v>
      </c>
      <c r="K98" s="36">
        <v>15</v>
      </c>
      <c r="L98" s="76">
        <v>534706.11</v>
      </c>
      <c r="M98" s="36">
        <v>45</v>
      </c>
    </row>
    <row r="99" spans="1:13" ht="15">
      <c r="A99" s="36" t="s">
        <v>159</v>
      </c>
      <c r="B99" s="76">
        <v>184405</v>
      </c>
      <c r="C99" s="36">
        <v>13</v>
      </c>
      <c r="D99" s="76">
        <v>55769</v>
      </c>
      <c r="E99" s="36">
        <v>19</v>
      </c>
      <c r="F99" s="36">
        <v>0</v>
      </c>
      <c r="G99" s="36">
        <v>3</v>
      </c>
      <c r="H99" s="76">
        <v>182614</v>
      </c>
      <c r="I99" s="36">
        <v>14</v>
      </c>
      <c r="J99" s="76">
        <v>64950</v>
      </c>
      <c r="K99" s="36">
        <v>19</v>
      </c>
      <c r="L99" s="36">
        <v>0</v>
      </c>
      <c r="M99" s="36">
        <v>3</v>
      </c>
    </row>
    <row r="100" spans="1:13" ht="15">
      <c r="A100" s="36" t="s">
        <v>160</v>
      </c>
      <c r="B100" s="76">
        <v>1000437</v>
      </c>
      <c r="C100" s="36">
        <v>21</v>
      </c>
      <c r="D100" s="76">
        <v>914470.92</v>
      </c>
      <c r="E100" s="36">
        <v>55</v>
      </c>
      <c r="F100" s="36">
        <v>0</v>
      </c>
      <c r="G100" s="36">
        <v>9</v>
      </c>
      <c r="H100" s="76">
        <v>929011.11</v>
      </c>
      <c r="I100" s="36">
        <v>23</v>
      </c>
      <c r="J100" s="76">
        <v>933704</v>
      </c>
      <c r="K100" s="36">
        <v>48</v>
      </c>
      <c r="L100" s="36">
        <v>0</v>
      </c>
      <c r="M100" s="36">
        <v>9</v>
      </c>
    </row>
    <row r="101" spans="1:13" ht="15">
      <c r="A101" s="36" t="s">
        <v>161</v>
      </c>
      <c r="B101" s="76">
        <v>892344.43</v>
      </c>
      <c r="C101" s="36">
        <v>53</v>
      </c>
      <c r="D101" s="76">
        <v>215877.6</v>
      </c>
      <c r="E101" s="36">
        <v>23</v>
      </c>
      <c r="F101" s="76">
        <v>111561.15</v>
      </c>
      <c r="G101" s="36">
        <v>14</v>
      </c>
      <c r="H101" s="76">
        <v>903343.33</v>
      </c>
      <c r="I101" s="36">
        <v>58</v>
      </c>
      <c r="J101" s="76">
        <v>162280</v>
      </c>
      <c r="K101" s="36">
        <v>21</v>
      </c>
      <c r="L101" s="76">
        <v>154762.15</v>
      </c>
      <c r="M101" s="36">
        <v>18</v>
      </c>
    </row>
    <row r="102" spans="1:13" ht="15">
      <c r="A102" s="36" t="s">
        <v>162</v>
      </c>
      <c r="B102" s="76">
        <v>1149438.68</v>
      </c>
      <c r="C102" s="36">
        <v>18</v>
      </c>
      <c r="D102" s="36">
        <v>0</v>
      </c>
      <c r="E102" s="36">
        <v>8</v>
      </c>
      <c r="F102" s="36">
        <v>0</v>
      </c>
      <c r="G102" s="36">
        <v>6</v>
      </c>
      <c r="H102" s="76">
        <v>1017805</v>
      </c>
      <c r="I102" s="36">
        <v>18</v>
      </c>
      <c r="J102" s="36">
        <v>0</v>
      </c>
      <c r="K102" s="36">
        <v>9</v>
      </c>
      <c r="L102" s="36">
        <v>0</v>
      </c>
      <c r="M102" s="36">
        <v>6</v>
      </c>
    </row>
    <row r="103" spans="1:13" ht="15">
      <c r="A103" s="36" t="s">
        <v>163</v>
      </c>
      <c r="B103" s="76">
        <v>283899.55</v>
      </c>
      <c r="C103" s="36">
        <v>11</v>
      </c>
      <c r="D103" s="36">
        <v>0</v>
      </c>
      <c r="E103" s="36">
        <v>6</v>
      </c>
      <c r="F103" s="36">
        <v>0</v>
      </c>
      <c r="G103" s="36">
        <v>6</v>
      </c>
      <c r="H103" s="76">
        <v>310731.8</v>
      </c>
      <c r="I103" s="36">
        <v>17</v>
      </c>
      <c r="J103" s="36">
        <v>0</v>
      </c>
      <c r="K103" s="36">
        <v>4</v>
      </c>
      <c r="L103" s="36">
        <v>0</v>
      </c>
      <c r="M103" s="36">
        <v>3</v>
      </c>
    </row>
    <row r="104" spans="1:13" ht="15">
      <c r="A104" s="36" t="s">
        <v>164</v>
      </c>
      <c r="B104" s="76">
        <v>471937</v>
      </c>
      <c r="C104" s="36">
        <v>12</v>
      </c>
      <c r="D104" s="76">
        <v>167574</v>
      </c>
      <c r="E104" s="36">
        <v>10</v>
      </c>
      <c r="F104" s="36">
        <v>0</v>
      </c>
      <c r="G104" s="36">
        <v>9</v>
      </c>
      <c r="H104" s="76">
        <v>479798</v>
      </c>
      <c r="I104" s="36">
        <v>13</v>
      </c>
      <c r="J104" s="76">
        <v>125219</v>
      </c>
      <c r="K104" s="36">
        <v>14</v>
      </c>
      <c r="L104" s="76">
        <v>66186</v>
      </c>
      <c r="M104" s="36">
        <v>10</v>
      </c>
    </row>
    <row r="105" spans="1:13" ht="15">
      <c r="A105" s="36" t="s">
        <v>165</v>
      </c>
      <c r="B105" s="76">
        <v>380940</v>
      </c>
      <c r="C105" s="36">
        <v>22</v>
      </c>
      <c r="D105" s="76">
        <v>217990.88</v>
      </c>
      <c r="E105" s="36">
        <v>23</v>
      </c>
      <c r="F105" s="36">
        <v>0</v>
      </c>
      <c r="G105" s="36">
        <v>9</v>
      </c>
      <c r="H105" s="76">
        <v>244770</v>
      </c>
      <c r="I105" s="36">
        <v>21</v>
      </c>
      <c r="J105" s="76">
        <v>341166</v>
      </c>
      <c r="K105" s="36">
        <v>25</v>
      </c>
      <c r="L105" s="36">
        <v>0</v>
      </c>
      <c r="M105" s="36">
        <v>8</v>
      </c>
    </row>
    <row r="106" spans="1:13" ht="15">
      <c r="A106" s="36" t="s">
        <v>166</v>
      </c>
      <c r="B106" s="76">
        <v>383679.22</v>
      </c>
      <c r="C106" s="36">
        <v>24</v>
      </c>
      <c r="D106" s="36">
        <v>0</v>
      </c>
      <c r="E106" s="36">
        <v>1</v>
      </c>
      <c r="F106" s="36">
        <v>0</v>
      </c>
      <c r="G106" s="36">
        <v>9</v>
      </c>
      <c r="H106" s="76">
        <v>371675.85</v>
      </c>
      <c r="I106" s="36">
        <v>24</v>
      </c>
      <c r="J106" s="36">
        <v>0</v>
      </c>
      <c r="K106" s="36">
        <v>0</v>
      </c>
      <c r="L106" s="36">
        <v>0</v>
      </c>
      <c r="M106" s="36">
        <v>6</v>
      </c>
    </row>
    <row r="107" spans="1:13" ht="15">
      <c r="A107" s="36" t="s">
        <v>167</v>
      </c>
      <c r="B107" s="76">
        <v>270704</v>
      </c>
      <c r="C107" s="36">
        <v>19</v>
      </c>
      <c r="D107" s="36">
        <v>0</v>
      </c>
      <c r="E107" s="36">
        <v>4</v>
      </c>
      <c r="F107" s="36">
        <v>0</v>
      </c>
      <c r="G107" s="36">
        <v>3</v>
      </c>
      <c r="H107" s="76">
        <v>273330</v>
      </c>
      <c r="I107" s="36">
        <v>17</v>
      </c>
      <c r="J107" s="36">
        <v>0</v>
      </c>
      <c r="K107" s="36">
        <v>5</v>
      </c>
      <c r="L107" s="36">
        <v>0</v>
      </c>
      <c r="M107" s="36">
        <v>3</v>
      </c>
    </row>
    <row r="108" spans="1:13" ht="15">
      <c r="A108" s="36" t="s">
        <v>168</v>
      </c>
      <c r="B108" s="36">
        <v>0</v>
      </c>
      <c r="C108" s="36">
        <v>8</v>
      </c>
      <c r="D108" s="76">
        <v>160197.67</v>
      </c>
      <c r="E108" s="36">
        <v>34</v>
      </c>
      <c r="F108" s="36">
        <v>0</v>
      </c>
      <c r="G108" s="36">
        <v>3</v>
      </c>
      <c r="H108" s="76">
        <v>178939</v>
      </c>
      <c r="I108" s="36">
        <v>12</v>
      </c>
      <c r="J108" s="76">
        <v>294789</v>
      </c>
      <c r="K108" s="36">
        <v>30</v>
      </c>
      <c r="L108" s="36">
        <v>0</v>
      </c>
      <c r="M108" s="36">
        <v>6</v>
      </c>
    </row>
    <row r="109" spans="1:13" ht="15">
      <c r="A109" s="36" t="s">
        <v>169</v>
      </c>
      <c r="B109" s="76">
        <v>605471.42</v>
      </c>
      <c r="C109" s="36">
        <v>40</v>
      </c>
      <c r="D109" s="76">
        <v>122565</v>
      </c>
      <c r="E109" s="36">
        <v>32</v>
      </c>
      <c r="F109" s="76">
        <v>108253.48</v>
      </c>
      <c r="G109" s="36">
        <v>12</v>
      </c>
      <c r="H109" s="76">
        <v>562471.86</v>
      </c>
      <c r="I109" s="36">
        <v>40</v>
      </c>
      <c r="J109" s="76">
        <v>121616</v>
      </c>
      <c r="K109" s="36">
        <v>32</v>
      </c>
      <c r="L109" s="36">
        <v>0</v>
      </c>
      <c r="M109" s="36">
        <v>9</v>
      </c>
    </row>
    <row r="110" spans="1:13" ht="15">
      <c r="A110" s="36" t="s">
        <v>170</v>
      </c>
      <c r="B110" s="76">
        <v>642519.74</v>
      </c>
      <c r="C110" s="36">
        <v>41</v>
      </c>
      <c r="D110" s="76">
        <v>83010</v>
      </c>
      <c r="E110" s="36">
        <v>18</v>
      </c>
      <c r="F110" s="76">
        <v>81028</v>
      </c>
      <c r="G110" s="36">
        <v>12</v>
      </c>
      <c r="H110" s="76">
        <v>718335.34</v>
      </c>
      <c r="I110" s="36">
        <v>43</v>
      </c>
      <c r="J110" s="76">
        <v>88183</v>
      </c>
      <c r="K110" s="36">
        <v>16</v>
      </c>
      <c r="L110" s="76">
        <v>83592.05</v>
      </c>
      <c r="M110" s="36">
        <v>10</v>
      </c>
    </row>
    <row r="111" spans="1:13" ht="15">
      <c r="A111" s="36" t="s">
        <v>171</v>
      </c>
      <c r="B111" s="76">
        <v>1764876.12</v>
      </c>
      <c r="C111" s="36">
        <v>78</v>
      </c>
      <c r="D111" s="36">
        <v>0</v>
      </c>
      <c r="E111" s="36">
        <v>6</v>
      </c>
      <c r="F111" s="76">
        <v>165067.9</v>
      </c>
      <c r="G111" s="36">
        <v>30</v>
      </c>
      <c r="H111" s="76">
        <v>1479431.83</v>
      </c>
      <c r="I111" s="36">
        <v>69</v>
      </c>
      <c r="J111" s="76">
        <v>104003</v>
      </c>
      <c r="K111" s="36">
        <v>12</v>
      </c>
      <c r="L111" s="76">
        <v>135841</v>
      </c>
      <c r="M111" s="36">
        <v>29</v>
      </c>
    </row>
    <row r="112" spans="1:13" ht="15">
      <c r="A112" s="36" t="s">
        <v>172</v>
      </c>
      <c r="B112" s="76">
        <v>406891</v>
      </c>
      <c r="C112" s="36">
        <v>29</v>
      </c>
      <c r="D112" s="36">
        <v>0</v>
      </c>
      <c r="E112" s="36">
        <v>6</v>
      </c>
      <c r="F112" s="76">
        <v>38935</v>
      </c>
      <c r="G112" s="36">
        <v>12</v>
      </c>
      <c r="H112" s="76">
        <v>415716</v>
      </c>
      <c r="I112" s="36">
        <v>29</v>
      </c>
      <c r="J112" s="36">
        <v>0</v>
      </c>
      <c r="K112" s="36">
        <v>5</v>
      </c>
      <c r="L112" s="76">
        <v>50810</v>
      </c>
      <c r="M112" s="36">
        <v>10</v>
      </c>
    </row>
    <row r="113" spans="1:13" ht="15">
      <c r="A113" s="36" t="s">
        <v>173</v>
      </c>
      <c r="B113" s="76">
        <v>873826.36</v>
      </c>
      <c r="C113" s="36">
        <v>28</v>
      </c>
      <c r="D113" s="76">
        <v>73911</v>
      </c>
      <c r="E113" s="36">
        <v>15</v>
      </c>
      <c r="F113" s="76">
        <v>247422.72</v>
      </c>
      <c r="G113" s="36">
        <v>18</v>
      </c>
      <c r="H113" s="76">
        <v>802741</v>
      </c>
      <c r="I113" s="36">
        <v>28</v>
      </c>
      <c r="J113" s="76">
        <v>90014</v>
      </c>
      <c r="K113" s="36">
        <v>10</v>
      </c>
      <c r="L113" s="76">
        <v>170479</v>
      </c>
      <c r="M113" s="36">
        <v>18</v>
      </c>
    </row>
    <row r="114" spans="1:13" ht="15">
      <c r="A114" s="36" t="s">
        <v>174</v>
      </c>
      <c r="B114" s="36">
        <v>0</v>
      </c>
      <c r="C114" s="36">
        <v>4</v>
      </c>
      <c r="D114" s="76">
        <v>128562</v>
      </c>
      <c r="E114" s="36">
        <v>11</v>
      </c>
      <c r="F114" s="36">
        <v>0</v>
      </c>
      <c r="G114" s="36">
        <v>3</v>
      </c>
      <c r="H114" s="36">
        <v>0</v>
      </c>
      <c r="I114" s="36">
        <v>4</v>
      </c>
      <c r="J114" s="36">
        <v>0</v>
      </c>
      <c r="K114" s="36">
        <v>7</v>
      </c>
      <c r="L114" s="36">
        <v>0</v>
      </c>
      <c r="M114" s="36">
        <v>3</v>
      </c>
    </row>
    <row r="115" spans="1:13" ht="15">
      <c r="A115" s="36" t="s">
        <v>175</v>
      </c>
      <c r="B115" s="76">
        <v>446467.63</v>
      </c>
      <c r="C115" s="36">
        <v>25</v>
      </c>
      <c r="D115" s="76">
        <v>154476.27</v>
      </c>
      <c r="E115" s="36">
        <v>16</v>
      </c>
      <c r="F115" s="76">
        <v>59872.9</v>
      </c>
      <c r="G115" s="36">
        <v>15</v>
      </c>
      <c r="H115" s="76">
        <v>558501</v>
      </c>
      <c r="I115" s="36">
        <v>25</v>
      </c>
      <c r="J115" s="76">
        <v>154864</v>
      </c>
      <c r="K115" s="36">
        <v>12</v>
      </c>
      <c r="L115" s="76">
        <v>124580</v>
      </c>
      <c r="M115" s="36">
        <v>16</v>
      </c>
    </row>
    <row r="116" spans="1:13" ht="15">
      <c r="A116" s="36" t="s">
        <v>176</v>
      </c>
      <c r="B116" s="76">
        <v>1364139.2</v>
      </c>
      <c r="C116" s="36">
        <v>93</v>
      </c>
      <c r="D116" s="76">
        <v>167500</v>
      </c>
      <c r="E116" s="36">
        <v>19</v>
      </c>
      <c r="F116" s="76">
        <v>281891.42</v>
      </c>
      <c r="G116" s="36">
        <v>39</v>
      </c>
      <c r="H116" s="76">
        <v>1388590.2</v>
      </c>
      <c r="I116" s="36">
        <v>103</v>
      </c>
      <c r="J116" s="76">
        <v>229942.8</v>
      </c>
      <c r="K116" s="36">
        <v>21</v>
      </c>
      <c r="L116" s="76">
        <v>340390.67</v>
      </c>
      <c r="M116" s="36">
        <v>39</v>
      </c>
    </row>
    <row r="117" spans="1:13" ht="15">
      <c r="A117" s="36" t="s">
        <v>177</v>
      </c>
      <c r="B117" s="76">
        <v>1056685.34</v>
      </c>
      <c r="C117" s="36">
        <v>33</v>
      </c>
      <c r="D117" s="76">
        <v>38157</v>
      </c>
      <c r="E117" s="36">
        <v>11</v>
      </c>
      <c r="F117" s="76">
        <v>245993</v>
      </c>
      <c r="G117" s="36">
        <v>11</v>
      </c>
      <c r="H117" s="76">
        <v>977922.08</v>
      </c>
      <c r="I117" s="36">
        <v>33</v>
      </c>
      <c r="J117" s="36">
        <v>0</v>
      </c>
      <c r="K117" s="36">
        <v>9</v>
      </c>
      <c r="L117" s="76">
        <v>250737.63</v>
      </c>
      <c r="M117" s="36">
        <v>13</v>
      </c>
    </row>
    <row r="118" spans="1:13" ht="15">
      <c r="A118" s="36" t="s">
        <v>178</v>
      </c>
      <c r="B118" s="76">
        <v>11852683.1</v>
      </c>
      <c r="C118" s="36">
        <v>335</v>
      </c>
      <c r="D118" s="76">
        <v>2753683.21</v>
      </c>
      <c r="E118" s="36">
        <v>45</v>
      </c>
      <c r="F118" s="76">
        <v>1388829.93</v>
      </c>
      <c r="G118" s="36">
        <v>126</v>
      </c>
      <c r="H118" s="76">
        <v>12027376.79</v>
      </c>
      <c r="I118" s="36">
        <v>350</v>
      </c>
      <c r="J118" s="76">
        <v>2851647</v>
      </c>
      <c r="K118" s="36">
        <v>43</v>
      </c>
      <c r="L118" s="76">
        <v>1360035.92</v>
      </c>
      <c r="M118" s="36">
        <v>130</v>
      </c>
    </row>
    <row r="119" spans="1:13" ht="15">
      <c r="A119" s="36" t="s">
        <v>179</v>
      </c>
      <c r="B119" s="76">
        <v>1053332.88</v>
      </c>
      <c r="C119" s="36">
        <v>17</v>
      </c>
      <c r="D119" s="36">
        <v>0</v>
      </c>
      <c r="E119" s="36">
        <v>4</v>
      </c>
      <c r="F119" s="36">
        <v>0</v>
      </c>
      <c r="G119" s="36">
        <v>3</v>
      </c>
      <c r="H119" s="76">
        <v>1060168</v>
      </c>
      <c r="I119" s="36">
        <v>16</v>
      </c>
      <c r="J119" s="36">
        <v>0</v>
      </c>
      <c r="K119" s="36">
        <v>3</v>
      </c>
      <c r="L119" s="36">
        <v>0</v>
      </c>
      <c r="M119" s="36">
        <v>3</v>
      </c>
    </row>
    <row r="120" spans="1:13" ht="15">
      <c r="A120" s="36" t="s">
        <v>180</v>
      </c>
      <c r="B120" s="36">
        <v>0</v>
      </c>
      <c r="C120" s="36">
        <v>9</v>
      </c>
      <c r="D120" s="76">
        <v>124063</v>
      </c>
      <c r="E120" s="36">
        <v>32</v>
      </c>
      <c r="F120" s="36">
        <v>0</v>
      </c>
      <c r="G120" s="36">
        <v>8</v>
      </c>
      <c r="H120" s="36">
        <v>0</v>
      </c>
      <c r="I120" s="36">
        <v>8</v>
      </c>
      <c r="J120" s="76">
        <v>120177.2</v>
      </c>
      <c r="K120" s="36">
        <v>30</v>
      </c>
      <c r="L120" s="36">
        <v>0</v>
      </c>
      <c r="M120" s="36">
        <v>8</v>
      </c>
    </row>
    <row r="121" spans="1:13" ht="15">
      <c r="A121" s="36" t="s">
        <v>181</v>
      </c>
      <c r="B121" s="36">
        <v>0</v>
      </c>
      <c r="C121" s="36">
        <v>6</v>
      </c>
      <c r="D121" s="76">
        <v>135616</v>
      </c>
      <c r="E121" s="36">
        <v>16</v>
      </c>
      <c r="F121" s="36">
        <v>0</v>
      </c>
      <c r="G121" s="36">
        <v>2</v>
      </c>
      <c r="H121" s="76">
        <v>235123.52</v>
      </c>
      <c r="I121" s="36">
        <v>10</v>
      </c>
      <c r="J121" s="76">
        <v>62811</v>
      </c>
      <c r="K121" s="36">
        <v>16</v>
      </c>
      <c r="L121" s="36">
        <v>0</v>
      </c>
      <c r="M121" s="36">
        <v>3</v>
      </c>
    </row>
    <row r="122" spans="1:13" ht="15">
      <c r="A122" s="36" t="s">
        <v>182</v>
      </c>
      <c r="B122" s="76">
        <v>177217</v>
      </c>
      <c r="C122" s="36">
        <v>21</v>
      </c>
      <c r="D122" s="36">
        <v>0</v>
      </c>
      <c r="E122" s="36">
        <v>3</v>
      </c>
      <c r="F122" s="36">
        <v>0</v>
      </c>
      <c r="G122" s="36">
        <v>3</v>
      </c>
      <c r="H122" s="76">
        <v>184118</v>
      </c>
      <c r="I122" s="36">
        <v>22</v>
      </c>
      <c r="J122" s="36">
        <v>0</v>
      </c>
      <c r="K122" s="36">
        <v>4</v>
      </c>
      <c r="L122" s="36">
        <v>0</v>
      </c>
      <c r="M122" s="36">
        <v>3</v>
      </c>
    </row>
    <row r="123" spans="1:13" ht="15">
      <c r="A123" s="36" t="s">
        <v>183</v>
      </c>
      <c r="B123" s="76">
        <v>3580443.34</v>
      </c>
      <c r="C123" s="36">
        <v>95</v>
      </c>
      <c r="D123" s="76">
        <v>2202857.92</v>
      </c>
      <c r="E123" s="36">
        <v>29</v>
      </c>
      <c r="F123" s="76">
        <v>619361.68</v>
      </c>
      <c r="G123" s="36">
        <v>50</v>
      </c>
      <c r="H123" s="76">
        <v>3652704.82</v>
      </c>
      <c r="I123" s="36">
        <v>108</v>
      </c>
      <c r="J123" s="76">
        <v>2468495</v>
      </c>
      <c r="K123" s="36">
        <v>36</v>
      </c>
      <c r="L123" s="76">
        <v>585128.77</v>
      </c>
      <c r="M123" s="36">
        <v>59</v>
      </c>
    </row>
    <row r="124" spans="1:13" ht="15">
      <c r="A124" s="36" t="s">
        <v>184</v>
      </c>
      <c r="B124" s="76">
        <v>114252.44</v>
      </c>
      <c r="C124" s="36">
        <v>13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9</v>
      </c>
      <c r="J124" s="36">
        <v>0</v>
      </c>
      <c r="K124" s="36">
        <v>0</v>
      </c>
      <c r="L124" s="36">
        <v>0</v>
      </c>
      <c r="M124" s="36">
        <v>0</v>
      </c>
    </row>
    <row r="125" spans="1:13" ht="15">
      <c r="A125" s="36" t="s">
        <v>185</v>
      </c>
      <c r="B125" s="76">
        <v>317549</v>
      </c>
      <c r="C125" s="36">
        <v>15</v>
      </c>
      <c r="D125" s="36">
        <v>0</v>
      </c>
      <c r="E125" s="36">
        <v>6</v>
      </c>
      <c r="F125" s="76">
        <v>42592</v>
      </c>
      <c r="G125" s="36">
        <v>10</v>
      </c>
      <c r="H125" s="76">
        <v>267747</v>
      </c>
      <c r="I125" s="36">
        <v>15</v>
      </c>
      <c r="J125" s="36">
        <v>0</v>
      </c>
      <c r="K125" s="36">
        <v>6</v>
      </c>
      <c r="L125" s="76">
        <v>36435</v>
      </c>
      <c r="M125" s="36">
        <v>10</v>
      </c>
    </row>
    <row r="126" spans="1:13" ht="15">
      <c r="A126" s="36" t="s">
        <v>186</v>
      </c>
      <c r="B126" s="76">
        <v>20853740.36</v>
      </c>
      <c r="C126" s="36">
        <v>317</v>
      </c>
      <c r="D126" s="76">
        <v>15696074.06</v>
      </c>
      <c r="E126" s="36">
        <v>65</v>
      </c>
      <c r="F126" s="76">
        <v>2375769.02</v>
      </c>
      <c r="G126" s="36">
        <v>113</v>
      </c>
      <c r="H126" s="76">
        <v>20851234.19</v>
      </c>
      <c r="I126" s="36">
        <v>322</v>
      </c>
      <c r="J126" s="76">
        <v>15875000</v>
      </c>
      <c r="K126" s="36">
        <v>73</v>
      </c>
      <c r="L126" s="76">
        <v>2411827</v>
      </c>
      <c r="M126" s="36">
        <v>112</v>
      </c>
    </row>
    <row r="127" spans="1:13" ht="15">
      <c r="A127" s="36" t="s">
        <v>187</v>
      </c>
      <c r="B127" s="76">
        <v>1060440.44</v>
      </c>
      <c r="C127" s="36">
        <v>53</v>
      </c>
      <c r="D127" s="76">
        <v>758480.38</v>
      </c>
      <c r="E127" s="36">
        <v>60</v>
      </c>
      <c r="F127" s="76">
        <v>203963</v>
      </c>
      <c r="G127" s="36">
        <v>12</v>
      </c>
      <c r="H127" s="76">
        <v>926460.45</v>
      </c>
      <c r="I127" s="36">
        <v>51</v>
      </c>
      <c r="J127" s="76">
        <v>913396.89</v>
      </c>
      <c r="K127" s="36">
        <v>64</v>
      </c>
      <c r="L127" s="76">
        <v>179658</v>
      </c>
      <c r="M127" s="36">
        <v>12</v>
      </c>
    </row>
    <row r="128" spans="1:13" ht="15">
      <c r="A128" s="36" t="s">
        <v>188</v>
      </c>
      <c r="B128" s="76">
        <v>2635256.04</v>
      </c>
      <c r="C128" s="36">
        <v>96</v>
      </c>
      <c r="D128" s="76">
        <v>796674.18</v>
      </c>
      <c r="E128" s="36">
        <v>18</v>
      </c>
      <c r="F128" s="76">
        <v>243986.53</v>
      </c>
      <c r="G128" s="36">
        <v>43</v>
      </c>
      <c r="H128" s="76">
        <v>2646537</v>
      </c>
      <c r="I128" s="36">
        <v>104</v>
      </c>
      <c r="J128" s="76">
        <v>766259</v>
      </c>
      <c r="K128" s="36">
        <v>21</v>
      </c>
      <c r="L128" s="76">
        <v>232659.28</v>
      </c>
      <c r="M128" s="36">
        <v>43</v>
      </c>
    </row>
    <row r="129" spans="1:13" ht="15">
      <c r="A129" s="36" t="s">
        <v>189</v>
      </c>
      <c r="B129" s="76">
        <v>4603779.51</v>
      </c>
      <c r="C129" s="36">
        <v>148</v>
      </c>
      <c r="D129" s="76">
        <v>210100.6</v>
      </c>
      <c r="E129" s="36">
        <v>15</v>
      </c>
      <c r="F129" s="76">
        <v>481768.1</v>
      </c>
      <c r="G129" s="36">
        <v>58</v>
      </c>
      <c r="H129" s="76">
        <v>3923436.42</v>
      </c>
      <c r="I129" s="36">
        <v>147</v>
      </c>
      <c r="J129" s="76">
        <v>236216</v>
      </c>
      <c r="K129" s="36">
        <v>15</v>
      </c>
      <c r="L129" s="76">
        <v>536088</v>
      </c>
      <c r="M129" s="36">
        <v>57</v>
      </c>
    </row>
    <row r="130" spans="1:13" ht="15">
      <c r="A130" s="36" t="s">
        <v>190</v>
      </c>
      <c r="B130" s="76">
        <v>2262423.11</v>
      </c>
      <c r="C130" s="36">
        <v>41</v>
      </c>
      <c r="D130" s="36">
        <v>0</v>
      </c>
      <c r="E130" s="36">
        <v>9</v>
      </c>
      <c r="F130" s="76">
        <v>88582</v>
      </c>
      <c r="G130" s="36">
        <v>15</v>
      </c>
      <c r="H130" s="76">
        <v>2826947.27</v>
      </c>
      <c r="I130" s="36">
        <v>47</v>
      </c>
      <c r="J130" s="36">
        <v>0</v>
      </c>
      <c r="K130" s="36">
        <v>9</v>
      </c>
      <c r="L130" s="76">
        <v>92828.18</v>
      </c>
      <c r="M130" s="36">
        <v>15</v>
      </c>
    </row>
    <row r="131" spans="1:13" ht="15">
      <c r="A131" s="36" t="s">
        <v>191</v>
      </c>
      <c r="B131" s="76">
        <v>3378429.86</v>
      </c>
      <c r="C131" s="36">
        <v>139</v>
      </c>
      <c r="D131" s="76">
        <v>1554150</v>
      </c>
      <c r="E131" s="36">
        <v>12</v>
      </c>
      <c r="F131" s="76">
        <v>313897.17</v>
      </c>
      <c r="G131" s="36">
        <v>54</v>
      </c>
      <c r="H131" s="76">
        <v>2959716.59</v>
      </c>
      <c r="I131" s="36">
        <v>136</v>
      </c>
      <c r="J131" s="76">
        <v>1598230</v>
      </c>
      <c r="K131" s="36">
        <v>18</v>
      </c>
      <c r="L131" s="76">
        <v>301972.22</v>
      </c>
      <c r="M131" s="36">
        <v>53</v>
      </c>
    </row>
    <row r="132" spans="1:13" ht="15">
      <c r="A132" s="36" t="s">
        <v>192</v>
      </c>
      <c r="B132" s="36">
        <v>0</v>
      </c>
      <c r="C132" s="36">
        <v>3</v>
      </c>
      <c r="D132" s="76">
        <v>52425</v>
      </c>
      <c r="E132" s="36">
        <v>10</v>
      </c>
      <c r="F132" s="36">
        <v>0</v>
      </c>
      <c r="G132" s="36">
        <v>0</v>
      </c>
      <c r="H132" s="36">
        <v>0</v>
      </c>
      <c r="I132" s="36">
        <v>5</v>
      </c>
      <c r="J132" s="76">
        <v>55290</v>
      </c>
      <c r="K132" s="36">
        <v>10</v>
      </c>
      <c r="L132" s="36">
        <v>0</v>
      </c>
      <c r="M132" s="36">
        <v>0</v>
      </c>
    </row>
    <row r="133" spans="1:13" ht="15">
      <c r="A133" s="36" t="s">
        <v>193</v>
      </c>
      <c r="B133" s="36">
        <v>0</v>
      </c>
      <c r="C133" s="36">
        <v>3</v>
      </c>
      <c r="D133" s="76">
        <v>41914</v>
      </c>
      <c r="E133" s="36">
        <v>15</v>
      </c>
      <c r="F133" s="36">
        <v>0</v>
      </c>
      <c r="G133" s="36">
        <v>0</v>
      </c>
      <c r="H133" s="36">
        <v>0</v>
      </c>
      <c r="I133" s="36">
        <v>3</v>
      </c>
      <c r="J133" s="76">
        <v>37963</v>
      </c>
      <c r="K133" s="36">
        <v>14</v>
      </c>
      <c r="L133" s="36">
        <v>0</v>
      </c>
      <c r="M133" s="36">
        <v>0</v>
      </c>
    </row>
    <row r="134" spans="1:13" ht="15">
      <c r="A134" s="36" t="s">
        <v>194</v>
      </c>
      <c r="B134" s="76">
        <v>12085421.36</v>
      </c>
      <c r="C134" s="36">
        <v>205</v>
      </c>
      <c r="D134" s="76">
        <v>16881590.27</v>
      </c>
      <c r="E134" s="36">
        <v>282</v>
      </c>
      <c r="F134" s="76">
        <v>3371260.1</v>
      </c>
      <c r="G134" s="36">
        <v>120</v>
      </c>
      <c r="H134" s="76">
        <v>11382344.48</v>
      </c>
      <c r="I134" s="36">
        <v>188</v>
      </c>
      <c r="J134" s="76">
        <v>16789140.51</v>
      </c>
      <c r="K134" s="36">
        <v>272</v>
      </c>
      <c r="L134" s="76">
        <v>3055172</v>
      </c>
      <c r="M134" s="36">
        <v>117</v>
      </c>
    </row>
    <row r="135" spans="1:13" ht="15">
      <c r="A135" s="36" t="s">
        <v>195</v>
      </c>
      <c r="B135" s="76">
        <v>57951.5</v>
      </c>
      <c r="C135" s="36">
        <v>10</v>
      </c>
      <c r="D135" s="36">
        <v>0</v>
      </c>
      <c r="E135" s="36">
        <v>1</v>
      </c>
      <c r="F135" s="36">
        <v>0</v>
      </c>
      <c r="G135" s="36">
        <v>3</v>
      </c>
      <c r="H135" s="36">
        <v>0</v>
      </c>
      <c r="I135" s="36">
        <v>9</v>
      </c>
      <c r="J135" s="36">
        <v>0</v>
      </c>
      <c r="K135" s="36">
        <v>1</v>
      </c>
      <c r="L135" s="36">
        <v>0</v>
      </c>
      <c r="M135" s="36">
        <v>3</v>
      </c>
    </row>
    <row r="136" spans="1:13" ht="15">
      <c r="A136" s="36" t="s">
        <v>196</v>
      </c>
      <c r="B136" s="76">
        <v>939196</v>
      </c>
      <c r="C136" s="36">
        <v>25</v>
      </c>
      <c r="D136" s="76">
        <v>964336</v>
      </c>
      <c r="E136" s="36">
        <v>23</v>
      </c>
      <c r="F136" s="76">
        <v>292138</v>
      </c>
      <c r="G136" s="36">
        <v>19</v>
      </c>
      <c r="H136" s="76">
        <v>793183</v>
      </c>
      <c r="I136" s="36">
        <v>24</v>
      </c>
      <c r="J136" s="76">
        <v>922983</v>
      </c>
      <c r="K136" s="36">
        <v>22</v>
      </c>
      <c r="L136" s="76">
        <v>296461</v>
      </c>
      <c r="M136" s="36">
        <v>19</v>
      </c>
    </row>
    <row r="137" spans="1:13" ht="15">
      <c r="A137" s="36" t="s">
        <v>197</v>
      </c>
      <c r="B137" s="36">
        <v>0</v>
      </c>
      <c r="C137" s="36">
        <v>3</v>
      </c>
      <c r="D137" s="76">
        <v>227797.76</v>
      </c>
      <c r="E137" s="36">
        <v>12</v>
      </c>
      <c r="F137" s="36">
        <v>0</v>
      </c>
      <c r="G137" s="36">
        <v>6</v>
      </c>
      <c r="H137" s="36">
        <v>0</v>
      </c>
      <c r="I137" s="36">
        <v>2</v>
      </c>
      <c r="J137" s="76">
        <v>167614</v>
      </c>
      <c r="K137" s="36">
        <v>14</v>
      </c>
      <c r="L137" s="36">
        <v>0</v>
      </c>
      <c r="M137" s="36">
        <v>5</v>
      </c>
    </row>
    <row r="138" spans="1:13" ht="15">
      <c r="A138" s="36" t="s">
        <v>198</v>
      </c>
      <c r="B138" s="76">
        <v>1622097</v>
      </c>
      <c r="C138" s="36">
        <v>53</v>
      </c>
      <c r="D138" s="76">
        <v>206989</v>
      </c>
      <c r="E138" s="36">
        <v>26</v>
      </c>
      <c r="F138" s="76">
        <v>116919</v>
      </c>
      <c r="G138" s="36">
        <v>12</v>
      </c>
      <c r="H138" s="76">
        <v>1579917.92</v>
      </c>
      <c r="I138" s="36">
        <v>55</v>
      </c>
      <c r="J138" s="76">
        <v>230526.92</v>
      </c>
      <c r="K138" s="36">
        <v>27</v>
      </c>
      <c r="L138" s="76">
        <v>104444.7</v>
      </c>
      <c r="M138" s="36">
        <v>15</v>
      </c>
    </row>
    <row r="139" spans="1:13" ht="15">
      <c r="A139" s="36" t="s">
        <v>199</v>
      </c>
      <c r="B139" s="76">
        <v>176575.58</v>
      </c>
      <c r="C139" s="36">
        <v>22</v>
      </c>
      <c r="D139" s="76">
        <v>44170</v>
      </c>
      <c r="E139" s="36">
        <v>12</v>
      </c>
      <c r="F139" s="36">
        <v>0</v>
      </c>
      <c r="G139" s="36">
        <v>0</v>
      </c>
      <c r="H139" s="76">
        <v>147247.13</v>
      </c>
      <c r="I139" s="36">
        <v>22</v>
      </c>
      <c r="J139" s="76">
        <v>40769</v>
      </c>
      <c r="K139" s="36">
        <v>10</v>
      </c>
      <c r="L139" s="36">
        <v>0</v>
      </c>
      <c r="M139" s="36">
        <v>0</v>
      </c>
    </row>
    <row r="140" spans="1:13" ht="15">
      <c r="A140" s="36" t="s">
        <v>200</v>
      </c>
      <c r="B140" s="76">
        <v>399787</v>
      </c>
      <c r="C140" s="36">
        <v>20</v>
      </c>
      <c r="D140" s="76">
        <v>286480</v>
      </c>
      <c r="E140" s="36">
        <v>12</v>
      </c>
      <c r="F140" s="36">
        <v>0</v>
      </c>
      <c r="G140" s="36">
        <v>6</v>
      </c>
      <c r="H140" s="76">
        <v>382333</v>
      </c>
      <c r="I140" s="36">
        <v>20</v>
      </c>
      <c r="J140" s="76">
        <v>260383</v>
      </c>
      <c r="K140" s="36">
        <v>11</v>
      </c>
      <c r="L140" s="36">
        <v>0</v>
      </c>
      <c r="M140" s="36">
        <v>6</v>
      </c>
    </row>
    <row r="141" spans="1:13" ht="15">
      <c r="A141" s="36" t="s">
        <v>201</v>
      </c>
      <c r="B141" s="76">
        <v>87783</v>
      </c>
      <c r="C141" s="36">
        <v>13</v>
      </c>
      <c r="D141" s="36">
        <v>0</v>
      </c>
      <c r="E141" s="36">
        <v>4</v>
      </c>
      <c r="F141" s="36">
        <v>0</v>
      </c>
      <c r="G141" s="36">
        <v>3</v>
      </c>
      <c r="H141" s="76">
        <v>129918</v>
      </c>
      <c r="I141" s="36">
        <v>16</v>
      </c>
      <c r="J141" s="36">
        <v>0</v>
      </c>
      <c r="K141" s="36">
        <v>4</v>
      </c>
      <c r="L141" s="36">
        <v>0</v>
      </c>
      <c r="M141" s="36">
        <v>6</v>
      </c>
    </row>
    <row r="142" spans="1:13" ht="15">
      <c r="A142" s="36" t="s">
        <v>202</v>
      </c>
      <c r="B142" s="76">
        <v>71471.78</v>
      </c>
      <c r="C142" s="36">
        <v>12</v>
      </c>
      <c r="D142" s="36">
        <v>0</v>
      </c>
      <c r="E142" s="36">
        <v>2</v>
      </c>
      <c r="F142" s="36">
        <v>0</v>
      </c>
      <c r="G142" s="36">
        <v>1</v>
      </c>
      <c r="H142" s="76">
        <v>68206</v>
      </c>
      <c r="I142" s="36">
        <v>12</v>
      </c>
      <c r="J142" s="36">
        <v>0</v>
      </c>
      <c r="K142" s="36">
        <v>2</v>
      </c>
      <c r="L142" s="36">
        <v>0</v>
      </c>
      <c r="M142" s="36">
        <v>1</v>
      </c>
    </row>
    <row r="143" spans="1:13" ht="15">
      <c r="A143" s="36" t="s">
        <v>203</v>
      </c>
      <c r="B143" s="36">
        <v>0</v>
      </c>
      <c r="C143" s="36">
        <v>7</v>
      </c>
      <c r="D143" s="76">
        <v>70760.75</v>
      </c>
      <c r="E143" s="36">
        <v>10</v>
      </c>
      <c r="F143" s="36">
        <v>0</v>
      </c>
      <c r="G143" s="36">
        <v>0</v>
      </c>
      <c r="H143" s="36">
        <v>0</v>
      </c>
      <c r="I143" s="36">
        <v>6</v>
      </c>
      <c r="J143" s="76">
        <v>35931.79</v>
      </c>
      <c r="K143" s="36">
        <v>10</v>
      </c>
      <c r="L143" s="36">
        <v>0</v>
      </c>
      <c r="M143" s="36">
        <v>0</v>
      </c>
    </row>
    <row r="144" spans="1:13" ht="15">
      <c r="A144" s="36" t="s">
        <v>204</v>
      </c>
      <c r="B144" s="76">
        <v>1210652.6</v>
      </c>
      <c r="C144" s="36">
        <v>48</v>
      </c>
      <c r="D144" s="76">
        <v>232569.53</v>
      </c>
      <c r="E144" s="36">
        <v>22</v>
      </c>
      <c r="F144" s="76">
        <v>239884.76</v>
      </c>
      <c r="G144" s="36">
        <v>27</v>
      </c>
      <c r="H144" s="76">
        <v>1166868.01</v>
      </c>
      <c r="I144" s="36">
        <v>43</v>
      </c>
      <c r="J144" s="76">
        <v>256343</v>
      </c>
      <c r="K144" s="36">
        <v>25</v>
      </c>
      <c r="L144" s="76">
        <v>249079</v>
      </c>
      <c r="M144" s="36">
        <v>25</v>
      </c>
    </row>
    <row r="145" spans="1:13" ht="15">
      <c r="A145" s="36" t="s">
        <v>205</v>
      </c>
      <c r="B145" s="76">
        <v>2499757.81</v>
      </c>
      <c r="C145" s="36">
        <v>90</v>
      </c>
      <c r="D145" s="76">
        <v>747464</v>
      </c>
      <c r="E145" s="36">
        <v>62</v>
      </c>
      <c r="F145" s="76">
        <v>708455.9</v>
      </c>
      <c r="G145" s="36">
        <v>55</v>
      </c>
      <c r="H145" s="76">
        <v>2537549.69</v>
      </c>
      <c r="I145" s="36">
        <v>97</v>
      </c>
      <c r="J145" s="76">
        <v>663611.67</v>
      </c>
      <c r="K145" s="36">
        <v>59</v>
      </c>
      <c r="L145" s="76">
        <v>663212</v>
      </c>
      <c r="M145" s="36">
        <v>56</v>
      </c>
    </row>
    <row r="146" spans="1:13" ht="15">
      <c r="A146" s="36" t="s">
        <v>206</v>
      </c>
      <c r="B146" s="76">
        <v>173205</v>
      </c>
      <c r="C146" s="36">
        <v>19</v>
      </c>
      <c r="D146" s="36">
        <v>0</v>
      </c>
      <c r="E146" s="36">
        <v>7</v>
      </c>
      <c r="F146" s="36">
        <v>0</v>
      </c>
      <c r="G146" s="36">
        <v>6</v>
      </c>
      <c r="H146" s="76">
        <v>175558</v>
      </c>
      <c r="I146" s="36">
        <v>21</v>
      </c>
      <c r="J146" s="36">
        <v>0</v>
      </c>
      <c r="K146" s="36">
        <v>7</v>
      </c>
      <c r="L146" s="36">
        <v>0</v>
      </c>
      <c r="M146" s="36">
        <v>8</v>
      </c>
    </row>
    <row r="147" spans="1:13" ht="15">
      <c r="A147" s="36" t="s">
        <v>207</v>
      </c>
      <c r="B147" s="36">
        <v>0</v>
      </c>
      <c r="C147" s="36">
        <v>5</v>
      </c>
      <c r="D147" s="76">
        <v>24751.5</v>
      </c>
      <c r="E147" s="36">
        <v>14</v>
      </c>
      <c r="F147" s="36">
        <v>0</v>
      </c>
      <c r="G147" s="36">
        <v>0</v>
      </c>
      <c r="H147" s="36">
        <v>0</v>
      </c>
      <c r="I147" s="36">
        <v>4</v>
      </c>
      <c r="J147" s="76">
        <v>20424</v>
      </c>
      <c r="K147" s="36">
        <v>14</v>
      </c>
      <c r="L147" s="36">
        <v>0</v>
      </c>
      <c r="M147" s="36">
        <v>0</v>
      </c>
    </row>
    <row r="148" spans="1:13" ht="15">
      <c r="A148" s="36" t="s">
        <v>208</v>
      </c>
      <c r="B148" s="76">
        <v>1320699.25</v>
      </c>
      <c r="C148" s="36">
        <v>62</v>
      </c>
      <c r="D148" s="76">
        <v>1444476.83</v>
      </c>
      <c r="E148" s="36">
        <v>66</v>
      </c>
      <c r="F148" s="76">
        <v>454666</v>
      </c>
      <c r="G148" s="36">
        <v>36</v>
      </c>
      <c r="H148" s="76">
        <v>1279674.93</v>
      </c>
      <c r="I148" s="36">
        <v>63</v>
      </c>
      <c r="J148" s="76">
        <v>1554713.5</v>
      </c>
      <c r="K148" s="36">
        <v>70</v>
      </c>
      <c r="L148" s="76">
        <v>456116</v>
      </c>
      <c r="M148" s="36">
        <v>34</v>
      </c>
    </row>
    <row r="149" spans="1:13" ht="15">
      <c r="A149" s="36" t="s">
        <v>209</v>
      </c>
      <c r="B149" s="36">
        <v>0</v>
      </c>
      <c r="C149" s="36">
        <v>3</v>
      </c>
      <c r="D149" s="76">
        <v>14499</v>
      </c>
      <c r="E149" s="36">
        <v>11</v>
      </c>
      <c r="F149" s="36">
        <v>0</v>
      </c>
      <c r="G149" s="36">
        <v>0</v>
      </c>
      <c r="H149" s="36">
        <v>0</v>
      </c>
      <c r="I149" s="36">
        <v>5</v>
      </c>
      <c r="J149" s="76">
        <v>16723</v>
      </c>
      <c r="K149" s="36">
        <v>10</v>
      </c>
      <c r="L149" s="36">
        <v>0</v>
      </c>
      <c r="M149" s="36">
        <v>0</v>
      </c>
    </row>
    <row r="150" spans="1:13" ht="15">
      <c r="A150" s="36" t="s">
        <v>210</v>
      </c>
      <c r="B150" s="76">
        <v>4606118.53</v>
      </c>
      <c r="C150" s="36">
        <v>127</v>
      </c>
      <c r="D150" s="76">
        <v>1377407</v>
      </c>
      <c r="E150" s="36">
        <v>46</v>
      </c>
      <c r="F150" s="76">
        <v>1271271.46</v>
      </c>
      <c r="G150" s="36">
        <v>53</v>
      </c>
      <c r="H150" s="76">
        <v>4374540.87</v>
      </c>
      <c r="I150" s="36">
        <v>130</v>
      </c>
      <c r="J150" s="76">
        <v>1316903.66</v>
      </c>
      <c r="K150" s="36">
        <v>35</v>
      </c>
      <c r="L150" s="76">
        <v>1116396</v>
      </c>
      <c r="M150" s="36">
        <v>58</v>
      </c>
    </row>
    <row r="151" spans="1:13" ht="15">
      <c r="A151" s="36" t="s">
        <v>211</v>
      </c>
      <c r="B151" s="76">
        <v>639482.25</v>
      </c>
      <c r="C151" s="36">
        <v>33</v>
      </c>
      <c r="D151" s="76">
        <v>148993</v>
      </c>
      <c r="E151" s="36">
        <v>11</v>
      </c>
      <c r="F151" s="36">
        <v>0</v>
      </c>
      <c r="G151" s="36">
        <v>3</v>
      </c>
      <c r="H151" s="76">
        <v>635529</v>
      </c>
      <c r="I151" s="36">
        <v>32</v>
      </c>
      <c r="J151" s="76">
        <v>168424.05</v>
      </c>
      <c r="K151" s="36">
        <v>14</v>
      </c>
      <c r="L151" s="36">
        <v>0</v>
      </c>
      <c r="M151" s="36">
        <v>3</v>
      </c>
    </row>
    <row r="152" spans="1:13" ht="15">
      <c r="A152" s="36" t="s">
        <v>212</v>
      </c>
      <c r="B152" s="36">
        <v>0</v>
      </c>
      <c r="C152" s="36">
        <v>6</v>
      </c>
      <c r="D152" s="76">
        <v>98386.5</v>
      </c>
      <c r="E152" s="36">
        <v>22</v>
      </c>
      <c r="F152" s="36">
        <v>0</v>
      </c>
      <c r="G152" s="36">
        <v>0</v>
      </c>
      <c r="H152" s="36">
        <v>0</v>
      </c>
      <c r="I152" s="36">
        <v>9</v>
      </c>
      <c r="J152" s="76">
        <v>76390</v>
      </c>
      <c r="K152" s="36">
        <v>21</v>
      </c>
      <c r="L152" s="36">
        <v>0</v>
      </c>
      <c r="M152" s="36">
        <v>0</v>
      </c>
    </row>
    <row r="153" spans="1:13" ht="15">
      <c r="A153" s="36" t="s">
        <v>213</v>
      </c>
      <c r="B153" s="76">
        <v>451825.61</v>
      </c>
      <c r="C153" s="36">
        <v>38</v>
      </c>
      <c r="D153" s="36">
        <v>0</v>
      </c>
      <c r="E153" s="36">
        <v>3</v>
      </c>
      <c r="F153" s="76">
        <v>72223.7</v>
      </c>
      <c r="G153" s="36">
        <v>15</v>
      </c>
      <c r="H153" s="76">
        <v>399354.99</v>
      </c>
      <c r="I153" s="36">
        <v>33</v>
      </c>
      <c r="J153" s="36">
        <v>0</v>
      </c>
      <c r="K153" s="36">
        <v>3</v>
      </c>
      <c r="L153" s="76">
        <v>79341.79</v>
      </c>
      <c r="M153" s="36">
        <v>15</v>
      </c>
    </row>
    <row r="154" spans="1:13" ht="15">
      <c r="A154" s="36" t="s">
        <v>214</v>
      </c>
      <c r="B154" s="76">
        <v>105374</v>
      </c>
      <c r="C154" s="36">
        <v>10</v>
      </c>
      <c r="D154" s="76">
        <v>230511</v>
      </c>
      <c r="E154" s="36">
        <v>13</v>
      </c>
      <c r="F154" s="36">
        <v>0</v>
      </c>
      <c r="G154" s="36">
        <v>3</v>
      </c>
      <c r="H154" s="36">
        <v>0</v>
      </c>
      <c r="I154" s="36">
        <v>9</v>
      </c>
      <c r="J154" s="76">
        <v>353096</v>
      </c>
      <c r="K154" s="36">
        <v>15</v>
      </c>
      <c r="L154" s="36">
        <v>0</v>
      </c>
      <c r="M154" s="36">
        <v>3</v>
      </c>
    </row>
    <row r="155" spans="1:13" ht="15">
      <c r="A155" s="36" t="s">
        <v>215</v>
      </c>
      <c r="B155" s="76">
        <v>522383</v>
      </c>
      <c r="C155" s="36">
        <v>18</v>
      </c>
      <c r="D155" s="36">
        <v>0</v>
      </c>
      <c r="E155" s="36">
        <v>1</v>
      </c>
      <c r="F155" s="36">
        <v>0</v>
      </c>
      <c r="G155" s="36">
        <v>3</v>
      </c>
      <c r="H155" s="76">
        <v>484659.15</v>
      </c>
      <c r="I155" s="36">
        <v>19</v>
      </c>
      <c r="J155" s="36">
        <v>0</v>
      </c>
      <c r="K155" s="36">
        <v>1</v>
      </c>
      <c r="L155" s="36">
        <v>0</v>
      </c>
      <c r="M155" s="36">
        <v>3</v>
      </c>
    </row>
    <row r="156" spans="1:13" ht="15">
      <c r="A156" s="36" t="s">
        <v>216</v>
      </c>
      <c r="B156" s="76">
        <v>140587</v>
      </c>
      <c r="C156" s="36">
        <v>11</v>
      </c>
      <c r="D156" s="76">
        <v>407353</v>
      </c>
      <c r="E156" s="36">
        <v>27</v>
      </c>
      <c r="F156" s="36">
        <v>0</v>
      </c>
      <c r="G156" s="36">
        <v>6</v>
      </c>
      <c r="H156" s="76">
        <v>132181</v>
      </c>
      <c r="I156" s="36">
        <v>12</v>
      </c>
      <c r="J156" s="76">
        <v>358428.3</v>
      </c>
      <c r="K156" s="36">
        <v>26</v>
      </c>
      <c r="L156" s="36">
        <v>0</v>
      </c>
      <c r="M156" s="36">
        <v>6</v>
      </c>
    </row>
    <row r="157" spans="1:13" ht="15">
      <c r="A157" s="36" t="s">
        <v>217</v>
      </c>
      <c r="B157" s="76">
        <v>702680.05</v>
      </c>
      <c r="C157" s="36">
        <v>19</v>
      </c>
      <c r="D157" s="76">
        <v>250367</v>
      </c>
      <c r="E157" s="36">
        <v>18</v>
      </c>
      <c r="F157" s="36">
        <v>0</v>
      </c>
      <c r="G157" s="36">
        <v>9</v>
      </c>
      <c r="H157" s="76">
        <v>629656</v>
      </c>
      <c r="I157" s="36">
        <v>21</v>
      </c>
      <c r="J157" s="76">
        <v>274833.01</v>
      </c>
      <c r="K157" s="36">
        <v>18</v>
      </c>
      <c r="L157" s="36">
        <v>0</v>
      </c>
      <c r="M157" s="36">
        <v>9</v>
      </c>
    </row>
    <row r="158" spans="1:13" ht="15">
      <c r="A158" s="36" t="s">
        <v>218</v>
      </c>
      <c r="B158" s="76">
        <v>303373.46</v>
      </c>
      <c r="C158" s="36">
        <v>13</v>
      </c>
      <c r="D158" s="36">
        <v>0</v>
      </c>
      <c r="E158" s="36">
        <v>6</v>
      </c>
      <c r="F158" s="36">
        <v>0</v>
      </c>
      <c r="G158" s="36">
        <v>5</v>
      </c>
      <c r="H158" s="76">
        <v>154191</v>
      </c>
      <c r="I158" s="36">
        <v>10</v>
      </c>
      <c r="J158" s="36">
        <v>0</v>
      </c>
      <c r="K158" s="36">
        <v>7</v>
      </c>
      <c r="L158" s="36">
        <v>0</v>
      </c>
      <c r="M158" s="36">
        <v>6</v>
      </c>
    </row>
    <row r="159" spans="1:13" ht="15">
      <c r="A159" s="36" t="s">
        <v>219</v>
      </c>
      <c r="B159" s="76">
        <v>9192850.62</v>
      </c>
      <c r="C159" s="36">
        <v>135</v>
      </c>
      <c r="D159" s="76">
        <v>3150215</v>
      </c>
      <c r="E159" s="36">
        <v>22</v>
      </c>
      <c r="F159" s="76">
        <v>1005147.15</v>
      </c>
      <c r="G159" s="36">
        <v>54</v>
      </c>
      <c r="H159" s="76">
        <v>8666344.74</v>
      </c>
      <c r="I159" s="36">
        <v>138</v>
      </c>
      <c r="J159" s="76">
        <v>3539442.66</v>
      </c>
      <c r="K159" s="36">
        <v>21</v>
      </c>
      <c r="L159" s="76">
        <v>954459</v>
      </c>
      <c r="M159" s="36">
        <v>55</v>
      </c>
    </row>
    <row r="160" spans="1:13" ht="15">
      <c r="A160" s="36" t="s">
        <v>220</v>
      </c>
      <c r="B160" s="76">
        <v>2284876.65</v>
      </c>
      <c r="C160" s="36">
        <v>76</v>
      </c>
      <c r="D160" s="76">
        <v>382424.83</v>
      </c>
      <c r="E160" s="36">
        <v>66</v>
      </c>
      <c r="F160" s="76">
        <v>533852.38</v>
      </c>
      <c r="G160" s="36">
        <v>46</v>
      </c>
      <c r="H160" s="76">
        <v>1757381.63</v>
      </c>
      <c r="I160" s="36">
        <v>67</v>
      </c>
      <c r="J160" s="76">
        <v>531298.27</v>
      </c>
      <c r="K160" s="36">
        <v>70</v>
      </c>
      <c r="L160" s="76">
        <v>315452</v>
      </c>
      <c r="M160" s="36">
        <v>45</v>
      </c>
    </row>
    <row r="161" spans="1:13" ht="15">
      <c r="A161" s="36" t="s">
        <v>221</v>
      </c>
      <c r="B161" s="36">
        <v>0</v>
      </c>
      <c r="C161" s="36">
        <v>3</v>
      </c>
      <c r="D161" s="76">
        <v>28401</v>
      </c>
      <c r="E161" s="36">
        <v>10</v>
      </c>
      <c r="F161" s="36">
        <v>0</v>
      </c>
      <c r="G161" s="36">
        <v>3</v>
      </c>
      <c r="H161" s="36">
        <v>0</v>
      </c>
      <c r="I161" s="36">
        <v>3</v>
      </c>
      <c r="J161" s="76">
        <v>34706</v>
      </c>
      <c r="K161" s="36">
        <v>13</v>
      </c>
      <c r="L161" s="36">
        <v>0</v>
      </c>
      <c r="M161" s="36">
        <v>3</v>
      </c>
    </row>
    <row r="162" spans="1:13" ht="15">
      <c r="A162" s="36" t="s">
        <v>222</v>
      </c>
      <c r="B162" s="76">
        <v>1081811.93</v>
      </c>
      <c r="C162" s="36">
        <v>35</v>
      </c>
      <c r="D162" s="76">
        <v>65118</v>
      </c>
      <c r="E162" s="36">
        <v>10</v>
      </c>
      <c r="F162" s="76">
        <v>472752</v>
      </c>
      <c r="G162" s="36">
        <v>18</v>
      </c>
      <c r="H162" s="76">
        <v>926416.38</v>
      </c>
      <c r="I162" s="36">
        <v>39</v>
      </c>
      <c r="J162" s="36">
        <v>0</v>
      </c>
      <c r="K162" s="36">
        <v>9</v>
      </c>
      <c r="L162" s="76">
        <v>356204</v>
      </c>
      <c r="M162" s="36">
        <v>19</v>
      </c>
    </row>
    <row r="163" spans="1:13" ht="15">
      <c r="A163" s="36" t="s">
        <v>223</v>
      </c>
      <c r="B163" s="76">
        <v>444200.06</v>
      </c>
      <c r="C163" s="36">
        <v>22</v>
      </c>
      <c r="D163" s="76">
        <v>212206.87</v>
      </c>
      <c r="E163" s="36">
        <v>35</v>
      </c>
      <c r="F163" s="76">
        <v>142201</v>
      </c>
      <c r="G163" s="36">
        <v>14</v>
      </c>
      <c r="H163" s="76">
        <v>537720</v>
      </c>
      <c r="I163" s="36">
        <v>24</v>
      </c>
      <c r="J163" s="76">
        <v>181174.25</v>
      </c>
      <c r="K163" s="36">
        <v>35</v>
      </c>
      <c r="L163" s="76">
        <v>156144</v>
      </c>
      <c r="M163" s="36">
        <v>15</v>
      </c>
    </row>
    <row r="164" spans="1:13" ht="15">
      <c r="A164" s="36" t="s">
        <v>224</v>
      </c>
      <c r="B164" s="76">
        <v>3131404.42</v>
      </c>
      <c r="C164" s="36">
        <v>106</v>
      </c>
      <c r="D164" s="36">
        <v>0</v>
      </c>
      <c r="E164" s="36">
        <v>5</v>
      </c>
      <c r="F164" s="76">
        <v>1309300.98</v>
      </c>
      <c r="G164" s="36">
        <v>48</v>
      </c>
      <c r="H164" s="76">
        <v>2625295.65</v>
      </c>
      <c r="I164" s="36">
        <v>100</v>
      </c>
      <c r="J164" s="36">
        <v>0</v>
      </c>
      <c r="K164" s="36">
        <v>1</v>
      </c>
      <c r="L164" s="76">
        <v>898150.12</v>
      </c>
      <c r="M164" s="36">
        <v>52</v>
      </c>
    </row>
    <row r="165" spans="1:13" ht="15">
      <c r="A165" s="36" t="s">
        <v>225</v>
      </c>
      <c r="B165" s="76">
        <v>4277103.2</v>
      </c>
      <c r="C165" s="36">
        <v>80</v>
      </c>
      <c r="D165" s="76">
        <v>5478425.41</v>
      </c>
      <c r="E165" s="36">
        <v>100</v>
      </c>
      <c r="F165" s="76">
        <v>1260394</v>
      </c>
      <c r="G165" s="36">
        <v>48</v>
      </c>
      <c r="H165" s="76">
        <v>4123372</v>
      </c>
      <c r="I165" s="36">
        <v>77</v>
      </c>
      <c r="J165" s="76">
        <v>4898299.4</v>
      </c>
      <c r="K165" s="36">
        <v>104</v>
      </c>
      <c r="L165" s="76">
        <v>1067327.9</v>
      </c>
      <c r="M165" s="36">
        <v>49</v>
      </c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76">
        <v>13508050.78</v>
      </c>
      <c r="C2" s="37">
        <v>404</v>
      </c>
      <c r="D2" s="76">
        <v>7115620.07</v>
      </c>
      <c r="E2" s="37">
        <v>307</v>
      </c>
      <c r="F2" s="76">
        <v>2375207.07</v>
      </c>
      <c r="G2" s="37">
        <v>160</v>
      </c>
      <c r="H2" s="76">
        <v>12365535.54</v>
      </c>
      <c r="I2" s="37">
        <v>402</v>
      </c>
      <c r="J2" s="76">
        <v>7133342.5</v>
      </c>
      <c r="K2" s="37">
        <v>285</v>
      </c>
      <c r="L2" s="76">
        <v>2106086.25</v>
      </c>
      <c r="M2" s="38">
        <v>158</v>
      </c>
      <c r="N2" s="36"/>
      <c r="O2" s="36"/>
      <c r="P2" s="36"/>
      <c r="Q2" s="36"/>
      <c r="R2" s="36"/>
    </row>
    <row r="3" spans="1:18" ht="15">
      <c r="A3" s="36" t="s">
        <v>48</v>
      </c>
      <c r="B3" s="76">
        <v>19076713.47</v>
      </c>
      <c r="C3" s="37">
        <v>534</v>
      </c>
      <c r="D3" s="76">
        <v>12464924.86</v>
      </c>
      <c r="E3" s="37">
        <v>372</v>
      </c>
      <c r="F3" s="76">
        <v>3871176.16</v>
      </c>
      <c r="G3" s="37">
        <v>262</v>
      </c>
      <c r="H3" s="76">
        <v>18711598.55</v>
      </c>
      <c r="I3" s="37">
        <v>551</v>
      </c>
      <c r="J3" s="76">
        <v>11440807.16</v>
      </c>
      <c r="K3" s="37">
        <v>373</v>
      </c>
      <c r="L3" s="76">
        <v>3631720.01</v>
      </c>
      <c r="M3" s="38">
        <v>253</v>
      </c>
      <c r="N3" s="36"/>
      <c r="O3" s="36"/>
      <c r="P3" s="36"/>
      <c r="Q3" s="36"/>
      <c r="R3" s="36"/>
    </row>
    <row r="4" spans="1:18" ht="15">
      <c r="A4" s="36" t="s">
        <v>49</v>
      </c>
      <c r="B4" s="76">
        <v>8943553.5</v>
      </c>
      <c r="C4" s="37">
        <v>378</v>
      </c>
      <c r="D4" s="76">
        <v>3057360.66</v>
      </c>
      <c r="E4" s="37">
        <v>200</v>
      </c>
      <c r="F4" s="76">
        <v>1138779.88</v>
      </c>
      <c r="G4" s="37">
        <v>143</v>
      </c>
      <c r="H4" s="76">
        <v>8395465.76</v>
      </c>
      <c r="I4" s="37">
        <v>380</v>
      </c>
      <c r="J4" s="76">
        <v>3194765.46</v>
      </c>
      <c r="K4" s="37">
        <v>196</v>
      </c>
      <c r="L4" s="76">
        <v>1105022</v>
      </c>
      <c r="M4" s="38">
        <v>141</v>
      </c>
      <c r="N4" s="36"/>
      <c r="O4" s="36"/>
      <c r="P4" s="36"/>
      <c r="Q4" s="36"/>
      <c r="R4" s="36"/>
    </row>
    <row r="5" spans="1:18" ht="15">
      <c r="A5" s="36" t="s">
        <v>50</v>
      </c>
      <c r="B5" s="76">
        <v>92165763.45</v>
      </c>
      <c r="C5" s="77">
        <v>1924</v>
      </c>
      <c r="D5" s="76">
        <v>42173553.21</v>
      </c>
      <c r="E5" s="37">
        <v>454</v>
      </c>
      <c r="F5" s="76">
        <v>19091124.62</v>
      </c>
      <c r="G5" s="37">
        <v>758</v>
      </c>
      <c r="H5" s="76">
        <v>87384824.25</v>
      </c>
      <c r="I5" s="77">
        <v>1947</v>
      </c>
      <c r="J5" s="76">
        <v>42159716.52</v>
      </c>
      <c r="K5" s="37">
        <v>438</v>
      </c>
      <c r="L5" s="76">
        <v>17700706.21</v>
      </c>
      <c r="M5" s="38">
        <v>764</v>
      </c>
      <c r="N5" s="36"/>
      <c r="O5" s="36"/>
      <c r="P5" s="36"/>
      <c r="Q5" s="36"/>
      <c r="R5" s="36"/>
    </row>
    <row r="6" spans="1:18" ht="15">
      <c r="A6" s="36" t="s">
        <v>51</v>
      </c>
      <c r="B6" s="76">
        <v>484236.58</v>
      </c>
      <c r="C6" s="37">
        <v>57</v>
      </c>
      <c r="D6" s="76">
        <v>498387.03</v>
      </c>
      <c r="E6" s="37">
        <v>60</v>
      </c>
      <c r="F6" s="76">
        <v>106093</v>
      </c>
      <c r="G6" s="37">
        <v>19</v>
      </c>
      <c r="H6" s="76">
        <v>744455.72</v>
      </c>
      <c r="I6" s="37">
        <v>71</v>
      </c>
      <c r="J6" s="76">
        <v>550837.08</v>
      </c>
      <c r="K6" s="37">
        <v>62</v>
      </c>
      <c r="L6" s="76">
        <v>92621.25</v>
      </c>
      <c r="M6" s="38">
        <v>26</v>
      </c>
      <c r="N6" s="36"/>
      <c r="O6" s="36"/>
      <c r="P6" s="36"/>
      <c r="Q6" s="36"/>
      <c r="R6" s="36"/>
    </row>
    <row r="7" spans="1:18" ht="15">
      <c r="A7" s="36" t="s">
        <v>52</v>
      </c>
      <c r="B7" s="76">
        <v>11561576.74</v>
      </c>
      <c r="C7" s="37">
        <v>455</v>
      </c>
      <c r="D7" s="76">
        <v>6794599.6</v>
      </c>
      <c r="E7" s="37">
        <v>132</v>
      </c>
      <c r="F7" s="76">
        <v>1197304.44</v>
      </c>
      <c r="G7" s="37">
        <v>153</v>
      </c>
      <c r="H7" s="76">
        <v>11313137.65</v>
      </c>
      <c r="I7" s="37">
        <v>462</v>
      </c>
      <c r="J7" s="76">
        <v>6428050.65</v>
      </c>
      <c r="K7" s="37">
        <v>142</v>
      </c>
      <c r="L7" s="76">
        <v>1274394.88</v>
      </c>
      <c r="M7" s="38">
        <v>155</v>
      </c>
      <c r="N7" s="36"/>
      <c r="O7" s="36"/>
      <c r="P7" s="36"/>
      <c r="Q7" s="36"/>
      <c r="R7" s="36"/>
    </row>
    <row r="8" spans="1:18" ht="15">
      <c r="A8" s="36" t="s">
        <v>53</v>
      </c>
      <c r="B8" s="76">
        <v>2830762.4</v>
      </c>
      <c r="C8" s="37">
        <v>141</v>
      </c>
      <c r="D8" s="76">
        <v>2569123.15</v>
      </c>
      <c r="E8" s="37">
        <v>251</v>
      </c>
      <c r="F8" s="76">
        <v>572588.1</v>
      </c>
      <c r="G8" s="37">
        <v>37</v>
      </c>
      <c r="H8" s="76">
        <v>2421575.58</v>
      </c>
      <c r="I8" s="37">
        <v>137</v>
      </c>
      <c r="J8" s="76">
        <v>2702105.27</v>
      </c>
      <c r="K8" s="37">
        <v>229</v>
      </c>
      <c r="L8" s="76">
        <v>516164.57</v>
      </c>
      <c r="M8" s="38">
        <v>37</v>
      </c>
      <c r="N8" s="36"/>
      <c r="O8" s="36"/>
      <c r="P8" s="36"/>
      <c r="Q8" s="36"/>
      <c r="R8" s="36"/>
    </row>
    <row r="9" spans="1:18" ht="15">
      <c r="A9" s="36" t="s">
        <v>54</v>
      </c>
      <c r="B9" s="76">
        <v>18496107.23</v>
      </c>
      <c r="C9" s="37">
        <v>431</v>
      </c>
      <c r="D9" s="76">
        <v>19782765.15</v>
      </c>
      <c r="E9" s="37">
        <v>428</v>
      </c>
      <c r="F9" s="76">
        <v>4215659.22</v>
      </c>
      <c r="G9" s="37">
        <v>207</v>
      </c>
      <c r="H9" s="76">
        <v>17139004.21</v>
      </c>
      <c r="I9" s="37">
        <v>415</v>
      </c>
      <c r="J9" s="76">
        <v>19576867.01</v>
      </c>
      <c r="K9" s="37">
        <v>417</v>
      </c>
      <c r="L9" s="76">
        <v>3886648.37</v>
      </c>
      <c r="M9" s="38">
        <v>199</v>
      </c>
      <c r="N9" s="36"/>
      <c r="O9" s="36"/>
      <c r="P9" s="36"/>
      <c r="Q9" s="36"/>
      <c r="R9" s="36"/>
    </row>
    <row r="10" spans="1:18" ht="15">
      <c r="A10" s="36" t="s">
        <v>55</v>
      </c>
      <c r="B10" s="76">
        <v>5669447.59</v>
      </c>
      <c r="C10" s="37">
        <v>252</v>
      </c>
      <c r="D10" s="76">
        <v>2405159.77</v>
      </c>
      <c r="E10" s="37">
        <v>100</v>
      </c>
      <c r="F10" s="76">
        <v>692168.94</v>
      </c>
      <c r="G10" s="37">
        <v>76</v>
      </c>
      <c r="H10" s="76">
        <v>5171909.84</v>
      </c>
      <c r="I10" s="37">
        <v>247</v>
      </c>
      <c r="J10" s="76">
        <v>2305617.83</v>
      </c>
      <c r="K10" s="37">
        <v>108</v>
      </c>
      <c r="L10" s="76">
        <v>678694.71</v>
      </c>
      <c r="M10" s="38">
        <v>74</v>
      </c>
      <c r="N10" s="36"/>
      <c r="O10" s="36"/>
      <c r="P10" s="36"/>
      <c r="Q10" s="36"/>
      <c r="R10" s="36"/>
    </row>
    <row r="11" spans="1:18" ht="15">
      <c r="A11" s="36" t="s">
        <v>56</v>
      </c>
      <c r="B11" s="76">
        <v>7962452.67</v>
      </c>
      <c r="C11" s="37">
        <v>337</v>
      </c>
      <c r="D11" s="76">
        <v>2894127.82</v>
      </c>
      <c r="E11" s="37">
        <v>288</v>
      </c>
      <c r="F11" s="76">
        <v>1258461.78</v>
      </c>
      <c r="G11" s="37">
        <v>108</v>
      </c>
      <c r="H11" s="76">
        <v>7694492.76</v>
      </c>
      <c r="I11" s="37">
        <v>341</v>
      </c>
      <c r="J11" s="76">
        <v>2706226.62</v>
      </c>
      <c r="K11" s="37">
        <v>296</v>
      </c>
      <c r="L11" s="76">
        <v>1133211.11</v>
      </c>
      <c r="M11" s="38">
        <v>117</v>
      </c>
      <c r="N11" s="36"/>
      <c r="O11" s="36"/>
      <c r="P11" s="36"/>
      <c r="Q11" s="36"/>
      <c r="R11" s="36"/>
    </row>
    <row r="12" spans="1:18" ht="15">
      <c r="A12" s="36" t="s">
        <v>57</v>
      </c>
      <c r="B12" s="76">
        <v>8780328.99</v>
      </c>
      <c r="C12" s="37">
        <v>146</v>
      </c>
      <c r="D12" s="76">
        <v>4612285.47</v>
      </c>
      <c r="E12" s="37">
        <v>88</v>
      </c>
      <c r="F12" s="76">
        <v>915328</v>
      </c>
      <c r="G12" s="37">
        <v>10</v>
      </c>
      <c r="H12" s="76">
        <v>7032229.29</v>
      </c>
      <c r="I12" s="37">
        <v>136</v>
      </c>
      <c r="J12" s="76">
        <v>3624413.93</v>
      </c>
      <c r="K12" s="37">
        <v>79</v>
      </c>
      <c r="L12" s="36">
        <v>0</v>
      </c>
      <c r="M12" s="38">
        <v>9</v>
      </c>
      <c r="N12" s="36"/>
      <c r="O12" s="36"/>
      <c r="P12" s="36"/>
      <c r="Q12" s="36"/>
      <c r="R12" s="36"/>
    </row>
    <row r="13" spans="1:18" ht="15">
      <c r="A13" s="36" t="s">
        <v>58</v>
      </c>
      <c r="B13" s="76">
        <v>24614067.3</v>
      </c>
      <c r="C13" s="37">
        <v>901</v>
      </c>
      <c r="D13" s="76">
        <v>10770323.94</v>
      </c>
      <c r="E13" s="37">
        <v>487</v>
      </c>
      <c r="F13" s="76">
        <v>4261201.73</v>
      </c>
      <c r="G13" s="37">
        <v>342</v>
      </c>
      <c r="H13" s="76">
        <v>23936760.69</v>
      </c>
      <c r="I13" s="37">
        <v>929</v>
      </c>
      <c r="J13" s="76">
        <v>10486513.71</v>
      </c>
      <c r="K13" s="37">
        <v>499</v>
      </c>
      <c r="L13" s="76">
        <v>4105671.94</v>
      </c>
      <c r="M13" s="38">
        <v>347</v>
      </c>
      <c r="N13" s="36"/>
      <c r="O13" s="36"/>
      <c r="P13" s="36"/>
      <c r="Q13" s="36"/>
      <c r="R13" s="36"/>
    </row>
    <row r="14" spans="1:18" ht="15">
      <c r="A14" s="36" t="s">
        <v>59</v>
      </c>
      <c r="B14" s="76">
        <v>26293778.94</v>
      </c>
      <c r="C14" s="37">
        <v>867</v>
      </c>
      <c r="D14" s="76">
        <v>7456947.81</v>
      </c>
      <c r="E14" s="37">
        <v>349</v>
      </c>
      <c r="F14" s="76">
        <v>4864343.75</v>
      </c>
      <c r="G14" s="37">
        <v>346</v>
      </c>
      <c r="H14" s="76">
        <v>25312810.95</v>
      </c>
      <c r="I14" s="37">
        <v>889</v>
      </c>
      <c r="J14" s="76">
        <v>7448510.49</v>
      </c>
      <c r="K14" s="37">
        <v>343</v>
      </c>
      <c r="L14" s="76">
        <v>4643006.59</v>
      </c>
      <c r="M14" s="38">
        <v>367</v>
      </c>
      <c r="N14" s="36"/>
      <c r="O14" s="36"/>
      <c r="P14" s="36"/>
      <c r="Q14" s="36"/>
      <c r="R14" s="36"/>
    </row>
    <row r="15" spans="1:18" ht="15">
      <c r="A15" s="36" t="s">
        <v>60</v>
      </c>
      <c r="B15" s="76">
        <v>20089794.58</v>
      </c>
      <c r="C15" s="37">
        <v>745</v>
      </c>
      <c r="D15" s="76">
        <v>6932154.13</v>
      </c>
      <c r="E15" s="37">
        <v>470</v>
      </c>
      <c r="F15" s="76">
        <v>3694692.2</v>
      </c>
      <c r="G15" s="37">
        <v>334</v>
      </c>
      <c r="H15" s="76">
        <v>18553219.65</v>
      </c>
      <c r="I15" s="37">
        <v>773</v>
      </c>
      <c r="J15" s="76">
        <v>7224883.32</v>
      </c>
      <c r="K15" s="37">
        <v>472</v>
      </c>
      <c r="L15" s="76">
        <v>3381938.51</v>
      </c>
      <c r="M15" s="38">
        <v>339</v>
      </c>
      <c r="N15" s="36"/>
      <c r="O15" s="36"/>
      <c r="P15" s="36"/>
      <c r="Q15" s="36"/>
      <c r="R15" s="36"/>
    </row>
    <row r="16" spans="1:18" ht="15">
      <c r="A16" s="36" t="s">
        <v>61</v>
      </c>
      <c r="B16" s="76">
        <v>25500867.25</v>
      </c>
      <c r="C16" s="37">
        <v>821</v>
      </c>
      <c r="D16" s="76">
        <v>17523930.86</v>
      </c>
      <c r="E16" s="37">
        <v>605</v>
      </c>
      <c r="F16" s="76">
        <v>5572484.5</v>
      </c>
      <c r="G16" s="37">
        <v>353</v>
      </c>
      <c r="H16" s="76">
        <v>24659209.12</v>
      </c>
      <c r="I16" s="37">
        <v>824</v>
      </c>
      <c r="J16" s="76">
        <v>16946544.64</v>
      </c>
      <c r="K16" s="37">
        <v>563</v>
      </c>
      <c r="L16" s="76">
        <v>5213318.72</v>
      </c>
      <c r="M16" s="38">
        <v>353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2016-03-29T20:38:49Z</dcterms:modified>
  <cp:category/>
  <cp:version/>
  <cp:contentType/>
  <cp:contentStatus/>
</cp:coreProperties>
</file>