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<sst xmlns="http://schemas.openxmlformats.org/spreadsheetml/2006/main" count="332" uniqueCount="296">
  <si>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</si>
  <si>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</si>
  <si>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</si>
  <si>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</si>
  <si>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</si>
  <si>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</si>
  <si>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</si>
  <si>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</si>
  <si>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</si>
  <si>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</si>
  <si>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</si>
  <si>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</si>
  <si>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</si>
  <si>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</si>
  <si>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</si>
  <si>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</si>
  <si>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</si>
  <si>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</si>
  <si>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</si>
  <si>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</si>
  <si>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</si>
  <si>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</si>
  <si>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</si>
  <si>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</si>
  <si>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</si>
  <si>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</si>
  <si>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</si>
  <si>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</si>
  <si>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</si>
  <si>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</si>
  <si>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</si>
  <si>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</si>
  <si>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</si>
  <si>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</si>
  <si>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</si>
  <si>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</si>
  <si>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</si>
  <si>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</si>
  <si>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</si>
  <si>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</si>
  <si>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</si>
  <si>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</si>
  <si>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</si>
  <si>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</si>
  <si>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</si>
  <si>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</si>
  <si>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</si>
  <si>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</si>
  <si>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</si>
  <si>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</si>
  <si>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</si>
  <si>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</si>
  <si>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</si>
  <si>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</si>
  <si>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</si>
  <si>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</si>
  <si>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</si>
  <si>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</si>
  <si>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</si>
  <si>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</si>
  <si>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</si>
  <si>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</si>
  <si>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ADDISON</t>
  </si>
  <si>
    <t>ALBANY</t>
  </si>
  <si>
    <t>ALBURGH</t>
  </si>
  <si>
    <t>ANDOVER</t>
  </si>
  <si>
    <t>ARLINGTON</t>
  </si>
  <si>
    <t>AVERILL</t>
  </si>
  <si>
    <t>BAKERSFIELD</t>
  </si>
  <si>
    <t>BALTIMORE</t>
  </si>
  <si>
    <t>BARNARD</t>
  </si>
  <si>
    <t>BARNET</t>
  </si>
  <si>
    <t>BARRE</t>
  </si>
  <si>
    <t>BARRE TOWN</t>
  </si>
  <si>
    <t>BARTON</t>
  </si>
  <si>
    <t>BELVIDERE</t>
  </si>
  <si>
    <t>BENNINGTON</t>
  </si>
  <si>
    <t>BENSON</t>
  </si>
  <si>
    <t>BERKSHIRE</t>
  </si>
  <si>
    <t>BERLIN</t>
  </si>
  <si>
    <t>BETHEL</t>
  </si>
  <si>
    <t>BOLTON</t>
  </si>
  <si>
    <t>BRADFORD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</si>
  <si>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</si>
  <si>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</si>
  <si>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</si>
  <si>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</si>
  <si>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</si>
  <si>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</si>
  <si>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</si>
  <si>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</si>
  <si>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</si>
  <si>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</si>
  <si>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</si>
  <si>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</si>
  <si>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</si>
  <si>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</si>
  <si>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</si>
  <si>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</si>
  <si>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</si>
  <si>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</si>
  <si>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</si>
  <si>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</si>
  <si>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</si>
  <si>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</si>
  <si>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</si>
  <si>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</si>
  <si>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</si>
  <si>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</si>
  <si>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</si>
  <si>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</si>
  <si>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</si>
  <si>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</si>
  <si>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</si>
  <si>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</si>
  <si>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</si>
  <si>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</si>
  <si>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</si>
  <si>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</si>
  <si>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</si>
  <si>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</si>
  <si>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</si>
  <si>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</si>
  <si>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</si>
  <si>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</si>
  <si>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</si>
  <si>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</si>
  <si>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</si>
  <si>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</si>
  <si>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</si>
  <si>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FLETCHER</t>
  </si>
  <si>
    <t>FRANKLIN</t>
  </si>
  <si>
    <t>GEORGIA</t>
  </si>
  <si>
    <t>GLOVER</t>
  </si>
  <si>
    <t>GOSHEN</t>
  </si>
  <si>
    <t>GRAFTON</t>
  </si>
  <si>
    <t>GRAND ISLE</t>
  </si>
  <si>
    <t>GRANVILLE</t>
  </si>
  <si>
    <t>GREENSBORO</t>
  </si>
  <si>
    <t>GROTON</t>
  </si>
  <si>
    <t>GUILDHALL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</si>
  <si>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</si>
  <si>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</si>
  <si>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</si>
  <si>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</si>
  <si>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</si>
  <si>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</si>
  <si>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</si>
  <si>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</si>
  <si>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HUBBARDTON</t>
  </si>
  <si>
    <t>HUNTINGTON</t>
  </si>
  <si>
    <t>HYDE PARK</t>
  </si>
  <si>
    <t>IRA</t>
  </si>
  <si>
    <t>IRASBURG</t>
  </si>
  <si>
    <t>ISLE LA MOTTE</t>
  </si>
  <si>
    <t>JAMAICA</t>
  </si>
  <si>
    <t>JAY</t>
  </si>
  <si>
    <t>JERICHO</t>
  </si>
  <si>
    <t>JOHNSON</t>
  </si>
  <si>
    <t>KILLINGTON</t>
  </si>
  <si>
    <t>KIRBY</t>
  </si>
  <si>
    <t>LANDGROVE</t>
  </si>
  <si>
    <t>LEICESTER</t>
  </si>
  <si>
    <t>LINCOLN</t>
  </si>
  <si>
    <t>LONDONDERRY</t>
  </si>
  <si>
    <t>LOWELL</t>
  </si>
  <si>
    <t>LUDLOW</t>
  </si>
  <si>
    <t>LUNENBURG</t>
  </si>
  <si>
    <t>LYNDON</t>
  </si>
  <si>
    <t>MAIDSTONE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</si>
  <si>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</si>
  <si>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</si>
  <si>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</si>
  <si>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</si>
  <si>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</si>
  <si>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</si>
  <si>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</si>
  <si>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</si>
  <si>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</si>
  <si>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</si>
  <si>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</si>
  <si>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</si>
  <si>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</si>
  <si>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</si>
  <si>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</si>
  <si>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MOUNT TABOR</t>
  </si>
  <si>
    <t>NEW HAVEN</t>
  </si>
  <si>
    <t>NEWARK</t>
  </si>
  <si>
    <t>NEWBURY</t>
  </si>
  <si>
    <t>NEWFANE</t>
  </si>
  <si>
    <t>NEWPORT</t>
  </si>
  <si>
    <t>NEWPORT TOWN</t>
  </si>
  <si>
    <t>NORTH HERO</t>
  </si>
  <si>
    <t>NORTHFIELD</t>
  </si>
  <si>
    <t>NORTON</t>
  </si>
  <si>
    <t>NORWICH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</si>
  <si>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</si>
  <si>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</si>
  <si>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</si>
  <si>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</si>
  <si>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</si>
  <si>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</si>
  <si>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</si>
  <si>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</si>
  <si>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</si>
  <si>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</si>
  <si>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</si>
  <si>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</si>
  <si>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</si>
  <si>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</si>
  <si>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</si>
  <si>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</si>
  <si>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</si>
  <si>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</si>
  <si>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</si>
  <si>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</si>
  <si>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</si>
  <si>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</si>
  <si>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</si>
  <si>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</si>
  <si>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</si>
  <si>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</t>
  </si>
  <si>
    <t>RUTLAND TOWN</t>
  </si>
  <si>
    <t>RYEGATE</t>
  </si>
  <si>
    <t>SALISBURY</t>
  </si>
  <si>
    <t>SANDGATE</t>
  </si>
  <si>
    <t>SEARSBURG</t>
  </si>
  <si>
    <t>SHAFTSBURY</t>
  </si>
  <si>
    <t>SHARON</t>
  </si>
  <si>
    <t>SHEFFIELD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</si>
  <si>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</si>
  <si>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</si>
  <si>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</si>
  <si>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</si>
  <si>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</si>
  <si>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</si>
  <si>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</si>
  <si>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</si>
  <si>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</si>
  <si>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GEORGE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</si>
  <si>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</si>
  <si>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</si>
  <si>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</si>
  <si>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</si>
  <si>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</si>
  <si>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</si>
  <si>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</si>
  <si>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</si>
  <si>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</si>
  <si>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</si>
  <si>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</si>
  <si>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</si>
  <si>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TINMOUTH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</si>
  <si>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</si>
  <si>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</si>
  <si>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</si>
  <si>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</si>
  <si>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</si>
  <si>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</si>
  <si>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</si>
  <si>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</si>
  <si>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WAITSFIELD</t>
  </si>
  <si>
    <t>WALDEN</t>
  </si>
  <si>
    <t>WALLINGFORD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</si>
  <si>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</si>
  <si>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</si>
  <si>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</si>
  <si>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</si>
  <si>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</si>
  <si>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</si>
  <si>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</si>
  <si>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</si>
  <si>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WEST FAIRLEE</t>
  </si>
  <si>
    <t>WEST HAVEN</t>
  </si>
  <si>
    <t>WEST RUTLAND</t>
  </si>
  <si>
    <t>WEST WINDSOR</t>
  </si>
  <si>
    <t>WESTFIELD</t>
  </si>
  <si>
    <t>WESTFORD</t>
  </si>
  <si>
    <t>WESTMINSTER</t>
  </si>
  <si>
    <t>WESTMORE</t>
  </si>
  <si>
    <t>WESTON</t>
  </si>
  <si>
    <t>WEYBRIDGE</t>
  </si>
  <si>
    <t>WHEELOCK</t>
  </si>
  <si>
    <t>WHITINGHAM</t>
  </si>
  <si>
    <t>WILLIAMSTOWN</t>
  </si>
  <si>
    <t>WILLISTON</t>
  </si>
  <si>
    <t>WILMINGTON</t>
  </si>
  <si>
    <t>WINDHAM</t>
  </si>
  <si>
    <t>WINDSOR</t>
  </si>
  <si>
    <t>WINHALL</t>
  </si>
  <si>
    <t>WINOOSKI</t>
  </si>
  <si>
    <t>WOLCOTT</t>
  </si>
  <si>
    <t>WOODBURY</t>
  </si>
  <si>
    <t>WOODFORD</t>
  </si>
  <si>
    <t>WOODSTOCK</t>
  </si>
  <si>
    <t>WORCESTER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</si>
</sst>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42644</v>
      </c>
      <c r="F7" s="3" t="s">
        <v>3</v>
      </c>
      <c r="G7" s="5">
        <v>42735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37</v>
      </c>
    </row>
    <row r="23" ht="11.25" customHeight="1">
      <c r="B23" s="2"/>
    </row>
    <row r="24" ht="18.75">
      <c r="E24" s="6" t="s">
        <v>14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3">
      <selection activeCell="C3" sqref="C3:E3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Quarterly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10/01/2016 - 12/31/2016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10/01/2015 - 12/31/2015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255062874.76999998</v>
      </c>
      <c r="D6" s="42">
        <f>SUM(D7:D51)</f>
        <v>122177008.67000002</v>
      </c>
      <c r="E6" s="43">
        <f>SUM(E7:E51)</f>
        <v>48565191.35</v>
      </c>
      <c r="F6" s="41">
        <f>SUM(F7:F51)</f>
        <v>245752972.14999998</v>
      </c>
      <c r="G6" s="42">
        <f>SUM(G7:G51)</f>
        <v>102314475.00000001</v>
      </c>
      <c r="H6" s="43">
        <f>SUM(H7:H51)</f>
        <v>45639043.72</v>
      </c>
      <c r="I6" s="20">
        <f>_xlfn.IFERROR((C6-F6)/F6,"")</f>
        <v>0.03788317406113619</v>
      </c>
      <c r="J6" s="20">
        <f>_xlfn.IFERROR((D6-G6)/G6,"")</f>
        <v>0.19413219556665856</v>
      </c>
      <c r="K6" s="20">
        <f>_xlfn.IFERROR((E6-H6)/H6,"")</f>
        <v>0.06411500749122187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9886567.91</v>
      </c>
      <c r="D7" s="44">
        <f>IF('County Data'!E2&gt;9,'County Data'!D2,"*")</f>
        <v>2660923.81</v>
      </c>
      <c r="E7" s="45">
        <f>IF('County Data'!G2&gt;9,'County Data'!F2,"*")</f>
        <v>1706000.14</v>
      </c>
      <c r="F7" s="44">
        <f>IF('County Data'!I2&gt;9,'County Data'!H2,"*")</f>
        <v>9653889.99</v>
      </c>
      <c r="G7" s="44">
        <f>IF('County Data'!K2&gt;9,'County Data'!J2,"*")</f>
        <v>2561703.44</v>
      </c>
      <c r="H7" s="45">
        <f>IF('County Data'!M2&gt;9,'County Data'!L2,"*")</f>
        <v>1668770.08</v>
      </c>
      <c r="I7" s="22">
        <f aca="true" t="shared" si="0" ref="I7:I50">_xlfn.IFERROR((C7-F7)/F7,"")</f>
        <v>0.024101985856584213</v>
      </c>
      <c r="J7" s="22">
        <f aca="true" t="shared" si="1" ref="J7:J50">_xlfn.IFERROR((D7-G7)/G7,"")</f>
        <v>0.038732184393678336</v>
      </c>
      <c r="K7" s="22">
        <f aca="true" t="shared" si="2" ref="K7:K50">_xlfn.IFERROR((E7-H7)/H7,"")</f>
        <v>0.022309879860741403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16051804.48</v>
      </c>
      <c r="D8" s="44">
        <f>IF('County Data'!E3&gt;9,'County Data'!D3,"*")</f>
        <v>10353928.95</v>
      </c>
      <c r="E8" s="45">
        <f>IF('County Data'!G3&gt;9,'County Data'!F3,"*")</f>
        <v>3147055.19</v>
      </c>
      <c r="F8" s="44">
        <f>IF('County Data'!I3&gt;9,'County Data'!H3,"*")</f>
        <v>15708123.02</v>
      </c>
      <c r="G8" s="44">
        <f>IF('County Data'!K3&gt;9,'County Data'!J3,"*")</f>
        <v>8953475.78</v>
      </c>
      <c r="H8" s="45">
        <f>IF('County Data'!M3&gt;9,'County Data'!L3,"*")</f>
        <v>3012296.24</v>
      </c>
      <c r="I8" s="22">
        <f t="shared" si="0"/>
        <v>0.021879218768685253</v>
      </c>
      <c r="J8" s="22">
        <f t="shared" si="1"/>
        <v>0.15641447013552987</v>
      </c>
      <c r="K8" s="22">
        <f t="shared" si="2"/>
        <v>0.04473628729158448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7711165.82</v>
      </c>
      <c r="D9" s="47">
        <f>IF('County Data'!E4&gt;9,'County Data'!D4,"*")</f>
        <v>1777984.51</v>
      </c>
      <c r="E9" s="48">
        <f>IF('County Data'!G4&gt;9,'County Data'!F4,"*")</f>
        <v>978483.23</v>
      </c>
      <c r="F9" s="46">
        <f>IF('County Data'!I4&gt;9,'County Data'!H4,"*")</f>
        <v>7364936.38</v>
      </c>
      <c r="G9" s="47">
        <f>IF('County Data'!K4&gt;9,'County Data'!J4,"*")</f>
        <v>1662513.2</v>
      </c>
      <c r="H9" s="48">
        <f>IF('County Data'!M4&gt;9,'County Data'!L4,"*")</f>
        <v>916800.87</v>
      </c>
      <c r="I9" s="9">
        <f t="shared" si="0"/>
        <v>0.047010513348114</v>
      </c>
      <c r="J9" s="9">
        <f t="shared" si="1"/>
        <v>0.06945587559846145</v>
      </c>
      <c r="K9" s="9">
        <f t="shared" si="2"/>
        <v>0.0672799972364773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83356946.36</v>
      </c>
      <c r="D10" s="44">
        <f>IF('County Data'!E5&gt;9,'County Data'!D5,"*")</f>
        <v>28330979.29</v>
      </c>
      <c r="E10" s="45">
        <f>IF('County Data'!G5&gt;9,'County Data'!F5,"*")</f>
        <v>16724759.58</v>
      </c>
      <c r="F10" s="44">
        <f>IF('County Data'!I5&gt;9,'County Data'!H5,"*")</f>
        <v>82292506.85</v>
      </c>
      <c r="G10" s="44">
        <f>IF('County Data'!K5&gt;9,'County Data'!J5,"*")</f>
        <v>26547658.61</v>
      </c>
      <c r="H10" s="45">
        <f>IF('County Data'!M5&gt;9,'County Data'!L5,"*")</f>
        <v>16475183.91</v>
      </c>
      <c r="I10" s="22">
        <f t="shared" si="0"/>
        <v>0.012934829071864705</v>
      </c>
      <c r="J10" s="22">
        <f t="shared" si="1"/>
        <v>0.06717431115858392</v>
      </c>
      <c r="K10" s="22">
        <f t="shared" si="2"/>
        <v>0.015148581731370786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301317.46</v>
      </c>
      <c r="D11" s="47">
        <f>IF('County Data'!E6&gt;9,'County Data'!D6,"*")</f>
        <v>81890.29</v>
      </c>
      <c r="E11" s="48" t="str">
        <f>IF('County Data'!G6&gt;9,'County Data'!F6,"*")</f>
        <v>*</v>
      </c>
      <c r="F11" s="46">
        <f>IF('County Data'!I6&gt;9,'County Data'!H6,"*")</f>
        <v>291774.14</v>
      </c>
      <c r="G11" s="47">
        <f>IF('County Data'!K6&gt;9,'County Data'!J6,"*")</f>
        <v>76518.02</v>
      </c>
      <c r="H11" s="48" t="str">
        <f>IF('County Data'!M6&gt;9,'County Data'!L6,"*")</f>
        <v>*</v>
      </c>
      <c r="I11" s="9">
        <f t="shared" si="0"/>
        <v>0.032707902077956624</v>
      </c>
      <c r="J11" s="9">
        <f t="shared" si="1"/>
        <v>0.07020921346370422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10793146.65</v>
      </c>
      <c r="D12" s="44">
        <f>IF('County Data'!E7&gt;9,'County Data'!D7,"*")</f>
        <v>948778.51</v>
      </c>
      <c r="E12" s="45">
        <f>IF('County Data'!G7&gt;9,'County Data'!F7,"*")</f>
        <v>943757.77</v>
      </c>
      <c r="F12" s="44">
        <f>IF('County Data'!I7&gt;9,'County Data'!H7,"*")</f>
        <v>10473856.36</v>
      </c>
      <c r="G12" s="44">
        <f>IF('County Data'!K7&gt;9,'County Data'!J7,"*")</f>
        <v>851147.11</v>
      </c>
      <c r="H12" s="45">
        <f>IF('County Data'!M7&gt;9,'County Data'!L7,"*")</f>
        <v>904654.56</v>
      </c>
      <c r="I12" s="22">
        <f t="shared" si="0"/>
        <v>0.03048450150790506</v>
      </c>
      <c r="J12" s="22">
        <f t="shared" si="1"/>
        <v>0.11470567056263638</v>
      </c>
      <c r="K12" s="22">
        <f t="shared" si="2"/>
        <v>0.04322446570102953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930421.96</v>
      </c>
      <c r="D13" s="47">
        <f>IF('County Data'!E8&gt;9,'County Data'!D8,"*")</f>
        <v>299942.87</v>
      </c>
      <c r="E13" s="48" t="str">
        <f>IF('County Data'!G8&gt;9,'County Data'!F8,"*")</f>
        <v>*</v>
      </c>
      <c r="F13" s="46">
        <f>IF('County Data'!I8&gt;9,'County Data'!H8,"*")</f>
        <v>1026734.58</v>
      </c>
      <c r="G13" s="47">
        <f>IF('County Data'!K8&gt;9,'County Data'!J8,"*")</f>
        <v>228079.12</v>
      </c>
      <c r="H13" s="48">
        <f>IF('County Data'!M8&gt;9,'County Data'!L8,"*")</f>
        <v>171107.79</v>
      </c>
      <c r="I13" s="9">
        <f t="shared" si="0"/>
        <v>-0.09380478838065433</v>
      </c>
      <c r="J13" s="9">
        <f t="shared" si="1"/>
        <v>0.315082546793411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15361214.63</v>
      </c>
      <c r="D14" s="44">
        <f>IF('County Data'!E9&gt;9,'County Data'!D9,"*")</f>
        <v>18461468.35</v>
      </c>
      <c r="E14" s="45">
        <f>IF('County Data'!G9&gt;9,'County Data'!F9,"*")</f>
        <v>4196798.35</v>
      </c>
      <c r="F14" s="44">
        <f>IF('County Data'!I9&gt;9,'County Data'!H9,"*")</f>
        <v>14169303.84</v>
      </c>
      <c r="G14" s="44">
        <f>IF('County Data'!K9&gt;9,'County Data'!J9,"*")</f>
        <v>16578332.88</v>
      </c>
      <c r="H14" s="45">
        <f>IF('County Data'!M9&gt;9,'County Data'!L9,"*")</f>
        <v>3562049.16</v>
      </c>
      <c r="I14" s="22">
        <f t="shared" si="0"/>
        <v>0.08411922021427984</v>
      </c>
      <c r="J14" s="22">
        <f t="shared" si="1"/>
        <v>0.11359015913305757</v>
      </c>
      <c r="K14" s="22">
        <f t="shared" si="2"/>
        <v>0.17819776243627122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4356799.72</v>
      </c>
      <c r="D15" s="49">
        <f>IF('County Data'!E10&gt;9,'County Data'!D10,"*")</f>
        <v>871132.38</v>
      </c>
      <c r="E15" s="50">
        <f>IF('County Data'!G10&gt;9,'County Data'!F10,"*")</f>
        <v>492907.3</v>
      </c>
      <c r="F15" s="49">
        <f>IF('County Data'!I10&gt;9,'County Data'!H10,"*")</f>
        <v>4517722.72</v>
      </c>
      <c r="G15" s="49">
        <f>IF('County Data'!K10&gt;9,'County Data'!J10,"*")</f>
        <v>747651.24</v>
      </c>
      <c r="H15" s="50">
        <f>IF('County Data'!M10&gt;9,'County Data'!L10,"*")</f>
        <v>469487.57</v>
      </c>
      <c r="I15" s="23">
        <f t="shared" si="0"/>
        <v>-0.035620379995344204</v>
      </c>
      <c r="J15" s="23">
        <f t="shared" si="1"/>
        <v>0.16515874433646363</v>
      </c>
      <c r="K15" s="23">
        <f t="shared" si="2"/>
        <v>0.04988359968720787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6093653.72</v>
      </c>
      <c r="D16" s="44">
        <f>IF('County Data'!E11&gt;9,'County Data'!D11,"*")</f>
        <v>1759790.86</v>
      </c>
      <c r="E16" s="45">
        <f>IF('County Data'!G11&gt;9,'County Data'!F11,"*")</f>
        <v>947690.43</v>
      </c>
      <c r="F16" s="44">
        <f>IF('County Data'!I11&gt;9,'County Data'!H11,"*")</f>
        <v>5885778.45</v>
      </c>
      <c r="G16" s="44">
        <f>IF('County Data'!K11&gt;9,'County Data'!J11,"*")</f>
        <v>1596246.35</v>
      </c>
      <c r="H16" s="45">
        <f>IF('County Data'!M11&gt;9,'County Data'!L11,"*")</f>
        <v>967234.5</v>
      </c>
      <c r="I16" s="22">
        <f t="shared" si="0"/>
        <v>0.03531822880625069</v>
      </c>
      <c r="J16" s="22">
        <f t="shared" si="1"/>
        <v>0.10245568298402061</v>
      </c>
      <c r="K16" s="22">
        <f t="shared" si="2"/>
        <v>-0.020206134086408156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8943249.36</v>
      </c>
      <c r="D17" s="47">
        <f>IF('County Data'!E12&gt;9,'County Data'!D12,"*")</f>
        <v>13788354.72</v>
      </c>
      <c r="E17" s="48" t="str">
        <f>IF('County Data'!G12&gt;9,'County Data'!F12,"*")</f>
        <v>*</v>
      </c>
      <c r="F17" s="46">
        <f>IF('County Data'!I12&gt;9,'County Data'!H12,"*")</f>
        <v>8043857.61</v>
      </c>
      <c r="G17" s="47">
        <f>IF('County Data'!K12&gt;9,'County Data'!J12,"*")</f>
        <v>5016998.2</v>
      </c>
      <c r="H17" s="48" t="str">
        <f>IF('County Data'!M12&gt;9,'County Data'!L12,"*")</f>
        <v>*</v>
      </c>
      <c r="I17" s="9">
        <f t="shared" si="0"/>
        <v>0.11181099835505405</v>
      </c>
      <c r="J17" s="9">
        <f t="shared" si="1"/>
        <v>1.7483276194916713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24297917.98</v>
      </c>
      <c r="D18" s="44">
        <f>IF('County Data'!E13&gt;9,'County Data'!D13,"*")</f>
        <v>10853955.61</v>
      </c>
      <c r="E18" s="45">
        <f>IF('County Data'!G13&gt;9,'County Data'!F13,"*")</f>
        <v>5041963.35</v>
      </c>
      <c r="F18" s="44">
        <f>IF('County Data'!I13&gt;9,'County Data'!H13,"*")</f>
        <v>22862054.53</v>
      </c>
      <c r="G18" s="44">
        <f>IF('County Data'!K13&gt;9,'County Data'!J13,"*")</f>
        <v>8998054.84</v>
      </c>
      <c r="H18" s="45">
        <f>IF('County Data'!M13&gt;9,'County Data'!L13,"*")</f>
        <v>4340752.63</v>
      </c>
      <c r="I18" s="22">
        <f t="shared" si="0"/>
        <v>0.06280552992802257</v>
      </c>
      <c r="J18" s="22">
        <f t="shared" si="1"/>
        <v>0.2062557744980358</v>
      </c>
      <c r="K18" s="22">
        <f t="shared" si="2"/>
        <v>0.16154127631087786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24366821.57</v>
      </c>
      <c r="D19" s="47">
        <f>IF('County Data'!E14&gt;9,'County Data'!D14,"*")</f>
        <v>6705149.39</v>
      </c>
      <c r="E19" s="48">
        <f>IF('County Data'!G14&gt;9,'County Data'!F14,"*")</f>
        <v>4785672.2</v>
      </c>
      <c r="F19" s="46">
        <f>IF('County Data'!I14&gt;9,'County Data'!H14,"*")</f>
        <v>23269144.15</v>
      </c>
      <c r="G19" s="47">
        <f>IF('County Data'!K14&gt;9,'County Data'!J14,"*")</f>
        <v>5574232.36</v>
      </c>
      <c r="H19" s="48">
        <f>IF('County Data'!M14&gt;9,'County Data'!L14,"*")</f>
        <v>4504310.32</v>
      </c>
      <c r="I19" s="9">
        <f t="shared" si="0"/>
        <v>0.047173089518206535</v>
      </c>
      <c r="J19" s="9">
        <f t="shared" si="1"/>
        <v>0.20288300827129482</v>
      </c>
      <c r="K19" s="9">
        <f t="shared" si="2"/>
        <v>0.06246503016248665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19722146.49</v>
      </c>
      <c r="D20" s="44">
        <f>IF('County Data'!E15&gt;9,'County Data'!D15,"*")</f>
        <v>8169742.01</v>
      </c>
      <c r="E20" s="45">
        <f>IF('County Data'!G15&gt;9,'County Data'!F15,"*")</f>
        <v>4285158.07</v>
      </c>
      <c r="F20" s="44">
        <f>IF('County Data'!I15&gt;9,'County Data'!H15,"*")</f>
        <v>18452795.89</v>
      </c>
      <c r="G20" s="44">
        <f>IF('County Data'!K15&gt;9,'County Data'!J15,"*")</f>
        <v>7091038.29</v>
      </c>
      <c r="H20" s="45">
        <f>IF('County Data'!M15&gt;9,'County Data'!L15,"*")</f>
        <v>3773298.99</v>
      </c>
      <c r="I20" s="22">
        <f t="shared" si="0"/>
        <v>0.06878906630555039</v>
      </c>
      <c r="J20" s="22">
        <f t="shared" si="1"/>
        <v>0.15212211186635685</v>
      </c>
      <c r="K20" s="22">
        <f t="shared" si="2"/>
        <v>0.13565293430404785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22889700.66</v>
      </c>
      <c r="D21" s="47">
        <f>IF('County Data'!E16&gt;9,'County Data'!D16,"*")</f>
        <v>17112987.12</v>
      </c>
      <c r="E21" s="48">
        <f>IF('County Data'!G16&gt;9,'County Data'!F16,"*")</f>
        <v>5314945.74</v>
      </c>
      <c r="F21" s="46">
        <f>IF('County Data'!I16&gt;9,'County Data'!H16,"*")</f>
        <v>21740493.64</v>
      </c>
      <c r="G21" s="47">
        <f>IF('County Data'!K16&gt;9,'County Data'!J16,"*")</f>
        <v>15830825.56</v>
      </c>
      <c r="H21" s="48">
        <f>IF('County Data'!M16&gt;9,'County Data'!L16,"*")</f>
        <v>4873097.1</v>
      </c>
      <c r="I21" s="9">
        <f t="shared" si="0"/>
        <v>0.05286020819166641</v>
      </c>
      <c r="J21" s="9">
        <f t="shared" si="1"/>
        <v>0.08099145272876095</v>
      </c>
      <c r="K21" s="9">
        <f t="shared" si="2"/>
        <v>0.09067101084441774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F42" sqref="F42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Quarterly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10/01/2016 - 12/31/2016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10/01/2015 - 12/31/2015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ADDISON</v>
      </c>
      <c r="C6" s="41" t="str">
        <f>IF('Town Data'!C2&gt;9,'Town Data'!B2,"*")</f>
        <v>*</v>
      </c>
      <c r="D6" s="42" t="str">
        <f>IF('Town Data'!E2&gt;9,'Town Data'!D2,"*")</f>
        <v>*</v>
      </c>
      <c r="E6" s="43" t="str">
        <f>IF('Town Data'!G2&gt;9,'Town Data'!F2,"*")</f>
        <v>*</v>
      </c>
      <c r="F6" s="42" t="str">
        <f>IF('Town Data'!I2&gt;9,'Town Data'!H2,"*")</f>
        <v>*</v>
      </c>
      <c r="G6" s="42" t="str">
        <f>IF('Town Data'!K2&gt;9,'Town Data'!J2,"*")</f>
        <v>*</v>
      </c>
      <c r="H6" s="43" t="str">
        <f>IF('Town Data'!M2&gt;9,'Town Data'!L2,"*")</f>
        <v>*</v>
      </c>
      <c r="I6" s="20">
        <f>_xlfn.IFERROR((C6-F6)/F6,"")</f>
      </c>
      <c r="J6" s="20">
        <f>_xlfn.IFERROR((D6-G6)/G6,"")</f>
      </c>
      <c r="K6" s="20">
        <f>_xlfn.IFERROR((E6-H6)/H6,"")</f>
      </c>
    </row>
    <row r="7" spans="1:12" ht="15">
      <c r="A7" s="15"/>
      <c r="B7" t="str">
        <f>'Town Data'!A3</f>
        <v>ALBANY</v>
      </c>
      <c r="C7" s="51" t="str">
        <f>IF('Town Data'!C3&gt;9,'Town Data'!B3,"*")</f>
        <v>*</v>
      </c>
      <c r="D7" s="47" t="str">
        <f>IF('Town Data'!E3&gt;9,'Town Data'!D3,"*")</f>
        <v>*</v>
      </c>
      <c r="E7" s="48" t="str">
        <f>IF('Town Data'!G3&gt;9,'Town Data'!F3,"*")</f>
        <v>*</v>
      </c>
      <c r="F7" s="46" t="str">
        <f>IF('Town Data'!I3&gt;9,'Town Data'!H3,"*")</f>
        <v>*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ALBURGH</v>
      </c>
      <c r="C8" s="52" t="str">
        <f>IF('Town Data'!C4&gt;9,'Town Data'!B4,"*")</f>
        <v>*</v>
      </c>
      <c r="D8" s="44" t="str">
        <f>IF('Town Data'!E4&gt;9,'Town Data'!D4,"*")</f>
        <v>*</v>
      </c>
      <c r="E8" s="45" t="str">
        <f>IF('Town Data'!G4&gt;9,'Town Data'!F4,"*")</f>
        <v>*</v>
      </c>
      <c r="F8" s="44">
        <f>IF('Town Data'!I4&gt;9,'Town Data'!H4,"*")</f>
        <v>248971.97</v>
      </c>
      <c r="G8" s="44" t="str">
        <f>IF('Town Data'!K4&gt;9,'Town Data'!J4,"*")</f>
        <v>*</v>
      </c>
      <c r="H8" s="45" t="str">
        <f>IF('Town Data'!M4&gt;9,'Town Data'!L4,"*")</f>
        <v>*</v>
      </c>
      <c r="I8" s="22">
        <f t="shared" si="0"/>
      </c>
      <c r="J8" s="22">
        <f t="shared" si="1"/>
      </c>
      <c r="K8" s="22">
        <f t="shared" si="2"/>
      </c>
      <c r="L8" s="15"/>
    </row>
    <row r="9" spans="1:12" ht="15">
      <c r="A9" s="15"/>
      <c r="B9" s="15" t="str">
        <f>'Town Data'!A5</f>
        <v>ANDOVER</v>
      </c>
      <c r="C9" s="51" t="str">
        <f>IF('Town Data'!C5&gt;9,'Town Data'!B5,"*")</f>
        <v>*</v>
      </c>
      <c r="D9" s="47" t="str">
        <f>IF('Town Data'!E5&gt;9,'Town Data'!D5,"*")</f>
        <v>*</v>
      </c>
      <c r="E9" s="48" t="str">
        <f>IF('Town Data'!G5&gt;9,'Town Data'!F5,"*")</f>
        <v>*</v>
      </c>
      <c r="F9" s="46" t="str">
        <f>IF('Town Data'!I5&gt;9,'Town Data'!H5,"*")</f>
        <v>*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ARLINGTON</v>
      </c>
      <c r="C10" s="52">
        <f>IF('Town Data'!C6&gt;9,'Town Data'!B6,"*")</f>
        <v>437757.79</v>
      </c>
      <c r="D10" s="44">
        <f>IF('Town Data'!E6&gt;9,'Town Data'!D6,"*")</f>
        <v>271219</v>
      </c>
      <c r="E10" s="45" t="str">
        <f>IF('Town Data'!G6&gt;9,'Town Data'!F6,"*")</f>
        <v>*</v>
      </c>
      <c r="F10" s="44">
        <f>IF('Town Data'!I6&gt;9,'Town Data'!H6,"*")</f>
        <v>443253.66</v>
      </c>
      <c r="G10" s="44">
        <f>IF('Town Data'!K6&gt;9,'Town Data'!J6,"*")</f>
        <v>271289.25</v>
      </c>
      <c r="H10" s="45" t="str">
        <f>IF('Town Data'!M6&gt;9,'Town Data'!L6,"*")</f>
        <v>*</v>
      </c>
      <c r="I10" s="22">
        <f t="shared" si="0"/>
        <v>-0.012398927512521828</v>
      </c>
      <c r="J10" s="22">
        <f t="shared" si="1"/>
        <v>-0.0002589487051182456</v>
      </c>
      <c r="K10" s="22">
        <f t="shared" si="2"/>
      </c>
      <c r="L10" s="15"/>
    </row>
    <row r="11" spans="1:12" ht="15">
      <c r="A11" s="15"/>
      <c r="B11" s="15" t="str">
        <f>'Town Data'!A7</f>
        <v>AVERILL</v>
      </c>
      <c r="C11" s="51" t="str">
        <f>IF('Town Data'!C7&gt;9,'Town Data'!B7,"*")</f>
        <v>*</v>
      </c>
      <c r="D11" s="47" t="str">
        <f>IF('Town Data'!E7&gt;9,'Town Data'!D7,"*")</f>
        <v>*</v>
      </c>
      <c r="E11" s="48" t="str">
        <f>IF('Town Data'!G7&gt;9,'Town Data'!F7,"*")</f>
        <v>*</v>
      </c>
      <c r="F11" s="46" t="str">
        <f>IF('Town Data'!I7&gt;9,'Town Data'!H7,"*")</f>
        <v>*</v>
      </c>
      <c r="G11" s="47" t="str">
        <f>IF('Town Data'!K7&gt;9,'Town Data'!J7,"*")</f>
        <v>*</v>
      </c>
      <c r="H11" s="48" t="str">
        <f>IF('Town Data'!M7&gt;9,'Town Data'!L7,"*")</f>
        <v>*</v>
      </c>
      <c r="I11" s="9">
        <f t="shared" si="0"/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BAKERSFIELD</v>
      </c>
      <c r="C12" s="52" t="str">
        <f>IF('Town Data'!C8&gt;9,'Town Data'!B8,"*")</f>
        <v>*</v>
      </c>
      <c r="D12" s="44" t="str">
        <f>IF('Town Data'!E8&gt;9,'Town Data'!D8,"*")</f>
        <v>*</v>
      </c>
      <c r="E12" s="45" t="str">
        <f>IF('Town Data'!G8&gt;9,'Town Data'!F8,"*")</f>
        <v>*</v>
      </c>
      <c r="F12" s="44" t="str">
        <f>IF('Town Data'!I8&gt;9,'Town Data'!H8,"*")</f>
        <v>*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BALTIMORE</v>
      </c>
      <c r="C13" s="51" t="str">
        <f>IF('Town Data'!C9&gt;9,'Town Data'!B9,"*")</f>
        <v>*</v>
      </c>
      <c r="D13" s="47" t="str">
        <f>IF('Town Data'!E9&gt;9,'Town Data'!D9,"*")</f>
        <v>*</v>
      </c>
      <c r="E13" s="48" t="str">
        <f>IF('Town Data'!G9&gt;9,'Town Data'!F9,"*")</f>
        <v>*</v>
      </c>
      <c r="F13" s="46" t="str">
        <f>IF('Town Data'!I9&gt;9,'Town Data'!H9,"*")</f>
        <v>*</v>
      </c>
      <c r="G13" s="47" t="str">
        <f>IF('Town Data'!K9&gt;9,'Town Data'!J9,"*")</f>
        <v>*</v>
      </c>
      <c r="H13" s="48" t="str">
        <f>IF('Town Data'!M9&gt;9,'Town Data'!L9,"*")</f>
        <v>*</v>
      </c>
      <c r="I13" s="9">
        <f t="shared" si="0"/>
      </c>
      <c r="J13" s="9">
        <f t="shared" si="1"/>
      </c>
      <c r="K13" s="9">
        <f t="shared" si="2"/>
      </c>
      <c r="L13" s="15"/>
    </row>
    <row r="14" spans="1:12" ht="15">
      <c r="A14" s="15"/>
      <c r="B14" s="27" t="str">
        <f>'Town Data'!A10</f>
        <v>BARNARD</v>
      </c>
      <c r="C14" s="52" t="str">
        <f>IF('Town Data'!C10&gt;9,'Town Data'!B10,"*")</f>
        <v>*</v>
      </c>
      <c r="D14" s="44" t="str">
        <f>IF('Town Data'!E10&gt;9,'Town Data'!D10,"*")</f>
        <v>*</v>
      </c>
      <c r="E14" s="45" t="str">
        <f>IF('Town Data'!G10&gt;9,'Town Data'!F10,"*")</f>
        <v>*</v>
      </c>
      <c r="F14" s="44" t="str">
        <f>IF('Town Data'!I10&gt;9,'Town Data'!H10,"*")</f>
        <v>*</v>
      </c>
      <c r="G14" s="44" t="str">
        <f>IF('Town Data'!K10&gt;9,'Town Data'!J10,"*")</f>
        <v>*</v>
      </c>
      <c r="H14" s="45" t="str">
        <f>IF('Town Data'!M10&gt;9,'Town Data'!L10,"*")</f>
        <v>*</v>
      </c>
      <c r="I14" s="22">
        <f t="shared" si="0"/>
      </c>
      <c r="J14" s="22">
        <f t="shared" si="1"/>
      </c>
      <c r="K14" s="22">
        <f t="shared" si="2"/>
      </c>
      <c r="L14" s="15"/>
    </row>
    <row r="15" spans="1:12" ht="15">
      <c r="A15" s="15"/>
      <c r="B15" s="15" t="str">
        <f>'Town Data'!A11</f>
        <v>BARNET</v>
      </c>
      <c r="C15" s="51" t="str">
        <f>IF('Town Data'!C11&gt;9,'Town Data'!B11,"*")</f>
        <v>*</v>
      </c>
      <c r="D15" s="47" t="str">
        <f>IF('Town Data'!E11&gt;9,'Town Data'!D11,"*")</f>
        <v>*</v>
      </c>
      <c r="E15" s="48" t="str">
        <f>IF('Town Data'!G11&gt;9,'Town Data'!F11,"*")</f>
        <v>*</v>
      </c>
      <c r="F15" s="46" t="str">
        <f>IF('Town Data'!I11&gt;9,'Town Data'!H11,"*")</f>
        <v>*</v>
      </c>
      <c r="G15" s="47" t="str">
        <f>IF('Town Data'!K11&gt;9,'Town Data'!J11,"*")</f>
        <v>*</v>
      </c>
      <c r="H15" s="48" t="str">
        <f>IF('Town Data'!M11&gt;9,'Town Data'!L11,"*")</f>
        <v>*</v>
      </c>
      <c r="I15" s="9">
        <f t="shared" si="0"/>
      </c>
      <c r="J15" s="9">
        <f t="shared" si="1"/>
      </c>
      <c r="K15" s="9">
        <f t="shared" si="2"/>
      </c>
      <c r="L15" s="15"/>
    </row>
    <row r="16" spans="1:12" ht="15">
      <c r="A16" s="15"/>
      <c r="B16" s="28" t="str">
        <f>'Town Data'!A12</f>
        <v>BARRE</v>
      </c>
      <c r="C16" s="53">
        <f>IF('Town Data'!C12&gt;9,'Town Data'!B12,"*")</f>
        <v>6480908.4</v>
      </c>
      <c r="D16" s="54">
        <f>IF('Town Data'!E12&gt;9,'Town Data'!D12,"*")</f>
        <v>425280.92</v>
      </c>
      <c r="E16" s="55">
        <f>IF('Town Data'!G12&gt;9,'Town Data'!F12,"*")</f>
        <v>862080.49</v>
      </c>
      <c r="F16" s="54">
        <f>IF('Town Data'!I12&gt;9,'Town Data'!H12,"*")</f>
        <v>6620213.53</v>
      </c>
      <c r="G16" s="54" t="str">
        <f>IF('Town Data'!K12&gt;9,'Town Data'!J12,"*")</f>
        <v>*</v>
      </c>
      <c r="H16" s="55">
        <f>IF('Town Data'!M12&gt;9,'Town Data'!L12,"*")</f>
        <v>918069.44</v>
      </c>
      <c r="I16" s="26">
        <f t="shared" si="0"/>
        <v>-0.021042392268576855</v>
      </c>
      <c r="J16" s="26">
        <f t="shared" si="1"/>
      </c>
      <c r="K16" s="26">
        <f t="shared" si="2"/>
        <v>-0.060985528502070556</v>
      </c>
      <c r="L16" s="15"/>
    </row>
    <row r="17" spans="1:12" ht="15">
      <c r="A17" s="15"/>
      <c r="B17" s="27" t="str">
        <f>'Town Data'!A13</f>
        <v>BARRE TOWN</v>
      </c>
      <c r="C17" s="52" t="str">
        <f>IF('Town Data'!C13&gt;9,'Town Data'!B13,"*")</f>
        <v>*</v>
      </c>
      <c r="D17" s="44" t="str">
        <f>IF('Town Data'!E13&gt;9,'Town Data'!D13,"*")</f>
        <v>*</v>
      </c>
      <c r="E17" s="45" t="str">
        <f>IF('Town Data'!G13&gt;9,'Town Data'!F13,"*")</f>
        <v>*</v>
      </c>
      <c r="F17" s="44" t="str">
        <f>IF('Town Data'!I13&gt;9,'Town Data'!H13,"*")</f>
        <v>*</v>
      </c>
      <c r="G17" s="44" t="str">
        <f>IF('Town Data'!K13&gt;9,'Town Data'!J13,"*")</f>
        <v>*</v>
      </c>
      <c r="H17" s="45" t="str">
        <f>IF('Town Data'!M13&gt;9,'Town Data'!L13,"*")</f>
        <v>*</v>
      </c>
      <c r="I17" s="22">
        <f t="shared" si="0"/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BARTON</v>
      </c>
      <c r="C18" s="51">
        <f>IF('Town Data'!C14&gt;9,'Town Data'!B14,"*")</f>
        <v>361958.89</v>
      </c>
      <c r="D18" s="47" t="str">
        <f>IF('Town Data'!E14&gt;9,'Town Data'!D14,"*")</f>
        <v>*</v>
      </c>
      <c r="E18" s="48" t="str">
        <f>IF('Town Data'!G14&gt;9,'Town Data'!F14,"*")</f>
        <v>*</v>
      </c>
      <c r="F18" s="46">
        <f>IF('Town Data'!I14&gt;9,'Town Data'!H14,"*")</f>
        <v>388718.44</v>
      </c>
      <c r="G18" s="47" t="str">
        <f>IF('Town Data'!K14&gt;9,'Town Data'!J14,"*")</f>
        <v>*</v>
      </c>
      <c r="H18" s="48" t="str">
        <f>IF('Town Data'!M14&gt;9,'Town Data'!L14,"*")</f>
        <v>*</v>
      </c>
      <c r="I18" s="9">
        <f t="shared" si="0"/>
        <v>-0.06884044399848896</v>
      </c>
      <c r="J18" s="9">
        <f t="shared" si="1"/>
      </c>
      <c r="K18" s="9">
        <f t="shared" si="2"/>
      </c>
      <c r="L18" s="15"/>
    </row>
    <row r="19" spans="1:12" ht="15">
      <c r="A19" s="15"/>
      <c r="B19" s="27" t="str">
        <f>'Town Data'!A15</f>
        <v>BELVIDERE</v>
      </c>
      <c r="C19" s="52" t="str">
        <f>IF('Town Data'!C15&gt;9,'Town Data'!B15,"*")</f>
        <v>*</v>
      </c>
      <c r="D19" s="44" t="str">
        <f>IF('Town Data'!E15&gt;9,'Town Data'!D15,"*")</f>
        <v>*</v>
      </c>
      <c r="E19" s="45" t="str">
        <f>IF('Town Data'!G15&gt;9,'Town Data'!F15,"*")</f>
        <v>*</v>
      </c>
      <c r="F19" s="44" t="str">
        <f>IF('Town Data'!I15&gt;9,'Town Data'!H15,"*")</f>
        <v>*</v>
      </c>
      <c r="G19" s="44" t="str">
        <f>IF('Town Data'!K15&gt;9,'Town Data'!J15,"*")</f>
        <v>*</v>
      </c>
      <c r="H19" s="45" t="str">
        <f>IF('Town Data'!M15&gt;9,'Town Data'!L15,"*")</f>
        <v>*</v>
      </c>
      <c r="I19" s="22">
        <f t="shared" si="0"/>
      </c>
      <c r="J19" s="22">
        <f t="shared" si="1"/>
      </c>
      <c r="K19" s="22">
        <f t="shared" si="2"/>
      </c>
      <c r="L19" s="15"/>
    </row>
    <row r="20" spans="1:12" ht="15">
      <c r="A20" s="15"/>
      <c r="B20" s="15" t="str">
        <f>'Town Data'!A16</f>
        <v>BENNINGTON</v>
      </c>
      <c r="C20" s="51">
        <f>IF('Town Data'!C16&gt;9,'Town Data'!B16,"*")</f>
        <v>6979086.5</v>
      </c>
      <c r="D20" s="47">
        <f>IF('Town Data'!E16&gt;9,'Town Data'!D16,"*")</f>
        <v>1866314.34</v>
      </c>
      <c r="E20" s="48">
        <f>IF('Town Data'!G16&gt;9,'Town Data'!F16,"*")</f>
        <v>973712.7</v>
      </c>
      <c r="F20" s="46">
        <f>IF('Town Data'!I16&gt;9,'Town Data'!H16,"*")</f>
        <v>6898779.14</v>
      </c>
      <c r="G20" s="47">
        <f>IF('Town Data'!K16&gt;9,'Town Data'!J16,"*")</f>
        <v>1654465.94</v>
      </c>
      <c r="H20" s="48">
        <f>IF('Town Data'!M16&gt;9,'Town Data'!L16,"*")</f>
        <v>947514.1</v>
      </c>
      <c r="I20" s="9">
        <f t="shared" si="0"/>
        <v>0.01164080750670333</v>
      </c>
      <c r="J20" s="9">
        <f t="shared" si="1"/>
        <v>0.1280463954428703</v>
      </c>
      <c r="K20" s="9">
        <f t="shared" si="2"/>
        <v>0.02764982600258928</v>
      </c>
      <c r="L20" s="15"/>
    </row>
    <row r="21" spans="1:12" ht="15">
      <c r="A21" s="15"/>
      <c r="B21" s="27" t="str">
        <f>'Town Data'!A17</f>
        <v>BENSON</v>
      </c>
      <c r="C21" s="52" t="str">
        <f>IF('Town Data'!C17&gt;9,'Town Data'!B17,"*")</f>
        <v>*</v>
      </c>
      <c r="D21" s="44" t="str">
        <f>IF('Town Data'!E17&gt;9,'Town Data'!D17,"*")</f>
        <v>*</v>
      </c>
      <c r="E21" s="45" t="str">
        <f>IF('Town Data'!G17&gt;9,'Town Data'!F17,"*")</f>
        <v>*</v>
      </c>
      <c r="F21" s="44" t="str">
        <f>IF('Town Data'!I17&gt;9,'Town Data'!H17,"*")</f>
        <v>*</v>
      </c>
      <c r="G21" s="44" t="str">
        <f>IF('Town Data'!K17&gt;9,'Town Data'!J17,"*")</f>
        <v>*</v>
      </c>
      <c r="H21" s="45" t="str">
        <f>IF('Town Data'!M17&gt;9,'Town Data'!L17,"*")</f>
        <v>*</v>
      </c>
      <c r="I21" s="22">
        <f t="shared" si="0"/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BERKSHIRE</v>
      </c>
      <c r="C22" s="51" t="str">
        <f>IF('Town Data'!C18&gt;9,'Town Data'!B18,"*")</f>
        <v>*</v>
      </c>
      <c r="D22" s="47" t="str">
        <f>IF('Town Data'!E18&gt;9,'Town Data'!D18,"*")</f>
        <v>*</v>
      </c>
      <c r="E22" s="48" t="str">
        <f>IF('Town Data'!G18&gt;9,'Town Data'!F18,"*")</f>
        <v>*</v>
      </c>
      <c r="F22" s="46" t="str">
        <f>IF('Town Data'!I18&gt;9,'Town Data'!H18,"*")</f>
        <v>*</v>
      </c>
      <c r="G22" s="47" t="str">
        <f>IF('Town Data'!K18&gt;9,'Town Data'!J18,"*")</f>
        <v>*</v>
      </c>
      <c r="H22" s="48" t="str">
        <f>IF('Town Data'!M18&gt;9,'Town Data'!L18,"*")</f>
        <v>*</v>
      </c>
      <c r="I22" s="9">
        <f t="shared" si="0"/>
      </c>
      <c r="J22" s="9">
        <f t="shared" si="1"/>
      </c>
      <c r="K22" s="9">
        <f t="shared" si="2"/>
      </c>
      <c r="L22" s="15"/>
    </row>
    <row r="23" spans="1:12" ht="15">
      <c r="A23" s="15"/>
      <c r="B23" s="27" t="str">
        <f>'Town Data'!A19</f>
        <v>BERLIN</v>
      </c>
      <c r="C23" s="52" t="str">
        <f>IF('Town Data'!C19&gt;9,'Town Data'!B19,"*")</f>
        <v>*</v>
      </c>
      <c r="D23" s="44" t="str">
        <f>IF('Town Data'!E19&gt;9,'Town Data'!D19,"*")</f>
        <v>*</v>
      </c>
      <c r="E23" s="45" t="str">
        <f>IF('Town Data'!G19&gt;9,'Town Data'!F19,"*")</f>
        <v>*</v>
      </c>
      <c r="F23" s="44" t="str">
        <f>IF('Town Data'!I19&gt;9,'Town Data'!H19,"*")</f>
        <v>*</v>
      </c>
      <c r="G23" s="44" t="str">
        <f>IF('Town Data'!K19&gt;9,'Town Data'!J19,"*")</f>
        <v>*</v>
      </c>
      <c r="H23" s="45" t="str">
        <f>IF('Town Data'!M19&gt;9,'Town Data'!L19,"*")</f>
        <v>*</v>
      </c>
      <c r="I23" s="22">
        <f t="shared" si="0"/>
      </c>
      <c r="J23" s="22">
        <f t="shared" si="1"/>
      </c>
      <c r="K23" s="22">
        <f t="shared" si="2"/>
      </c>
      <c r="L23" s="15"/>
    </row>
    <row r="24" spans="1:12" ht="15">
      <c r="A24" s="15"/>
      <c r="B24" s="15" t="str">
        <f>'Town Data'!A20</f>
        <v>BETHEL</v>
      </c>
      <c r="C24" s="51">
        <f>IF('Town Data'!C20&gt;9,'Town Data'!B20,"*")</f>
        <v>489737.78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>
        <f>IF('Town Data'!I20&gt;9,'Town Data'!H20,"*")</f>
        <v>469871.44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  <v>0.04228037354217576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BOLTON</v>
      </c>
      <c r="C25" s="52" t="str">
        <f>IF('Town Data'!C21&gt;9,'Town Data'!B21,"*")</f>
        <v>*</v>
      </c>
      <c r="D25" s="44" t="str">
        <f>IF('Town Data'!E21&gt;9,'Town Data'!D21,"*")</f>
        <v>*</v>
      </c>
      <c r="E25" s="45" t="str">
        <f>IF('Town Data'!G21&gt;9,'Town Data'!F21,"*")</f>
        <v>*</v>
      </c>
      <c r="F25" s="44" t="str">
        <f>IF('Town Data'!I21&gt;9,'Town Data'!H21,"*")</f>
        <v>*</v>
      </c>
      <c r="G25" s="44" t="str">
        <f>IF('Town Data'!K21&gt;9,'Town Data'!J21,"*")</f>
        <v>*</v>
      </c>
      <c r="H25" s="45" t="str">
        <f>IF('Town Data'!M21&gt;9,'Town Data'!L21,"*")</f>
        <v>*</v>
      </c>
      <c r="I25" s="22">
        <f t="shared" si="0"/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BRADFORD</v>
      </c>
      <c r="C26" s="51">
        <f>IF('Town Data'!C22&gt;9,'Town Data'!B22,"*")</f>
        <v>1140559.15</v>
      </c>
      <c r="D26" s="47" t="str">
        <f>IF('Town Data'!E22&gt;9,'Town Data'!D22,"*")</f>
        <v>*</v>
      </c>
      <c r="E26" s="48" t="str">
        <f>IF('Town Data'!G22&gt;9,'Town Data'!F22,"*")</f>
        <v>*</v>
      </c>
      <c r="F26" s="46">
        <f>IF('Town Data'!I22&gt;9,'Town Data'!H22,"*")</f>
        <v>1145389.14</v>
      </c>
      <c r="G26" s="47" t="str">
        <f>IF('Town Data'!K22&gt;9,'Town Data'!J22,"*")</f>
        <v>*</v>
      </c>
      <c r="H26" s="48" t="str">
        <f>IF('Town Data'!M22&gt;9,'Town Data'!L22,"*")</f>
        <v>*</v>
      </c>
      <c r="I26" s="9">
        <f t="shared" si="0"/>
        <v>-0.004216898721424922</v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BRANDON</v>
      </c>
      <c r="C27" s="52">
        <f>IF('Town Data'!C23&gt;9,'Town Data'!B23,"*")</f>
        <v>922638.32</v>
      </c>
      <c r="D27" s="44">
        <f>IF('Town Data'!E23&gt;9,'Town Data'!D23,"*")</f>
        <v>252591.86</v>
      </c>
      <c r="E27" s="45" t="str">
        <f>IF('Town Data'!G23&gt;9,'Town Data'!F23,"*")</f>
        <v>*</v>
      </c>
      <c r="F27" s="44">
        <f>IF('Town Data'!I23&gt;9,'Town Data'!H23,"*")</f>
        <v>1210494.89</v>
      </c>
      <c r="G27" s="44" t="str">
        <f>IF('Town Data'!K23&gt;9,'Town Data'!J23,"*")</f>
        <v>*</v>
      </c>
      <c r="H27" s="45" t="str">
        <f>IF('Town Data'!M23&gt;9,'Town Data'!L23,"*")</f>
        <v>*</v>
      </c>
      <c r="I27" s="22">
        <f t="shared" si="0"/>
        <v>-0.23780073123646145</v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BRATTLEBORO</v>
      </c>
      <c r="C28" s="51">
        <f>IF('Town Data'!C24&gt;9,'Town Data'!B24,"*")</f>
        <v>10064771.99</v>
      </c>
      <c r="D28" s="47">
        <f>IF('Town Data'!E24&gt;9,'Town Data'!D24,"*")</f>
        <v>2245980.2</v>
      </c>
      <c r="E28" s="48">
        <f>IF('Town Data'!G24&gt;9,'Town Data'!F24,"*")</f>
        <v>1381287.23</v>
      </c>
      <c r="F28" s="46">
        <f>IF('Town Data'!I24&gt;9,'Town Data'!H24,"*")</f>
        <v>9730931.98</v>
      </c>
      <c r="G28" s="47">
        <f>IF('Town Data'!K24&gt;9,'Town Data'!J24,"*")</f>
        <v>2072292.34</v>
      </c>
      <c r="H28" s="48">
        <f>IF('Town Data'!M24&gt;9,'Town Data'!L24,"*")</f>
        <v>1403608.77</v>
      </c>
      <c r="I28" s="9">
        <f t="shared" si="0"/>
        <v>0.034307095218232095</v>
      </c>
      <c r="J28" s="9">
        <f t="shared" si="1"/>
        <v>0.08381436182889143</v>
      </c>
      <c r="K28" s="9">
        <f t="shared" si="2"/>
        <v>-0.01590296418566837</v>
      </c>
      <c r="L28" s="15"/>
    </row>
    <row r="29" spans="1:12" ht="15">
      <c r="A29" s="15"/>
      <c r="B29" s="27" t="str">
        <f>'Town Data'!A25</f>
        <v>BRIDGEWATER</v>
      </c>
      <c r="C29" s="52" t="str">
        <f>IF('Town Data'!C25&gt;9,'Town Data'!B25,"*")</f>
        <v>*</v>
      </c>
      <c r="D29" s="44" t="str">
        <f>IF('Town Data'!E25&gt;9,'Town Data'!D25,"*")</f>
        <v>*</v>
      </c>
      <c r="E29" s="45" t="str">
        <f>IF('Town Data'!G25&gt;9,'Town Data'!F25,"*")</f>
        <v>*</v>
      </c>
      <c r="F29" s="44" t="str">
        <f>IF('Town Data'!I25&gt;9,'Town Data'!H25,"*")</f>
        <v>*</v>
      </c>
      <c r="G29" s="44" t="str">
        <f>IF('Town Data'!K25&gt;9,'Town Data'!J25,"*")</f>
        <v>*</v>
      </c>
      <c r="H29" s="45" t="str">
        <f>IF('Town Data'!M25&gt;9,'Town Data'!L25,"*")</f>
        <v>*</v>
      </c>
      <c r="I29" s="22">
        <f t="shared" si="0"/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BRIDPORT</v>
      </c>
      <c r="C30" s="51" t="str">
        <f>IF('Town Data'!C26&gt;9,'Town Data'!B26,"*")</f>
        <v>*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 t="str">
        <f>IF('Town Data'!I26&gt;9,'Town Data'!H26,"*")</f>
        <v>*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BRIGHTON</v>
      </c>
      <c r="C31" s="52" t="str">
        <f>IF('Town Data'!C27&gt;9,'Town Data'!B27,"*")</f>
        <v>*</v>
      </c>
      <c r="D31" s="44" t="str">
        <f>IF('Town Data'!E27&gt;9,'Town Data'!D27,"*")</f>
        <v>*</v>
      </c>
      <c r="E31" s="45" t="str">
        <f>IF('Town Data'!G27&gt;9,'Town Data'!F27,"*")</f>
        <v>*</v>
      </c>
      <c r="F31" s="44" t="str">
        <f>IF('Town Data'!I27&gt;9,'Town Data'!H27,"*")</f>
        <v>*</v>
      </c>
      <c r="G31" s="44" t="str">
        <f>IF('Town Data'!K27&gt;9,'Town Data'!J27,"*")</f>
        <v>*</v>
      </c>
      <c r="H31" s="45" t="str">
        <f>IF('Town Data'!M27&gt;9,'Town Data'!L27,"*")</f>
        <v>*</v>
      </c>
      <c r="I31" s="22">
        <f t="shared" si="0"/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BRISTOL</v>
      </c>
      <c r="C32" s="51">
        <f>IF('Town Data'!C28&gt;9,'Town Data'!B28,"*")</f>
        <v>1088656.12</v>
      </c>
      <c r="D32" s="47" t="str">
        <f>IF('Town Data'!E28&gt;9,'Town Data'!D28,"*")</f>
        <v>*</v>
      </c>
      <c r="E32" s="48" t="str">
        <f>IF('Town Data'!G28&gt;9,'Town Data'!F28,"*")</f>
        <v>*</v>
      </c>
      <c r="F32" s="46">
        <f>IF('Town Data'!I28&gt;9,'Town Data'!H28,"*")</f>
        <v>1077960.68</v>
      </c>
      <c r="G32" s="47" t="str">
        <f>IF('Town Data'!K28&gt;9,'Town Data'!J28,"*")</f>
        <v>*</v>
      </c>
      <c r="H32" s="48" t="str">
        <f>IF('Town Data'!M28&gt;9,'Town Data'!L28,"*")</f>
        <v>*</v>
      </c>
      <c r="I32" s="9">
        <f t="shared" si="0"/>
        <v>0.009921920343142923</v>
      </c>
      <c r="J32" s="9">
        <f t="shared" si="1"/>
      </c>
      <c r="K32" s="9">
        <f t="shared" si="2"/>
      </c>
      <c r="L32" s="15"/>
    </row>
    <row r="33" spans="1:12" ht="15">
      <c r="A33" s="15"/>
      <c r="B33" s="27" t="str">
        <f>'Town Data'!A29</f>
        <v>BROOKFIELD</v>
      </c>
      <c r="C33" s="52" t="str">
        <f>IF('Town Data'!C29&gt;9,'Town Data'!B29,"*")</f>
        <v>*</v>
      </c>
      <c r="D33" s="44" t="str">
        <f>IF('Town Data'!E29&gt;9,'Town Data'!D29,"*")</f>
        <v>*</v>
      </c>
      <c r="E33" s="45" t="str">
        <f>IF('Town Data'!G29&gt;9,'Town Data'!F29,"*")</f>
        <v>*</v>
      </c>
      <c r="F33" s="44" t="str">
        <f>IF('Town Data'!I29&gt;9,'Town Data'!H29,"*")</f>
        <v>*</v>
      </c>
      <c r="G33" s="44" t="str">
        <f>IF('Town Data'!K29&gt;9,'Town Data'!J29,"*")</f>
        <v>*</v>
      </c>
      <c r="H33" s="45" t="str">
        <f>IF('Town Data'!M29&gt;9,'Town Data'!L29,"*")</f>
        <v>*</v>
      </c>
      <c r="I33" s="22">
        <f t="shared" si="0"/>
      </c>
      <c r="J33" s="22">
        <f t="shared" si="1"/>
      </c>
      <c r="K33" s="22">
        <f t="shared" si="2"/>
      </c>
      <c r="L33" s="15"/>
    </row>
    <row r="34" spans="1:12" ht="15">
      <c r="A34" s="15"/>
      <c r="B34" s="15" t="str">
        <f>'Town Data'!A30</f>
        <v>BROOKLINE</v>
      </c>
      <c r="C34" s="51" t="str">
        <f>IF('Town Data'!C30&gt;9,'Town Data'!B30,"*")</f>
        <v>*</v>
      </c>
      <c r="D34" s="47" t="str">
        <f>IF('Town Data'!E30&gt;9,'Town Data'!D30,"*")</f>
        <v>*</v>
      </c>
      <c r="E34" s="48" t="str">
        <f>IF('Town Data'!G30&gt;9,'Town Data'!F30,"*")</f>
        <v>*</v>
      </c>
      <c r="F34" s="46" t="str">
        <f>IF('Town Data'!I30&gt;9,'Town Data'!H30,"*")</f>
        <v>*</v>
      </c>
      <c r="G34" s="47" t="str">
        <f>IF('Town Data'!K30&gt;9,'Town Data'!J30,"*")</f>
        <v>*</v>
      </c>
      <c r="H34" s="48" t="str">
        <f>IF('Town Data'!M30&gt;9,'Town Data'!L30,"*")</f>
        <v>*</v>
      </c>
      <c r="I34" s="9">
        <f t="shared" si="0"/>
      </c>
      <c r="J34" s="9">
        <f t="shared" si="1"/>
      </c>
      <c r="K34" s="9">
        <f t="shared" si="2"/>
      </c>
      <c r="L34" s="15"/>
    </row>
    <row r="35" spans="1:12" ht="15">
      <c r="A35" s="15"/>
      <c r="B35" s="27" t="str">
        <f>'Town Data'!A31</f>
        <v>BROWNINGTON</v>
      </c>
      <c r="C35" s="52" t="str">
        <f>IF('Town Data'!C31&gt;9,'Town Data'!B31,"*")</f>
        <v>*</v>
      </c>
      <c r="D35" s="44" t="str">
        <f>IF('Town Data'!E31&gt;9,'Town Data'!D31,"*")</f>
        <v>*</v>
      </c>
      <c r="E35" s="45" t="str">
        <f>IF('Town Data'!G31&gt;9,'Town Data'!F31,"*")</f>
        <v>*</v>
      </c>
      <c r="F35" s="44" t="str">
        <f>IF('Town Data'!I31&gt;9,'Town Data'!H31,"*")</f>
        <v>*</v>
      </c>
      <c r="G35" s="44" t="str">
        <f>IF('Town Data'!K31&gt;9,'Town Data'!J31,"*")</f>
        <v>*</v>
      </c>
      <c r="H35" s="45" t="str">
        <f>IF('Town Data'!M31&gt;9,'Town Data'!L31,"*")</f>
        <v>*</v>
      </c>
      <c r="I35" s="22">
        <f t="shared" si="0"/>
      </c>
      <c r="J35" s="22">
        <f t="shared" si="1"/>
      </c>
      <c r="K35" s="22">
        <f t="shared" si="2"/>
      </c>
      <c r="L35" s="15"/>
    </row>
    <row r="36" spans="1:12" ht="15">
      <c r="A36" s="15"/>
      <c r="B36" s="15" t="str">
        <f>'Town Data'!A32</f>
        <v>BURKE</v>
      </c>
      <c r="C36" s="51">
        <f>IF('Town Data'!C32&gt;9,'Town Data'!B32,"*")</f>
        <v>574796.02</v>
      </c>
      <c r="D36" s="47">
        <f>IF('Town Data'!E32&gt;9,'Town Data'!D32,"*")</f>
        <v>292962.8</v>
      </c>
      <c r="E36" s="48" t="str">
        <f>IF('Town Data'!G32&gt;9,'Town Data'!F32,"*")</f>
        <v>*</v>
      </c>
      <c r="F36" s="46">
        <f>IF('Town Data'!I32&gt;9,'Town Data'!H32,"*")</f>
        <v>374258.39</v>
      </c>
      <c r="G36" s="47">
        <f>IF('Town Data'!K32&gt;9,'Town Data'!J32,"*")</f>
        <v>100486.03</v>
      </c>
      <c r="H36" s="48" t="str">
        <f>IF('Town Data'!M32&gt;9,'Town Data'!L32,"*")</f>
        <v>*</v>
      </c>
      <c r="I36" s="9">
        <f t="shared" si="0"/>
        <v>0.53582667846137</v>
      </c>
      <c r="J36" s="9">
        <f t="shared" si="1"/>
        <v>1.9154579994851024</v>
      </c>
      <c r="K36" s="9">
        <f t="shared" si="2"/>
      </c>
      <c r="L36" s="15"/>
    </row>
    <row r="37" spans="1:12" ht="15">
      <c r="A37" s="15"/>
      <c r="B37" s="27" t="str">
        <f>'Town Data'!A33</f>
        <v>BURLINGTON</v>
      </c>
      <c r="C37" s="52">
        <f>IF('Town Data'!C33&gt;9,'Town Data'!B33,"*")</f>
        <v>26192031.09</v>
      </c>
      <c r="D37" s="44">
        <f>IF('Town Data'!E33&gt;9,'Town Data'!D33,"*")</f>
        <v>8837802.87</v>
      </c>
      <c r="E37" s="45">
        <f>IF('Town Data'!G33&gt;9,'Town Data'!F33,"*")</f>
        <v>8913150.71</v>
      </c>
      <c r="F37" s="44">
        <f>IF('Town Data'!I33&gt;9,'Town Data'!H33,"*")</f>
        <v>25761641.45</v>
      </c>
      <c r="G37" s="44">
        <f>IF('Town Data'!K33&gt;9,'Town Data'!J33,"*")</f>
        <v>9101471.43</v>
      </c>
      <c r="H37" s="45">
        <f>IF('Town Data'!M33&gt;9,'Town Data'!L33,"*")</f>
        <v>8732748.04</v>
      </c>
      <c r="I37" s="22">
        <f t="shared" si="0"/>
        <v>0.016706607800412523</v>
      </c>
      <c r="J37" s="22">
        <f t="shared" si="1"/>
        <v>-0.02896988273026975</v>
      </c>
      <c r="K37" s="22">
        <f>_xlfn.IFERROR((E37-H37)/H37,"")</f>
        <v>0.02065817875125615</v>
      </c>
      <c r="L37" s="15"/>
    </row>
    <row r="38" spans="1:12" ht="15">
      <c r="A38" s="15"/>
      <c r="B38" s="15" t="str">
        <f>'Town Data'!A34</f>
        <v>CABOT</v>
      </c>
      <c r="C38" s="51" t="str">
        <f>IF('Town Data'!C34&gt;9,'Town Data'!B34,"*")</f>
        <v>*</v>
      </c>
      <c r="D38" s="47" t="str">
        <f>IF('Town Data'!E34&gt;9,'Town Data'!D34,"*")</f>
        <v>*</v>
      </c>
      <c r="E38" s="48" t="str">
        <f>IF('Town Data'!G34&gt;9,'Town Data'!F34,"*")</f>
        <v>*</v>
      </c>
      <c r="F38" s="46" t="str">
        <f>IF('Town Data'!I34&gt;9,'Town Data'!H34,"*")</f>
        <v>*</v>
      </c>
      <c r="G38" s="47" t="str">
        <f>IF('Town Data'!K34&gt;9,'Town Data'!J34,"*")</f>
        <v>*</v>
      </c>
      <c r="H38" s="48" t="str">
        <f>IF('Town Data'!M34&gt;9,'Town Data'!L34,"*")</f>
        <v>*</v>
      </c>
      <c r="I38" s="9">
        <f t="shared" si="0"/>
      </c>
      <c r="J38" s="9">
        <f t="shared" si="1"/>
      </c>
      <c r="K38" s="9">
        <f t="shared" si="2"/>
      </c>
      <c r="L38" s="15"/>
    </row>
    <row r="39" spans="1:12" ht="15">
      <c r="A39" s="15"/>
      <c r="B39" s="27" t="str">
        <f>'Town Data'!A35</f>
        <v>CALAIS</v>
      </c>
      <c r="C39" s="52" t="str">
        <f>IF('Town Data'!C35&gt;9,'Town Data'!B35,"*")</f>
        <v>*</v>
      </c>
      <c r="D39" s="44" t="str">
        <f>IF('Town Data'!E35&gt;9,'Town Data'!D35,"*")</f>
        <v>*</v>
      </c>
      <c r="E39" s="45" t="str">
        <f>IF('Town Data'!G35&gt;9,'Town Data'!F35,"*")</f>
        <v>*</v>
      </c>
      <c r="F39" s="44" t="str">
        <f>IF('Town Data'!I35&gt;9,'Town Data'!H35,"*")</f>
        <v>*</v>
      </c>
      <c r="G39" s="44" t="str">
        <f>IF('Town Data'!K35&gt;9,'Town Data'!J35,"*")</f>
        <v>*</v>
      </c>
      <c r="H39" s="45" t="str">
        <f>IF('Town Data'!M35&gt;9,'Town Data'!L35,"*")</f>
        <v>*</v>
      </c>
      <c r="I39" s="22">
        <f t="shared" si="0"/>
      </c>
      <c r="J39" s="22">
        <f t="shared" si="1"/>
      </c>
      <c r="K39" s="22">
        <f t="shared" si="2"/>
      </c>
      <c r="L39" s="15"/>
    </row>
    <row r="40" spans="1:12" ht="15">
      <c r="A40" s="15"/>
      <c r="B40" s="15" t="str">
        <f>'Town Data'!A36</f>
        <v>CAMBRIDGE</v>
      </c>
      <c r="C40" s="51">
        <f>IF('Town Data'!C36&gt;9,'Town Data'!B36,"*")</f>
        <v>1684913.05</v>
      </c>
      <c r="D40" s="47">
        <f>IF('Town Data'!E36&gt;9,'Town Data'!D36,"*")</f>
        <v>1505337.42</v>
      </c>
      <c r="E40" s="48">
        <f>IF('Town Data'!G36&gt;9,'Town Data'!F36,"*")</f>
        <v>435658.6</v>
      </c>
      <c r="F40" s="46">
        <f>IF('Town Data'!I36&gt;9,'Town Data'!H36,"*")</f>
        <v>1369439.24</v>
      </c>
      <c r="G40" s="47">
        <f>IF('Town Data'!K36&gt;9,'Town Data'!J36,"*")</f>
        <v>1049192.18</v>
      </c>
      <c r="H40" s="48">
        <f>IF('Town Data'!M36&gt;9,'Town Data'!L36,"*")</f>
        <v>334374.95</v>
      </c>
      <c r="I40" s="9">
        <f t="shared" si="0"/>
        <v>0.2303671464825267</v>
      </c>
      <c r="J40" s="9">
        <f t="shared" si="1"/>
        <v>0.4347585205981997</v>
      </c>
      <c r="K40" s="9">
        <f t="shared" si="2"/>
        <v>0.30290441912589433</v>
      </c>
      <c r="L40" s="15"/>
    </row>
    <row r="41" spans="1:12" ht="15">
      <c r="A41" s="15"/>
      <c r="B41" s="27" t="str">
        <f>'Town Data'!A37</f>
        <v>CANAAN</v>
      </c>
      <c r="C41" s="52" t="str">
        <f>IF('Town Data'!C37&gt;9,'Town Data'!B37,"*")</f>
        <v>*</v>
      </c>
      <c r="D41" s="44" t="str">
        <f>IF('Town Data'!E37&gt;9,'Town Data'!D37,"*")</f>
        <v>*</v>
      </c>
      <c r="E41" s="45" t="str">
        <f>IF('Town Data'!G37&gt;9,'Town Data'!F37,"*")</f>
        <v>*</v>
      </c>
      <c r="F41" s="44" t="str">
        <f>IF('Town Data'!I37&gt;9,'Town Data'!H37,"*")</f>
        <v>*</v>
      </c>
      <c r="G41" s="44" t="str">
        <f>IF('Town Data'!K37&gt;9,'Town Data'!J37,"*")</f>
        <v>*</v>
      </c>
      <c r="H41" s="45" t="str">
        <f>IF('Town Data'!M37&gt;9,'Town Data'!L37,"*")</f>
        <v>*</v>
      </c>
      <c r="I41" s="22">
        <f t="shared" si="0"/>
      </c>
      <c r="J41" s="22">
        <f t="shared" si="1"/>
      </c>
      <c r="K41" s="22">
        <f t="shared" si="2"/>
      </c>
      <c r="L41" s="15"/>
    </row>
    <row r="42" spans="1:12" ht="15">
      <c r="A42" s="15"/>
      <c r="B42" s="15" t="str">
        <f>'Town Data'!A38</f>
        <v>CASTLETON</v>
      </c>
      <c r="C42" s="51">
        <f>IF('Town Data'!C38&gt;9,'Town Data'!B38,"*")</f>
        <v>985097.75</v>
      </c>
      <c r="D42" s="47" t="str">
        <f>IF('Town Data'!E38&gt;9,'Town Data'!D38,"*")</f>
        <v>*</v>
      </c>
      <c r="E42" s="48" t="str">
        <f>IF('Town Data'!G38&gt;9,'Town Data'!F38,"*")</f>
        <v>*</v>
      </c>
      <c r="F42" s="46">
        <f>IF('Town Data'!I38&gt;9,'Town Data'!H38,"*")</f>
        <v>1022625.29</v>
      </c>
      <c r="G42" s="47" t="str">
        <f>IF('Town Data'!K38&gt;9,'Town Data'!J38,"*")</f>
        <v>*</v>
      </c>
      <c r="H42" s="48" t="str">
        <f>IF('Town Data'!M38&gt;9,'Town Data'!L38,"*")</f>
        <v>*</v>
      </c>
      <c r="I42" s="9">
        <f t="shared" si="0"/>
        <v>-0.036697253986355094</v>
      </c>
      <c r="J42" s="9">
        <f t="shared" si="1"/>
      </c>
      <c r="K42" s="9">
        <f t="shared" si="2"/>
      </c>
      <c r="L42" s="15"/>
    </row>
    <row r="43" spans="1:12" ht="15">
      <c r="A43" s="15"/>
      <c r="B43" s="27" t="str">
        <f>'Town Data'!A39</f>
        <v>CAVENDISH</v>
      </c>
      <c r="C43" s="52" t="str">
        <f>IF('Town Data'!C39&gt;9,'Town Data'!B39,"*")</f>
        <v>*</v>
      </c>
      <c r="D43" s="44">
        <f>IF('Town Data'!E39&gt;9,'Town Data'!D39,"*")</f>
        <v>778824.64</v>
      </c>
      <c r="E43" s="45" t="str">
        <f>IF('Town Data'!G39&gt;9,'Town Data'!F39,"*")</f>
        <v>*</v>
      </c>
      <c r="F43" s="44" t="str">
        <f>IF('Town Data'!I39&gt;9,'Town Data'!H39,"*")</f>
        <v>*</v>
      </c>
      <c r="G43" s="44">
        <f>IF('Town Data'!K39&gt;9,'Town Data'!J39,"*")</f>
        <v>689544.2</v>
      </c>
      <c r="H43" s="45" t="str">
        <f>IF('Town Data'!M39&gt;9,'Town Data'!L39,"*")</f>
        <v>*</v>
      </c>
      <c r="I43" s="22">
        <f t="shared" si="0"/>
      </c>
      <c r="J43" s="22">
        <f t="shared" si="1"/>
        <v>0.129477472220055</v>
      </c>
      <c r="K43" s="22">
        <f t="shared" si="2"/>
      </c>
      <c r="L43" s="15"/>
    </row>
    <row r="44" spans="1:12" ht="15">
      <c r="A44" s="15"/>
      <c r="B44" s="15" t="str">
        <f>'Town Data'!A40</f>
        <v>CHARLESTON</v>
      </c>
      <c r="C44" s="51" t="str">
        <f>IF('Town Data'!C40&gt;9,'Town Data'!B40,"*")</f>
        <v>*</v>
      </c>
      <c r="D44" s="47" t="str">
        <f>IF('Town Data'!E40&gt;9,'Town Data'!D40,"*")</f>
        <v>*</v>
      </c>
      <c r="E44" s="48" t="str">
        <f>IF('Town Data'!G40&gt;9,'Town Data'!F40,"*")</f>
        <v>*</v>
      </c>
      <c r="F44" s="46" t="str">
        <f>IF('Town Data'!I40&gt;9,'Town Data'!H40,"*")</f>
        <v>*</v>
      </c>
      <c r="G44" s="47" t="str">
        <f>IF('Town Data'!K40&gt;9,'Town Data'!J40,"*")</f>
        <v>*</v>
      </c>
      <c r="H44" s="48" t="str">
        <f>IF('Town Data'!M40&gt;9,'Town Data'!L40,"*")</f>
        <v>*</v>
      </c>
      <c r="I44" s="9">
        <f t="shared" si="0"/>
      </c>
      <c r="J44" s="9">
        <f t="shared" si="1"/>
      </c>
      <c r="K44" s="9">
        <f t="shared" si="2"/>
      </c>
      <c r="L44" s="15"/>
    </row>
    <row r="45" spans="1:12" ht="15">
      <c r="A45" s="15"/>
      <c r="B45" s="27" t="str">
        <f>'Town Data'!A41</f>
        <v>CHARLOTTE</v>
      </c>
      <c r="C45" s="52" t="str">
        <f>IF('Town Data'!C41&gt;9,'Town Data'!B41,"*")</f>
        <v>*</v>
      </c>
      <c r="D45" s="44" t="str">
        <f>IF('Town Data'!E41&gt;9,'Town Data'!D41,"*")</f>
        <v>*</v>
      </c>
      <c r="E45" s="45" t="str">
        <f>IF('Town Data'!G41&gt;9,'Town Data'!F41,"*")</f>
        <v>*</v>
      </c>
      <c r="F45" s="44" t="str">
        <f>IF('Town Data'!I41&gt;9,'Town Data'!H41,"*")</f>
        <v>*</v>
      </c>
      <c r="G45" s="44" t="str">
        <f>IF('Town Data'!K41&gt;9,'Town Data'!J41,"*")</f>
        <v>*</v>
      </c>
      <c r="H45" s="45" t="str">
        <f>IF('Town Data'!M41&gt;9,'Town Data'!L41,"*")</f>
        <v>*</v>
      </c>
      <c r="I45" s="22">
        <f t="shared" si="0"/>
      </c>
      <c r="J45" s="22">
        <f t="shared" si="1"/>
      </c>
      <c r="K45" s="22">
        <f t="shared" si="2"/>
      </c>
      <c r="L45" s="15"/>
    </row>
    <row r="46" spans="1:12" ht="15">
      <c r="A46" s="15"/>
      <c r="B46" s="15" t="str">
        <f>'Town Data'!A42</f>
        <v>CHELSEA</v>
      </c>
      <c r="C46" s="51" t="str">
        <f>IF('Town Data'!C42&gt;9,'Town Data'!B42,"*")</f>
        <v>*</v>
      </c>
      <c r="D46" s="47" t="str">
        <f>IF('Town Data'!E42&gt;9,'Town Data'!D42,"*")</f>
        <v>*</v>
      </c>
      <c r="E46" s="48" t="str">
        <f>IF('Town Data'!G42&gt;9,'Town Data'!F42,"*")</f>
        <v>*</v>
      </c>
      <c r="F46" s="46" t="str">
        <f>IF('Town Data'!I42&gt;9,'Town Data'!H42,"*")</f>
        <v>*</v>
      </c>
      <c r="G46" s="47" t="str">
        <f>IF('Town Data'!K42&gt;9,'Town Data'!J42,"*")</f>
        <v>*</v>
      </c>
      <c r="H46" s="48" t="str">
        <f>IF('Town Data'!M42&gt;9,'Town Data'!L42,"*")</f>
        <v>*</v>
      </c>
      <c r="I46" s="9">
        <f t="shared" si="0"/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CHESTER</v>
      </c>
      <c r="C47" s="52">
        <f>IF('Town Data'!C43&gt;9,'Town Data'!B43,"*")</f>
        <v>936923.29</v>
      </c>
      <c r="D47" s="44">
        <f>IF('Town Data'!E43&gt;9,'Town Data'!D43,"*")</f>
        <v>208389.97</v>
      </c>
      <c r="E47" s="45" t="str">
        <f>IF('Town Data'!G43&gt;9,'Town Data'!F43,"*")</f>
        <v>*</v>
      </c>
      <c r="F47" s="44">
        <f>IF('Town Data'!I43&gt;9,'Town Data'!H43,"*")</f>
        <v>808797.31</v>
      </c>
      <c r="G47" s="44">
        <f>IF('Town Data'!K43&gt;9,'Town Data'!J43,"*")</f>
        <v>304648.48</v>
      </c>
      <c r="H47" s="45" t="str">
        <f>IF('Town Data'!M43&gt;9,'Town Data'!L43,"*")</f>
        <v>*</v>
      </c>
      <c r="I47" s="22">
        <f t="shared" si="0"/>
        <v>0.15841543785549927</v>
      </c>
      <c r="J47" s="22">
        <f t="shared" si="1"/>
        <v>-0.3159658305204739</v>
      </c>
      <c r="K47" s="22">
        <f t="shared" si="2"/>
      </c>
      <c r="L47" s="15"/>
    </row>
    <row r="48" spans="1:12" ht="15">
      <c r="A48" s="15"/>
      <c r="B48" s="15" t="str">
        <f>'Town Data'!A44</f>
        <v>CHITTENDEN</v>
      </c>
      <c r="C48" s="51" t="str">
        <f>IF('Town Data'!C44&gt;9,'Town Data'!B44,"*")</f>
        <v>*</v>
      </c>
      <c r="D48" s="47" t="str">
        <f>IF('Town Data'!E44&gt;9,'Town Data'!D44,"*")</f>
        <v>*</v>
      </c>
      <c r="E48" s="48" t="str">
        <f>IF('Town Data'!G44&gt;9,'Town Data'!F44,"*")</f>
        <v>*</v>
      </c>
      <c r="F48" s="46" t="str">
        <f>IF('Town Data'!I44&gt;9,'Town Data'!H44,"*")</f>
        <v>*</v>
      </c>
      <c r="G48" s="47" t="str">
        <f>IF('Town Data'!K44&gt;9,'Town Data'!J44,"*")</f>
        <v>*</v>
      </c>
      <c r="H48" s="48" t="str">
        <f>IF('Town Data'!M44&gt;9,'Town Data'!L44,"*")</f>
        <v>*</v>
      </c>
      <c r="I48" s="9">
        <f t="shared" si="0"/>
      </c>
      <c r="J48" s="9">
        <f t="shared" si="1"/>
      </c>
      <c r="K48" s="9">
        <f t="shared" si="2"/>
      </c>
      <c r="L48" s="15"/>
    </row>
    <row r="49" spans="1:12" ht="15">
      <c r="A49" s="15"/>
      <c r="B49" s="27" t="str">
        <f>'Town Data'!A45</f>
        <v>CLARENDON</v>
      </c>
      <c r="C49" s="52" t="str">
        <f>IF('Town Data'!C45&gt;9,'Town Data'!B45,"*")</f>
        <v>*</v>
      </c>
      <c r="D49" s="44" t="str">
        <f>IF('Town Data'!E45&gt;9,'Town Data'!D45,"*")</f>
        <v>*</v>
      </c>
      <c r="E49" s="45" t="str">
        <f>IF('Town Data'!G45&gt;9,'Town Data'!F45,"*")</f>
        <v>*</v>
      </c>
      <c r="F49" s="44" t="str">
        <f>IF('Town Data'!I45&gt;9,'Town Data'!H45,"*")</f>
        <v>*</v>
      </c>
      <c r="G49" s="44" t="str">
        <f>IF('Town Data'!K45&gt;9,'Town Data'!J45,"*")</f>
        <v>*</v>
      </c>
      <c r="H49" s="45" t="str">
        <f>IF('Town Data'!M45&gt;9,'Town Data'!L45,"*")</f>
        <v>*</v>
      </c>
      <c r="I49" s="22">
        <f t="shared" si="0"/>
      </c>
      <c r="J49" s="22">
        <f t="shared" si="1"/>
      </c>
      <c r="K49" s="22">
        <f t="shared" si="2"/>
      </c>
      <c r="L49" s="15"/>
    </row>
    <row r="50" spans="1:12" ht="15">
      <c r="A50" s="15"/>
      <c r="B50" s="15" t="str">
        <f>'Town Data'!A46</f>
        <v>COLCHESTER</v>
      </c>
      <c r="C50" s="51">
        <f>IF('Town Data'!C46&gt;9,'Town Data'!B46,"*")</f>
        <v>6024256.56</v>
      </c>
      <c r="D50" s="47">
        <f>IF('Town Data'!E46&gt;9,'Town Data'!D46,"*")</f>
        <v>3281549.97</v>
      </c>
      <c r="E50" s="48">
        <f>IF('Town Data'!G46&gt;9,'Town Data'!F46,"*")</f>
        <v>891579.5</v>
      </c>
      <c r="F50" s="46">
        <f>IF('Town Data'!I46&gt;9,'Town Data'!H46,"*")</f>
        <v>6100444.84</v>
      </c>
      <c r="G50" s="47">
        <f>IF('Town Data'!K46&gt;9,'Town Data'!J46,"*")</f>
        <v>2741820.6</v>
      </c>
      <c r="H50" s="48">
        <f>IF('Town Data'!M46&gt;9,'Town Data'!L46,"*")</f>
        <v>871565.49</v>
      </c>
      <c r="I50" s="9">
        <f t="shared" si="0"/>
        <v>-0.0124889712141058</v>
      </c>
      <c r="J50" s="9">
        <f t="shared" si="1"/>
        <v>0.19685072393139072</v>
      </c>
      <c r="K50" s="9">
        <f t="shared" si="2"/>
        <v>0.02296328873691409</v>
      </c>
      <c r="L50" s="15"/>
    </row>
    <row r="51" spans="1:12" ht="15">
      <c r="A51" s="15"/>
      <c r="B51" s="27" t="str">
        <f>'Town Data'!A47</f>
        <v>CONCORD</v>
      </c>
      <c r="C51" s="52" t="str">
        <f>IF('Town Data'!C47&gt;9,'Town Data'!B47,"*")</f>
        <v>*</v>
      </c>
      <c r="D51" s="44" t="str">
        <f>IF('Town Data'!E47&gt;9,'Town Data'!D47,"*")</f>
        <v>*</v>
      </c>
      <c r="E51" s="45" t="str">
        <f>IF('Town Data'!G47&gt;9,'Town Data'!F47,"*")</f>
        <v>*</v>
      </c>
      <c r="F51" s="44" t="str">
        <f>IF('Town Data'!I47&gt;9,'Town Data'!H47,"*")</f>
        <v>*</v>
      </c>
      <c r="G51" s="44" t="str">
        <f>IF('Town Data'!K47&gt;9,'Town Data'!J47,"*")</f>
        <v>*</v>
      </c>
      <c r="H51" s="45" t="str">
        <f>IF('Town Data'!M47&gt;9,'Town Data'!L47,"*")</f>
        <v>*</v>
      </c>
      <c r="I51" s="22">
        <f t="shared" si="0"/>
      </c>
      <c r="J51" s="22">
        <f t="shared" si="1"/>
      </c>
      <c r="K51" s="22">
        <f t="shared" si="2"/>
      </c>
      <c r="L51" s="15"/>
    </row>
    <row r="52" spans="1:12" ht="15">
      <c r="A52" s="15"/>
      <c r="B52" s="15" t="str">
        <f>'Town Data'!A48</f>
        <v>CORINTH</v>
      </c>
      <c r="C52" s="51" t="str">
        <f>IF('Town Data'!C48&gt;9,'Town Data'!B48,"*")</f>
        <v>*</v>
      </c>
      <c r="D52" s="47" t="str">
        <f>IF('Town Data'!E48&gt;9,'Town Data'!D48,"*")</f>
        <v>*</v>
      </c>
      <c r="E52" s="48" t="str">
        <f>IF('Town Data'!G48&gt;9,'Town Data'!F48,"*")</f>
        <v>*</v>
      </c>
      <c r="F52" s="46" t="str">
        <f>IF('Town Data'!I48&gt;9,'Town Data'!H48,"*")</f>
        <v>*</v>
      </c>
      <c r="G52" s="47" t="str">
        <f>IF('Town Data'!K48&gt;9,'Town Data'!J48,"*")</f>
        <v>*</v>
      </c>
      <c r="H52" s="48" t="str">
        <f>IF('Town Data'!M48&gt;9,'Town Data'!L48,"*")</f>
        <v>*</v>
      </c>
      <c r="I52" s="9">
        <f t="shared" si="0"/>
      </c>
      <c r="J52" s="9">
        <f t="shared" si="1"/>
      </c>
      <c r="K52" s="9">
        <f t="shared" si="2"/>
      </c>
      <c r="L52" s="15"/>
    </row>
    <row r="53" spans="1:12" ht="15">
      <c r="A53" s="15"/>
      <c r="B53" s="27" t="str">
        <f>'Town Data'!A49</f>
        <v>CORNWALL</v>
      </c>
      <c r="C53" s="52" t="str">
        <f>IF('Town Data'!C49&gt;9,'Town Data'!B49,"*")</f>
        <v>*</v>
      </c>
      <c r="D53" s="44" t="str">
        <f>IF('Town Data'!E49&gt;9,'Town Data'!D49,"*")</f>
        <v>*</v>
      </c>
      <c r="E53" s="45" t="str">
        <f>IF('Town Data'!G49&gt;9,'Town Data'!F49,"*")</f>
        <v>*</v>
      </c>
      <c r="F53" s="44" t="str">
        <f>IF('Town Data'!I49&gt;9,'Town Data'!H49,"*")</f>
        <v>*</v>
      </c>
      <c r="G53" s="44" t="str">
        <f>IF('Town Data'!K49&gt;9,'Town Data'!J49,"*")</f>
        <v>*</v>
      </c>
      <c r="H53" s="45" t="str">
        <f>IF('Town Data'!M49&gt;9,'Town Data'!L49,"*")</f>
        <v>*</v>
      </c>
      <c r="I53" s="22">
        <f t="shared" si="0"/>
      </c>
      <c r="J53" s="22">
        <f t="shared" si="1"/>
      </c>
      <c r="K53" s="22">
        <f t="shared" si="2"/>
      </c>
      <c r="L53" s="15"/>
    </row>
    <row r="54" spans="1:12" ht="15">
      <c r="A54" s="15"/>
      <c r="B54" s="15" t="str">
        <f>'Town Data'!A50</f>
        <v>COVENTRY</v>
      </c>
      <c r="C54" s="51" t="str">
        <f>IF('Town Data'!C50&gt;9,'Town Data'!B50,"*")</f>
        <v>*</v>
      </c>
      <c r="D54" s="47" t="str">
        <f>IF('Town Data'!E50&gt;9,'Town Data'!D50,"*")</f>
        <v>*</v>
      </c>
      <c r="E54" s="48" t="str">
        <f>IF('Town Data'!G50&gt;9,'Town Data'!F50,"*")</f>
        <v>*</v>
      </c>
      <c r="F54" s="46" t="str">
        <f>IF('Town Data'!I50&gt;9,'Town Data'!H50,"*")</f>
        <v>*</v>
      </c>
      <c r="G54" s="47" t="str">
        <f>IF('Town Data'!K50&gt;9,'Town Data'!J50,"*")</f>
        <v>*</v>
      </c>
      <c r="H54" s="48" t="str">
        <f>IF('Town Data'!M50&gt;9,'Town Data'!L50,"*")</f>
        <v>*</v>
      </c>
      <c r="I54" s="9">
        <f t="shared" si="0"/>
      </c>
      <c r="J54" s="9">
        <f t="shared" si="1"/>
      </c>
      <c r="K54" s="9">
        <f t="shared" si="2"/>
      </c>
      <c r="L54" s="15"/>
    </row>
    <row r="55" spans="1:12" ht="15">
      <c r="A55" s="15"/>
      <c r="B55" s="27" t="str">
        <f>'Town Data'!A51</f>
        <v>CRAFTSBURY</v>
      </c>
      <c r="C55" s="52" t="str">
        <f>IF('Town Data'!C51&gt;9,'Town Data'!B51,"*")</f>
        <v>*</v>
      </c>
      <c r="D55" s="44">
        <f>IF('Town Data'!E51&gt;9,'Town Data'!D51,"*")</f>
        <v>28195.9</v>
      </c>
      <c r="E55" s="45" t="str">
        <f>IF('Town Data'!G51&gt;9,'Town Data'!F51,"*")</f>
        <v>*</v>
      </c>
      <c r="F55" s="44" t="str">
        <f>IF('Town Data'!I51&gt;9,'Town Data'!H51,"*")</f>
        <v>*</v>
      </c>
      <c r="G55" s="44">
        <f>IF('Town Data'!K51&gt;9,'Town Data'!J51,"*")</f>
        <v>30099.55</v>
      </c>
      <c r="H55" s="45" t="str">
        <f>IF('Town Data'!M51&gt;9,'Town Data'!L51,"*")</f>
        <v>*</v>
      </c>
      <c r="I55" s="22">
        <f t="shared" si="0"/>
      </c>
      <c r="J55" s="22">
        <f t="shared" si="1"/>
        <v>-0.06324513157173439</v>
      </c>
      <c r="K55" s="22">
        <f t="shared" si="2"/>
      </c>
      <c r="L55" s="15"/>
    </row>
    <row r="56" spans="1:12" ht="15">
      <c r="A56" s="15"/>
      <c r="B56" s="15" t="str">
        <f>'Town Data'!A52</f>
        <v>DANBY</v>
      </c>
      <c r="C56" s="51" t="str">
        <f>IF('Town Data'!C52&gt;9,'Town Data'!B52,"*")</f>
        <v>*</v>
      </c>
      <c r="D56" s="47" t="str">
        <f>IF('Town Data'!E52&gt;9,'Town Data'!D52,"*")</f>
        <v>*</v>
      </c>
      <c r="E56" s="48" t="str">
        <f>IF('Town Data'!G52&gt;9,'Town Data'!F52,"*")</f>
        <v>*</v>
      </c>
      <c r="F56" s="46" t="str">
        <f>IF('Town Data'!I52&gt;9,'Town Data'!H52,"*")</f>
        <v>*</v>
      </c>
      <c r="G56" s="47" t="str">
        <f>IF('Town Data'!K52&gt;9,'Town Data'!J52,"*")</f>
        <v>*</v>
      </c>
      <c r="H56" s="48" t="str">
        <f>IF('Town Data'!M52&gt;9,'Town Data'!L52,"*")</f>
        <v>*</v>
      </c>
      <c r="I56" s="9">
        <f t="shared" si="0"/>
      </c>
      <c r="J56" s="9">
        <f t="shared" si="1"/>
      </c>
      <c r="K56" s="9">
        <f t="shared" si="2"/>
      </c>
      <c r="L56" s="15"/>
    </row>
    <row r="57" spans="1:12" ht="15">
      <c r="A57" s="15"/>
      <c r="B57" s="27" t="str">
        <f>'Town Data'!A53</f>
        <v>DANVILLE</v>
      </c>
      <c r="C57" s="52" t="str">
        <f>IF('Town Data'!C53&gt;9,'Town Data'!B53,"*")</f>
        <v>*</v>
      </c>
      <c r="D57" s="44" t="str">
        <f>IF('Town Data'!E53&gt;9,'Town Data'!D53,"*")</f>
        <v>*</v>
      </c>
      <c r="E57" s="45" t="str">
        <f>IF('Town Data'!G53&gt;9,'Town Data'!F53,"*")</f>
        <v>*</v>
      </c>
      <c r="F57" s="44" t="str">
        <f>IF('Town Data'!I53&gt;9,'Town Data'!H53,"*")</f>
        <v>*</v>
      </c>
      <c r="G57" s="44" t="str">
        <f>IF('Town Data'!K53&gt;9,'Town Data'!J53,"*")</f>
        <v>*</v>
      </c>
      <c r="H57" s="45" t="str">
        <f>IF('Town Data'!M53&gt;9,'Town Data'!L53,"*")</f>
        <v>*</v>
      </c>
      <c r="I57" s="22">
        <f t="shared" si="0"/>
      </c>
      <c r="J57" s="22">
        <f t="shared" si="1"/>
      </c>
      <c r="K57" s="22">
        <f t="shared" si="2"/>
      </c>
      <c r="L57" s="15"/>
    </row>
    <row r="58" spans="1:12" ht="15">
      <c r="A58" s="15"/>
      <c r="B58" s="15" t="str">
        <f>'Town Data'!A54</f>
        <v>DERBY</v>
      </c>
      <c r="C58" s="51">
        <f>IF('Town Data'!C54&gt;9,'Town Data'!B54,"*")</f>
        <v>2246707.94</v>
      </c>
      <c r="D58" s="47" t="str">
        <f>IF('Town Data'!E54&gt;9,'Town Data'!D54,"*")</f>
        <v>*</v>
      </c>
      <c r="E58" s="48" t="str">
        <f>IF('Town Data'!G54&gt;9,'Town Data'!F54,"*")</f>
        <v>*</v>
      </c>
      <c r="F58" s="46">
        <f>IF('Town Data'!I54&gt;9,'Town Data'!H54,"*")</f>
        <v>2020034.08</v>
      </c>
      <c r="G58" s="47">
        <f>IF('Town Data'!K54&gt;9,'Town Data'!J54,"*")</f>
        <v>216276.18</v>
      </c>
      <c r="H58" s="48" t="str">
        <f>IF('Town Data'!M54&gt;9,'Town Data'!L54,"*")</f>
        <v>*</v>
      </c>
      <c r="I58" s="9">
        <f t="shared" si="0"/>
        <v>0.11221288900234785</v>
      </c>
      <c r="J58" s="9">
        <f t="shared" si="1"/>
      </c>
      <c r="K58" s="9">
        <f t="shared" si="2"/>
      </c>
      <c r="L58" s="15"/>
    </row>
    <row r="59" spans="1:12" ht="15">
      <c r="A59" s="15"/>
      <c r="B59" s="27" t="str">
        <f>'Town Data'!A55</f>
        <v>DORSET</v>
      </c>
      <c r="C59" s="52">
        <f>IF('Town Data'!C55&gt;9,'Town Data'!B55,"*")</f>
        <v>1179464.05</v>
      </c>
      <c r="D59" s="44">
        <f>IF('Town Data'!E55&gt;9,'Town Data'!D55,"*")</f>
        <v>578469.02</v>
      </c>
      <c r="E59" s="45" t="str">
        <f>IF('Town Data'!G55&gt;9,'Town Data'!F55,"*")</f>
        <v>*</v>
      </c>
      <c r="F59" s="44">
        <f>IF('Town Data'!I55&gt;9,'Town Data'!H55,"*")</f>
        <v>1138310.05</v>
      </c>
      <c r="G59" s="44">
        <f>IF('Town Data'!K55&gt;9,'Town Data'!J55,"*")</f>
        <v>549911.45</v>
      </c>
      <c r="H59" s="45" t="str">
        <f>IF('Town Data'!M55&gt;9,'Town Data'!L55,"*")</f>
        <v>*</v>
      </c>
      <c r="I59" s="22">
        <f t="shared" si="0"/>
        <v>0.03615359453252653</v>
      </c>
      <c r="J59" s="22">
        <f t="shared" si="1"/>
        <v>0.05193121547114552</v>
      </c>
      <c r="K59" s="22">
        <f t="shared" si="2"/>
      </c>
      <c r="L59" s="15"/>
    </row>
    <row r="60" spans="1:12" ht="15">
      <c r="A60" s="15"/>
      <c r="B60" s="15" t="str">
        <f>'Town Data'!A56</f>
        <v>DOVER</v>
      </c>
      <c r="C60" s="51">
        <f>IF('Town Data'!C56&gt;9,'Town Data'!B56,"*")</f>
        <v>1521476.86</v>
      </c>
      <c r="D60" s="47">
        <f>IF('Town Data'!E56&gt;9,'Town Data'!D56,"*")</f>
        <v>1100229.36</v>
      </c>
      <c r="E60" s="48">
        <f>IF('Town Data'!G56&gt;9,'Town Data'!F56,"*")</f>
        <v>572037.9</v>
      </c>
      <c r="F60" s="46">
        <f>IF('Town Data'!I56&gt;9,'Town Data'!H56,"*")</f>
        <v>1382858.98</v>
      </c>
      <c r="G60" s="47">
        <f>IF('Town Data'!K56&gt;9,'Town Data'!J56,"*")</f>
        <v>1218509.94</v>
      </c>
      <c r="H60" s="48">
        <f>IF('Town Data'!M56&gt;9,'Town Data'!L56,"*")</f>
        <v>485733.01</v>
      </c>
      <c r="I60" s="9">
        <f t="shared" si="0"/>
        <v>0.10024006930916421</v>
      </c>
      <c r="J60" s="9">
        <f t="shared" si="1"/>
        <v>-0.09706985238052293</v>
      </c>
      <c r="K60" s="9">
        <f t="shared" si="2"/>
        <v>0.1776796886832954</v>
      </c>
      <c r="L60" s="15"/>
    </row>
    <row r="61" spans="1:12" ht="15">
      <c r="A61" s="15"/>
      <c r="B61" s="27" t="str">
        <f>'Town Data'!A57</f>
        <v>DUMMERSTON</v>
      </c>
      <c r="C61" s="52" t="str">
        <f>IF('Town Data'!C57&gt;9,'Town Data'!B57,"*")</f>
        <v>*</v>
      </c>
      <c r="D61" s="44" t="str">
        <f>IF('Town Data'!E57&gt;9,'Town Data'!D57,"*")</f>
        <v>*</v>
      </c>
      <c r="E61" s="45" t="str">
        <f>IF('Town Data'!G57&gt;9,'Town Data'!F57,"*")</f>
        <v>*</v>
      </c>
      <c r="F61" s="44" t="str">
        <f>IF('Town Data'!I57&gt;9,'Town Data'!H57,"*")</f>
        <v>*</v>
      </c>
      <c r="G61" s="44" t="str">
        <f>IF('Town Data'!K57&gt;9,'Town Data'!J57,"*")</f>
        <v>*</v>
      </c>
      <c r="H61" s="45" t="str">
        <f>IF('Town Data'!M57&gt;9,'Town Data'!L57,"*")</f>
        <v>*</v>
      </c>
      <c r="I61" s="22">
        <f t="shared" si="0"/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DUXBURY</v>
      </c>
      <c r="C62" s="51" t="str">
        <f>IF('Town Data'!C58&gt;9,'Town Data'!B58,"*")</f>
        <v>*</v>
      </c>
      <c r="D62" s="47" t="str">
        <f>IF('Town Data'!E58&gt;9,'Town Data'!D58,"*")</f>
        <v>*</v>
      </c>
      <c r="E62" s="48" t="str">
        <f>IF('Town Data'!G58&gt;9,'Town Data'!F58,"*")</f>
        <v>*</v>
      </c>
      <c r="F62" s="46" t="str">
        <f>IF('Town Data'!I58&gt;9,'Town Data'!H58,"*")</f>
        <v>*</v>
      </c>
      <c r="G62" s="47" t="str">
        <f>IF('Town Data'!K58&gt;9,'Town Data'!J58,"*")</f>
        <v>*</v>
      </c>
      <c r="H62" s="48" t="str">
        <f>IF('Town Data'!M58&gt;9,'Town Data'!L58,"*")</f>
        <v>*</v>
      </c>
      <c r="I62" s="9">
        <f t="shared" si="0"/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EAST MONTPELIER</v>
      </c>
      <c r="C63" s="52" t="str">
        <f>IF('Town Data'!C59&gt;9,'Town Data'!B59,"*")</f>
        <v>*</v>
      </c>
      <c r="D63" s="44" t="str">
        <f>IF('Town Data'!E59&gt;9,'Town Data'!D59,"*")</f>
        <v>*</v>
      </c>
      <c r="E63" s="45" t="str">
        <f>IF('Town Data'!G59&gt;9,'Town Data'!F59,"*")</f>
        <v>*</v>
      </c>
      <c r="F63" s="44" t="str">
        <f>IF('Town Data'!I59&gt;9,'Town Data'!H59,"*")</f>
        <v>*</v>
      </c>
      <c r="G63" s="44" t="str">
        <f>IF('Town Data'!K59&gt;9,'Town Data'!J59,"*")</f>
        <v>*</v>
      </c>
      <c r="H63" s="45" t="str">
        <f>IF('Town Data'!M59&gt;9,'Town Data'!L59,"*")</f>
        <v>*</v>
      </c>
      <c r="I63" s="22">
        <f t="shared" si="0"/>
      </c>
      <c r="J63" s="22">
        <f t="shared" si="1"/>
      </c>
      <c r="K63" s="22">
        <f t="shared" si="2"/>
      </c>
      <c r="L63" s="15"/>
    </row>
    <row r="64" spans="1:12" ht="15">
      <c r="A64" s="15"/>
      <c r="B64" s="15" t="str">
        <f>'Town Data'!A60</f>
        <v>EDEN</v>
      </c>
      <c r="C64" s="51" t="str">
        <f>IF('Town Data'!C60&gt;9,'Town Data'!B60,"*")</f>
        <v>*</v>
      </c>
      <c r="D64" s="47" t="str">
        <f>IF('Town Data'!E60&gt;9,'Town Data'!D60,"*")</f>
        <v>*</v>
      </c>
      <c r="E64" s="48" t="str">
        <f>IF('Town Data'!G60&gt;9,'Town Data'!F60,"*")</f>
        <v>*</v>
      </c>
      <c r="F64" s="46" t="str">
        <f>IF('Town Data'!I60&gt;9,'Town Data'!H60,"*")</f>
        <v>*</v>
      </c>
      <c r="G64" s="47" t="str">
        <f>IF('Town Data'!K60&gt;9,'Town Data'!J60,"*")</f>
        <v>*</v>
      </c>
      <c r="H64" s="48" t="str">
        <f>IF('Town Data'!M60&gt;9,'Town Data'!L60,"*")</f>
        <v>*</v>
      </c>
      <c r="I64" s="9">
        <f t="shared" si="0"/>
      </c>
      <c r="J64" s="9">
        <f t="shared" si="1"/>
      </c>
      <c r="K64" s="9">
        <f t="shared" si="2"/>
      </c>
      <c r="L64" s="15"/>
    </row>
    <row r="65" spans="1:12" ht="15">
      <c r="A65" s="15"/>
      <c r="B65" s="27" t="str">
        <f>'Town Data'!A61</f>
        <v>ELMORE</v>
      </c>
      <c r="C65" s="52" t="str">
        <f>IF('Town Data'!C61&gt;9,'Town Data'!B61,"*")</f>
        <v>*</v>
      </c>
      <c r="D65" s="44">
        <f>IF('Town Data'!E61&gt;9,'Town Data'!D61,"*")</f>
        <v>27853.11</v>
      </c>
      <c r="E65" s="45" t="str">
        <f>IF('Town Data'!G61&gt;9,'Town Data'!F61,"*")</f>
        <v>*</v>
      </c>
      <c r="F65" s="44" t="str">
        <f>IF('Town Data'!I61&gt;9,'Town Data'!H61,"*")</f>
        <v>*</v>
      </c>
      <c r="G65" s="44" t="str">
        <f>IF('Town Data'!K61&gt;9,'Town Data'!J61,"*")</f>
        <v>*</v>
      </c>
      <c r="H65" s="45" t="str">
        <f>IF('Town Data'!M61&gt;9,'Town Data'!L61,"*")</f>
        <v>*</v>
      </c>
      <c r="I65" s="22">
        <f t="shared" si="0"/>
      </c>
      <c r="J65" s="22">
        <f t="shared" si="1"/>
      </c>
      <c r="K65" s="22">
        <f t="shared" si="2"/>
      </c>
      <c r="L65" s="15"/>
    </row>
    <row r="66" spans="1:12" ht="15">
      <c r="A66" s="15"/>
      <c r="B66" s="15" t="str">
        <f>'Town Data'!A62</f>
        <v>ENOSBURG</v>
      </c>
      <c r="C66" s="51">
        <f>IF('Town Data'!C62&gt;9,'Town Data'!B62,"*")</f>
        <v>958570.86</v>
      </c>
      <c r="D66" s="47" t="str">
        <f>IF('Town Data'!E62&gt;9,'Town Data'!D62,"*")</f>
        <v>*</v>
      </c>
      <c r="E66" s="48" t="str">
        <f>IF('Town Data'!G62&gt;9,'Town Data'!F62,"*")</f>
        <v>*</v>
      </c>
      <c r="F66" s="46">
        <f>IF('Town Data'!I62&gt;9,'Town Data'!H62,"*")</f>
        <v>981514.55</v>
      </c>
      <c r="G66" s="47" t="str">
        <f>IF('Town Data'!K62&gt;9,'Town Data'!J62,"*")</f>
        <v>*</v>
      </c>
      <c r="H66" s="48" t="str">
        <f>IF('Town Data'!M62&gt;9,'Town Data'!L62,"*")</f>
        <v>*</v>
      </c>
      <c r="I66" s="9">
        <f t="shared" si="0"/>
        <v>-0.02337580222320704</v>
      </c>
      <c r="J66" s="9">
        <f t="shared" si="1"/>
      </c>
      <c r="K66" s="9">
        <f t="shared" si="2"/>
      </c>
      <c r="L66" s="15"/>
    </row>
    <row r="67" spans="1:12" ht="15">
      <c r="A67" s="15"/>
      <c r="B67" s="27" t="str">
        <f>'Town Data'!A63</f>
        <v>ESSEX</v>
      </c>
      <c r="C67" s="52">
        <f>IF('Town Data'!C63&gt;9,'Town Data'!B63,"*")</f>
        <v>9020946.85</v>
      </c>
      <c r="D67" s="44" t="str">
        <f>IF('Town Data'!E63&gt;9,'Town Data'!D63,"*")</f>
        <v>*</v>
      </c>
      <c r="E67" s="45">
        <f>IF('Town Data'!G63&gt;9,'Town Data'!F63,"*")</f>
        <v>1026451.33</v>
      </c>
      <c r="F67" s="44">
        <f>IF('Town Data'!I63&gt;9,'Town Data'!H63,"*")</f>
        <v>8346063.72</v>
      </c>
      <c r="G67" s="44" t="str">
        <f>IF('Town Data'!K63&gt;9,'Town Data'!J63,"*")</f>
        <v>*</v>
      </c>
      <c r="H67" s="45">
        <f>IF('Town Data'!M63&gt;9,'Town Data'!L63,"*")</f>
        <v>945690.44</v>
      </c>
      <c r="I67" s="22">
        <f t="shared" si="0"/>
        <v>0.08086244637490018</v>
      </c>
      <c r="J67" s="22">
        <f t="shared" si="1"/>
      </c>
      <c r="K67" s="22">
        <f t="shared" si="2"/>
        <v>0.08539886477016731</v>
      </c>
      <c r="L67" s="15"/>
    </row>
    <row r="68" spans="1:12" ht="15">
      <c r="A68" s="15"/>
      <c r="B68" s="15" t="str">
        <f>'Town Data'!A64</f>
        <v>FAIR HAVEN</v>
      </c>
      <c r="C68" s="51">
        <f>IF('Town Data'!C64&gt;9,'Town Data'!B64,"*")</f>
        <v>1194488.65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>
        <f>IF('Town Data'!I64&gt;9,'Town Data'!H64,"*")</f>
        <v>1200068.44</v>
      </c>
      <c r="G68" s="47" t="str">
        <f>IF('Town Data'!K64&gt;9,'Town Data'!J64,"*")</f>
        <v>*</v>
      </c>
      <c r="H68" s="48" t="str">
        <f>IF('Town Data'!M64&gt;9,'Town Data'!L64,"*")</f>
        <v>*</v>
      </c>
      <c r="I68" s="9">
        <f t="shared" si="0"/>
        <v>-0.004649559820104958</v>
      </c>
      <c r="J68" s="9">
        <f t="shared" si="1"/>
      </c>
      <c r="K68" s="9">
        <f t="shared" si="2"/>
      </c>
      <c r="L68" s="15"/>
    </row>
    <row r="69" spans="1:12" ht="15">
      <c r="A69" s="15"/>
      <c r="B69" s="27" t="str">
        <f>'Town Data'!A65</f>
        <v>FAIRFAX</v>
      </c>
      <c r="C69" s="52">
        <f>IF('Town Data'!C65&gt;9,'Town Data'!B65,"*")</f>
        <v>476527.37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 t="str">
        <f>IF('Town Data'!I65&gt;9,'Town Data'!H65,"*")</f>
        <v>*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</c>
      <c r="J69" s="22">
        <f t="shared" si="1"/>
      </c>
      <c r="K69" s="22">
        <f t="shared" si="2"/>
      </c>
      <c r="L69" s="15"/>
    </row>
    <row r="70" spans="1:12" ht="15">
      <c r="A70" s="15"/>
      <c r="B70" s="15" t="str">
        <f>'Town Data'!A66</f>
        <v>FAIRFIELD</v>
      </c>
      <c r="C70" s="51" t="str">
        <f>IF('Town Data'!C66&gt;9,'Town Data'!B66,"*")</f>
        <v>*</v>
      </c>
      <c r="D70" s="47" t="str">
        <f>IF('Town Data'!E66&gt;9,'Town Data'!D66,"*")</f>
        <v>*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 t="str">
        <f>IF('Town Data'!K66&gt;9,'Town Data'!J66,"*")</f>
        <v>*</v>
      </c>
      <c r="H70" s="48" t="str">
        <f>IF('Town Data'!M66&gt;9,'Town Data'!L66,"*")</f>
        <v>*</v>
      </c>
      <c r="I70" s="9">
        <f t="shared" si="0"/>
      </c>
      <c r="J70" s="9">
        <f t="shared" si="1"/>
      </c>
      <c r="K70" s="9">
        <f t="shared" si="2"/>
      </c>
      <c r="L70" s="15"/>
    </row>
    <row r="71" spans="1:12" ht="15">
      <c r="A71" s="15"/>
      <c r="B71" s="27" t="str">
        <f>'Town Data'!A67</f>
        <v>FAIRLEE</v>
      </c>
      <c r="C71" s="52">
        <f>IF('Town Data'!C67&gt;9,'Town Data'!B67,"*")</f>
        <v>390572.62</v>
      </c>
      <c r="D71" s="44" t="str">
        <f>IF('Town Data'!E67&gt;9,'Town Data'!D67,"*")</f>
        <v>*</v>
      </c>
      <c r="E71" s="45" t="str">
        <f>IF('Town Data'!G67&gt;9,'Town Data'!F67,"*")</f>
        <v>*</v>
      </c>
      <c r="F71" s="44" t="str">
        <f>IF('Town Data'!I67&gt;9,'Town Data'!H67,"*")</f>
        <v>*</v>
      </c>
      <c r="G71" s="44" t="str">
        <f>IF('Town Data'!K67&gt;9,'Town Data'!J67,"*")</f>
        <v>*</v>
      </c>
      <c r="H71" s="45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FAYSTON</v>
      </c>
      <c r="C72" s="51" t="str">
        <f>IF('Town Data'!C68&gt;9,'Town Data'!B68,"*")</f>
        <v>*</v>
      </c>
      <c r="D72" s="47">
        <f>IF('Town Data'!E68&gt;9,'Town Data'!D68,"*")</f>
        <v>49226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>
        <f>IF('Town Data'!K68&gt;9,'Town Data'!J68,"*")</f>
        <v>87000.08</v>
      </c>
      <c r="H72" s="48" t="str">
        <f>IF('Town Data'!M68&gt;9,'Town Data'!L68,"*")</f>
        <v>*</v>
      </c>
      <c r="I72" s="9">
        <f t="shared" si="3"/>
      </c>
      <c r="J72" s="9">
        <f t="shared" si="4"/>
        <v>-0.4341844283361579</v>
      </c>
      <c r="K72" s="9">
        <f t="shared" si="5"/>
      </c>
      <c r="L72" s="15"/>
    </row>
    <row r="73" spans="1:12" ht="15">
      <c r="A73" s="15"/>
      <c r="B73" s="27" t="str">
        <f>'Town Data'!A69</f>
        <v>FERRISBURGH</v>
      </c>
      <c r="C73" s="52">
        <f>IF('Town Data'!C69&gt;9,'Town Data'!B69,"*")</f>
        <v>1039466.41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>
        <f>IF('Town Data'!I69&gt;9,'Town Data'!H69,"*")</f>
        <v>1063287.13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  <v>-0.02240290447228479</v>
      </c>
      <c r="J73" s="22">
        <f t="shared" si="4"/>
      </c>
      <c r="K73" s="22">
        <f t="shared" si="5"/>
      </c>
      <c r="L73" s="15"/>
    </row>
    <row r="74" spans="1:12" ht="15">
      <c r="A74" s="15"/>
      <c r="B74" s="15" t="str">
        <f>'Town Data'!A70</f>
        <v>FLETCHER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 t="str">
        <f>'Town Data'!A71</f>
        <v>FRANKLIN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 t="str">
        <f>'Town Data'!A72</f>
        <v>GEORGIA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 t="str">
        <f>'Town Data'!A73</f>
        <v>GLOVER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>
        <f>IF('Town Data'!K73&gt;9,'Town Data'!J73,"*")</f>
        <v>21366.95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 t="str">
        <f>'Town Data'!A74</f>
        <v>GOSHEN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 t="str">
        <f>'Town Data'!A75</f>
        <v>GRAFTON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 t="str">
        <f>'Town Data'!A76</f>
        <v>GRAND ISLE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>
        <f>IF('Town Data'!K76&gt;9,'Town Data'!J76,"*")</f>
        <v>44194.27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 t="str">
        <f>'Town Data'!A77</f>
        <v>GRANVILLE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 t="str">
        <f>'Town Data'!A78</f>
        <v>GREENSBORO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 t="str">
        <f>'Town Data'!A79</f>
        <v>GROTON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 t="str">
        <f>'Town Data'!A80</f>
        <v>GUILDHALL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 t="str">
        <f>'Town Data'!A81</f>
        <v>GUILFORD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 t="str">
        <f>'Town Data'!A82</f>
        <v>HALIFAX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 t="str">
        <f>'Town Data'!A83</f>
        <v>HANCOCK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 t="str">
        <f>'Town Data'!A84</f>
        <v>HARDWICK</v>
      </c>
      <c r="C88" s="51">
        <f>IF('Town Data'!C84&gt;9,'Town Data'!B84,"*")</f>
        <v>799555.49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>
        <f>IF('Town Data'!I84&gt;9,'Town Data'!H84,"*")</f>
        <v>646627.93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  <v>0.2365000843684558</v>
      </c>
      <c r="J88" s="9">
        <f t="shared" si="4"/>
      </c>
      <c r="K88" s="9">
        <f t="shared" si="5"/>
      </c>
      <c r="L88" s="15"/>
    </row>
    <row r="89" spans="1:12" ht="15">
      <c r="A89" s="15"/>
      <c r="B89" s="27" t="str">
        <f>'Town Data'!A85</f>
        <v>HARTFORD</v>
      </c>
      <c r="C89" s="52">
        <f>IF('Town Data'!C85&gt;9,'Town Data'!B85,"*")</f>
        <v>5274387.94</v>
      </c>
      <c r="D89" s="44">
        <f>IF('Town Data'!E85&gt;9,'Town Data'!D85,"*")</f>
        <v>3524687.03</v>
      </c>
      <c r="E89" s="45">
        <f>IF('Town Data'!G85&gt;9,'Town Data'!F85,"*")</f>
        <v>927988.11</v>
      </c>
      <c r="F89" s="44">
        <f>IF('Town Data'!I85&gt;9,'Town Data'!H85,"*")</f>
        <v>5314760.23</v>
      </c>
      <c r="G89" s="44">
        <f>IF('Town Data'!K85&gt;9,'Town Data'!J85,"*")</f>
        <v>3360951.07</v>
      </c>
      <c r="H89" s="45">
        <f>IF('Town Data'!M85&gt;9,'Town Data'!L85,"*")</f>
        <v>893027.96</v>
      </c>
      <c r="I89" s="22">
        <f t="shared" si="3"/>
        <v>-0.007596258015951932</v>
      </c>
      <c r="J89" s="22">
        <f t="shared" si="4"/>
        <v>0.048717150767684334</v>
      </c>
      <c r="K89" s="22">
        <f t="shared" si="5"/>
        <v>0.039147878415811334</v>
      </c>
      <c r="L89" s="15"/>
    </row>
    <row r="90" spans="1:12" ht="15">
      <c r="A90" s="15"/>
      <c r="B90" s="15" t="str">
        <f>'Town Data'!A86</f>
        <v>HARTLAND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 t="str">
        <f>'Town Data'!A87</f>
        <v>HIGHGATE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 t="str">
        <f>'Town Data'!A88</f>
        <v>HINESBURG</v>
      </c>
      <c r="C92" s="51">
        <f>IF('Town Data'!C88&gt;9,'Town Data'!B88,"*")</f>
        <v>1280600.6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>
        <f>IF('Town Data'!I88&gt;9,'Town Data'!H88,"*")</f>
        <v>1253376.62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  <v>0.021720510471944163</v>
      </c>
      <c r="J92" s="9">
        <f t="shared" si="4"/>
      </c>
      <c r="K92" s="9">
        <f t="shared" si="5"/>
      </c>
      <c r="L92" s="15"/>
    </row>
    <row r="93" spans="1:12" ht="15">
      <c r="A93" s="15"/>
      <c r="B93" s="27" t="str">
        <f>'Town Data'!A89</f>
        <v>HUBBARDTON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 t="str">
        <f>'Town Data'!A90</f>
        <v>HUNTINGTON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 t="str">
        <f>'Town Data'!A91</f>
        <v>HYDE PARK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 t="str">
        <f>'Town Data'!A92</f>
        <v>IRA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 t="str">
        <f>'Town Data'!A93</f>
        <v>IRASBURG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 t="str">
        <f>'Town Data'!A94</f>
        <v>ISLE LA MOTTE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 t="str">
        <f>'Town Data'!A95</f>
        <v>JAMAICA</v>
      </c>
      <c r="C99" s="52" t="str">
        <f>IF('Town Data'!C95&gt;9,'Town Data'!B95,"*")</f>
        <v>*</v>
      </c>
      <c r="D99" s="44">
        <f>IF('Town Data'!E95&gt;9,'Town Data'!D95,"*")</f>
        <v>81489.86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>
        <f>IF('Town Data'!K95&gt;9,'Town Data'!J95,"*")</f>
        <v>78365.17</v>
      </c>
      <c r="H99" s="45" t="str">
        <f>IF('Town Data'!M95&gt;9,'Town Data'!L95,"*")</f>
        <v>*</v>
      </c>
      <c r="I99" s="22">
        <f t="shared" si="3"/>
      </c>
      <c r="J99" s="22">
        <f t="shared" si="4"/>
        <v>0.03987345398472309</v>
      </c>
      <c r="K99" s="22">
        <f t="shared" si="5"/>
      </c>
      <c r="L99" s="15"/>
    </row>
    <row r="100" spans="1:12" ht="15">
      <c r="A100" s="15"/>
      <c r="B100" s="27" t="str">
        <f>'Town Data'!A96</f>
        <v>JAY</v>
      </c>
      <c r="C100" s="52" t="str">
        <f>IF('Town Data'!C96&gt;9,'Town Data'!B96,"*")</f>
        <v>*</v>
      </c>
      <c r="D100" s="44">
        <f>IF('Town Data'!E96&gt;9,'Town Data'!D96,"*")</f>
        <v>940870.83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>
        <f>IF('Town Data'!K96&gt;9,'Town Data'!J96,"*")</f>
        <v>881097.33</v>
      </c>
      <c r="H100" s="45" t="str">
        <f>IF('Town Data'!M96&gt;9,'Town Data'!L96,"*")</f>
        <v>*</v>
      </c>
      <c r="I100" s="22">
        <f t="shared" si="3"/>
      </c>
      <c r="J100" s="22">
        <f t="shared" si="4"/>
        <v>0.06783983785310074</v>
      </c>
      <c r="K100" s="22">
        <f t="shared" si="5"/>
      </c>
      <c r="L100" s="15"/>
    </row>
    <row r="101" spans="1:12" ht="15">
      <c r="A101" s="15"/>
      <c r="B101" s="27" t="str">
        <f>'Town Data'!A97</f>
        <v>JERICHO</v>
      </c>
      <c r="C101" s="52">
        <f>IF('Town Data'!C97&gt;9,'Town Data'!B97,"*")</f>
        <v>866595.16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>
        <f>IF('Town Data'!I97&gt;9,'Town Data'!H97,"*")</f>
        <v>810453.78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  <v>0.06927153822393178</v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JOHNSON</v>
      </c>
      <c r="C102" s="52">
        <f>IF('Town Data'!C98&gt;9,'Town Data'!B98,"*")</f>
        <v>731933.15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>
        <f>IF('Town Data'!I98&gt;9,'Town Data'!H98,"*")</f>
        <v>594085.76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  <v>0.23203281290566535</v>
      </c>
      <c r="J102" s="22">
        <f t="shared" si="7"/>
      </c>
      <c r="K102" s="22">
        <f t="shared" si="8"/>
      </c>
      <c r="L102" s="15"/>
    </row>
    <row r="103" spans="2:12" ht="15">
      <c r="B103" s="27" t="str">
        <f>'Town Data'!A99</f>
        <v>KILLINGTON</v>
      </c>
      <c r="C103" s="52">
        <f>IF('Town Data'!C99&gt;9,'Town Data'!B99,"*")</f>
        <v>4326864.51</v>
      </c>
      <c r="D103" s="44">
        <f>IF('Town Data'!E99&gt;9,'Town Data'!D99,"*")</f>
        <v>5073354.72</v>
      </c>
      <c r="E103" s="45">
        <f>IF('Town Data'!G99&gt;9,'Town Data'!F99,"*")</f>
        <v>2187780.66</v>
      </c>
      <c r="F103" s="44">
        <f>IF('Town Data'!I99&gt;9,'Town Data'!H99,"*")</f>
        <v>3378969.63</v>
      </c>
      <c r="G103" s="44">
        <f>IF('Town Data'!K99&gt;9,'Town Data'!J99,"*")</f>
        <v>4093925.68</v>
      </c>
      <c r="H103" s="45">
        <f>IF('Town Data'!M99&gt;9,'Town Data'!L99,"*")</f>
        <v>1545277.69</v>
      </c>
      <c r="I103" s="22">
        <f t="shared" si="6"/>
        <v>0.28052778917696275</v>
      </c>
      <c r="J103" s="22">
        <f t="shared" si="7"/>
        <v>0.23923957505745427</v>
      </c>
      <c r="K103" s="22">
        <f t="shared" si="8"/>
        <v>0.41578479658241896</v>
      </c>
      <c r="L103" s="15"/>
    </row>
    <row r="104" spans="2:12" ht="15">
      <c r="B104" s="27" t="str">
        <f>'Town Data'!A100</f>
        <v>KIRBY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 t="str">
        <f>'Town Data'!A101</f>
        <v>LANDGROVE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 t="str">
        <f>'Town Data'!A102</f>
        <v>LEICESTER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 t="str">
        <f>'Town Data'!A103</f>
        <v>LINCOLN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 t="str">
        <f>'Town Data'!A104</f>
        <v>LONDONDERRY</v>
      </c>
      <c r="C108" s="52">
        <f>IF('Town Data'!C104&gt;9,'Town Data'!B104,"*")</f>
        <v>644984.5</v>
      </c>
      <c r="D108" s="44">
        <f>IF('Town Data'!E104&gt;9,'Town Data'!D104,"*")</f>
        <v>197806.88</v>
      </c>
      <c r="E108" s="45" t="str">
        <f>IF('Town Data'!G104&gt;9,'Town Data'!F104,"*")</f>
        <v>*</v>
      </c>
      <c r="F108" s="44">
        <f>IF('Town Data'!I104&gt;9,'Town Data'!H104,"*")</f>
        <v>570630.29</v>
      </c>
      <c r="G108" s="44">
        <f>IF('Town Data'!K104&gt;9,'Town Data'!J104,"*")</f>
        <v>163607.54</v>
      </c>
      <c r="H108" s="45" t="str">
        <f>IF('Town Data'!M104&gt;9,'Town Data'!L104,"*")</f>
        <v>*</v>
      </c>
      <c r="I108" s="22">
        <f t="shared" si="6"/>
        <v>0.13030189827462535</v>
      </c>
      <c r="J108" s="22">
        <f t="shared" si="7"/>
        <v>0.20903278663073838</v>
      </c>
      <c r="K108" s="22">
        <f t="shared" si="8"/>
      </c>
      <c r="L108" s="15"/>
    </row>
    <row r="109" spans="2:12" ht="15">
      <c r="B109" s="27" t="str">
        <f>'Town Data'!A105</f>
        <v>LOWELL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 t="str">
        <f>'Town Data'!A106</f>
        <v>LUDLOW</v>
      </c>
      <c r="C110" s="52">
        <f>IF('Town Data'!C106&gt;9,'Town Data'!B106,"*")</f>
        <v>3989864.29</v>
      </c>
      <c r="D110" s="44">
        <f>IF('Town Data'!E106&gt;9,'Town Data'!D106,"*")</f>
        <v>3011239.62</v>
      </c>
      <c r="E110" s="45">
        <f>IF('Town Data'!G106&gt;9,'Town Data'!F106,"*")</f>
        <v>1145221.35</v>
      </c>
      <c r="F110" s="44">
        <f>IF('Town Data'!I106&gt;9,'Town Data'!H106,"*")</f>
        <v>3261085.04</v>
      </c>
      <c r="G110" s="44">
        <f>IF('Town Data'!K106&gt;9,'Town Data'!J106,"*")</f>
        <v>2619005.58</v>
      </c>
      <c r="H110" s="45">
        <f>IF('Town Data'!M106&gt;9,'Town Data'!L106,"*")</f>
        <v>940901.78</v>
      </c>
      <c r="I110" s="22">
        <f t="shared" si="6"/>
        <v>0.22347753617611885</v>
      </c>
      <c r="J110" s="22">
        <f t="shared" si="7"/>
        <v>0.14976449191070454</v>
      </c>
      <c r="K110" s="22">
        <f t="shared" si="8"/>
        <v>0.21715292110511264</v>
      </c>
      <c r="L110" s="15"/>
    </row>
    <row r="111" spans="2:12" ht="15">
      <c r="B111" s="27" t="str">
        <f>'Town Data'!A107</f>
        <v>LUNENBURG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 t="str">
        <f>'Town Data'!A108</f>
        <v>LYNDON</v>
      </c>
      <c r="C112" s="52">
        <f>IF('Town Data'!C108&gt;9,'Town Data'!B108,"*")</f>
        <v>2616031.48</v>
      </c>
      <c r="D112" s="44">
        <f>IF('Town Data'!E108&gt;9,'Town Data'!D108,"*")</f>
        <v>258634.45</v>
      </c>
      <c r="E112" s="45">
        <f>IF('Town Data'!G108&gt;9,'Town Data'!F108,"*")</f>
        <v>246318.7</v>
      </c>
      <c r="F112" s="44">
        <f>IF('Town Data'!I108&gt;9,'Town Data'!H108,"*")</f>
        <v>2644392.01</v>
      </c>
      <c r="G112" s="44">
        <f>IF('Town Data'!K108&gt;9,'Town Data'!J108,"*")</f>
        <v>274160.3</v>
      </c>
      <c r="H112" s="45">
        <f>IF('Town Data'!M108&gt;9,'Town Data'!L108,"*")</f>
        <v>286600.16</v>
      </c>
      <c r="I112" s="22">
        <f t="shared" si="6"/>
        <v>-0.010724782820683156</v>
      </c>
      <c r="J112" s="22">
        <f t="shared" si="7"/>
        <v>-0.05663055518979217</v>
      </c>
      <c r="K112" s="22">
        <f t="shared" si="8"/>
        <v>-0.1405493283744153</v>
      </c>
      <c r="L112" s="15"/>
    </row>
    <row r="113" spans="2:12" ht="15">
      <c r="B113" s="27" t="str">
        <f>'Town Data'!A109</f>
        <v>MAIDSTONE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 t="str">
        <f>'Town Data'!A110</f>
        <v>MANCHESTER</v>
      </c>
      <c r="C114" s="52">
        <f>IF('Town Data'!C110&gt;9,'Town Data'!B110,"*")</f>
        <v>6432553.99</v>
      </c>
      <c r="D114" s="44">
        <f>IF('Town Data'!E110&gt;9,'Town Data'!D110,"*")</f>
        <v>6660537.75</v>
      </c>
      <c r="E114" s="45">
        <f>IF('Town Data'!G110&gt;9,'Town Data'!F110,"*")</f>
        <v>1633436.89</v>
      </c>
      <c r="F114" s="44">
        <f>IF('Town Data'!I110&gt;9,'Town Data'!H110,"*")</f>
        <v>6346274.75</v>
      </c>
      <c r="G114" s="44">
        <f>IF('Town Data'!K110&gt;9,'Town Data'!J110,"*")</f>
        <v>5401693.58</v>
      </c>
      <c r="H114" s="45">
        <f>IF('Town Data'!M110&gt;9,'Town Data'!L110,"*")</f>
        <v>1548967.57</v>
      </c>
      <c r="I114" s="22">
        <f t="shared" si="6"/>
        <v>0.013595257595804567</v>
      </c>
      <c r="J114" s="22">
        <f t="shared" si="7"/>
        <v>0.23304620141003998</v>
      </c>
      <c r="K114" s="22">
        <f t="shared" si="8"/>
        <v>0.054532658808344084</v>
      </c>
      <c r="L114" s="15"/>
    </row>
    <row r="115" spans="2:12" ht="15">
      <c r="B115" s="27" t="str">
        <f>'Town Data'!A111</f>
        <v>MARLBORO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 t="str">
        <f>'Town Data'!A112</f>
        <v>MARSHFIELD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 t="str">
        <f>'Town Data'!A113</f>
        <v>MENDON</v>
      </c>
      <c r="C117" s="52" t="str">
        <f>IF('Town Data'!C113&gt;9,'Town Data'!B113,"*")</f>
        <v>*</v>
      </c>
      <c r="D117" s="44">
        <f>IF('Town Data'!E113&gt;9,'Town Data'!D113,"*")</f>
        <v>518267.22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 t="str">
        <f>'Town Data'!A114</f>
        <v>MIDDLEBURY</v>
      </c>
      <c r="C118" s="52">
        <f>IF('Town Data'!C114&gt;9,'Town Data'!B114,"*")</f>
        <v>5728332.86</v>
      </c>
      <c r="D118" s="44">
        <f>IF('Town Data'!E114&gt;9,'Town Data'!D114,"*")</f>
        <v>1671660.28</v>
      </c>
      <c r="E118" s="45">
        <f>IF('Town Data'!G114&gt;9,'Town Data'!F114,"*")</f>
        <v>955441.47</v>
      </c>
      <c r="F118" s="44">
        <f>IF('Town Data'!I114&gt;9,'Town Data'!H114,"*")</f>
        <v>5537869.4</v>
      </c>
      <c r="G118" s="44">
        <f>IF('Town Data'!K114&gt;9,'Town Data'!J114,"*")</f>
        <v>1544845.19</v>
      </c>
      <c r="H118" s="45">
        <f>IF('Town Data'!M114&gt;9,'Town Data'!L114,"*")</f>
        <v>917789.55</v>
      </c>
      <c r="I118" s="22">
        <f t="shared" si="6"/>
        <v>0.034392912913403115</v>
      </c>
      <c r="J118" s="22">
        <f t="shared" si="7"/>
        <v>0.0820891897912438</v>
      </c>
      <c r="K118" s="22">
        <f t="shared" si="8"/>
        <v>0.04102456821392216</v>
      </c>
      <c r="L118" s="15"/>
    </row>
    <row r="119" spans="2:12" ht="15">
      <c r="B119" s="27" t="str">
        <f>'Town Data'!A115</f>
        <v>MIDDLESEX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 t="str">
        <f>'Town Data'!A116</f>
        <v>MIDDLETOWN SPRINGS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 t="str">
        <f>'Town Data'!A117</f>
        <v>MILTON</v>
      </c>
      <c r="C121" s="52">
        <f>IF('Town Data'!C117&gt;9,'Town Data'!B117,"*")</f>
        <v>2617015.87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>
        <f>IF('Town Data'!I117&gt;9,'Town Data'!H117,"*")</f>
        <v>2675246.22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  <v>-0.021766351659399816</v>
      </c>
      <c r="J121" s="22">
        <f t="shared" si="7"/>
      </c>
      <c r="K121" s="22">
        <f t="shared" si="8"/>
      </c>
      <c r="L121" s="15"/>
    </row>
    <row r="122" spans="2:12" ht="15">
      <c r="B122" s="27" t="str">
        <f>'Town Data'!A118</f>
        <v>MONKTON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 t="str">
        <f>'Town Data'!A119</f>
        <v>MONTGOMERY</v>
      </c>
      <c r="C123" s="52" t="str">
        <f>IF('Town Data'!C119&gt;9,'Town Data'!B119,"*")</f>
        <v>*</v>
      </c>
      <c r="D123" s="44">
        <f>IF('Town Data'!E119&gt;9,'Town Data'!D119,"*")</f>
        <v>125409.08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>
        <f>IF('Town Data'!K119&gt;9,'Town Data'!J119,"*")</f>
        <v>111871.9</v>
      </c>
      <c r="H123" s="45" t="str">
        <f>IF('Town Data'!M119&gt;9,'Town Data'!L119,"*")</f>
        <v>*</v>
      </c>
      <c r="I123" s="22">
        <f t="shared" si="6"/>
      </c>
      <c r="J123" s="22">
        <f t="shared" si="7"/>
        <v>0.12100607927459897</v>
      </c>
      <c r="K123" s="22">
        <f t="shared" si="8"/>
      </c>
      <c r="L123" s="15"/>
    </row>
    <row r="124" spans="2:12" ht="15">
      <c r="B124" s="27" t="str">
        <f>'Town Data'!A120</f>
        <v>MONTPELIER</v>
      </c>
      <c r="C124" s="52">
        <f>IF('Town Data'!C120&gt;9,'Town Data'!B120,"*")</f>
        <v>5931471.63</v>
      </c>
      <c r="D124" s="44">
        <f>IF('Town Data'!E120&gt;9,'Town Data'!D120,"*")</f>
        <v>995703.11</v>
      </c>
      <c r="E124" s="45">
        <f>IF('Town Data'!G120&gt;9,'Town Data'!F120,"*")</f>
        <v>1099586.49</v>
      </c>
      <c r="F124" s="44">
        <f>IF('Town Data'!I120&gt;9,'Town Data'!H120,"*")</f>
        <v>6028756.77</v>
      </c>
      <c r="G124" s="44">
        <f>IF('Town Data'!K120&gt;9,'Town Data'!J120,"*")</f>
        <v>984121.68</v>
      </c>
      <c r="H124" s="45">
        <f>IF('Town Data'!M120&gt;9,'Town Data'!L120,"*")</f>
        <v>1167837.49</v>
      </c>
      <c r="I124" s="22">
        <f t="shared" si="6"/>
        <v>-0.016136849388932915</v>
      </c>
      <c r="J124" s="22">
        <f t="shared" si="7"/>
        <v>0.01176829068535502</v>
      </c>
      <c r="K124" s="22">
        <f t="shared" si="8"/>
        <v>-0.058442206714908594</v>
      </c>
      <c r="L124" s="15"/>
    </row>
    <row r="125" spans="2:12" ht="15">
      <c r="B125" s="27" t="str">
        <f>'Town Data'!A121</f>
        <v>MORETOWN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 t="str">
        <f>'Town Data'!A122</f>
        <v>MORGAN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 t="str">
        <f>'Town Data'!A123</f>
        <v>MORRISTOWN</v>
      </c>
      <c r="C127" s="52">
        <f>IF('Town Data'!C123&gt;9,'Town Data'!B123,"*")</f>
        <v>3131277.45</v>
      </c>
      <c r="D127" s="44">
        <f>IF('Town Data'!E123&gt;9,'Town Data'!D123,"*")</f>
        <v>349739.78</v>
      </c>
      <c r="E127" s="45">
        <f>IF('Town Data'!G123&gt;9,'Town Data'!F123,"*")</f>
        <v>286626.56</v>
      </c>
      <c r="F127" s="44">
        <f>IF('Town Data'!I123&gt;9,'Town Data'!H123,"*")</f>
        <v>3105476.92</v>
      </c>
      <c r="G127" s="44">
        <f>IF('Town Data'!K123&gt;9,'Town Data'!J123,"*")</f>
        <v>304704.58</v>
      </c>
      <c r="H127" s="45">
        <f>IF('Town Data'!M123&gt;9,'Town Data'!L123,"*")</f>
        <v>269018.03</v>
      </c>
      <c r="I127" s="22">
        <f t="shared" si="6"/>
        <v>0.008308073337733987</v>
      </c>
      <c r="J127" s="22">
        <f t="shared" si="7"/>
        <v>0.14779955063360062</v>
      </c>
      <c r="K127" s="22">
        <f t="shared" si="8"/>
        <v>0.06545483215381499</v>
      </c>
    </row>
    <row r="128" spans="2:11" ht="15">
      <c r="B128" s="27" t="str">
        <f>'Town Data'!A124</f>
        <v>MOUNT HOLLY</v>
      </c>
      <c r="C128" s="52" t="str">
        <f>IF('Town Data'!C124&gt;9,'Town Data'!B124,"*")</f>
        <v>*</v>
      </c>
      <c r="D128" s="44">
        <f>IF('Town Data'!E124&gt;9,'Town Data'!D124,"*")</f>
        <v>53322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>
        <f>IF('Town Data'!K124&gt;9,'Town Data'!J124,"*")</f>
        <v>73056.28</v>
      </c>
      <c r="H128" s="45" t="str">
        <f>IF('Town Data'!M124&gt;9,'Town Data'!L124,"*")</f>
        <v>*</v>
      </c>
      <c r="I128" s="22">
        <f t="shared" si="6"/>
      </c>
      <c r="J128" s="22">
        <f t="shared" si="7"/>
        <v>-0.2701243479684429</v>
      </c>
      <c r="K128" s="22">
        <f t="shared" si="8"/>
      </c>
    </row>
    <row r="129" spans="2:11" ht="15">
      <c r="B129" s="27" t="str">
        <f>'Town Data'!A125</f>
        <v>MOUNT TABOR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 t="str">
        <f>'Town Data'!A126</f>
        <v>NEW HAVEN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 t="str">
        <f>'Town Data'!A127</f>
        <v>NEWARK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 t="str">
        <f>'Town Data'!A128</f>
        <v>NEWBURY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 t="str">
        <f>'Town Data'!A129</f>
        <v>NEWFANE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>
        <f>IF('Town Data'!K129&gt;9,'Town Data'!J129,"*")</f>
        <v>146014.46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 t="str">
        <f>'Town Data'!A130</f>
        <v>NEWPORT</v>
      </c>
      <c r="C134" s="52">
        <f>IF('Town Data'!C130&gt;9,'Town Data'!B130,"*")</f>
        <v>2235220.54</v>
      </c>
      <c r="D134" s="44" t="str">
        <f>IF('Town Data'!E130&gt;9,'Town Data'!D130,"*")</f>
        <v>*</v>
      </c>
      <c r="E134" s="45">
        <f>IF('Town Data'!G130&gt;9,'Town Data'!F130,"*")</f>
        <v>332826.27</v>
      </c>
      <c r="F134" s="44">
        <f>IF('Town Data'!I130&gt;9,'Town Data'!H130,"*")</f>
        <v>2326917.38</v>
      </c>
      <c r="G134" s="44" t="str">
        <f>IF('Town Data'!K130&gt;9,'Town Data'!J130,"*")</f>
        <v>*</v>
      </c>
      <c r="H134" s="45">
        <f>IF('Town Data'!M130&gt;9,'Town Data'!L130,"*")</f>
        <v>363645.39</v>
      </c>
      <c r="I134" s="22">
        <f t="shared" si="6"/>
        <v>-0.03940700292504578</v>
      </c>
      <c r="J134" s="22">
        <f t="shared" si="7"/>
      </c>
      <c r="K134" s="22">
        <f t="shared" si="8"/>
        <v>-0.08475047628130249</v>
      </c>
    </row>
    <row r="135" spans="2:11" ht="15">
      <c r="B135" s="27" t="str">
        <f>'Town Data'!A131</f>
        <v>NEWPORT TOWN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 t="str">
        <f>'Town Data'!A132</f>
        <v>NORTH HERO</v>
      </c>
      <c r="C136" s="52" t="str">
        <f>IF('Town Data'!C132&gt;9,'Town Data'!B132,"*")</f>
        <v>*</v>
      </c>
      <c r="D136" s="44">
        <f>IF('Town Data'!E132&gt;9,'Town Data'!D132,"*")</f>
        <v>187228.49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 t="str">
        <f>'Town Data'!A133</f>
        <v>NORTHFIELD</v>
      </c>
      <c r="C137" s="52">
        <f>IF('Town Data'!C133&gt;9,'Town Data'!B133,"*")</f>
        <v>853947.71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>
        <f>IF('Town Data'!I133&gt;9,'Town Data'!H133,"*")</f>
        <v>755903.86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  <v>0.12970412665970507</v>
      </c>
      <c r="J137" s="22">
        <f t="shared" si="7"/>
      </c>
      <c r="K137" s="22">
        <f t="shared" si="8"/>
      </c>
    </row>
    <row r="138" spans="2:11" ht="15">
      <c r="B138" s="27" t="str">
        <f>'Town Data'!A134</f>
        <v>NORTON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 t="str">
        <f>'Town Data'!A135</f>
        <v>NORWICH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 t="str">
        <f>'Town Data'!A136</f>
        <v>ORWELL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 t="str">
        <f>'Town Data'!A137</f>
        <v>PANTON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 t="str">
        <f>'Town Data'!A138</f>
        <v>PAWLET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 t="str">
        <f>'Town Data'!A139</f>
        <v>PEACHAM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 t="str">
        <f>'Town Data'!A140</f>
        <v>PERU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 t="str">
        <f>'Town Data'!A141</f>
        <v>PITTSFIELD</v>
      </c>
      <c r="C145" s="52" t="str">
        <f>IF('Town Data'!C141&gt;9,'Town Data'!B141,"*")</f>
        <v>*</v>
      </c>
      <c r="D145" s="44">
        <f>IF('Town Data'!E141&gt;9,'Town Data'!D141,"*")</f>
        <v>177865.48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>
        <f>IF('Town Data'!K141&gt;9,'Town Data'!J141,"*")</f>
        <v>155488.12</v>
      </c>
      <c r="H145" s="45" t="str">
        <f>IF('Town Data'!M141&gt;9,'Town Data'!L141,"*")</f>
        <v>*</v>
      </c>
      <c r="I145" s="22">
        <f t="shared" si="6"/>
      </c>
      <c r="J145" s="22">
        <f t="shared" si="7"/>
        <v>0.1439168471520526</v>
      </c>
      <c r="K145" s="22">
        <f t="shared" si="8"/>
      </c>
    </row>
    <row r="146" spans="2:11" ht="15">
      <c r="B146" s="27" t="str">
        <f>'Town Data'!A142</f>
        <v>PITTSFORD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 t="str">
        <f>'Town Data'!A143</f>
        <v>PLAINFIELD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 t="str">
        <f>'Town Data'!A144</f>
        <v>PLYMOUTH</v>
      </c>
      <c r="C148" s="52" t="str">
        <f>IF('Town Data'!C144&gt;9,'Town Data'!B144,"*")</f>
        <v>*</v>
      </c>
      <c r="D148" s="44">
        <f>IF('Town Data'!E144&gt;9,'Town Data'!D144,"*")</f>
        <v>153980.25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>
        <f>IF('Town Data'!K144&gt;9,'Town Data'!J144,"*")</f>
        <v>183647.23</v>
      </c>
      <c r="H148" s="45" t="str">
        <f>IF('Town Data'!M144&gt;9,'Town Data'!L144,"*")</f>
        <v>*</v>
      </c>
      <c r="I148" s="22">
        <f t="shared" si="6"/>
      </c>
      <c r="J148" s="22">
        <f t="shared" si="7"/>
        <v>-0.16154330234112438</v>
      </c>
      <c r="K148" s="22">
        <f t="shared" si="8"/>
      </c>
    </row>
    <row r="149" spans="2:11" ht="15">
      <c r="B149" s="27" t="str">
        <f>'Town Data'!A145</f>
        <v>POMFRET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 t="str">
        <f>'Town Data'!A146</f>
        <v>POULTNEY</v>
      </c>
      <c r="C150" s="52">
        <f>IF('Town Data'!C146&gt;9,'Town Data'!B146,"*")</f>
        <v>539788.03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>
        <f>IF('Town Data'!I146&gt;9,'Town Data'!H146,"*")</f>
        <v>508468.27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  <v>0.06159629193774473</v>
      </c>
      <c r="J150" s="22">
        <f t="shared" si="7"/>
      </c>
      <c r="K150" s="22">
        <f t="shared" si="8"/>
      </c>
    </row>
    <row r="151" spans="2:11" ht="15">
      <c r="B151" s="27" t="str">
        <f>'Town Data'!A147</f>
        <v>POWNAL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 t="str">
        <f>'Town Data'!A148</f>
        <v>PROCTOR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 t="str">
        <f>'Town Data'!A149</f>
        <v>PUTNEY</v>
      </c>
      <c r="C153" s="52">
        <f>IF('Town Data'!C149&gt;9,'Town Data'!B149,"*")</f>
        <v>388602.24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>
        <f>IF('Town Data'!I149&gt;9,'Town Data'!H149,"*")</f>
        <v>492917.02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  <v>-0.21162746622139367</v>
      </c>
      <c r="J153" s="22">
        <f t="shared" si="7"/>
      </c>
      <c r="K153" s="22">
        <f t="shared" si="8"/>
      </c>
    </row>
    <row r="154" spans="2:11" ht="15">
      <c r="B154" s="27" t="str">
        <f>'Town Data'!A150</f>
        <v>RANDOLPH</v>
      </c>
      <c r="C154" s="52">
        <f>IF('Town Data'!C150&gt;9,'Town Data'!B150,"*")</f>
        <v>1538570.83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>
        <f>IF('Town Data'!I150&gt;9,'Town Data'!H150,"*")</f>
        <v>1649306.6</v>
      </c>
      <c r="G154" s="44" t="str">
        <f>IF('Town Data'!K150&gt;9,'Town Data'!J150,"*")</f>
        <v>*</v>
      </c>
      <c r="H154" s="45">
        <f>IF('Town Data'!M150&gt;9,'Town Data'!L150,"*")</f>
        <v>138576.61</v>
      </c>
      <c r="I154" s="22">
        <f t="shared" si="6"/>
        <v>-0.0671408032927292</v>
      </c>
      <c r="J154" s="22">
        <f t="shared" si="7"/>
      </c>
      <c r="K154" s="22">
        <f t="shared" si="8"/>
      </c>
    </row>
    <row r="155" spans="2:11" ht="15">
      <c r="B155" s="27" t="str">
        <f>'Town Data'!A151</f>
        <v>READING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 t="str">
        <f>'Town Data'!A152</f>
        <v>READSBORO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 t="str">
        <f>'Town Data'!A153</f>
        <v>RICHFORD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 t="str">
        <f>'Town Data'!A154</f>
        <v>RICHMOND</v>
      </c>
      <c r="C158" s="52">
        <f>IF('Town Data'!C154&gt;9,'Town Data'!B154,"*")</f>
        <v>713951.84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>
        <f>IF('Town Data'!I154&gt;9,'Town Data'!H154,"*")</f>
        <v>785310.31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  <v>-0.09086659004897069</v>
      </c>
      <c r="J158" s="22">
        <f t="shared" si="7"/>
      </c>
      <c r="K158" s="22">
        <f t="shared" si="8"/>
      </c>
    </row>
    <row r="159" spans="2:11" ht="15">
      <c r="B159" s="27" t="str">
        <f>'Town Data'!A155</f>
        <v>RIPTON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 t="str">
        <f>'Town Data'!A156</f>
        <v>ROCHESTER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>
        <f>IF('Town Data'!I156&gt;9,'Town Data'!H156,"*")</f>
        <v>304829.81</v>
      </c>
      <c r="G160" s="44">
        <f>IF('Town Data'!K156&gt;9,'Town Data'!J156,"*")</f>
        <v>117325.36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 t="str">
        <f>'Town Data'!A157</f>
        <v>ROCKINGHAM</v>
      </c>
      <c r="C161" s="52">
        <f>IF('Town Data'!C157&gt;9,'Town Data'!B157,"*")</f>
        <v>1174687.9</v>
      </c>
      <c r="D161" s="44" t="str">
        <f>IF('Town Data'!E157&gt;9,'Town Data'!D157,"*")</f>
        <v>*</v>
      </c>
      <c r="E161" s="45">
        <f>IF('Town Data'!G157&gt;9,'Town Data'!F157,"*")</f>
        <v>271030.51</v>
      </c>
      <c r="F161" s="44">
        <f>IF('Town Data'!I157&gt;9,'Town Data'!H157,"*")</f>
        <v>1275973.76</v>
      </c>
      <c r="G161" s="44">
        <f>IF('Town Data'!K157&gt;9,'Town Data'!J157,"*")</f>
        <v>159960.48</v>
      </c>
      <c r="H161" s="45">
        <f>IF('Town Data'!M157&gt;9,'Town Data'!L157,"*")</f>
        <v>305986.13</v>
      </c>
      <c r="I161" s="22">
        <f t="shared" si="6"/>
        <v>-0.07937926560496049</v>
      </c>
      <c r="J161" s="22">
        <f t="shared" si="7"/>
      </c>
      <c r="K161" s="22">
        <f t="shared" si="8"/>
        <v>-0.11423923038603088</v>
      </c>
    </row>
    <row r="162" spans="2:11" ht="15">
      <c r="B162" s="27" t="str">
        <f>'Town Data'!A158</f>
        <v>ROXBURY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 t="str">
        <f>'Town Data'!A159</f>
        <v>ROYALTON</v>
      </c>
      <c r="C163" s="52">
        <f>IF('Town Data'!C159&gt;9,'Town Data'!B159,"*")</f>
        <v>916450.96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>
        <f>IF('Town Data'!I159&gt;9,'Town Data'!H159,"*")</f>
        <v>887561.68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  <v>0.032549039296063245</v>
      </c>
      <c r="J163" s="22">
        <f t="shared" si="7"/>
      </c>
      <c r="K163" s="22">
        <f t="shared" si="8"/>
      </c>
    </row>
    <row r="164" spans="2:11" ht="15">
      <c r="B164" s="27" t="str">
        <f>'Town Data'!A160</f>
        <v>RUPERT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 t="str">
        <f>'Town Data'!A161</f>
        <v>RUTLAND</v>
      </c>
      <c r="C165" s="52">
        <f>IF('Town Data'!C161&gt;9,'Town Data'!B161,"*")</f>
        <v>12253092.39</v>
      </c>
      <c r="D165" s="44">
        <f>IF('Town Data'!E161&gt;9,'Town Data'!D161,"*")</f>
        <v>2555960.85</v>
      </c>
      <c r="E165" s="45">
        <f>IF('Town Data'!G161&gt;9,'Town Data'!F161,"*")</f>
        <v>1490414.89</v>
      </c>
      <c r="F165" s="44">
        <f>IF('Town Data'!I161&gt;9,'Town Data'!H161,"*")</f>
        <v>11731546.44</v>
      </c>
      <c r="G165" s="44">
        <f>IF('Town Data'!K161&gt;9,'Town Data'!J161,"*")</f>
        <v>2055598.9</v>
      </c>
      <c r="H165" s="45">
        <f>IF('Town Data'!M161&gt;9,'Town Data'!L161,"*")</f>
        <v>1449922.16</v>
      </c>
      <c r="I165" s="22">
        <f aca="true" t="shared" si="9" ref="I165:I228">_xlfn.IFERROR((C165-F165)/F165,"")</f>
        <v>0.04445670932365172</v>
      </c>
      <c r="J165" s="22">
        <f aca="true" t="shared" si="10" ref="J165:J228">_xlfn.IFERROR((D165-G165)/G165,"")</f>
        <v>0.24341419427690889</v>
      </c>
      <c r="K165" s="22">
        <f aca="true" t="shared" si="11" ref="K165:K228">_xlfn.IFERROR((E165-H165)/H165,"")</f>
        <v>0.027927519915965683</v>
      </c>
    </row>
    <row r="166" spans="2:11" ht="15">
      <c r="B166" s="27" t="str">
        <f>'Town Data'!A162</f>
        <v>RUTLAND TOWN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 t="str">
        <f>'Town Data'!A163</f>
        <v>RYEGATE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 t="str">
        <f>'Town Data'!A164</f>
        <v>SALISBURY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 t="str">
        <f>'Town Data'!A165</f>
        <v>SANDGATE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 t="str">
        <f>'Town Data'!A166</f>
        <v>SEARSBURG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 t="str">
        <f>'Town Data'!A167</f>
        <v>SHAFTSBURY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 t="str">
        <f>'Town Data'!A168</f>
        <v>SHARON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 t="str">
        <f>'Town Data'!A169</f>
        <v>SHEFFIELD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 t="str">
        <f>'Town Data'!A170</f>
        <v>SHELBURNE</v>
      </c>
      <c r="C174" s="52">
        <f>IF('Town Data'!C170&gt;9,'Town Data'!B170,"*")</f>
        <v>2820280.19</v>
      </c>
      <c r="D174" s="44">
        <f>IF('Town Data'!E170&gt;9,'Town Data'!D170,"*")</f>
        <v>838720.27</v>
      </c>
      <c r="E174" s="45">
        <f>IF('Town Data'!G170&gt;9,'Town Data'!F170,"*")</f>
        <v>371329.65</v>
      </c>
      <c r="F174" s="44">
        <f>IF('Town Data'!I170&gt;9,'Town Data'!H170,"*")</f>
        <v>2470965.47</v>
      </c>
      <c r="G174" s="44">
        <f>IF('Town Data'!K170&gt;9,'Town Data'!J170,"*")</f>
        <v>916563.91</v>
      </c>
      <c r="H174" s="45">
        <f>IF('Town Data'!M170&gt;9,'Town Data'!L170,"*")</f>
        <v>408188.27</v>
      </c>
      <c r="I174" s="22">
        <f t="shared" si="9"/>
        <v>0.14136770595988932</v>
      </c>
      <c r="J174" s="22">
        <f t="shared" si="10"/>
        <v>-0.08492985502778526</v>
      </c>
      <c r="K174" s="22">
        <f t="shared" si="11"/>
        <v>-0.09029808720373075</v>
      </c>
    </row>
    <row r="175" spans="2:11" ht="15">
      <c r="B175" s="27" t="str">
        <f>'Town Data'!A171</f>
        <v>SHELDON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 t="str">
        <f>'Town Data'!A172</f>
        <v>SHOREHAM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 t="str">
        <f>'Town Data'!A173</f>
        <v>SHREWSBURY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 t="str">
        <f>'Town Data'!A174</f>
        <v>SOUTH BURLINGTON</v>
      </c>
      <c r="C178" s="52">
        <f>IF('Town Data'!C174&gt;9,'Town Data'!B174,"*")</f>
        <v>21748599.54</v>
      </c>
      <c r="D178" s="44">
        <f>IF('Town Data'!E174&gt;9,'Town Data'!D174,"*")</f>
        <v>11184360.95</v>
      </c>
      <c r="E178" s="45">
        <f>IF('Town Data'!G174&gt;9,'Town Data'!F174,"*")</f>
        <v>2671817.99</v>
      </c>
      <c r="F178" s="44">
        <f>IF('Town Data'!I174&gt;9,'Town Data'!H174,"*")</f>
        <v>21805982.55</v>
      </c>
      <c r="G178" s="44">
        <f>IF('Town Data'!K174&gt;9,'Town Data'!J174,"*")</f>
        <v>10052052.46</v>
      </c>
      <c r="H178" s="45">
        <f>IF('Town Data'!M174&gt;9,'Town Data'!L174,"*")</f>
        <v>2625271.13</v>
      </c>
      <c r="I178" s="22">
        <f t="shared" si="9"/>
        <v>-0.002631525998355054</v>
      </c>
      <c r="J178" s="22">
        <f t="shared" si="10"/>
        <v>0.1126445066324294</v>
      </c>
      <c r="K178" s="22">
        <f t="shared" si="11"/>
        <v>0.01773030582178395</v>
      </c>
    </row>
    <row r="179" spans="2:11" ht="15">
      <c r="B179" s="27" t="str">
        <f>'Town Data'!A175</f>
        <v>SOUTH HERO</v>
      </c>
      <c r="C179" s="52">
        <f>IF('Town Data'!C175&gt;9,'Town Data'!B175,"*")</f>
        <v>349289.5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>
        <f>IF('Town Data'!I175&gt;9,'Town Data'!H175,"*")</f>
        <v>424050.87</v>
      </c>
      <c r="G179" s="44">
        <f>IF('Town Data'!K175&gt;9,'Town Data'!J175,"*")</f>
        <v>19885.52</v>
      </c>
      <c r="H179" s="45" t="str">
        <f>IF('Town Data'!M175&gt;9,'Town Data'!L175,"*")</f>
        <v>*</v>
      </c>
      <c r="I179" s="22">
        <f t="shared" si="9"/>
        <v>-0.17630283366710225</v>
      </c>
      <c r="J179" s="22">
        <f t="shared" si="10"/>
      </c>
      <c r="K179" s="22">
        <f t="shared" si="11"/>
      </c>
    </row>
    <row r="180" spans="2:11" ht="15">
      <c r="B180" s="27" t="str">
        <f>'Town Data'!A176</f>
        <v>SPRINGFIELD</v>
      </c>
      <c r="C180" s="52">
        <f>IF('Town Data'!C176&gt;9,'Town Data'!B176,"*")</f>
        <v>2549916.64</v>
      </c>
      <c r="D180" s="44" t="str">
        <f>IF('Town Data'!E176&gt;9,'Town Data'!D176,"*")</f>
        <v>*</v>
      </c>
      <c r="E180" s="45">
        <f>IF('Town Data'!G176&gt;9,'Town Data'!F176,"*")</f>
        <v>214545.5</v>
      </c>
      <c r="F180" s="44">
        <f>IF('Town Data'!I176&gt;9,'Town Data'!H176,"*")</f>
        <v>2561417.85</v>
      </c>
      <c r="G180" s="44" t="str">
        <f>IF('Town Data'!K176&gt;9,'Town Data'!J176,"*")</f>
        <v>*</v>
      </c>
      <c r="H180" s="45">
        <f>IF('Town Data'!M176&gt;9,'Town Data'!L176,"*")</f>
        <v>206405.26</v>
      </c>
      <c r="I180" s="22">
        <f t="shared" si="9"/>
        <v>-0.0044901732843003195</v>
      </c>
      <c r="J180" s="22">
        <f t="shared" si="10"/>
      </c>
      <c r="K180" s="22">
        <f t="shared" si="11"/>
        <v>0.03943814222563897</v>
      </c>
    </row>
    <row r="181" spans="2:11" ht="15">
      <c r="B181" s="27" t="str">
        <f>'Town Data'!A177</f>
        <v>ST ALBANS</v>
      </c>
      <c r="C181" s="52">
        <f>IF('Town Data'!C177&gt;9,'Town Data'!B177,"*")</f>
        <v>4559490.67</v>
      </c>
      <c r="D181" s="44" t="str">
        <f>IF('Town Data'!E177&gt;9,'Town Data'!D177,"*")</f>
        <v>*</v>
      </c>
      <c r="E181" s="45">
        <f>IF('Town Data'!G177&gt;9,'Town Data'!F177,"*")</f>
        <v>578151.21</v>
      </c>
      <c r="F181" s="44">
        <f>IF('Town Data'!I177&gt;9,'Town Data'!H177,"*")</f>
        <v>4327662.51</v>
      </c>
      <c r="G181" s="44" t="str">
        <f>IF('Town Data'!K177&gt;9,'Town Data'!J177,"*")</f>
        <v>*</v>
      </c>
      <c r="H181" s="45">
        <f>IF('Town Data'!M177&gt;9,'Town Data'!L177,"*")</f>
        <v>554357.44</v>
      </c>
      <c r="I181" s="22">
        <f t="shared" si="9"/>
        <v>0.05356890918927044</v>
      </c>
      <c r="J181" s="22">
        <f t="shared" si="10"/>
      </c>
      <c r="K181" s="22">
        <f t="shared" si="11"/>
        <v>0.04292135052791935</v>
      </c>
    </row>
    <row r="182" spans="2:11" ht="15">
      <c r="B182" s="27" t="str">
        <f>'Town Data'!A178</f>
        <v>ST ALBANS TOWN</v>
      </c>
      <c r="C182" s="52">
        <f>IF('Town Data'!C178&gt;9,'Town Data'!B178,"*")</f>
        <v>2095035.58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>
        <f>IF('Town Data'!I178&gt;9,'Town Data'!H178,"*")</f>
        <v>2074728.64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  <v>0.009787757111214398</v>
      </c>
      <c r="J182" s="22">
        <f t="shared" si="10"/>
      </c>
      <c r="K182" s="22">
        <f t="shared" si="11"/>
      </c>
    </row>
    <row r="183" spans="2:11" ht="15">
      <c r="B183" s="27" t="str">
        <f>'Town Data'!A179</f>
        <v>ST GEORGE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 t="str">
        <f>'Town Data'!A180</f>
        <v>ST JOHNSBURY</v>
      </c>
      <c r="C184" s="52">
        <f>IF('Town Data'!C180&gt;9,'Town Data'!B180,"*")</f>
        <v>3059367.57</v>
      </c>
      <c r="D184" s="44" t="str">
        <f>IF('Town Data'!E180&gt;9,'Town Data'!D180,"*")</f>
        <v>*</v>
      </c>
      <c r="E184" s="45">
        <f>IF('Town Data'!G180&gt;9,'Town Data'!F180,"*")</f>
        <v>313932.3</v>
      </c>
      <c r="F184" s="44">
        <f>IF('Town Data'!I180&gt;9,'Town Data'!H180,"*")</f>
        <v>3053547.88</v>
      </c>
      <c r="G184" s="44" t="str">
        <f>IF('Town Data'!K180&gt;9,'Town Data'!J180,"*")</f>
        <v>*</v>
      </c>
      <c r="H184" s="45">
        <f>IF('Town Data'!M180&gt;9,'Town Data'!L180,"*")</f>
        <v>321844.63</v>
      </c>
      <c r="I184" s="22">
        <f t="shared" si="9"/>
        <v>0.0019058780895880186</v>
      </c>
      <c r="J184" s="22">
        <f t="shared" si="10"/>
      </c>
      <c r="K184" s="22">
        <f t="shared" si="11"/>
        <v>-0.024584315730232988</v>
      </c>
    </row>
    <row r="185" spans="2:11" ht="15">
      <c r="B185" s="27" t="str">
        <f>'Town Data'!A181</f>
        <v>STAMFORD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 t="str">
        <f>'Town Data'!A182</f>
        <v>STARKSBORO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 t="str">
        <f>'Town Data'!A183</f>
        <v>STOCKBRIDGE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>
        <f>IF('Town Data'!K183&gt;9,'Town Data'!J183,"*")</f>
        <v>48001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 t="str">
        <f>'Town Data'!A184</f>
        <v>STOWE</v>
      </c>
      <c r="C188" s="52">
        <f>IF('Town Data'!C184&gt;9,'Town Data'!B184,"*")</f>
        <v>9459174.98</v>
      </c>
      <c r="D188" s="44">
        <f>IF('Town Data'!E184&gt;9,'Town Data'!D184,"*")</f>
        <v>16486296.21</v>
      </c>
      <c r="E188" s="45">
        <f>IF('Town Data'!G184&gt;9,'Town Data'!F184,"*")</f>
        <v>3317976.52</v>
      </c>
      <c r="F188" s="44">
        <f>IF('Town Data'!I184&gt;9,'Town Data'!H184,"*")</f>
        <v>8873799.19</v>
      </c>
      <c r="G188" s="44">
        <f>IF('Town Data'!K184&gt;9,'Town Data'!J184,"*")</f>
        <v>15117370.83</v>
      </c>
      <c r="H188" s="45">
        <f>IF('Town Data'!M184&gt;9,'Town Data'!L184,"*")</f>
        <v>2855650.56</v>
      </c>
      <c r="I188" s="22">
        <f t="shared" si="9"/>
        <v>0.06596676096295583</v>
      </c>
      <c r="J188" s="22">
        <f t="shared" si="10"/>
        <v>0.09055313886217613</v>
      </c>
      <c r="K188" s="22">
        <f t="shared" si="11"/>
        <v>0.16189864631056258</v>
      </c>
    </row>
    <row r="189" spans="2:11" ht="15">
      <c r="B189" s="27" t="str">
        <f>'Town Data'!A185</f>
        <v>STRAFFORD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 t="str">
        <f>'Town Data'!A186</f>
        <v>STRATTON</v>
      </c>
      <c r="C190" s="52">
        <f>IF('Town Data'!C186&gt;9,'Town Data'!B186,"*")</f>
        <v>2128659.46</v>
      </c>
      <c r="D190" s="44">
        <f>IF('Town Data'!E186&gt;9,'Town Data'!D186,"*")</f>
        <v>2516551.02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>
        <f>IF('Town Data'!K186&gt;9,'Town Data'!J186,"*")</f>
        <v>1800628.93</v>
      </c>
      <c r="H190" s="45" t="str">
        <f>IF('Town Data'!M186&gt;9,'Town Data'!L186,"*")</f>
        <v>*</v>
      </c>
      <c r="I190" s="22">
        <f t="shared" si="9"/>
      </c>
      <c r="J190" s="22">
        <f t="shared" si="10"/>
        <v>0.39759557234260373</v>
      </c>
      <c r="K190" s="22">
        <f t="shared" si="11"/>
      </c>
    </row>
    <row r="191" spans="2:11" ht="15">
      <c r="B191" s="27" t="str">
        <f>'Town Data'!A187</f>
        <v>SUDBURY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 t="str">
        <f>'Town Data'!A188</f>
        <v>SUNDERLAND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 t="str">
        <f>'Town Data'!A189</f>
        <v>SUTTON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 t="str">
        <f>'Town Data'!A190</f>
        <v>SWANTON</v>
      </c>
      <c r="C194" s="52">
        <f>IF('Town Data'!C190&gt;9,'Town Data'!B190,"*")</f>
        <v>1327581.99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>
        <f>IF('Town Data'!I190&gt;9,'Town Data'!H190,"*")</f>
        <v>1324537.11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  <v>0.0022988257384497805</v>
      </c>
      <c r="J194" s="22">
        <f t="shared" si="10"/>
      </c>
      <c r="K194" s="22">
        <f t="shared" si="11"/>
      </c>
    </row>
    <row r="195" spans="2:11" ht="15">
      <c r="B195" s="27" t="str">
        <f>'Town Data'!A191</f>
        <v>THETFORD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 t="str">
        <f>'Town Data'!A192</f>
        <v>TINMOUTH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 t="str">
        <f>'Town Data'!A193</f>
        <v>TOPSHAM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 t="str">
        <f>'Town Data'!A194</f>
        <v>TOWNSHEND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 t="str">
        <f>'Town Data'!A195</f>
        <v>TROY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 t="str">
        <f>'Town Data'!A196</f>
        <v>TUNBRIDGE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 t="str">
        <f>'Town Data'!A197</f>
        <v>UNDERHILL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 t="str">
        <f>'Town Data'!A198</f>
        <v>VERGENNES</v>
      </c>
      <c r="C202" s="52">
        <f>IF('Town Data'!C198&gt;9,'Town Data'!B198,"*")</f>
        <v>940448.07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>
        <f>IF('Town Data'!I198&gt;9,'Town Data'!H198,"*")</f>
        <v>883770.44</v>
      </c>
      <c r="G202" s="44">
        <f>IF('Town Data'!K198&gt;9,'Town Data'!J198,"*")</f>
        <v>118359.11</v>
      </c>
      <c r="H202" s="45" t="str">
        <f>IF('Town Data'!M198&gt;9,'Town Data'!L198,"*")</f>
        <v>*</v>
      </c>
      <c r="I202" s="22">
        <f t="shared" si="9"/>
        <v>0.06413161997135819</v>
      </c>
      <c r="J202" s="22">
        <f t="shared" si="10"/>
      </c>
      <c r="K202" s="22">
        <f t="shared" si="11"/>
      </c>
    </row>
    <row r="203" spans="2:11" ht="15">
      <c r="B203" s="27" t="str">
        <f>'Town Data'!A199</f>
        <v>VERNON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 t="str">
        <f>'Town Data'!A200</f>
        <v>VERSHIRE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 t="str">
        <f>'Town Data'!A201</f>
        <v>WAITSFIELD</v>
      </c>
      <c r="C205" s="52">
        <f>IF('Town Data'!C201&gt;9,'Town Data'!B201,"*")</f>
        <v>2096133.84</v>
      </c>
      <c r="D205" s="44">
        <f>IF('Town Data'!E201&gt;9,'Town Data'!D201,"*")</f>
        <v>784467.4</v>
      </c>
      <c r="E205" s="45">
        <f>IF('Town Data'!G201&gt;9,'Town Data'!F201,"*")</f>
        <v>664212.64</v>
      </c>
      <c r="F205" s="44">
        <f>IF('Town Data'!I201&gt;9,'Town Data'!H201,"*")</f>
        <v>1855810.69</v>
      </c>
      <c r="G205" s="44">
        <f>IF('Town Data'!K201&gt;9,'Town Data'!J201,"*")</f>
        <v>502058.81</v>
      </c>
      <c r="H205" s="45">
        <f>IF('Town Data'!M201&gt;9,'Town Data'!L201,"*")</f>
        <v>560739.75</v>
      </c>
      <c r="I205" s="22">
        <f t="shared" si="9"/>
        <v>0.1294976644411937</v>
      </c>
      <c r="J205" s="22">
        <f t="shared" si="10"/>
        <v>0.5625010145723766</v>
      </c>
      <c r="K205" s="22">
        <f t="shared" si="11"/>
        <v>0.18452925800248693</v>
      </c>
    </row>
    <row r="206" spans="2:11" ht="15">
      <c r="B206" s="27" t="str">
        <f>'Town Data'!A202</f>
        <v>WALDEN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 t="str">
        <f>'Town Data'!A203</f>
        <v>WALLINGFORD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 t="str">
        <f>'Town Data'!A204</f>
        <v>WARDSBORO</v>
      </c>
      <c r="C208" s="52" t="str">
        <f>IF('Town Data'!C204&gt;9,'Town Data'!B204,"*")</f>
        <v>*</v>
      </c>
      <c r="D208" s="44">
        <f>IF('Town Data'!E204&gt;9,'Town Data'!D204,"*")</f>
        <v>62691.8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>
        <f>IF('Town Data'!K204&gt;9,'Town Data'!J204,"*")</f>
        <v>43901.5</v>
      </c>
      <c r="H208" s="45" t="str">
        <f>IF('Town Data'!M204&gt;9,'Town Data'!L204,"*")</f>
        <v>*</v>
      </c>
      <c r="I208" s="22">
        <f t="shared" si="9"/>
      </c>
      <c r="J208" s="22">
        <f t="shared" si="10"/>
        <v>0.4280104324453607</v>
      </c>
      <c r="K208" s="22">
        <f t="shared" si="11"/>
      </c>
    </row>
    <row r="209" spans="2:11" ht="15">
      <c r="B209" s="27" t="str">
        <f>'Town Data'!A205</f>
        <v>WARREN</v>
      </c>
      <c r="C209" s="52">
        <f>IF('Town Data'!C205&gt;9,'Town Data'!B205,"*")</f>
        <v>1425803.66</v>
      </c>
      <c r="D209" s="44">
        <f>IF('Town Data'!E205&gt;9,'Town Data'!D205,"*")</f>
        <v>1702624.28</v>
      </c>
      <c r="E209" s="45">
        <f>IF('Town Data'!G205&gt;9,'Town Data'!F205,"*")</f>
        <v>553832.41</v>
      </c>
      <c r="F209" s="44">
        <f>IF('Town Data'!I205&gt;9,'Town Data'!H205,"*")</f>
        <v>1221127.91</v>
      </c>
      <c r="G209" s="44">
        <f>IF('Town Data'!K205&gt;9,'Town Data'!J205,"*")</f>
        <v>1487551.92</v>
      </c>
      <c r="H209" s="45">
        <f>IF('Town Data'!M205&gt;9,'Town Data'!L205,"*")</f>
        <v>446207.16</v>
      </c>
      <c r="I209" s="22">
        <f t="shared" si="9"/>
        <v>0.16761204811050467</v>
      </c>
      <c r="J209" s="22">
        <f t="shared" si="10"/>
        <v>0.14458141400536803</v>
      </c>
      <c r="K209" s="22">
        <f t="shared" si="11"/>
        <v>0.24120018603018398</v>
      </c>
    </row>
    <row r="210" spans="2:11" ht="15">
      <c r="B210" s="27" t="str">
        <f>'Town Data'!A206</f>
        <v>WASHINGTON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 t="str">
        <f>'Town Data'!A207</f>
        <v>WATERBURY</v>
      </c>
      <c r="C211" s="52">
        <f>IF('Town Data'!C207&gt;9,'Town Data'!B207,"*")</f>
        <v>3977959.24</v>
      </c>
      <c r="D211" s="44">
        <f>IF('Town Data'!E207&gt;9,'Town Data'!D207,"*")</f>
        <v>1774401.7</v>
      </c>
      <c r="E211" s="45">
        <f>IF('Town Data'!G207&gt;9,'Town Data'!F207,"*")</f>
        <v>1152173.19</v>
      </c>
      <c r="F211" s="44">
        <f>IF('Town Data'!I207&gt;9,'Town Data'!H207,"*")</f>
        <v>3530910.59</v>
      </c>
      <c r="G211" s="44">
        <f>IF('Town Data'!K207&gt;9,'Town Data'!J207,"*")</f>
        <v>1022842.44</v>
      </c>
      <c r="H211" s="45">
        <f>IF('Town Data'!M207&gt;9,'Town Data'!L207,"*")</f>
        <v>1052930.26</v>
      </c>
      <c r="I211" s="22">
        <f t="shared" si="9"/>
        <v>0.12661001704945476</v>
      </c>
      <c r="J211" s="22">
        <f t="shared" si="10"/>
        <v>0.7347752015452156</v>
      </c>
      <c r="K211" s="22">
        <f t="shared" si="11"/>
        <v>0.0942540391991393</v>
      </c>
    </row>
    <row r="212" spans="2:11" ht="15">
      <c r="B212" s="27" t="str">
        <f>'Town Data'!A208</f>
        <v>WATERFORD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 t="str">
        <f>'Town Data'!A209</f>
        <v>WATERVILLE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 t="str">
        <f>'Town Data'!A210</f>
        <v>WEATHERSFIELD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 t="str">
        <f>'Town Data'!A211</f>
        <v>WELLS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 t="str">
        <f>'Town Data'!A212</f>
        <v>WEST FAIRLEE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 t="str">
        <f>'Town Data'!A213</f>
        <v>WEST HAVEN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 t="str">
        <f>'Town Data'!A214</f>
        <v>WEST RUTLAND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>
        <f>IF('Town Data'!I214&gt;9,'Town Data'!H214,"*")</f>
        <v>368046.32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 t="str">
        <f>'Town Data'!A215</f>
        <v>WEST WINDSOR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 t="str">
        <f>'Town Data'!A216</f>
        <v>WESTFIELD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 t="str">
        <f>'Town Data'!A217</f>
        <v>WESTFORD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 t="str">
        <f>'Town Data'!A218</f>
        <v>WESTMINSTER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 t="str">
        <f>'Town Data'!A219</f>
        <v>WESTMORE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 t="str">
        <f>'Town Data'!A220</f>
        <v>WESTON</v>
      </c>
      <c r="C224" s="52" t="str">
        <f>IF('Town Data'!C220&gt;9,'Town Data'!B220,"*")</f>
        <v>*</v>
      </c>
      <c r="D224" s="44">
        <f>IF('Town Data'!E220&gt;9,'Town Data'!D220,"*")</f>
        <v>77029.18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 t="str">
        <f>'Town Data'!A221</f>
        <v>WEYBRIDGE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 t="str">
        <f>'Town Data'!A222</f>
        <v>WHEELOCK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 t="str">
        <f>'Town Data'!A223</f>
        <v>WHITINGHAM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 t="str">
        <f>'Town Data'!A224</f>
        <v>WILLIAMSTOWN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 t="str">
        <f>'Town Data'!A225</f>
        <v>WILLISTON</v>
      </c>
      <c r="C229" s="52">
        <f>IF('Town Data'!C225&gt;9,'Town Data'!B225,"*")</f>
        <v>8967821.24</v>
      </c>
      <c r="D229" s="44" t="str">
        <f>IF('Town Data'!E225&gt;9,'Town Data'!D225,"*")</f>
        <v>*</v>
      </c>
      <c r="E229" s="45">
        <f>IF('Town Data'!G225&gt;9,'Town Data'!F225,"*")</f>
        <v>1094713.8</v>
      </c>
      <c r="F229" s="44">
        <f>IF('Town Data'!I225&gt;9,'Town Data'!H225,"*")</f>
        <v>9284530.51</v>
      </c>
      <c r="G229" s="44" t="str">
        <f>IF('Town Data'!K225&gt;9,'Town Data'!J225,"*")</f>
        <v>*</v>
      </c>
      <c r="H229" s="45">
        <f>IF('Town Data'!M225&gt;9,'Town Data'!L225,"*")</f>
        <v>1157575.5</v>
      </c>
      <c r="I229" s="22">
        <f aca="true" t="shared" si="12" ref="I229:I292">_xlfn.IFERROR((C229-F229)/F229,"")</f>
        <v>-0.03411150080867143</v>
      </c>
      <c r="J229" s="22">
        <f aca="true" t="shared" si="13" ref="J229:J292">_xlfn.IFERROR((D229-G229)/G229,"")</f>
      </c>
      <c r="K229" s="22">
        <f aca="true" t="shared" si="14" ref="K229:K292">_xlfn.IFERROR((E229-H229)/H229,"")</f>
        <v>-0.054304622031133135</v>
      </c>
    </row>
    <row r="230" spans="2:11" ht="15">
      <c r="B230" s="27" t="str">
        <f>'Town Data'!A226</f>
        <v>WILMINGTON</v>
      </c>
      <c r="C230" s="52">
        <f>IF('Town Data'!C226&gt;9,'Town Data'!B226,"*")</f>
        <v>1970069.77</v>
      </c>
      <c r="D230" s="44">
        <f>IF('Town Data'!E226&gt;9,'Town Data'!D226,"*")</f>
        <v>496532.71</v>
      </c>
      <c r="E230" s="45">
        <f>IF('Town Data'!G226&gt;9,'Town Data'!F226,"*")</f>
        <v>568239.15</v>
      </c>
      <c r="F230" s="44">
        <f>IF('Town Data'!I226&gt;9,'Town Data'!H226,"*")</f>
        <v>1746110.58</v>
      </c>
      <c r="G230" s="44">
        <f>IF('Town Data'!K226&gt;9,'Town Data'!J226,"*")</f>
        <v>313968.56</v>
      </c>
      <c r="H230" s="45">
        <f>IF('Town Data'!M226&gt;9,'Town Data'!L226,"*")</f>
        <v>487279.83</v>
      </c>
      <c r="I230" s="22">
        <f t="shared" si="12"/>
        <v>0.12826174502648047</v>
      </c>
      <c r="J230" s="22">
        <f t="shared" si="13"/>
        <v>0.5814727117899958</v>
      </c>
      <c r="K230" s="22">
        <f t="shared" si="14"/>
        <v>0.16614543639124157</v>
      </c>
    </row>
    <row r="231" spans="2:11" ht="15">
      <c r="B231" s="27" t="str">
        <f>'Town Data'!A227</f>
        <v>WINDHAM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 t="str">
        <f>'Town Data'!A228</f>
        <v>WINDSOR</v>
      </c>
      <c r="C232" s="52">
        <f>IF('Town Data'!C228&gt;9,'Town Data'!B228,"*")</f>
        <v>839208.92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>
        <f>IF('Town Data'!I228&gt;9,'Town Data'!H228,"*")</f>
        <v>845621.54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  <v>-0.007583321493915582</v>
      </c>
      <c r="J232" s="22">
        <f t="shared" si="13"/>
      </c>
      <c r="K232" s="22">
        <f t="shared" si="14"/>
      </c>
    </row>
    <row r="233" spans="2:11" ht="15">
      <c r="B233" s="27" t="str">
        <f>'Town Data'!A229</f>
        <v>WINHALL</v>
      </c>
      <c r="C233" s="52" t="str">
        <f>IF('Town Data'!C229&gt;9,'Town Data'!B229,"*")</f>
        <v>*</v>
      </c>
      <c r="D233" s="44">
        <f>IF('Town Data'!E229&gt;9,'Town Data'!D229,"*")</f>
        <v>707156.95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>
        <f>IF('Town Data'!K229&gt;9,'Town Data'!J229,"*")</f>
        <v>923662.01</v>
      </c>
      <c r="H233" s="45" t="str">
        <f>IF('Town Data'!M229&gt;9,'Town Data'!L229,"*")</f>
        <v>*</v>
      </c>
      <c r="I233" s="22">
        <f t="shared" si="12"/>
      </c>
      <c r="J233" s="22">
        <f t="shared" si="13"/>
        <v>-0.2343985761631574</v>
      </c>
      <c r="K233" s="22">
        <f t="shared" si="14"/>
      </c>
    </row>
    <row r="234" spans="2:11" ht="15">
      <c r="B234" s="27" t="str">
        <f>'Town Data'!A230</f>
        <v>WINOOSKI</v>
      </c>
      <c r="C234" s="52">
        <f>IF('Town Data'!C230&gt;9,'Town Data'!B230,"*")</f>
        <v>2581192.84</v>
      </c>
      <c r="D234" s="44" t="str">
        <f>IF('Town Data'!E230&gt;9,'Town Data'!D230,"*")</f>
        <v>*</v>
      </c>
      <c r="E234" s="45">
        <f>IF('Town Data'!G230&gt;9,'Town Data'!F230,"*")</f>
        <v>1010664.48</v>
      </c>
      <c r="F234" s="44">
        <f>IF('Town Data'!I230&gt;9,'Town Data'!H230,"*")</f>
        <v>2589172.61</v>
      </c>
      <c r="G234" s="44" t="str">
        <f>IF('Town Data'!K230&gt;9,'Town Data'!J230,"*")</f>
        <v>*</v>
      </c>
      <c r="H234" s="45">
        <f>IF('Town Data'!M230&gt;9,'Town Data'!L230,"*")</f>
        <v>983817.39</v>
      </c>
      <c r="I234" s="22">
        <f t="shared" si="12"/>
        <v>-0.0030819768327458165</v>
      </c>
      <c r="J234" s="22">
        <f t="shared" si="13"/>
      </c>
      <c r="K234" s="22">
        <f t="shared" si="14"/>
        <v>0.02728869226432353</v>
      </c>
    </row>
    <row r="235" spans="2:11" ht="15">
      <c r="B235" s="27" t="str">
        <f>'Town Data'!A231</f>
        <v>WOLCOTT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 t="str">
        <f>'Town Data'!A232</f>
        <v>WOODBURY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 t="str">
        <f>'Town Data'!A233</f>
        <v>WOODFORD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 t="str">
        <f>'Town Data'!A234</f>
        <v>WOODSTOCK</v>
      </c>
      <c r="C238" s="52">
        <f>IF('Town Data'!C234&gt;9,'Town Data'!B234,"*")</f>
        <v>3662394.97</v>
      </c>
      <c r="D238" s="44">
        <f>IF('Town Data'!E234&gt;9,'Town Data'!D234,"*")</f>
        <v>5335291.15</v>
      </c>
      <c r="E238" s="45">
        <f>IF('Town Data'!G234&gt;9,'Town Data'!F234,"*")</f>
        <v>1222432.39</v>
      </c>
      <c r="F238" s="44">
        <f>IF('Town Data'!I234&gt;9,'Town Data'!H234,"*")</f>
        <v>3466256.71</v>
      </c>
      <c r="G238" s="44">
        <f>IF('Town Data'!K234&gt;9,'Town Data'!J234,"*")</f>
        <v>4826009.74</v>
      </c>
      <c r="H238" s="45">
        <f>IF('Town Data'!M234&gt;9,'Town Data'!L234,"*")</f>
        <v>1074371.29</v>
      </c>
      <c r="I238" s="22">
        <f t="shared" si="12"/>
        <v>0.056585035792112534</v>
      </c>
      <c r="J238" s="22">
        <f t="shared" si="13"/>
        <v>0.1055284670851079</v>
      </c>
      <c r="K238" s="22">
        <f t="shared" si="14"/>
        <v>0.13781185459637502</v>
      </c>
    </row>
    <row r="239" spans="2:11" ht="15">
      <c r="B239" s="27" t="str">
        <f>'Town Data'!A235</f>
        <v>WORCESTER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62</v>
      </c>
      <c r="B2" s="40">
        <v>0</v>
      </c>
      <c r="C2" s="40">
        <v>0</v>
      </c>
      <c r="D2" s="40">
        <v>0</v>
      </c>
      <c r="E2" s="40">
        <v>0</v>
      </c>
      <c r="F2" s="40">
        <v>0</v>
      </c>
      <c r="G2" s="40">
        <v>0</v>
      </c>
      <c r="H2" s="40">
        <v>0</v>
      </c>
      <c r="I2" s="40">
        <v>0</v>
      </c>
      <c r="J2" s="40">
        <v>0</v>
      </c>
      <c r="K2" s="40">
        <v>0</v>
      </c>
      <c r="L2" s="40">
        <v>0</v>
      </c>
      <c r="M2" s="40">
        <v>0</v>
      </c>
    </row>
    <row r="3" spans="1:13" ht="15">
      <c r="A3" s="39" t="s">
        <v>63</v>
      </c>
      <c r="B3" s="40">
        <v>0</v>
      </c>
      <c r="C3" s="40">
        <v>0</v>
      </c>
      <c r="D3" s="40">
        <v>0</v>
      </c>
      <c r="E3" s="40">
        <v>0</v>
      </c>
      <c r="F3" s="40">
        <v>0</v>
      </c>
      <c r="G3" s="40">
        <v>0</v>
      </c>
      <c r="H3" s="40">
        <v>0</v>
      </c>
      <c r="I3" s="40">
        <v>0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64</v>
      </c>
      <c r="B4" s="40">
        <v>0</v>
      </c>
      <c r="C4" s="40">
        <v>0</v>
      </c>
      <c r="D4" s="40">
        <v>0</v>
      </c>
      <c r="E4" s="40">
        <v>0</v>
      </c>
      <c r="F4" s="40">
        <v>0</v>
      </c>
      <c r="G4" s="40">
        <v>0</v>
      </c>
      <c r="H4" s="40">
        <v>248971.97</v>
      </c>
      <c r="I4" s="40">
        <v>11</v>
      </c>
      <c r="J4" s="40">
        <v>0</v>
      </c>
      <c r="K4" s="40">
        <v>0</v>
      </c>
      <c r="L4" s="40">
        <v>0</v>
      </c>
      <c r="M4" s="40">
        <v>0</v>
      </c>
    </row>
    <row r="5" spans="1:13" ht="15">
      <c r="A5" s="39" t="s">
        <v>65</v>
      </c>
      <c r="B5" s="40">
        <v>0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66</v>
      </c>
      <c r="B6" s="40">
        <v>437757.79</v>
      </c>
      <c r="C6" s="40">
        <v>13</v>
      </c>
      <c r="D6" s="40">
        <v>271219</v>
      </c>
      <c r="E6" s="40">
        <v>12</v>
      </c>
      <c r="F6" s="40">
        <v>0</v>
      </c>
      <c r="G6" s="40">
        <v>0</v>
      </c>
      <c r="H6" s="40">
        <v>443253.66</v>
      </c>
      <c r="I6" s="40">
        <v>13</v>
      </c>
      <c r="J6" s="40">
        <v>271289.25</v>
      </c>
      <c r="K6" s="40">
        <v>12</v>
      </c>
      <c r="L6" s="40">
        <v>0</v>
      </c>
      <c r="M6" s="40">
        <v>0</v>
      </c>
    </row>
    <row r="7" spans="1:13" ht="15">
      <c r="A7" s="39" t="s">
        <v>67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</row>
    <row r="8" spans="1:13" ht="15">
      <c r="A8" s="39" t="s">
        <v>68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69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</row>
    <row r="10" spans="1:13" ht="15">
      <c r="A10" s="39" t="s">
        <v>70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</row>
    <row r="11" spans="1:13" ht="15">
      <c r="A11" s="39" t="s">
        <v>71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</row>
    <row r="12" spans="1:13" ht="15">
      <c r="A12" s="39" t="s">
        <v>72</v>
      </c>
      <c r="B12" s="40">
        <v>6480908.4</v>
      </c>
      <c r="C12" s="40">
        <v>56</v>
      </c>
      <c r="D12" s="40">
        <v>425280.92</v>
      </c>
      <c r="E12" s="40">
        <v>11</v>
      </c>
      <c r="F12" s="40">
        <v>862080.49</v>
      </c>
      <c r="G12" s="40">
        <v>26</v>
      </c>
      <c r="H12" s="40">
        <v>6620213.53</v>
      </c>
      <c r="I12" s="40">
        <v>65</v>
      </c>
      <c r="J12" s="40">
        <v>0</v>
      </c>
      <c r="K12" s="40">
        <v>0</v>
      </c>
      <c r="L12" s="40">
        <v>918069.44</v>
      </c>
      <c r="M12" s="40">
        <v>28</v>
      </c>
    </row>
    <row r="13" spans="1:13" ht="15">
      <c r="A13" s="39" t="s">
        <v>73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</row>
    <row r="14" spans="1:13" ht="15">
      <c r="A14" s="39" t="s">
        <v>74</v>
      </c>
      <c r="B14" s="40">
        <v>361958.89</v>
      </c>
      <c r="C14" s="40">
        <v>16</v>
      </c>
      <c r="D14" s="40">
        <v>0</v>
      </c>
      <c r="E14" s="40">
        <v>0</v>
      </c>
      <c r="F14" s="40">
        <v>0</v>
      </c>
      <c r="G14" s="40">
        <v>0</v>
      </c>
      <c r="H14" s="40">
        <v>388718.44</v>
      </c>
      <c r="I14" s="40">
        <v>19</v>
      </c>
      <c r="J14" s="40">
        <v>0</v>
      </c>
      <c r="K14" s="40">
        <v>0</v>
      </c>
      <c r="L14" s="40">
        <v>0</v>
      </c>
      <c r="M14" s="40">
        <v>0</v>
      </c>
    </row>
    <row r="15" spans="1:13" ht="15">
      <c r="A15" s="39" t="s">
        <v>75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</row>
    <row r="16" spans="1:13" ht="15">
      <c r="A16" s="39" t="s">
        <v>76</v>
      </c>
      <c r="B16" s="40">
        <v>6979086.5</v>
      </c>
      <c r="C16" s="40">
        <v>76</v>
      </c>
      <c r="D16" s="40">
        <v>1866314.34</v>
      </c>
      <c r="E16" s="40">
        <v>29</v>
      </c>
      <c r="F16" s="40">
        <v>973712.7</v>
      </c>
      <c r="G16" s="40">
        <v>30</v>
      </c>
      <c r="H16" s="40">
        <v>6898779.14</v>
      </c>
      <c r="I16" s="40">
        <v>78</v>
      </c>
      <c r="J16" s="40">
        <v>1654465.94</v>
      </c>
      <c r="K16" s="40">
        <v>28</v>
      </c>
      <c r="L16" s="40">
        <v>947514.1</v>
      </c>
      <c r="M16" s="40">
        <v>28</v>
      </c>
    </row>
    <row r="17" spans="1:13" ht="15">
      <c r="A17" s="39" t="s">
        <v>77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</row>
    <row r="18" spans="1:13" ht="15">
      <c r="A18" s="39" t="s">
        <v>78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</row>
    <row r="19" spans="1:13" ht="15">
      <c r="A19" s="39" t="s">
        <v>79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</row>
    <row r="20" spans="1:13" ht="15">
      <c r="A20" s="39" t="s">
        <v>80</v>
      </c>
      <c r="B20" s="40">
        <v>489737.78</v>
      </c>
      <c r="C20" s="40">
        <v>12</v>
      </c>
      <c r="D20" s="40">
        <v>0</v>
      </c>
      <c r="E20" s="40">
        <v>0</v>
      </c>
      <c r="F20" s="40">
        <v>0</v>
      </c>
      <c r="G20" s="40">
        <v>0</v>
      </c>
      <c r="H20" s="40">
        <v>469871.44</v>
      </c>
      <c r="I20" s="40">
        <v>12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81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</row>
    <row r="22" spans="1:13" ht="15">
      <c r="A22" s="39" t="s">
        <v>82</v>
      </c>
      <c r="B22" s="40">
        <v>1140559.15</v>
      </c>
      <c r="C22" s="40">
        <v>11</v>
      </c>
      <c r="D22" s="40">
        <v>0</v>
      </c>
      <c r="E22" s="40">
        <v>0</v>
      </c>
      <c r="F22" s="40">
        <v>0</v>
      </c>
      <c r="G22" s="40">
        <v>0</v>
      </c>
      <c r="H22" s="40">
        <v>1145389.14</v>
      </c>
      <c r="I22" s="40">
        <v>12</v>
      </c>
      <c r="J22" s="40">
        <v>0</v>
      </c>
      <c r="K22" s="40">
        <v>0</v>
      </c>
      <c r="L22" s="40">
        <v>0</v>
      </c>
      <c r="M22" s="40">
        <v>0</v>
      </c>
    </row>
    <row r="23" spans="1:13" ht="15">
      <c r="A23" s="39" t="s">
        <v>83</v>
      </c>
      <c r="B23" s="40">
        <v>922638.32</v>
      </c>
      <c r="C23" s="40">
        <v>22</v>
      </c>
      <c r="D23" s="40">
        <v>252591.86</v>
      </c>
      <c r="E23" s="40">
        <v>12</v>
      </c>
      <c r="F23" s="40">
        <v>0</v>
      </c>
      <c r="G23" s="40">
        <v>0</v>
      </c>
      <c r="H23" s="40">
        <v>1210494.89</v>
      </c>
      <c r="I23" s="40">
        <v>30</v>
      </c>
      <c r="J23" s="40">
        <v>0</v>
      </c>
      <c r="K23" s="40">
        <v>0</v>
      </c>
      <c r="L23" s="40">
        <v>0</v>
      </c>
      <c r="M23" s="40">
        <v>0</v>
      </c>
    </row>
    <row r="24" spans="1:13" ht="15">
      <c r="A24" s="39" t="s">
        <v>84</v>
      </c>
      <c r="B24" s="40">
        <v>10064771.99</v>
      </c>
      <c r="C24" s="40">
        <v>100</v>
      </c>
      <c r="D24" s="40">
        <v>2245980.2</v>
      </c>
      <c r="E24" s="40">
        <v>26</v>
      </c>
      <c r="F24" s="40">
        <v>1381287.23</v>
      </c>
      <c r="G24" s="40">
        <v>42</v>
      </c>
      <c r="H24" s="40">
        <v>9730931.98</v>
      </c>
      <c r="I24" s="40">
        <v>102</v>
      </c>
      <c r="J24" s="40">
        <v>2072292.34</v>
      </c>
      <c r="K24" s="40">
        <v>28</v>
      </c>
      <c r="L24" s="40">
        <v>1403608.77</v>
      </c>
      <c r="M24" s="40">
        <v>40</v>
      </c>
    </row>
    <row r="25" spans="1:13" ht="15">
      <c r="A25" s="39" t="s">
        <v>85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</row>
    <row r="26" spans="1:13" ht="15">
      <c r="A26" s="39" t="s">
        <v>86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</row>
    <row r="27" spans="1:13" ht="15">
      <c r="A27" s="39" t="s">
        <v>87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</row>
    <row r="28" spans="1:13" ht="15">
      <c r="A28" s="39" t="s">
        <v>88</v>
      </c>
      <c r="B28" s="40">
        <v>1088656.12</v>
      </c>
      <c r="C28" s="40">
        <v>15</v>
      </c>
      <c r="D28" s="40">
        <v>0</v>
      </c>
      <c r="E28" s="40">
        <v>0</v>
      </c>
      <c r="F28" s="40">
        <v>0</v>
      </c>
      <c r="G28" s="40">
        <v>0</v>
      </c>
      <c r="H28" s="40">
        <v>1077960.68</v>
      </c>
      <c r="I28" s="40">
        <v>14</v>
      </c>
      <c r="J28" s="40">
        <v>0</v>
      </c>
      <c r="K28" s="40">
        <v>0</v>
      </c>
      <c r="L28" s="40">
        <v>0</v>
      </c>
      <c r="M28" s="40">
        <v>0</v>
      </c>
    </row>
    <row r="29" spans="1:13" ht="15">
      <c r="A29" s="39" t="s">
        <v>89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</row>
    <row r="30" spans="1:13" ht="15">
      <c r="A30" s="39" t="s">
        <v>90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</row>
    <row r="31" spans="1:13" ht="15">
      <c r="A31" s="39" t="s">
        <v>91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</row>
    <row r="32" spans="1:13" ht="15">
      <c r="A32" s="39" t="s">
        <v>92</v>
      </c>
      <c r="B32" s="40">
        <v>574796.02</v>
      </c>
      <c r="C32" s="40">
        <v>15</v>
      </c>
      <c r="D32" s="40">
        <v>292962.8</v>
      </c>
      <c r="E32" s="40">
        <v>29</v>
      </c>
      <c r="F32" s="40">
        <v>0</v>
      </c>
      <c r="G32" s="40">
        <v>0</v>
      </c>
      <c r="H32" s="40">
        <v>374258.39</v>
      </c>
      <c r="I32" s="40">
        <v>13</v>
      </c>
      <c r="J32" s="40">
        <v>100486.03</v>
      </c>
      <c r="K32" s="40">
        <v>24</v>
      </c>
      <c r="L32" s="40">
        <v>0</v>
      </c>
      <c r="M32" s="40">
        <v>0</v>
      </c>
    </row>
    <row r="33" spans="1:13" ht="15">
      <c r="A33" s="39" t="s">
        <v>93</v>
      </c>
      <c r="B33" s="40">
        <v>26192031.09</v>
      </c>
      <c r="C33" s="40">
        <v>200</v>
      </c>
      <c r="D33" s="40">
        <v>8837802.87</v>
      </c>
      <c r="E33" s="40">
        <v>39</v>
      </c>
      <c r="F33" s="40">
        <v>8913150.71</v>
      </c>
      <c r="G33" s="40">
        <v>103</v>
      </c>
      <c r="H33" s="40">
        <v>25761641.45</v>
      </c>
      <c r="I33" s="40">
        <v>204</v>
      </c>
      <c r="J33" s="40">
        <v>9101471.43</v>
      </c>
      <c r="K33" s="40">
        <v>61</v>
      </c>
      <c r="L33" s="40">
        <v>8732748.04</v>
      </c>
      <c r="M33" s="40">
        <v>101</v>
      </c>
    </row>
    <row r="34" spans="1:13" ht="15">
      <c r="A34" s="39" t="s">
        <v>94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</row>
    <row r="35" spans="1:13" ht="15">
      <c r="A35" s="39" t="s">
        <v>95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</row>
    <row r="36" spans="1:13" ht="15">
      <c r="A36" s="39" t="s">
        <v>96</v>
      </c>
      <c r="B36" s="40">
        <v>1684913.05</v>
      </c>
      <c r="C36" s="40">
        <v>17</v>
      </c>
      <c r="D36" s="40">
        <v>1505337.42</v>
      </c>
      <c r="E36" s="40">
        <v>20</v>
      </c>
      <c r="F36" s="40">
        <v>435658.6</v>
      </c>
      <c r="G36" s="40">
        <v>10</v>
      </c>
      <c r="H36" s="40">
        <v>1369439.24</v>
      </c>
      <c r="I36" s="40">
        <v>20</v>
      </c>
      <c r="J36" s="40">
        <v>1049192.18</v>
      </c>
      <c r="K36" s="40">
        <v>20</v>
      </c>
      <c r="L36" s="40">
        <v>334374.95</v>
      </c>
      <c r="M36" s="40">
        <v>12</v>
      </c>
    </row>
    <row r="37" spans="1:13" ht="15">
      <c r="A37" s="39" t="s">
        <v>97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</row>
    <row r="38" spans="1:13" ht="15">
      <c r="A38" s="39" t="s">
        <v>98</v>
      </c>
      <c r="B38" s="40">
        <v>985097.75</v>
      </c>
      <c r="C38" s="40">
        <v>17</v>
      </c>
      <c r="D38" s="40">
        <v>0</v>
      </c>
      <c r="E38" s="40">
        <v>0</v>
      </c>
      <c r="F38" s="40">
        <v>0</v>
      </c>
      <c r="G38" s="40">
        <v>0</v>
      </c>
      <c r="H38" s="40">
        <v>1022625.29</v>
      </c>
      <c r="I38" s="40">
        <v>23</v>
      </c>
      <c r="J38" s="40">
        <v>0</v>
      </c>
      <c r="K38" s="40">
        <v>0</v>
      </c>
      <c r="L38" s="40">
        <v>0</v>
      </c>
      <c r="M38" s="40">
        <v>0</v>
      </c>
    </row>
    <row r="39" spans="1:13" ht="15">
      <c r="A39" s="39" t="s">
        <v>99</v>
      </c>
      <c r="B39" s="40">
        <v>0</v>
      </c>
      <c r="C39" s="40">
        <v>0</v>
      </c>
      <c r="D39" s="40">
        <v>778824.64</v>
      </c>
      <c r="E39" s="40">
        <v>12</v>
      </c>
      <c r="F39" s="40">
        <v>0</v>
      </c>
      <c r="G39" s="40">
        <v>0</v>
      </c>
      <c r="H39" s="40">
        <v>0</v>
      </c>
      <c r="I39" s="40">
        <v>0</v>
      </c>
      <c r="J39" s="40">
        <v>689544.2</v>
      </c>
      <c r="K39" s="40">
        <v>12</v>
      </c>
      <c r="L39" s="40">
        <v>0</v>
      </c>
      <c r="M39" s="40">
        <v>0</v>
      </c>
    </row>
    <row r="40" spans="1:13" ht="15">
      <c r="A40" s="39" t="s">
        <v>100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</row>
    <row r="41" spans="1:13" ht="15">
      <c r="A41" s="39" t="s">
        <v>101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</row>
    <row r="42" spans="1:13" ht="15">
      <c r="A42" s="39" t="s">
        <v>102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</row>
    <row r="43" spans="1:13" ht="15">
      <c r="A43" s="39" t="s">
        <v>103</v>
      </c>
      <c r="B43" s="40">
        <v>936923.29</v>
      </c>
      <c r="C43" s="40">
        <v>20</v>
      </c>
      <c r="D43" s="40">
        <v>208389.97</v>
      </c>
      <c r="E43" s="40">
        <v>15</v>
      </c>
      <c r="F43" s="40">
        <v>0</v>
      </c>
      <c r="G43" s="40">
        <v>0</v>
      </c>
      <c r="H43" s="40">
        <v>808797.31</v>
      </c>
      <c r="I43" s="40">
        <v>22</v>
      </c>
      <c r="J43" s="40">
        <v>304648.48</v>
      </c>
      <c r="K43" s="40">
        <v>20</v>
      </c>
      <c r="L43" s="40">
        <v>0</v>
      </c>
      <c r="M43" s="40">
        <v>0</v>
      </c>
    </row>
    <row r="44" spans="1:13" ht="15">
      <c r="A44" s="39" t="s">
        <v>104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</row>
    <row r="45" spans="1:13" ht="15">
      <c r="A45" s="39" t="s">
        <v>105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</row>
    <row r="46" spans="1:13" ht="15">
      <c r="A46" s="39" t="s">
        <v>106</v>
      </c>
      <c r="B46" s="40">
        <v>6024256.56</v>
      </c>
      <c r="C46" s="40">
        <v>52</v>
      </c>
      <c r="D46" s="40">
        <v>3281549.97</v>
      </c>
      <c r="E46" s="40">
        <v>17</v>
      </c>
      <c r="F46" s="40">
        <v>891579.5</v>
      </c>
      <c r="G46" s="40">
        <v>19</v>
      </c>
      <c r="H46" s="40">
        <v>6100444.84</v>
      </c>
      <c r="I46" s="40">
        <v>53</v>
      </c>
      <c r="J46" s="40">
        <v>2741820.6</v>
      </c>
      <c r="K46" s="40">
        <v>15</v>
      </c>
      <c r="L46" s="40">
        <v>871565.49</v>
      </c>
      <c r="M46" s="40">
        <v>20</v>
      </c>
    </row>
    <row r="47" spans="1:13" ht="15">
      <c r="A47" s="39" t="s">
        <v>107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</row>
    <row r="48" spans="1:13" ht="15">
      <c r="A48" s="39" t="s">
        <v>108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</row>
    <row r="49" spans="1:13" ht="15">
      <c r="A49" s="39" t="s">
        <v>109</v>
      </c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</row>
    <row r="50" spans="1:13" ht="15">
      <c r="A50" s="39" t="s">
        <v>110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</row>
    <row r="51" spans="1:13" ht="15">
      <c r="A51" s="39" t="s">
        <v>111</v>
      </c>
      <c r="B51" s="40">
        <v>0</v>
      </c>
      <c r="C51" s="40">
        <v>0</v>
      </c>
      <c r="D51" s="40">
        <v>28195.9</v>
      </c>
      <c r="E51" s="40">
        <v>10</v>
      </c>
      <c r="F51" s="40">
        <v>0</v>
      </c>
      <c r="G51" s="40">
        <v>0</v>
      </c>
      <c r="H51" s="40">
        <v>0</v>
      </c>
      <c r="I51" s="40">
        <v>0</v>
      </c>
      <c r="J51" s="40">
        <v>30099.55</v>
      </c>
      <c r="K51" s="40">
        <v>12</v>
      </c>
      <c r="L51" s="40">
        <v>0</v>
      </c>
      <c r="M51" s="40">
        <v>0</v>
      </c>
    </row>
    <row r="52" spans="1:13" ht="15">
      <c r="A52" s="39" t="s">
        <v>112</v>
      </c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</row>
    <row r="53" spans="1:13" ht="15">
      <c r="A53" s="39" t="s">
        <v>113</v>
      </c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</row>
    <row r="54" spans="1:13" ht="15">
      <c r="A54" s="39" t="s">
        <v>114</v>
      </c>
      <c r="B54" s="40">
        <v>2246707.94</v>
      </c>
      <c r="C54" s="40">
        <v>23</v>
      </c>
      <c r="D54" s="40">
        <v>0</v>
      </c>
      <c r="E54" s="40">
        <v>0</v>
      </c>
      <c r="F54" s="40">
        <v>0</v>
      </c>
      <c r="G54" s="40">
        <v>0</v>
      </c>
      <c r="H54" s="40">
        <v>2020034.08</v>
      </c>
      <c r="I54" s="40">
        <v>21</v>
      </c>
      <c r="J54" s="40">
        <v>216276.18</v>
      </c>
      <c r="K54" s="40">
        <v>10</v>
      </c>
      <c r="L54" s="40">
        <v>0</v>
      </c>
      <c r="M54" s="40">
        <v>0</v>
      </c>
    </row>
    <row r="55" spans="1:13" ht="15">
      <c r="A55" s="39" t="s">
        <v>115</v>
      </c>
      <c r="B55" s="40">
        <v>1179464.05</v>
      </c>
      <c r="C55" s="40">
        <v>13</v>
      </c>
      <c r="D55" s="40">
        <v>578469.02</v>
      </c>
      <c r="E55" s="40">
        <v>16</v>
      </c>
      <c r="F55" s="40">
        <v>0</v>
      </c>
      <c r="G55" s="40">
        <v>0</v>
      </c>
      <c r="H55" s="40">
        <v>1138310.05</v>
      </c>
      <c r="I55" s="40">
        <v>16</v>
      </c>
      <c r="J55" s="40">
        <v>549911.45</v>
      </c>
      <c r="K55" s="40">
        <v>16</v>
      </c>
      <c r="L55" s="40">
        <v>0</v>
      </c>
      <c r="M55" s="40">
        <v>0</v>
      </c>
    </row>
    <row r="56" spans="1:13" ht="15">
      <c r="A56" s="39" t="s">
        <v>116</v>
      </c>
      <c r="B56" s="40">
        <v>1521476.86</v>
      </c>
      <c r="C56" s="40">
        <v>24</v>
      </c>
      <c r="D56" s="40">
        <v>1100229.36</v>
      </c>
      <c r="E56" s="40">
        <v>65</v>
      </c>
      <c r="F56" s="40">
        <v>572037.9</v>
      </c>
      <c r="G56" s="40">
        <v>15</v>
      </c>
      <c r="H56" s="40">
        <v>1382858.98</v>
      </c>
      <c r="I56" s="40">
        <v>25</v>
      </c>
      <c r="J56" s="40">
        <v>1218509.94</v>
      </c>
      <c r="K56" s="40">
        <v>67</v>
      </c>
      <c r="L56" s="40">
        <v>485733.01</v>
      </c>
      <c r="M56" s="40">
        <v>16</v>
      </c>
    </row>
    <row r="57" spans="1:13" ht="15">
      <c r="A57" s="39" t="s">
        <v>117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</row>
    <row r="58" spans="1:13" ht="15">
      <c r="A58" s="39" t="s">
        <v>118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</row>
    <row r="59" spans="1:13" ht="15">
      <c r="A59" s="39" t="s">
        <v>119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</row>
    <row r="60" spans="1:13" ht="15">
      <c r="A60" s="39" t="s">
        <v>120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</row>
    <row r="61" spans="1:13" ht="15">
      <c r="A61" s="39" t="s">
        <v>121</v>
      </c>
      <c r="B61" s="40">
        <v>0</v>
      </c>
      <c r="C61" s="40">
        <v>0</v>
      </c>
      <c r="D61" s="40">
        <v>27853.11</v>
      </c>
      <c r="E61" s="40">
        <v>10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</row>
    <row r="62" spans="1:13" ht="15">
      <c r="A62" s="39" t="s">
        <v>122</v>
      </c>
      <c r="B62" s="40">
        <v>958570.86</v>
      </c>
      <c r="C62" s="40">
        <v>18</v>
      </c>
      <c r="D62" s="40">
        <v>0</v>
      </c>
      <c r="E62" s="40">
        <v>0</v>
      </c>
      <c r="F62" s="40">
        <v>0</v>
      </c>
      <c r="G62" s="40">
        <v>0</v>
      </c>
      <c r="H62" s="40">
        <v>981514.55</v>
      </c>
      <c r="I62" s="40">
        <v>19</v>
      </c>
      <c r="J62" s="40">
        <v>0</v>
      </c>
      <c r="K62" s="40">
        <v>0</v>
      </c>
      <c r="L62" s="40">
        <v>0</v>
      </c>
      <c r="M62" s="40">
        <v>0</v>
      </c>
    </row>
    <row r="63" spans="1:13" ht="15">
      <c r="A63" s="39" t="s">
        <v>123</v>
      </c>
      <c r="B63" s="40">
        <v>9020946.85</v>
      </c>
      <c r="C63" s="40">
        <v>85</v>
      </c>
      <c r="D63" s="40">
        <v>0</v>
      </c>
      <c r="E63" s="40">
        <v>0</v>
      </c>
      <c r="F63" s="40">
        <v>1026451.33</v>
      </c>
      <c r="G63" s="40">
        <v>24</v>
      </c>
      <c r="H63" s="40">
        <v>8346063.72</v>
      </c>
      <c r="I63" s="40">
        <v>81</v>
      </c>
      <c r="J63" s="40">
        <v>0</v>
      </c>
      <c r="K63" s="40">
        <v>0</v>
      </c>
      <c r="L63" s="40">
        <v>945690.44</v>
      </c>
      <c r="M63" s="40">
        <v>22</v>
      </c>
    </row>
    <row r="64" spans="1:13" ht="15">
      <c r="A64" s="39" t="s">
        <v>124</v>
      </c>
      <c r="B64" s="40">
        <v>1194488.65</v>
      </c>
      <c r="C64" s="40">
        <v>15</v>
      </c>
      <c r="D64" s="40">
        <v>0</v>
      </c>
      <c r="E64" s="40">
        <v>0</v>
      </c>
      <c r="F64" s="40">
        <v>0</v>
      </c>
      <c r="G64" s="40">
        <v>0</v>
      </c>
      <c r="H64" s="40">
        <v>1200068.44</v>
      </c>
      <c r="I64" s="40">
        <v>16</v>
      </c>
      <c r="J64" s="40">
        <v>0</v>
      </c>
      <c r="K64" s="40">
        <v>0</v>
      </c>
      <c r="L64" s="40">
        <v>0</v>
      </c>
      <c r="M64" s="40">
        <v>0</v>
      </c>
    </row>
    <row r="65" spans="1:13" ht="15">
      <c r="A65" s="39" t="s">
        <v>125</v>
      </c>
      <c r="B65" s="40">
        <v>476527.37</v>
      </c>
      <c r="C65" s="40">
        <v>13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</row>
    <row r="66" spans="1:13" ht="15">
      <c r="A66" s="39" t="s">
        <v>126</v>
      </c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</row>
    <row r="67" spans="1:13" ht="15">
      <c r="A67" s="39" t="s">
        <v>127</v>
      </c>
      <c r="B67" s="40">
        <v>390572.62</v>
      </c>
      <c r="C67" s="40">
        <v>10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</row>
    <row r="68" spans="1:13" ht="15">
      <c r="A68" s="39" t="s">
        <v>128</v>
      </c>
      <c r="B68" s="40">
        <v>0</v>
      </c>
      <c r="C68" s="40">
        <v>0</v>
      </c>
      <c r="D68" s="40">
        <v>49226</v>
      </c>
      <c r="E68" s="40">
        <v>13</v>
      </c>
      <c r="F68" s="40">
        <v>0</v>
      </c>
      <c r="G68" s="40">
        <v>0</v>
      </c>
      <c r="H68" s="40">
        <v>0</v>
      </c>
      <c r="I68" s="40">
        <v>0</v>
      </c>
      <c r="J68" s="40">
        <v>87000.08</v>
      </c>
      <c r="K68" s="40">
        <v>14</v>
      </c>
      <c r="L68" s="40">
        <v>0</v>
      </c>
      <c r="M68" s="40">
        <v>0</v>
      </c>
    </row>
    <row r="69" spans="1:13" ht="15">
      <c r="A69" s="39" t="s">
        <v>129</v>
      </c>
      <c r="B69" s="40">
        <v>1039466.41</v>
      </c>
      <c r="C69" s="40">
        <v>11</v>
      </c>
      <c r="D69" s="40">
        <v>0</v>
      </c>
      <c r="E69" s="40">
        <v>0</v>
      </c>
      <c r="F69" s="40">
        <v>0</v>
      </c>
      <c r="G69" s="40">
        <v>0</v>
      </c>
      <c r="H69" s="40">
        <v>1063287.13</v>
      </c>
      <c r="I69" s="40">
        <v>12</v>
      </c>
      <c r="J69" s="40">
        <v>0</v>
      </c>
      <c r="K69" s="40">
        <v>0</v>
      </c>
      <c r="L69" s="40">
        <v>0</v>
      </c>
      <c r="M69" s="40">
        <v>0</v>
      </c>
    </row>
    <row r="70" spans="1:13" ht="15">
      <c r="A70" s="39" t="s">
        <v>130</v>
      </c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</row>
    <row r="71" spans="1:13" ht="15">
      <c r="A71" s="39" t="s">
        <v>131</v>
      </c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</row>
    <row r="72" spans="1:13" ht="15">
      <c r="A72" s="39" t="s">
        <v>132</v>
      </c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</row>
    <row r="73" spans="1:13" ht="15">
      <c r="A73" s="39" t="s">
        <v>133</v>
      </c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21366.95</v>
      </c>
      <c r="K73" s="40">
        <v>10</v>
      </c>
      <c r="L73" s="40">
        <v>0</v>
      </c>
      <c r="M73" s="40">
        <v>0</v>
      </c>
    </row>
    <row r="74" spans="1:13" ht="15">
      <c r="A74" s="39" t="s">
        <v>134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</row>
    <row r="75" spans="1:13" ht="15">
      <c r="A75" s="39" t="s">
        <v>135</v>
      </c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</row>
    <row r="76" spans="1:13" ht="15">
      <c r="A76" s="39" t="s">
        <v>136</v>
      </c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44194.27</v>
      </c>
      <c r="K76" s="40">
        <v>11</v>
      </c>
      <c r="L76" s="40">
        <v>0</v>
      </c>
      <c r="M76" s="40">
        <v>0</v>
      </c>
    </row>
    <row r="77" spans="1:13" ht="15">
      <c r="A77" s="36" t="s">
        <v>137</v>
      </c>
      <c r="B77" s="36">
        <v>0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</row>
    <row r="78" spans="1:13" ht="15">
      <c r="A78" s="36" t="s">
        <v>138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</row>
    <row r="79" spans="1:13" ht="15">
      <c r="A79" s="36" t="s">
        <v>139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</row>
    <row r="80" spans="1:13" ht="15">
      <c r="A80" s="36" t="s">
        <v>140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</row>
    <row r="81" spans="1:13" ht="15">
      <c r="A81" s="36" t="s">
        <v>141</v>
      </c>
      <c r="B81" s="36">
        <v>0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</row>
    <row r="82" spans="1:13" ht="15">
      <c r="A82" s="36" t="s">
        <v>142</v>
      </c>
      <c r="B82" s="36">
        <v>0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</row>
    <row r="83" spans="1:13" ht="15">
      <c r="A83" s="36" t="s">
        <v>143</v>
      </c>
      <c r="B83" s="36">
        <v>0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</row>
    <row r="84" spans="1:13" ht="15">
      <c r="A84" s="36" t="s">
        <v>144</v>
      </c>
      <c r="B84" s="36">
        <v>799555.49</v>
      </c>
      <c r="C84" s="36">
        <v>17</v>
      </c>
      <c r="D84" s="36">
        <v>0</v>
      </c>
      <c r="E84" s="36">
        <v>0</v>
      </c>
      <c r="F84" s="36">
        <v>0</v>
      </c>
      <c r="G84" s="36">
        <v>0</v>
      </c>
      <c r="H84" s="36">
        <v>646627.93</v>
      </c>
      <c r="I84" s="36">
        <v>15</v>
      </c>
      <c r="J84" s="36">
        <v>0</v>
      </c>
      <c r="K84" s="36">
        <v>0</v>
      </c>
      <c r="L84" s="36">
        <v>0</v>
      </c>
      <c r="M84" s="36">
        <v>0</v>
      </c>
    </row>
    <row r="85" spans="1:13" ht="15">
      <c r="A85" s="36" t="s">
        <v>145</v>
      </c>
      <c r="B85" s="36">
        <v>5274387.94</v>
      </c>
      <c r="C85" s="36">
        <v>43</v>
      </c>
      <c r="D85" s="36">
        <v>3524687.03</v>
      </c>
      <c r="E85" s="36">
        <v>27</v>
      </c>
      <c r="F85" s="36">
        <v>927988.11</v>
      </c>
      <c r="G85" s="36">
        <v>17</v>
      </c>
      <c r="H85" s="36">
        <v>5314760.23</v>
      </c>
      <c r="I85" s="36">
        <v>49</v>
      </c>
      <c r="J85" s="36">
        <v>3360951.07</v>
      </c>
      <c r="K85" s="36">
        <v>31</v>
      </c>
      <c r="L85" s="36">
        <v>893027.96</v>
      </c>
      <c r="M85" s="36">
        <v>20</v>
      </c>
    </row>
    <row r="86" spans="1:13" ht="15">
      <c r="A86" s="36" t="s">
        <v>146</v>
      </c>
      <c r="B86" s="36">
        <v>0</v>
      </c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</row>
    <row r="87" spans="1:13" ht="15">
      <c r="A87" s="36" t="s">
        <v>147</v>
      </c>
      <c r="B87" s="36">
        <v>0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</row>
    <row r="88" spans="1:13" ht="15">
      <c r="A88" s="36" t="s">
        <v>148</v>
      </c>
      <c r="B88" s="36">
        <v>1280600.6</v>
      </c>
      <c r="C88" s="36">
        <v>14</v>
      </c>
      <c r="D88" s="36">
        <v>0</v>
      </c>
      <c r="E88" s="36">
        <v>0</v>
      </c>
      <c r="F88" s="36">
        <v>0</v>
      </c>
      <c r="G88" s="36">
        <v>0</v>
      </c>
      <c r="H88" s="36">
        <v>1253376.62</v>
      </c>
      <c r="I88" s="36">
        <v>15</v>
      </c>
      <c r="J88" s="36">
        <v>0</v>
      </c>
      <c r="K88" s="36">
        <v>0</v>
      </c>
      <c r="L88" s="36">
        <v>0</v>
      </c>
      <c r="M88" s="36">
        <v>0</v>
      </c>
    </row>
    <row r="89" spans="1:13" ht="15">
      <c r="A89" s="36" t="s">
        <v>149</v>
      </c>
      <c r="B89" s="36">
        <v>0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</row>
    <row r="90" spans="1:13" ht="15">
      <c r="A90" s="36" t="s">
        <v>150</v>
      </c>
      <c r="B90" s="36">
        <v>0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</row>
    <row r="91" spans="1:13" ht="15">
      <c r="A91" s="36" t="s">
        <v>151</v>
      </c>
      <c r="B91" s="36">
        <v>0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</row>
    <row r="92" spans="1:13" ht="15">
      <c r="A92" s="36" t="s">
        <v>152</v>
      </c>
      <c r="B92" s="36">
        <v>0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</row>
    <row r="93" spans="1:13" ht="15">
      <c r="A93" s="36" t="s">
        <v>153</v>
      </c>
      <c r="B93" s="36">
        <v>0</v>
      </c>
      <c r="C93" s="36"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</row>
    <row r="94" spans="1:13" ht="15">
      <c r="A94" s="36" t="s">
        <v>154</v>
      </c>
      <c r="B94" s="36">
        <v>0</v>
      </c>
      <c r="C94" s="36">
        <v>0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</row>
    <row r="95" spans="1:13" ht="15">
      <c r="A95" s="36" t="s">
        <v>155</v>
      </c>
      <c r="B95" s="36">
        <v>0</v>
      </c>
      <c r="C95" s="36">
        <v>0</v>
      </c>
      <c r="D95" s="36">
        <v>81489.86</v>
      </c>
      <c r="E95" s="36">
        <v>12</v>
      </c>
      <c r="F95" s="36">
        <v>0</v>
      </c>
      <c r="G95" s="36">
        <v>0</v>
      </c>
      <c r="H95" s="36">
        <v>0</v>
      </c>
      <c r="I95" s="36">
        <v>0</v>
      </c>
      <c r="J95" s="36">
        <v>78365.17</v>
      </c>
      <c r="K95" s="36">
        <v>16</v>
      </c>
      <c r="L95" s="36">
        <v>0</v>
      </c>
      <c r="M95" s="36">
        <v>0</v>
      </c>
    </row>
    <row r="96" spans="1:13" ht="15">
      <c r="A96" s="36" t="s">
        <v>156</v>
      </c>
      <c r="B96" s="36">
        <v>0</v>
      </c>
      <c r="C96" s="36">
        <v>0</v>
      </c>
      <c r="D96" s="36">
        <v>940870.83</v>
      </c>
      <c r="E96" s="36">
        <v>26</v>
      </c>
      <c r="F96" s="36">
        <v>0</v>
      </c>
      <c r="G96" s="36">
        <v>0</v>
      </c>
      <c r="H96" s="36">
        <v>0</v>
      </c>
      <c r="I96" s="36">
        <v>0</v>
      </c>
      <c r="J96" s="36">
        <v>881097.33</v>
      </c>
      <c r="K96" s="36">
        <v>25</v>
      </c>
      <c r="L96" s="36">
        <v>0</v>
      </c>
      <c r="M96" s="36">
        <v>0</v>
      </c>
    </row>
    <row r="97" spans="1:13" ht="15">
      <c r="A97" s="36" t="s">
        <v>157</v>
      </c>
      <c r="B97" s="36">
        <v>866595.16</v>
      </c>
      <c r="C97" s="36">
        <v>14</v>
      </c>
      <c r="D97" s="36">
        <v>0</v>
      </c>
      <c r="E97" s="36">
        <v>0</v>
      </c>
      <c r="F97" s="36">
        <v>0</v>
      </c>
      <c r="G97" s="36">
        <v>0</v>
      </c>
      <c r="H97" s="36">
        <v>810453.78</v>
      </c>
      <c r="I97" s="36">
        <v>11</v>
      </c>
      <c r="J97" s="36">
        <v>0</v>
      </c>
      <c r="K97" s="36">
        <v>0</v>
      </c>
      <c r="L97" s="36">
        <v>0</v>
      </c>
      <c r="M97" s="36">
        <v>0</v>
      </c>
    </row>
    <row r="98" spans="1:13" ht="15">
      <c r="A98" s="36" t="s">
        <v>158</v>
      </c>
      <c r="B98" s="36">
        <v>731933.15</v>
      </c>
      <c r="C98" s="36">
        <v>14</v>
      </c>
      <c r="D98" s="36">
        <v>0</v>
      </c>
      <c r="E98" s="36">
        <v>0</v>
      </c>
      <c r="F98" s="36">
        <v>0</v>
      </c>
      <c r="G98" s="36">
        <v>0</v>
      </c>
      <c r="H98" s="36">
        <v>594085.76</v>
      </c>
      <c r="I98" s="36">
        <v>12</v>
      </c>
      <c r="J98" s="36">
        <v>0</v>
      </c>
      <c r="K98" s="36">
        <v>0</v>
      </c>
      <c r="L98" s="36">
        <v>0</v>
      </c>
      <c r="M98" s="36">
        <v>0</v>
      </c>
    </row>
    <row r="99" spans="1:13" ht="15">
      <c r="A99" s="36" t="s">
        <v>159</v>
      </c>
      <c r="B99" s="36">
        <v>4326864.51</v>
      </c>
      <c r="C99" s="36">
        <v>37</v>
      </c>
      <c r="D99" s="36">
        <v>5073354.72</v>
      </c>
      <c r="E99" s="36">
        <v>103</v>
      </c>
      <c r="F99" s="36">
        <v>2187780.66</v>
      </c>
      <c r="G99" s="36">
        <v>30</v>
      </c>
      <c r="H99" s="36">
        <v>3378969.63</v>
      </c>
      <c r="I99" s="36">
        <v>40</v>
      </c>
      <c r="J99" s="36">
        <v>4093925.68</v>
      </c>
      <c r="K99" s="36">
        <v>94</v>
      </c>
      <c r="L99" s="36">
        <v>1545277.69</v>
      </c>
      <c r="M99" s="36">
        <v>32</v>
      </c>
    </row>
    <row r="100" spans="1:13" ht="15">
      <c r="A100" s="36" t="s">
        <v>160</v>
      </c>
      <c r="B100" s="36">
        <v>0</v>
      </c>
      <c r="C100" s="36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</row>
    <row r="101" spans="1:13" ht="15">
      <c r="A101" s="36" t="s">
        <v>161</v>
      </c>
      <c r="B101" s="36">
        <v>0</v>
      </c>
      <c r="C101" s="36">
        <v>0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</row>
    <row r="102" spans="1:13" ht="15">
      <c r="A102" s="36" t="s">
        <v>162</v>
      </c>
      <c r="B102" s="36">
        <v>0</v>
      </c>
      <c r="C102" s="36">
        <v>0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</row>
    <row r="103" spans="1:13" ht="15">
      <c r="A103" s="36" t="s">
        <v>163</v>
      </c>
      <c r="B103" s="36">
        <v>0</v>
      </c>
      <c r="C103" s="36">
        <v>0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</row>
    <row r="104" spans="1:13" ht="15">
      <c r="A104" s="36" t="s">
        <v>164</v>
      </c>
      <c r="B104" s="36">
        <v>644984.5</v>
      </c>
      <c r="C104" s="36">
        <v>15</v>
      </c>
      <c r="D104" s="36">
        <v>197806.88</v>
      </c>
      <c r="E104" s="36">
        <v>20</v>
      </c>
      <c r="F104" s="36">
        <v>0</v>
      </c>
      <c r="G104" s="36">
        <v>0</v>
      </c>
      <c r="H104" s="36">
        <v>570630.29</v>
      </c>
      <c r="I104" s="36">
        <v>13</v>
      </c>
      <c r="J104" s="36">
        <v>163607.54</v>
      </c>
      <c r="K104" s="36">
        <v>26</v>
      </c>
      <c r="L104" s="36">
        <v>0</v>
      </c>
      <c r="M104" s="36">
        <v>0</v>
      </c>
    </row>
    <row r="105" spans="1:13" ht="15">
      <c r="A105" s="36" t="s">
        <v>165</v>
      </c>
      <c r="B105" s="36">
        <v>0</v>
      </c>
      <c r="C105" s="36">
        <v>0</v>
      </c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</row>
    <row r="106" spans="1:13" ht="15">
      <c r="A106" s="36" t="s">
        <v>166</v>
      </c>
      <c r="B106" s="36">
        <v>3989864.29</v>
      </c>
      <c r="C106" s="36">
        <v>40</v>
      </c>
      <c r="D106" s="36">
        <v>3011239.62</v>
      </c>
      <c r="E106" s="36">
        <v>73</v>
      </c>
      <c r="F106" s="36">
        <v>1145221.35</v>
      </c>
      <c r="G106" s="36">
        <v>22</v>
      </c>
      <c r="H106" s="36">
        <v>3261085.04</v>
      </c>
      <c r="I106" s="36">
        <v>42</v>
      </c>
      <c r="J106" s="36">
        <v>2619005.58</v>
      </c>
      <c r="K106" s="36">
        <v>80</v>
      </c>
      <c r="L106" s="36">
        <v>940901.78</v>
      </c>
      <c r="M106" s="36">
        <v>25</v>
      </c>
    </row>
    <row r="107" spans="1:13" ht="15">
      <c r="A107" s="36" t="s">
        <v>167</v>
      </c>
      <c r="B107" s="36">
        <v>0</v>
      </c>
      <c r="C107" s="36">
        <v>0</v>
      </c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</row>
    <row r="108" spans="1:13" ht="15">
      <c r="A108" s="36" t="s">
        <v>168</v>
      </c>
      <c r="B108" s="36">
        <v>2616031.48</v>
      </c>
      <c r="C108" s="36">
        <v>28</v>
      </c>
      <c r="D108" s="36">
        <v>258634.45</v>
      </c>
      <c r="E108" s="36">
        <v>12</v>
      </c>
      <c r="F108" s="36">
        <v>246318.7</v>
      </c>
      <c r="G108" s="36">
        <v>12</v>
      </c>
      <c r="H108" s="36">
        <v>2644392.01</v>
      </c>
      <c r="I108" s="36">
        <v>31</v>
      </c>
      <c r="J108" s="36">
        <v>274160.3</v>
      </c>
      <c r="K108" s="36">
        <v>13</v>
      </c>
      <c r="L108" s="36">
        <v>286600.16</v>
      </c>
      <c r="M108" s="36">
        <v>16</v>
      </c>
    </row>
    <row r="109" spans="1:13" ht="15">
      <c r="A109" s="36" t="s">
        <v>169</v>
      </c>
      <c r="B109" s="36">
        <v>0</v>
      </c>
      <c r="C109" s="36">
        <v>0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</row>
    <row r="110" spans="1:13" ht="15">
      <c r="A110" s="36" t="s">
        <v>170</v>
      </c>
      <c r="B110" s="36">
        <v>6432553.99</v>
      </c>
      <c r="C110" s="36">
        <v>57</v>
      </c>
      <c r="D110" s="36">
        <v>6660537.75</v>
      </c>
      <c r="E110" s="36">
        <v>49</v>
      </c>
      <c r="F110" s="36">
        <v>1633436.89</v>
      </c>
      <c r="G110" s="36">
        <v>34</v>
      </c>
      <c r="H110" s="36">
        <v>6346274.75</v>
      </c>
      <c r="I110" s="36">
        <v>60</v>
      </c>
      <c r="J110" s="36">
        <v>5401693.58</v>
      </c>
      <c r="K110" s="36">
        <v>54</v>
      </c>
      <c r="L110" s="36">
        <v>1548967.57</v>
      </c>
      <c r="M110" s="36">
        <v>36</v>
      </c>
    </row>
    <row r="111" spans="1:13" ht="15">
      <c r="A111" s="36" t="s">
        <v>171</v>
      </c>
      <c r="B111" s="36">
        <v>0</v>
      </c>
      <c r="C111" s="36">
        <v>0</v>
      </c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</row>
    <row r="112" spans="1:13" ht="15">
      <c r="A112" s="36" t="s">
        <v>172</v>
      </c>
      <c r="B112" s="36">
        <v>0</v>
      </c>
      <c r="C112" s="36">
        <v>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</row>
    <row r="113" spans="1:13" ht="15">
      <c r="A113" s="36" t="s">
        <v>173</v>
      </c>
      <c r="B113" s="36">
        <v>0</v>
      </c>
      <c r="C113" s="36">
        <v>0</v>
      </c>
      <c r="D113" s="36">
        <v>518267.22</v>
      </c>
      <c r="E113" s="36">
        <v>10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</row>
    <row r="114" spans="1:13" ht="15">
      <c r="A114" s="36" t="s">
        <v>174</v>
      </c>
      <c r="B114" s="36">
        <v>5728332.86</v>
      </c>
      <c r="C114" s="36">
        <v>56</v>
      </c>
      <c r="D114" s="36">
        <v>1671660.28</v>
      </c>
      <c r="E114" s="36">
        <v>10</v>
      </c>
      <c r="F114" s="36">
        <v>955441.47</v>
      </c>
      <c r="G114" s="36">
        <v>28</v>
      </c>
      <c r="H114" s="36">
        <v>5537869.4</v>
      </c>
      <c r="I114" s="36">
        <v>56</v>
      </c>
      <c r="J114" s="36">
        <v>1544845.19</v>
      </c>
      <c r="K114" s="36">
        <v>13</v>
      </c>
      <c r="L114" s="36">
        <v>917789.55</v>
      </c>
      <c r="M114" s="36">
        <v>26</v>
      </c>
    </row>
    <row r="115" spans="1:13" ht="15">
      <c r="A115" s="36" t="s">
        <v>175</v>
      </c>
      <c r="B115" s="36">
        <v>0</v>
      </c>
      <c r="C115" s="36">
        <v>0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</row>
    <row r="116" spans="1:13" ht="15">
      <c r="A116" s="36" t="s">
        <v>176</v>
      </c>
      <c r="B116" s="36">
        <v>0</v>
      </c>
      <c r="C116" s="36">
        <v>0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</row>
    <row r="117" spans="1:13" ht="15">
      <c r="A117" s="36" t="s">
        <v>177</v>
      </c>
      <c r="B117" s="36">
        <v>2617015.87</v>
      </c>
      <c r="C117" s="36">
        <v>24</v>
      </c>
      <c r="D117" s="36">
        <v>0</v>
      </c>
      <c r="E117" s="36">
        <v>0</v>
      </c>
      <c r="F117" s="36">
        <v>0</v>
      </c>
      <c r="G117" s="36">
        <v>0</v>
      </c>
      <c r="H117" s="36">
        <v>2675246.22</v>
      </c>
      <c r="I117" s="36">
        <v>24</v>
      </c>
      <c r="J117" s="36">
        <v>0</v>
      </c>
      <c r="K117" s="36">
        <v>0</v>
      </c>
      <c r="L117" s="36">
        <v>0</v>
      </c>
      <c r="M117" s="36">
        <v>0</v>
      </c>
    </row>
    <row r="118" spans="1:13" ht="15">
      <c r="A118" s="36" t="s">
        <v>178</v>
      </c>
      <c r="B118" s="36">
        <v>0</v>
      </c>
      <c r="C118" s="36">
        <v>0</v>
      </c>
      <c r="D118" s="36">
        <v>0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</row>
    <row r="119" spans="1:13" ht="15">
      <c r="A119" s="36" t="s">
        <v>179</v>
      </c>
      <c r="B119" s="36">
        <v>0</v>
      </c>
      <c r="C119" s="36">
        <v>0</v>
      </c>
      <c r="D119" s="36">
        <v>125409.08</v>
      </c>
      <c r="E119" s="36">
        <v>15</v>
      </c>
      <c r="F119" s="36">
        <v>0</v>
      </c>
      <c r="G119" s="36">
        <v>0</v>
      </c>
      <c r="H119" s="36">
        <v>0</v>
      </c>
      <c r="I119" s="36">
        <v>0</v>
      </c>
      <c r="J119" s="36">
        <v>111871.9</v>
      </c>
      <c r="K119" s="36">
        <v>13</v>
      </c>
      <c r="L119" s="36">
        <v>0</v>
      </c>
      <c r="M119" s="36">
        <v>0</v>
      </c>
    </row>
    <row r="120" spans="1:13" ht="15">
      <c r="A120" s="36" t="s">
        <v>180</v>
      </c>
      <c r="B120" s="36">
        <v>5931471.63</v>
      </c>
      <c r="C120" s="36">
        <v>60</v>
      </c>
      <c r="D120" s="36">
        <v>995703.11</v>
      </c>
      <c r="E120" s="36">
        <v>13</v>
      </c>
      <c r="F120" s="36">
        <v>1099586.49</v>
      </c>
      <c r="G120" s="36">
        <v>27</v>
      </c>
      <c r="H120" s="36">
        <v>6028756.77</v>
      </c>
      <c r="I120" s="36">
        <v>64</v>
      </c>
      <c r="J120" s="36">
        <v>984121.68</v>
      </c>
      <c r="K120" s="36">
        <v>22</v>
      </c>
      <c r="L120" s="36">
        <v>1167837.49</v>
      </c>
      <c r="M120" s="36">
        <v>26</v>
      </c>
    </row>
    <row r="121" spans="1:13" ht="15">
      <c r="A121" s="36" t="s">
        <v>181</v>
      </c>
      <c r="B121" s="36">
        <v>0</v>
      </c>
      <c r="C121" s="36"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</row>
    <row r="122" spans="1:13" ht="15">
      <c r="A122" s="36" t="s">
        <v>182</v>
      </c>
      <c r="B122" s="36">
        <v>0</v>
      </c>
      <c r="C122" s="36"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</row>
    <row r="123" spans="1:13" ht="15">
      <c r="A123" s="36" t="s">
        <v>183</v>
      </c>
      <c r="B123" s="36">
        <v>3131277.45</v>
      </c>
      <c r="C123" s="36">
        <v>31</v>
      </c>
      <c r="D123" s="36">
        <v>349739.78</v>
      </c>
      <c r="E123" s="36">
        <v>19</v>
      </c>
      <c r="F123" s="36">
        <v>286626.56</v>
      </c>
      <c r="G123" s="36">
        <v>14</v>
      </c>
      <c r="H123" s="36">
        <v>3105476.92</v>
      </c>
      <c r="I123" s="36">
        <v>34</v>
      </c>
      <c r="J123" s="36">
        <v>304704.58</v>
      </c>
      <c r="K123" s="36">
        <v>18</v>
      </c>
      <c r="L123" s="36">
        <v>269018.03</v>
      </c>
      <c r="M123" s="36">
        <v>15</v>
      </c>
    </row>
    <row r="124" spans="1:13" ht="15">
      <c r="A124" s="36" t="s">
        <v>184</v>
      </c>
      <c r="B124" s="36">
        <v>0</v>
      </c>
      <c r="C124" s="36">
        <v>0</v>
      </c>
      <c r="D124" s="36">
        <v>53322</v>
      </c>
      <c r="E124" s="36">
        <v>14</v>
      </c>
      <c r="F124" s="36">
        <v>0</v>
      </c>
      <c r="G124" s="36">
        <v>0</v>
      </c>
      <c r="H124" s="36">
        <v>0</v>
      </c>
      <c r="I124" s="36">
        <v>0</v>
      </c>
      <c r="J124" s="36">
        <v>73056.28</v>
      </c>
      <c r="K124" s="36">
        <v>20</v>
      </c>
      <c r="L124" s="36">
        <v>0</v>
      </c>
      <c r="M124" s="36">
        <v>0</v>
      </c>
    </row>
    <row r="125" spans="1:13" ht="15">
      <c r="A125" s="36" t="s">
        <v>185</v>
      </c>
      <c r="B125" s="36">
        <v>0</v>
      </c>
      <c r="C125" s="36">
        <v>0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</row>
    <row r="126" spans="1:13" ht="15">
      <c r="A126" s="36" t="s">
        <v>186</v>
      </c>
      <c r="B126" s="36">
        <v>0</v>
      </c>
      <c r="C126" s="36">
        <v>0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</row>
    <row r="127" spans="1:13" ht="15">
      <c r="A127" s="36" t="s">
        <v>187</v>
      </c>
      <c r="B127" s="36">
        <v>0</v>
      </c>
      <c r="C127" s="36">
        <v>0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</row>
    <row r="128" spans="1:13" ht="15">
      <c r="A128" s="36" t="s">
        <v>188</v>
      </c>
      <c r="B128" s="36">
        <v>0</v>
      </c>
      <c r="C128" s="36">
        <v>0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</row>
    <row r="129" spans="1:13" ht="15">
      <c r="A129" s="36" t="s">
        <v>189</v>
      </c>
      <c r="B129" s="36">
        <v>0</v>
      </c>
      <c r="C129" s="36">
        <v>0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146014.46</v>
      </c>
      <c r="K129" s="36">
        <v>12</v>
      </c>
      <c r="L129" s="36">
        <v>0</v>
      </c>
      <c r="M129" s="36">
        <v>0</v>
      </c>
    </row>
    <row r="130" spans="1:13" ht="15">
      <c r="A130" s="36" t="s">
        <v>190</v>
      </c>
      <c r="B130" s="36">
        <v>2235220.54</v>
      </c>
      <c r="C130" s="36">
        <v>34</v>
      </c>
      <c r="D130" s="36">
        <v>0</v>
      </c>
      <c r="E130" s="36">
        <v>0</v>
      </c>
      <c r="F130" s="36">
        <v>332826.27</v>
      </c>
      <c r="G130" s="36">
        <v>17</v>
      </c>
      <c r="H130" s="36">
        <v>2326917.38</v>
      </c>
      <c r="I130" s="36">
        <v>36</v>
      </c>
      <c r="J130" s="36">
        <v>0</v>
      </c>
      <c r="K130" s="36">
        <v>0</v>
      </c>
      <c r="L130" s="36">
        <v>363645.39</v>
      </c>
      <c r="M130" s="36">
        <v>17</v>
      </c>
    </row>
    <row r="131" spans="1:13" ht="15">
      <c r="A131" s="36" t="s">
        <v>191</v>
      </c>
      <c r="B131" s="36">
        <v>0</v>
      </c>
      <c r="C131" s="36">
        <v>0</v>
      </c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</row>
    <row r="132" spans="1:13" ht="15">
      <c r="A132" s="36" t="s">
        <v>192</v>
      </c>
      <c r="B132" s="36">
        <v>0</v>
      </c>
      <c r="C132" s="36">
        <v>0</v>
      </c>
      <c r="D132" s="36">
        <v>187228.49</v>
      </c>
      <c r="E132" s="36">
        <v>14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</row>
    <row r="133" spans="1:13" ht="15">
      <c r="A133" s="36" t="s">
        <v>193</v>
      </c>
      <c r="B133" s="36">
        <v>853947.71</v>
      </c>
      <c r="C133" s="36">
        <v>22</v>
      </c>
      <c r="D133" s="36">
        <v>0</v>
      </c>
      <c r="E133" s="36">
        <v>0</v>
      </c>
      <c r="F133" s="36">
        <v>0</v>
      </c>
      <c r="G133" s="36">
        <v>0</v>
      </c>
      <c r="H133" s="36">
        <v>755903.86</v>
      </c>
      <c r="I133" s="36">
        <v>21</v>
      </c>
      <c r="J133" s="36">
        <v>0</v>
      </c>
      <c r="K133" s="36">
        <v>0</v>
      </c>
      <c r="L133" s="36">
        <v>0</v>
      </c>
      <c r="M133" s="36">
        <v>0</v>
      </c>
    </row>
    <row r="134" spans="1:13" ht="15">
      <c r="A134" s="36" t="s">
        <v>194</v>
      </c>
      <c r="B134" s="36">
        <v>0</v>
      </c>
      <c r="C134" s="36">
        <v>0</v>
      </c>
      <c r="D134" s="36">
        <v>0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</row>
    <row r="135" spans="1:13" ht="15">
      <c r="A135" s="36" t="s">
        <v>195</v>
      </c>
      <c r="B135" s="36">
        <v>0</v>
      </c>
      <c r="C135" s="36">
        <v>0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</row>
    <row r="136" spans="1:13" ht="15">
      <c r="A136" s="36" t="s">
        <v>196</v>
      </c>
      <c r="B136" s="36">
        <v>0</v>
      </c>
      <c r="C136" s="36">
        <v>0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</row>
    <row r="137" spans="1:13" ht="15">
      <c r="A137" s="36" t="s">
        <v>197</v>
      </c>
      <c r="B137" s="36">
        <v>0</v>
      </c>
      <c r="C137" s="36">
        <v>0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</row>
    <row r="138" spans="1:13" ht="15">
      <c r="A138" s="36" t="s">
        <v>198</v>
      </c>
      <c r="B138" s="36">
        <v>0</v>
      </c>
      <c r="C138" s="36">
        <v>0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</row>
    <row r="139" spans="1:13" ht="15">
      <c r="A139" s="36" t="s">
        <v>199</v>
      </c>
      <c r="B139" s="36">
        <v>0</v>
      </c>
      <c r="C139" s="36">
        <v>0</v>
      </c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</row>
    <row r="140" spans="1:13" ht="15">
      <c r="A140" s="36" t="s">
        <v>200</v>
      </c>
      <c r="B140" s="36">
        <v>0</v>
      </c>
      <c r="C140" s="36">
        <v>0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</row>
    <row r="141" spans="1:13" ht="15">
      <c r="A141" s="36" t="s">
        <v>201</v>
      </c>
      <c r="B141" s="36">
        <v>0</v>
      </c>
      <c r="C141" s="36">
        <v>0</v>
      </c>
      <c r="D141" s="36">
        <v>177865.48</v>
      </c>
      <c r="E141" s="36">
        <v>13</v>
      </c>
      <c r="F141" s="36">
        <v>0</v>
      </c>
      <c r="G141" s="36">
        <v>0</v>
      </c>
      <c r="H141" s="36">
        <v>0</v>
      </c>
      <c r="I141" s="36">
        <v>0</v>
      </c>
      <c r="J141" s="36">
        <v>155488.12</v>
      </c>
      <c r="K141" s="36">
        <v>14</v>
      </c>
      <c r="L141" s="36">
        <v>0</v>
      </c>
      <c r="M141" s="36">
        <v>0</v>
      </c>
    </row>
    <row r="142" spans="1:13" ht="15">
      <c r="A142" s="36" t="s">
        <v>202</v>
      </c>
      <c r="B142" s="36">
        <v>0</v>
      </c>
      <c r="C142" s="36"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</row>
    <row r="143" spans="1:13" ht="15">
      <c r="A143" s="36" t="s">
        <v>203</v>
      </c>
      <c r="B143" s="36">
        <v>0</v>
      </c>
      <c r="C143" s="36">
        <v>0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</row>
    <row r="144" spans="1:13" ht="15">
      <c r="A144" s="36" t="s">
        <v>204</v>
      </c>
      <c r="B144" s="36">
        <v>0</v>
      </c>
      <c r="C144" s="36">
        <v>0</v>
      </c>
      <c r="D144" s="36">
        <v>153980.25</v>
      </c>
      <c r="E144" s="36">
        <v>15</v>
      </c>
      <c r="F144" s="36">
        <v>0</v>
      </c>
      <c r="G144" s="36">
        <v>0</v>
      </c>
      <c r="H144" s="36">
        <v>0</v>
      </c>
      <c r="I144" s="36">
        <v>0</v>
      </c>
      <c r="J144" s="36">
        <v>183647.23</v>
      </c>
      <c r="K144" s="36">
        <v>16</v>
      </c>
      <c r="L144" s="36">
        <v>0</v>
      </c>
      <c r="M144" s="36">
        <v>0</v>
      </c>
    </row>
    <row r="145" spans="1:13" ht="15">
      <c r="A145" s="36" t="s">
        <v>205</v>
      </c>
      <c r="B145" s="36">
        <v>0</v>
      </c>
      <c r="C145" s="36">
        <v>0</v>
      </c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</row>
    <row r="146" spans="1:13" ht="15">
      <c r="A146" s="36" t="s">
        <v>206</v>
      </c>
      <c r="B146" s="36">
        <v>539788.03</v>
      </c>
      <c r="C146" s="36">
        <v>16</v>
      </c>
      <c r="D146" s="36">
        <v>0</v>
      </c>
      <c r="E146" s="36">
        <v>0</v>
      </c>
      <c r="F146" s="36">
        <v>0</v>
      </c>
      <c r="G146" s="36">
        <v>0</v>
      </c>
      <c r="H146" s="36">
        <v>508468.27</v>
      </c>
      <c r="I146" s="36">
        <v>14</v>
      </c>
      <c r="J146" s="36">
        <v>0</v>
      </c>
      <c r="K146" s="36">
        <v>0</v>
      </c>
      <c r="L146" s="36">
        <v>0</v>
      </c>
      <c r="M146" s="36">
        <v>0</v>
      </c>
    </row>
    <row r="147" spans="1:13" ht="15">
      <c r="A147" s="36" t="s">
        <v>207</v>
      </c>
      <c r="B147" s="36">
        <v>0</v>
      </c>
      <c r="C147" s="36">
        <v>0</v>
      </c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</row>
    <row r="148" spans="1:13" ht="15">
      <c r="A148" s="36" t="s">
        <v>208</v>
      </c>
      <c r="B148" s="36">
        <v>0</v>
      </c>
      <c r="C148" s="36">
        <v>0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</row>
    <row r="149" spans="1:13" ht="15">
      <c r="A149" s="36" t="s">
        <v>209</v>
      </c>
      <c r="B149" s="36">
        <v>388602.24</v>
      </c>
      <c r="C149" s="36">
        <v>13</v>
      </c>
      <c r="D149" s="36">
        <v>0</v>
      </c>
      <c r="E149" s="36">
        <v>0</v>
      </c>
      <c r="F149" s="36">
        <v>0</v>
      </c>
      <c r="G149" s="36">
        <v>0</v>
      </c>
      <c r="H149" s="36">
        <v>492917.02</v>
      </c>
      <c r="I149" s="36">
        <v>15</v>
      </c>
      <c r="J149" s="36">
        <v>0</v>
      </c>
      <c r="K149" s="36">
        <v>0</v>
      </c>
      <c r="L149" s="36">
        <v>0</v>
      </c>
      <c r="M149" s="36">
        <v>0</v>
      </c>
    </row>
    <row r="150" spans="1:13" ht="15">
      <c r="A150" s="36" t="s">
        <v>210</v>
      </c>
      <c r="B150" s="36">
        <v>1538570.83</v>
      </c>
      <c r="C150" s="36">
        <v>25</v>
      </c>
      <c r="D150" s="36">
        <v>0</v>
      </c>
      <c r="E150" s="36">
        <v>0</v>
      </c>
      <c r="F150" s="36">
        <v>0</v>
      </c>
      <c r="G150" s="36">
        <v>0</v>
      </c>
      <c r="H150" s="36">
        <v>1649306.6</v>
      </c>
      <c r="I150" s="36">
        <v>27</v>
      </c>
      <c r="J150" s="36">
        <v>0</v>
      </c>
      <c r="K150" s="36">
        <v>0</v>
      </c>
      <c r="L150" s="36">
        <v>138576.61</v>
      </c>
      <c r="M150" s="36">
        <v>10</v>
      </c>
    </row>
    <row r="151" spans="1:13" ht="15">
      <c r="A151" s="36" t="s">
        <v>211</v>
      </c>
      <c r="B151" s="36">
        <v>0</v>
      </c>
      <c r="C151" s="36">
        <v>0</v>
      </c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</row>
    <row r="152" spans="1:13" ht="15">
      <c r="A152" s="36" t="s">
        <v>212</v>
      </c>
      <c r="B152" s="36">
        <v>0</v>
      </c>
      <c r="C152" s="36">
        <v>0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</row>
    <row r="153" spans="1:13" ht="15">
      <c r="A153" s="36" t="s">
        <v>213</v>
      </c>
      <c r="B153" s="36">
        <v>0</v>
      </c>
      <c r="C153" s="36">
        <v>0</v>
      </c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</row>
    <row r="154" spans="1:13" ht="15">
      <c r="A154" s="36" t="s">
        <v>214</v>
      </c>
      <c r="B154" s="36">
        <v>713951.84</v>
      </c>
      <c r="C154" s="36">
        <v>11</v>
      </c>
      <c r="D154" s="36">
        <v>0</v>
      </c>
      <c r="E154" s="36">
        <v>0</v>
      </c>
      <c r="F154" s="36">
        <v>0</v>
      </c>
      <c r="G154" s="36">
        <v>0</v>
      </c>
      <c r="H154" s="36">
        <v>785310.31</v>
      </c>
      <c r="I154" s="36">
        <v>13</v>
      </c>
      <c r="J154" s="36">
        <v>0</v>
      </c>
      <c r="K154" s="36">
        <v>0</v>
      </c>
      <c r="L154" s="36">
        <v>0</v>
      </c>
      <c r="M154" s="36">
        <v>0</v>
      </c>
    </row>
    <row r="155" spans="1:13" ht="15">
      <c r="A155" s="36" t="s">
        <v>215</v>
      </c>
      <c r="B155" s="36">
        <v>0</v>
      </c>
      <c r="C155" s="36">
        <v>0</v>
      </c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</row>
    <row r="156" spans="1:13" ht="15">
      <c r="A156" s="36" t="s">
        <v>216</v>
      </c>
      <c r="B156" s="36">
        <v>0</v>
      </c>
      <c r="C156" s="36">
        <v>0</v>
      </c>
      <c r="D156" s="36">
        <v>0</v>
      </c>
      <c r="E156" s="36">
        <v>0</v>
      </c>
      <c r="F156" s="36">
        <v>0</v>
      </c>
      <c r="G156" s="36">
        <v>0</v>
      </c>
      <c r="H156" s="36">
        <v>304829.81</v>
      </c>
      <c r="I156" s="36">
        <v>10</v>
      </c>
      <c r="J156" s="36">
        <v>117325.36</v>
      </c>
      <c r="K156" s="36">
        <v>10</v>
      </c>
      <c r="L156" s="36">
        <v>0</v>
      </c>
      <c r="M156" s="36">
        <v>0</v>
      </c>
    </row>
    <row r="157" spans="1:13" ht="15">
      <c r="A157" s="36" t="s">
        <v>217</v>
      </c>
      <c r="B157" s="36">
        <v>1174687.9</v>
      </c>
      <c r="C157" s="36">
        <v>31</v>
      </c>
      <c r="D157" s="36">
        <v>0</v>
      </c>
      <c r="E157" s="36">
        <v>0</v>
      </c>
      <c r="F157" s="36">
        <v>271030.51</v>
      </c>
      <c r="G157" s="36">
        <v>13</v>
      </c>
      <c r="H157" s="36">
        <v>1275973.76</v>
      </c>
      <c r="I157" s="36">
        <v>35</v>
      </c>
      <c r="J157" s="36">
        <v>159960.48</v>
      </c>
      <c r="K157" s="36">
        <v>12</v>
      </c>
      <c r="L157" s="36">
        <v>305986.13</v>
      </c>
      <c r="M157" s="36">
        <v>13</v>
      </c>
    </row>
    <row r="158" spans="1:13" ht="15">
      <c r="A158" s="36" t="s">
        <v>218</v>
      </c>
      <c r="B158" s="36">
        <v>0</v>
      </c>
      <c r="C158" s="36">
        <v>0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</row>
    <row r="159" spans="1:13" ht="15">
      <c r="A159" s="36" t="s">
        <v>219</v>
      </c>
      <c r="B159" s="36">
        <v>916450.96</v>
      </c>
      <c r="C159" s="36">
        <v>12</v>
      </c>
      <c r="D159" s="36">
        <v>0</v>
      </c>
      <c r="E159" s="36">
        <v>0</v>
      </c>
      <c r="F159" s="36">
        <v>0</v>
      </c>
      <c r="G159" s="36">
        <v>0</v>
      </c>
      <c r="H159" s="36">
        <v>887561.68</v>
      </c>
      <c r="I159" s="36">
        <v>12</v>
      </c>
      <c r="J159" s="36">
        <v>0</v>
      </c>
      <c r="K159" s="36">
        <v>0</v>
      </c>
      <c r="L159" s="36">
        <v>0</v>
      </c>
      <c r="M159" s="36">
        <v>0</v>
      </c>
    </row>
    <row r="160" spans="1:13" ht="15">
      <c r="A160" s="36" t="s">
        <v>220</v>
      </c>
      <c r="B160" s="36">
        <v>0</v>
      </c>
      <c r="C160" s="36">
        <v>0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</row>
    <row r="161" spans="1:13" ht="15">
      <c r="A161" s="36" t="s">
        <v>221</v>
      </c>
      <c r="B161" s="36">
        <v>12253092.39</v>
      </c>
      <c r="C161" s="36">
        <v>106</v>
      </c>
      <c r="D161" s="36">
        <v>2555960.85</v>
      </c>
      <c r="E161" s="36">
        <v>18</v>
      </c>
      <c r="F161" s="36">
        <v>1490414.89</v>
      </c>
      <c r="G161" s="36">
        <v>43</v>
      </c>
      <c r="H161" s="36">
        <v>11731546.44</v>
      </c>
      <c r="I161" s="36">
        <v>112</v>
      </c>
      <c r="J161" s="36">
        <v>2055598.9</v>
      </c>
      <c r="K161" s="36">
        <v>18</v>
      </c>
      <c r="L161" s="36">
        <v>1449922.16</v>
      </c>
      <c r="M161" s="36">
        <v>45</v>
      </c>
    </row>
    <row r="162" spans="1:13" ht="15">
      <c r="A162" s="36" t="s">
        <v>222</v>
      </c>
      <c r="B162" s="36">
        <v>0</v>
      </c>
      <c r="C162" s="36">
        <v>0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</row>
    <row r="163" spans="1:13" ht="15">
      <c r="A163" s="36" t="s">
        <v>223</v>
      </c>
      <c r="B163" s="36">
        <v>0</v>
      </c>
      <c r="C163" s="36">
        <v>0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</row>
    <row r="164" spans="1:13" ht="15">
      <c r="A164" s="36" t="s">
        <v>224</v>
      </c>
      <c r="B164" s="36">
        <v>0</v>
      </c>
      <c r="C164" s="36">
        <v>0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</row>
    <row r="165" spans="1:13" ht="15">
      <c r="A165" s="36" t="s">
        <v>225</v>
      </c>
      <c r="B165" s="36">
        <v>0</v>
      </c>
      <c r="C165" s="36">
        <v>0</v>
      </c>
      <c r="D165" s="36">
        <v>0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</row>
    <row r="166" spans="1:13" ht="15">
      <c r="A166" s="36" t="s">
        <v>226</v>
      </c>
      <c r="B166" s="36">
        <v>0</v>
      </c>
      <c r="C166" s="36">
        <v>0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</row>
    <row r="167" spans="1:13" ht="15">
      <c r="A167" s="36" t="s">
        <v>227</v>
      </c>
      <c r="B167" s="36">
        <v>0</v>
      </c>
      <c r="C167" s="36"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</row>
    <row r="168" spans="1:13" ht="15">
      <c r="A168" s="36" t="s">
        <v>228</v>
      </c>
      <c r="B168" s="36">
        <v>0</v>
      </c>
      <c r="C168" s="36"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</row>
    <row r="169" spans="1:13" ht="15">
      <c r="A169" s="36" t="s">
        <v>229</v>
      </c>
      <c r="B169" s="36">
        <v>0</v>
      </c>
      <c r="C169" s="36"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</row>
    <row r="170" spans="1:13" ht="15">
      <c r="A170" s="36" t="s">
        <v>230</v>
      </c>
      <c r="B170" s="36">
        <v>2820280.19</v>
      </c>
      <c r="C170" s="36">
        <v>39</v>
      </c>
      <c r="D170" s="36">
        <v>838720.27</v>
      </c>
      <c r="E170" s="36">
        <v>12</v>
      </c>
      <c r="F170" s="36">
        <v>371329.65</v>
      </c>
      <c r="G170" s="36">
        <v>19</v>
      </c>
      <c r="H170" s="36">
        <v>2470965.47</v>
      </c>
      <c r="I170" s="36">
        <v>36</v>
      </c>
      <c r="J170" s="36">
        <v>916563.91</v>
      </c>
      <c r="K170" s="36">
        <v>14</v>
      </c>
      <c r="L170" s="36">
        <v>408188.27</v>
      </c>
      <c r="M170" s="36">
        <v>18</v>
      </c>
    </row>
    <row r="171" spans="1:13" ht="15">
      <c r="A171" s="36" t="s">
        <v>231</v>
      </c>
      <c r="B171" s="36">
        <v>0</v>
      </c>
      <c r="C171" s="36">
        <v>0</v>
      </c>
      <c r="D171" s="36">
        <v>0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</row>
    <row r="172" spans="1:13" ht="15">
      <c r="A172" s="36" t="s">
        <v>232</v>
      </c>
      <c r="B172" s="36">
        <v>0</v>
      </c>
      <c r="C172" s="36">
        <v>0</v>
      </c>
      <c r="D172" s="36">
        <v>0</v>
      </c>
      <c r="E172" s="36">
        <v>0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</row>
    <row r="173" spans="1:13" ht="15">
      <c r="A173" s="36" t="s">
        <v>233</v>
      </c>
      <c r="B173" s="36">
        <v>0</v>
      </c>
      <c r="C173" s="36">
        <v>0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</row>
    <row r="174" spans="1:13" ht="15">
      <c r="A174" s="36" t="s">
        <v>234</v>
      </c>
      <c r="B174" s="36">
        <v>21748599.54</v>
      </c>
      <c r="C174" s="36">
        <v>99</v>
      </c>
      <c r="D174" s="36">
        <v>11184360.95</v>
      </c>
      <c r="E174" s="36">
        <v>23</v>
      </c>
      <c r="F174" s="36">
        <v>2671817.99</v>
      </c>
      <c r="G174" s="36">
        <v>39</v>
      </c>
      <c r="H174" s="36">
        <v>21805982.55</v>
      </c>
      <c r="I174" s="36">
        <v>105</v>
      </c>
      <c r="J174" s="36">
        <v>10052052.46</v>
      </c>
      <c r="K174" s="36">
        <v>21</v>
      </c>
      <c r="L174" s="36">
        <v>2625271.13</v>
      </c>
      <c r="M174" s="36">
        <v>39</v>
      </c>
    </row>
    <row r="175" spans="1:13" ht="15">
      <c r="A175" s="36" t="s">
        <v>235</v>
      </c>
      <c r="B175" s="36">
        <v>349289.5</v>
      </c>
      <c r="C175" s="36">
        <v>14</v>
      </c>
      <c r="D175" s="36">
        <v>0</v>
      </c>
      <c r="E175" s="36">
        <v>0</v>
      </c>
      <c r="F175" s="36">
        <v>0</v>
      </c>
      <c r="G175" s="36">
        <v>0</v>
      </c>
      <c r="H175" s="36">
        <v>424050.87</v>
      </c>
      <c r="I175" s="36">
        <v>14</v>
      </c>
      <c r="J175" s="36">
        <v>19885.52</v>
      </c>
      <c r="K175" s="36">
        <v>12</v>
      </c>
      <c r="L175" s="36">
        <v>0</v>
      </c>
      <c r="M175" s="36">
        <v>0</v>
      </c>
    </row>
    <row r="176" spans="1:13" ht="15">
      <c r="A176" s="36" t="s">
        <v>236</v>
      </c>
      <c r="B176" s="36">
        <v>2549916.64</v>
      </c>
      <c r="C176" s="36">
        <v>33</v>
      </c>
      <c r="D176" s="36">
        <v>0</v>
      </c>
      <c r="E176" s="36">
        <v>0</v>
      </c>
      <c r="F176" s="36">
        <v>214545.5</v>
      </c>
      <c r="G176" s="36">
        <v>15</v>
      </c>
      <c r="H176" s="36">
        <v>2561417.85</v>
      </c>
      <c r="I176" s="36">
        <v>35</v>
      </c>
      <c r="J176" s="36">
        <v>0</v>
      </c>
      <c r="K176" s="36">
        <v>0</v>
      </c>
      <c r="L176" s="36">
        <v>206405.26</v>
      </c>
      <c r="M176" s="36">
        <v>13</v>
      </c>
    </row>
    <row r="177" spans="1:13" ht="15">
      <c r="A177" s="36" t="s">
        <v>237</v>
      </c>
      <c r="B177" s="36">
        <v>4559490.67</v>
      </c>
      <c r="C177" s="36">
        <v>48</v>
      </c>
      <c r="D177" s="36">
        <v>0</v>
      </c>
      <c r="E177" s="36">
        <v>0</v>
      </c>
      <c r="F177" s="36">
        <v>578151.21</v>
      </c>
      <c r="G177" s="36">
        <v>19</v>
      </c>
      <c r="H177" s="36">
        <v>4327662.51</v>
      </c>
      <c r="I177" s="36">
        <v>54</v>
      </c>
      <c r="J177" s="36">
        <v>0</v>
      </c>
      <c r="K177" s="36">
        <v>0</v>
      </c>
      <c r="L177" s="36">
        <v>554357.44</v>
      </c>
      <c r="M177" s="36">
        <v>22</v>
      </c>
    </row>
    <row r="178" spans="1:13" ht="15">
      <c r="A178" s="36" t="s">
        <v>238</v>
      </c>
      <c r="B178" s="36">
        <v>2095035.58</v>
      </c>
      <c r="C178" s="36">
        <v>15</v>
      </c>
      <c r="D178" s="36">
        <v>0</v>
      </c>
      <c r="E178" s="36">
        <v>0</v>
      </c>
      <c r="F178" s="36">
        <v>0</v>
      </c>
      <c r="G178" s="36">
        <v>0</v>
      </c>
      <c r="H178" s="36">
        <v>2074728.64</v>
      </c>
      <c r="I178" s="36">
        <v>15</v>
      </c>
      <c r="J178" s="36">
        <v>0</v>
      </c>
      <c r="K178" s="36">
        <v>0</v>
      </c>
      <c r="L178" s="36">
        <v>0</v>
      </c>
      <c r="M178" s="36">
        <v>0</v>
      </c>
    </row>
    <row r="179" spans="1:13" ht="15">
      <c r="A179" s="36" t="s">
        <v>239</v>
      </c>
      <c r="B179" s="36">
        <v>0</v>
      </c>
      <c r="C179" s="36">
        <v>0</v>
      </c>
      <c r="D179" s="36">
        <v>0</v>
      </c>
      <c r="E179" s="36">
        <v>0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</row>
    <row r="180" spans="1:13" ht="15">
      <c r="A180" s="36" t="s">
        <v>240</v>
      </c>
      <c r="B180" s="36">
        <v>3059367.57</v>
      </c>
      <c r="C180" s="36">
        <v>44</v>
      </c>
      <c r="D180" s="36">
        <v>0</v>
      </c>
      <c r="E180" s="36">
        <v>0</v>
      </c>
      <c r="F180" s="36">
        <v>313932.3</v>
      </c>
      <c r="G180" s="36">
        <v>20</v>
      </c>
      <c r="H180" s="36">
        <v>3053547.88</v>
      </c>
      <c r="I180" s="36">
        <v>48</v>
      </c>
      <c r="J180" s="36">
        <v>0</v>
      </c>
      <c r="K180" s="36">
        <v>0</v>
      </c>
      <c r="L180" s="36">
        <v>321844.63</v>
      </c>
      <c r="M180" s="36">
        <v>19</v>
      </c>
    </row>
    <row r="181" spans="1:13" ht="15">
      <c r="A181" s="36" t="s">
        <v>241</v>
      </c>
      <c r="B181" s="36">
        <v>0</v>
      </c>
      <c r="C181" s="36">
        <v>0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</row>
    <row r="182" spans="1:13" ht="15">
      <c r="A182" s="36" t="s">
        <v>242</v>
      </c>
      <c r="B182" s="36">
        <v>0</v>
      </c>
      <c r="C182" s="36">
        <v>0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</row>
    <row r="183" spans="1:13" ht="15">
      <c r="A183" s="36" t="s">
        <v>243</v>
      </c>
      <c r="B183" s="36">
        <v>0</v>
      </c>
      <c r="C183" s="36"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48001</v>
      </c>
      <c r="K183" s="36">
        <v>11</v>
      </c>
      <c r="L183" s="36">
        <v>0</v>
      </c>
      <c r="M183" s="36">
        <v>0</v>
      </c>
    </row>
    <row r="184" spans="1:13" ht="15">
      <c r="A184" s="36" t="s">
        <v>244</v>
      </c>
      <c r="B184" s="36">
        <v>9459174.98</v>
      </c>
      <c r="C184" s="36">
        <v>70</v>
      </c>
      <c r="D184" s="36">
        <v>16486296.21</v>
      </c>
      <c r="E184" s="36">
        <v>121</v>
      </c>
      <c r="F184" s="36">
        <v>3317976.52</v>
      </c>
      <c r="G184" s="36">
        <v>44</v>
      </c>
      <c r="H184" s="36">
        <v>8873799.19</v>
      </c>
      <c r="I184" s="36">
        <v>67</v>
      </c>
      <c r="J184" s="36">
        <v>15117370.83</v>
      </c>
      <c r="K184" s="36">
        <v>133</v>
      </c>
      <c r="L184" s="36">
        <v>2855650.56</v>
      </c>
      <c r="M184" s="36">
        <v>41</v>
      </c>
    </row>
    <row r="185" spans="1:13" ht="15">
      <c r="A185" s="36" t="s">
        <v>245</v>
      </c>
      <c r="B185" s="36">
        <v>0</v>
      </c>
      <c r="C185" s="36">
        <v>0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</row>
    <row r="186" spans="1:13" ht="15">
      <c r="A186" s="36" t="s">
        <v>246</v>
      </c>
      <c r="B186" s="36">
        <v>2128659.46</v>
      </c>
      <c r="C186" s="36">
        <v>11</v>
      </c>
      <c r="D186" s="36">
        <v>2516551.02</v>
      </c>
      <c r="E186" s="36">
        <v>11</v>
      </c>
      <c r="F186" s="36">
        <v>0</v>
      </c>
      <c r="G186" s="36">
        <v>0</v>
      </c>
      <c r="H186" s="36">
        <v>0</v>
      </c>
      <c r="I186" s="36">
        <v>0</v>
      </c>
      <c r="J186" s="36">
        <v>1800628.93</v>
      </c>
      <c r="K186" s="36">
        <v>15</v>
      </c>
      <c r="L186" s="36">
        <v>0</v>
      </c>
      <c r="M186" s="36">
        <v>0</v>
      </c>
    </row>
    <row r="187" spans="1:13" ht="15">
      <c r="A187" s="36" t="s">
        <v>247</v>
      </c>
      <c r="B187" s="36">
        <v>0</v>
      </c>
      <c r="C187" s="36">
        <v>0</v>
      </c>
      <c r="D187" s="36">
        <v>0</v>
      </c>
      <c r="E187" s="36">
        <v>0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</row>
    <row r="188" spans="1:13" ht="15">
      <c r="A188" s="36" t="s">
        <v>248</v>
      </c>
      <c r="B188" s="36">
        <v>0</v>
      </c>
      <c r="C188" s="36">
        <v>0</v>
      </c>
      <c r="D188" s="36">
        <v>0</v>
      </c>
      <c r="E188" s="36">
        <v>0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</row>
    <row r="189" spans="1:13" ht="15">
      <c r="A189" s="36" t="s">
        <v>249</v>
      </c>
      <c r="B189" s="36">
        <v>0</v>
      </c>
      <c r="C189" s="36">
        <v>0</v>
      </c>
      <c r="D189" s="36">
        <v>0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</row>
    <row r="190" spans="1:13" ht="15">
      <c r="A190" s="36" t="s">
        <v>250</v>
      </c>
      <c r="B190" s="36">
        <v>1327581.99</v>
      </c>
      <c r="C190" s="36">
        <v>17</v>
      </c>
      <c r="D190" s="36">
        <v>0</v>
      </c>
      <c r="E190" s="36">
        <v>0</v>
      </c>
      <c r="F190" s="36">
        <v>0</v>
      </c>
      <c r="G190" s="36">
        <v>0</v>
      </c>
      <c r="H190" s="36">
        <v>1324537.11</v>
      </c>
      <c r="I190" s="36">
        <v>18</v>
      </c>
      <c r="J190" s="36">
        <v>0</v>
      </c>
      <c r="K190" s="36">
        <v>0</v>
      </c>
      <c r="L190" s="36">
        <v>0</v>
      </c>
      <c r="M190" s="36">
        <v>0</v>
      </c>
    </row>
    <row r="191" spans="1:13" ht="15">
      <c r="A191" s="36" t="s">
        <v>251</v>
      </c>
      <c r="B191" s="36">
        <v>0</v>
      </c>
      <c r="C191" s="36">
        <v>0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</row>
    <row r="192" spans="1:13" ht="15">
      <c r="A192" s="36" t="s">
        <v>252</v>
      </c>
      <c r="B192" s="36">
        <v>0</v>
      </c>
      <c r="C192" s="36">
        <v>0</v>
      </c>
      <c r="D192" s="36">
        <v>0</v>
      </c>
      <c r="E192" s="36">
        <v>0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</row>
    <row r="193" spans="1:13" ht="15">
      <c r="A193" s="36" t="s">
        <v>253</v>
      </c>
      <c r="B193" s="36">
        <v>0</v>
      </c>
      <c r="C193" s="36">
        <v>0</v>
      </c>
      <c r="D193" s="36">
        <v>0</v>
      </c>
      <c r="E193" s="36">
        <v>0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</row>
    <row r="194" spans="1:13" ht="15">
      <c r="A194" s="36" t="s">
        <v>254</v>
      </c>
      <c r="B194" s="36">
        <v>0</v>
      </c>
      <c r="C194" s="36">
        <v>0</v>
      </c>
      <c r="D194" s="36">
        <v>0</v>
      </c>
      <c r="E194" s="36">
        <v>0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</row>
    <row r="195" spans="1:13" ht="15">
      <c r="A195" s="36" t="s">
        <v>255</v>
      </c>
      <c r="B195" s="36">
        <v>0</v>
      </c>
      <c r="C195" s="36">
        <v>0</v>
      </c>
      <c r="D195" s="36">
        <v>0</v>
      </c>
      <c r="E195" s="36">
        <v>0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</row>
    <row r="196" spans="1:13" ht="15">
      <c r="A196" s="36" t="s">
        <v>256</v>
      </c>
      <c r="B196" s="36">
        <v>0</v>
      </c>
      <c r="C196" s="36">
        <v>0</v>
      </c>
      <c r="D196" s="36">
        <v>0</v>
      </c>
      <c r="E196" s="36">
        <v>0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</row>
    <row r="197" spans="1:13" ht="15">
      <c r="A197" s="36" t="s">
        <v>257</v>
      </c>
      <c r="B197" s="36">
        <v>0</v>
      </c>
      <c r="C197" s="36">
        <v>0</v>
      </c>
      <c r="D197" s="36">
        <v>0</v>
      </c>
      <c r="E197" s="36">
        <v>0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</row>
    <row r="198" spans="1:13" ht="15">
      <c r="A198" s="36" t="s">
        <v>258</v>
      </c>
      <c r="B198" s="36">
        <v>940448.07</v>
      </c>
      <c r="C198" s="36">
        <v>16</v>
      </c>
      <c r="D198" s="36">
        <v>0</v>
      </c>
      <c r="E198" s="36">
        <v>0</v>
      </c>
      <c r="F198" s="36">
        <v>0</v>
      </c>
      <c r="G198" s="36">
        <v>0</v>
      </c>
      <c r="H198" s="36">
        <v>883770.44</v>
      </c>
      <c r="I198" s="36">
        <v>16</v>
      </c>
      <c r="J198" s="36">
        <v>118359.11</v>
      </c>
      <c r="K198" s="36">
        <v>11</v>
      </c>
      <c r="L198" s="36">
        <v>0</v>
      </c>
      <c r="M198" s="36">
        <v>0</v>
      </c>
    </row>
    <row r="199" spans="1:13" ht="15">
      <c r="A199" s="36" t="s">
        <v>259</v>
      </c>
      <c r="B199" s="36">
        <v>0</v>
      </c>
      <c r="C199" s="36">
        <v>0</v>
      </c>
      <c r="D199" s="36">
        <v>0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</row>
    <row r="200" spans="1:13" ht="15">
      <c r="A200" s="36" t="s">
        <v>260</v>
      </c>
      <c r="B200" s="36">
        <v>0</v>
      </c>
      <c r="C200" s="36">
        <v>0</v>
      </c>
      <c r="D200" s="36">
        <v>0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</row>
    <row r="201" spans="1:13" ht="15">
      <c r="A201" s="36" t="s">
        <v>261</v>
      </c>
      <c r="B201" s="36">
        <v>2096133.84</v>
      </c>
      <c r="C201" s="36">
        <v>32</v>
      </c>
      <c r="D201" s="36">
        <v>784467.4</v>
      </c>
      <c r="E201" s="36">
        <v>31</v>
      </c>
      <c r="F201" s="36">
        <v>664212.64</v>
      </c>
      <c r="G201" s="36">
        <v>20</v>
      </c>
      <c r="H201" s="36">
        <v>1855810.69</v>
      </c>
      <c r="I201" s="36">
        <v>31</v>
      </c>
      <c r="J201" s="36">
        <v>502058.81</v>
      </c>
      <c r="K201" s="36">
        <v>27</v>
      </c>
      <c r="L201" s="36">
        <v>560739.75</v>
      </c>
      <c r="M201" s="36">
        <v>19</v>
      </c>
    </row>
    <row r="202" spans="1:13" ht="15">
      <c r="A202" s="36" t="s">
        <v>262</v>
      </c>
      <c r="B202" s="36">
        <v>0</v>
      </c>
      <c r="C202" s="36">
        <v>0</v>
      </c>
      <c r="D202" s="36">
        <v>0</v>
      </c>
      <c r="E202" s="36">
        <v>0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</row>
    <row r="203" spans="1:13" ht="15">
      <c r="A203" s="36" t="s">
        <v>263</v>
      </c>
      <c r="B203" s="36">
        <v>0</v>
      </c>
      <c r="C203" s="36">
        <v>0</v>
      </c>
      <c r="D203" s="36">
        <v>0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</row>
    <row r="204" spans="1:13" ht="15">
      <c r="A204" s="36" t="s">
        <v>264</v>
      </c>
      <c r="B204" s="36">
        <v>0</v>
      </c>
      <c r="C204" s="36">
        <v>0</v>
      </c>
      <c r="D204" s="36">
        <v>62691.8</v>
      </c>
      <c r="E204" s="36">
        <v>11</v>
      </c>
      <c r="F204" s="36">
        <v>0</v>
      </c>
      <c r="G204" s="36">
        <v>0</v>
      </c>
      <c r="H204" s="36">
        <v>0</v>
      </c>
      <c r="I204" s="36">
        <v>0</v>
      </c>
      <c r="J204" s="36">
        <v>43901.5</v>
      </c>
      <c r="K204" s="36">
        <v>11</v>
      </c>
      <c r="L204" s="36">
        <v>0</v>
      </c>
      <c r="M204" s="36">
        <v>0</v>
      </c>
    </row>
    <row r="205" spans="1:13" ht="15">
      <c r="A205" s="36" t="s">
        <v>265</v>
      </c>
      <c r="B205" s="36">
        <v>1425803.66</v>
      </c>
      <c r="C205" s="36">
        <v>20</v>
      </c>
      <c r="D205" s="36">
        <v>1702624.28</v>
      </c>
      <c r="E205" s="36">
        <v>43</v>
      </c>
      <c r="F205" s="36">
        <v>553832.41</v>
      </c>
      <c r="G205" s="36">
        <v>16</v>
      </c>
      <c r="H205" s="36">
        <v>1221127.91</v>
      </c>
      <c r="I205" s="36">
        <v>22</v>
      </c>
      <c r="J205" s="36">
        <v>1487551.92</v>
      </c>
      <c r="K205" s="36">
        <v>40</v>
      </c>
      <c r="L205" s="36">
        <v>446207.16</v>
      </c>
      <c r="M205" s="36">
        <v>14</v>
      </c>
    </row>
    <row r="206" spans="1:13" ht="15">
      <c r="A206" s="36" t="s">
        <v>266</v>
      </c>
      <c r="B206" s="36">
        <v>0</v>
      </c>
      <c r="C206" s="36">
        <v>0</v>
      </c>
      <c r="D206" s="36">
        <v>0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</row>
    <row r="207" spans="1:13" ht="15">
      <c r="A207" s="36" t="s">
        <v>267</v>
      </c>
      <c r="B207" s="36">
        <v>3977959.24</v>
      </c>
      <c r="C207" s="36">
        <v>45</v>
      </c>
      <c r="D207" s="36">
        <v>1774401.7</v>
      </c>
      <c r="E207" s="36">
        <v>18</v>
      </c>
      <c r="F207" s="36">
        <v>1152173.19</v>
      </c>
      <c r="G207" s="36">
        <v>19</v>
      </c>
      <c r="H207" s="36">
        <v>3530910.59</v>
      </c>
      <c r="I207" s="36">
        <v>42</v>
      </c>
      <c r="J207" s="36">
        <v>1022842.44</v>
      </c>
      <c r="K207" s="36">
        <v>28</v>
      </c>
      <c r="L207" s="36">
        <v>1052930.26</v>
      </c>
      <c r="M207" s="36">
        <v>18</v>
      </c>
    </row>
    <row r="208" spans="1:13" ht="15">
      <c r="A208" s="36" t="s">
        <v>268</v>
      </c>
      <c r="B208" s="36">
        <v>0</v>
      </c>
      <c r="C208" s="36">
        <v>0</v>
      </c>
      <c r="D208" s="36">
        <v>0</v>
      </c>
      <c r="E208" s="36">
        <v>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</row>
    <row r="209" spans="1:13" ht="15">
      <c r="A209" s="36" t="s">
        <v>269</v>
      </c>
      <c r="B209" s="36">
        <v>0</v>
      </c>
      <c r="C209" s="36">
        <v>0</v>
      </c>
      <c r="D209" s="36">
        <v>0</v>
      </c>
      <c r="E209" s="36">
        <v>0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</row>
    <row r="210" spans="1:13" ht="15">
      <c r="A210" s="36" t="s">
        <v>270</v>
      </c>
      <c r="B210" s="36">
        <v>0</v>
      </c>
      <c r="C210" s="36">
        <v>0</v>
      </c>
      <c r="D210" s="36">
        <v>0</v>
      </c>
      <c r="E210" s="36">
        <v>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</row>
    <row r="211" spans="1:13" ht="15">
      <c r="A211" s="36" t="s">
        <v>271</v>
      </c>
      <c r="B211" s="36">
        <v>0</v>
      </c>
      <c r="C211" s="36">
        <v>0</v>
      </c>
      <c r="D211" s="36">
        <v>0</v>
      </c>
      <c r="E211" s="36">
        <v>0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</row>
    <row r="212" spans="1:13" ht="15">
      <c r="A212" s="36" t="s">
        <v>272</v>
      </c>
      <c r="B212" s="36">
        <v>0</v>
      </c>
      <c r="C212" s="36">
        <v>0</v>
      </c>
      <c r="D212" s="36">
        <v>0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</row>
    <row r="213" spans="1:13" ht="15">
      <c r="A213" s="36" t="s">
        <v>273</v>
      </c>
      <c r="B213" s="36">
        <v>0</v>
      </c>
      <c r="C213" s="36">
        <v>0</v>
      </c>
      <c r="D213" s="36">
        <v>0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</row>
    <row r="214" spans="1:13" ht="15">
      <c r="A214" s="36" t="s">
        <v>274</v>
      </c>
      <c r="B214" s="36">
        <v>0</v>
      </c>
      <c r="C214" s="36">
        <v>0</v>
      </c>
      <c r="D214" s="36">
        <v>0</v>
      </c>
      <c r="E214" s="36">
        <v>0</v>
      </c>
      <c r="F214" s="36">
        <v>0</v>
      </c>
      <c r="G214" s="36">
        <v>0</v>
      </c>
      <c r="H214" s="36">
        <v>368046.32</v>
      </c>
      <c r="I214" s="36">
        <v>11</v>
      </c>
      <c r="J214" s="36">
        <v>0</v>
      </c>
      <c r="K214" s="36">
        <v>0</v>
      </c>
      <c r="L214" s="36">
        <v>0</v>
      </c>
      <c r="M214" s="36">
        <v>0</v>
      </c>
    </row>
    <row r="215" spans="1:13" ht="15">
      <c r="A215" s="36" t="s">
        <v>275</v>
      </c>
      <c r="B215" s="36">
        <v>0</v>
      </c>
      <c r="C215" s="36">
        <v>0</v>
      </c>
      <c r="D215" s="36">
        <v>0</v>
      </c>
      <c r="E215" s="36">
        <v>0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</row>
    <row r="216" spans="1:13" ht="15">
      <c r="A216" s="36" t="s">
        <v>276</v>
      </c>
      <c r="B216" s="36">
        <v>0</v>
      </c>
      <c r="C216" s="36">
        <v>0</v>
      </c>
      <c r="D216" s="36">
        <v>0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</row>
    <row r="217" spans="1:13" ht="15">
      <c r="A217" s="36" t="s">
        <v>277</v>
      </c>
      <c r="B217" s="36">
        <v>0</v>
      </c>
      <c r="C217" s="36">
        <v>0</v>
      </c>
      <c r="D217" s="36">
        <v>0</v>
      </c>
      <c r="E217" s="36">
        <v>0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</row>
    <row r="218" spans="1:13" ht="15">
      <c r="A218" s="36" t="s">
        <v>278</v>
      </c>
      <c r="B218" s="36">
        <v>0</v>
      </c>
      <c r="C218" s="36">
        <v>0</v>
      </c>
      <c r="D218" s="36">
        <v>0</v>
      </c>
      <c r="E218" s="36">
        <v>0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</row>
    <row r="219" spans="1:13" ht="15">
      <c r="A219" s="36" t="s">
        <v>279</v>
      </c>
      <c r="B219" s="36">
        <v>0</v>
      </c>
      <c r="C219" s="36">
        <v>0</v>
      </c>
      <c r="D219" s="36">
        <v>0</v>
      </c>
      <c r="E219" s="36">
        <v>0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</row>
    <row r="220" spans="1:13" ht="15">
      <c r="A220" s="36" t="s">
        <v>280</v>
      </c>
      <c r="B220" s="36">
        <v>0</v>
      </c>
      <c r="C220" s="36">
        <v>0</v>
      </c>
      <c r="D220" s="36">
        <v>77029.18</v>
      </c>
      <c r="E220" s="36">
        <v>11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</row>
    <row r="221" spans="1:13" ht="15">
      <c r="A221" s="36" t="s">
        <v>281</v>
      </c>
      <c r="B221" s="36">
        <v>0</v>
      </c>
      <c r="C221" s="36">
        <v>0</v>
      </c>
      <c r="D221" s="36">
        <v>0</v>
      </c>
      <c r="E221" s="36">
        <v>0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</row>
    <row r="222" spans="1:13" ht="15">
      <c r="A222" s="36" t="s">
        <v>282</v>
      </c>
      <c r="B222" s="36">
        <v>0</v>
      </c>
      <c r="C222" s="36">
        <v>0</v>
      </c>
      <c r="D222" s="36">
        <v>0</v>
      </c>
      <c r="E222" s="36">
        <v>0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</row>
    <row r="223" spans="1:13" ht="15">
      <c r="A223" s="36" t="s">
        <v>283</v>
      </c>
      <c r="B223" s="36">
        <v>0</v>
      </c>
      <c r="C223" s="36">
        <v>0</v>
      </c>
      <c r="D223" s="36">
        <v>0</v>
      </c>
      <c r="E223" s="36">
        <v>0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</row>
    <row r="224" spans="1:13" ht="15">
      <c r="A224" s="36" t="s">
        <v>284</v>
      </c>
      <c r="B224" s="36">
        <v>0</v>
      </c>
      <c r="C224" s="36">
        <v>0</v>
      </c>
      <c r="D224" s="36">
        <v>0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</row>
    <row r="225" spans="1:13" ht="15">
      <c r="A225" s="36" t="s">
        <v>285</v>
      </c>
      <c r="B225" s="36">
        <v>8967821.24</v>
      </c>
      <c r="C225" s="36">
        <v>48</v>
      </c>
      <c r="D225" s="36">
        <v>0</v>
      </c>
      <c r="E225" s="36">
        <v>0</v>
      </c>
      <c r="F225" s="36">
        <v>1094713.8</v>
      </c>
      <c r="G225" s="36">
        <v>19</v>
      </c>
      <c r="H225" s="36">
        <v>9284530.51</v>
      </c>
      <c r="I225" s="36">
        <v>49</v>
      </c>
      <c r="J225" s="36">
        <v>0</v>
      </c>
      <c r="K225" s="36">
        <v>0</v>
      </c>
      <c r="L225" s="36">
        <v>1157575.5</v>
      </c>
      <c r="M225" s="36">
        <v>19</v>
      </c>
    </row>
    <row r="226" spans="1:13" ht="15">
      <c r="A226" s="36" t="s">
        <v>286</v>
      </c>
      <c r="B226" s="36">
        <v>1970069.77</v>
      </c>
      <c r="C226" s="36">
        <v>23</v>
      </c>
      <c r="D226" s="36">
        <v>496532.71</v>
      </c>
      <c r="E226" s="36">
        <v>30</v>
      </c>
      <c r="F226" s="36">
        <v>568239.15</v>
      </c>
      <c r="G226" s="36">
        <v>16</v>
      </c>
      <c r="H226" s="36">
        <v>1746110.58</v>
      </c>
      <c r="I226" s="36">
        <v>24</v>
      </c>
      <c r="J226" s="36">
        <v>313968.56</v>
      </c>
      <c r="K226" s="36">
        <v>41</v>
      </c>
      <c r="L226" s="36">
        <v>487279.83</v>
      </c>
      <c r="M226" s="36">
        <v>15</v>
      </c>
    </row>
    <row r="227" spans="1:13" ht="15">
      <c r="A227" s="36" t="s">
        <v>287</v>
      </c>
      <c r="B227" s="36">
        <v>0</v>
      </c>
      <c r="C227" s="36">
        <v>0</v>
      </c>
      <c r="D227" s="36">
        <v>0</v>
      </c>
      <c r="E227" s="36">
        <v>0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</row>
    <row r="228" spans="1:13" ht="15">
      <c r="A228" s="36" t="s">
        <v>288</v>
      </c>
      <c r="B228" s="36">
        <v>839208.92</v>
      </c>
      <c r="C228" s="36">
        <v>14</v>
      </c>
      <c r="D228" s="36">
        <v>0</v>
      </c>
      <c r="E228" s="36">
        <v>0</v>
      </c>
      <c r="F228" s="36">
        <v>0</v>
      </c>
      <c r="G228" s="36">
        <v>0</v>
      </c>
      <c r="H228" s="36">
        <v>845621.54</v>
      </c>
      <c r="I228" s="36">
        <v>15</v>
      </c>
      <c r="J228" s="36">
        <v>0</v>
      </c>
      <c r="K228" s="36">
        <v>0</v>
      </c>
      <c r="L228" s="36">
        <v>0</v>
      </c>
      <c r="M228" s="36">
        <v>0</v>
      </c>
    </row>
    <row r="229" spans="1:13" ht="15">
      <c r="A229" s="36" t="s">
        <v>289</v>
      </c>
      <c r="B229" s="36">
        <v>0</v>
      </c>
      <c r="C229" s="36">
        <v>0</v>
      </c>
      <c r="D229" s="36">
        <v>707156.95</v>
      </c>
      <c r="E229" s="36">
        <v>28</v>
      </c>
      <c r="F229" s="36">
        <v>0</v>
      </c>
      <c r="G229" s="36">
        <v>0</v>
      </c>
      <c r="H229" s="36">
        <v>0</v>
      </c>
      <c r="I229" s="36">
        <v>0</v>
      </c>
      <c r="J229" s="36">
        <v>923662.01</v>
      </c>
      <c r="K229" s="36">
        <v>29</v>
      </c>
      <c r="L229" s="36">
        <v>0</v>
      </c>
      <c r="M229" s="36">
        <v>0</v>
      </c>
    </row>
    <row r="230" spans="1:13" ht="15">
      <c r="A230" s="36" t="s">
        <v>290</v>
      </c>
      <c r="B230" s="36">
        <v>2581192.84</v>
      </c>
      <c r="C230" s="36">
        <v>31</v>
      </c>
      <c r="D230" s="36">
        <v>0</v>
      </c>
      <c r="E230" s="36">
        <v>0</v>
      </c>
      <c r="F230" s="36">
        <v>1010664.48</v>
      </c>
      <c r="G230" s="36">
        <v>14</v>
      </c>
      <c r="H230" s="36">
        <v>2589172.61</v>
      </c>
      <c r="I230" s="36">
        <v>38</v>
      </c>
      <c r="J230" s="36">
        <v>0</v>
      </c>
      <c r="K230" s="36">
        <v>0</v>
      </c>
      <c r="L230" s="36">
        <v>983817.39</v>
      </c>
      <c r="M230" s="36">
        <v>16</v>
      </c>
    </row>
    <row r="231" spans="1:13" ht="15">
      <c r="A231" s="36" t="s">
        <v>291</v>
      </c>
      <c r="B231" s="36">
        <v>0</v>
      </c>
      <c r="C231" s="36">
        <v>0</v>
      </c>
      <c r="D231" s="36">
        <v>0</v>
      </c>
      <c r="E231" s="36">
        <v>0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</row>
    <row r="232" spans="1:13" ht="15">
      <c r="A232" s="36" t="s">
        <v>292</v>
      </c>
      <c r="B232" s="36">
        <v>0</v>
      </c>
      <c r="C232" s="36">
        <v>0</v>
      </c>
      <c r="D232" s="36">
        <v>0</v>
      </c>
      <c r="E232" s="36">
        <v>0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</row>
    <row r="233" spans="1:13" ht="15">
      <c r="A233" s="36" t="s">
        <v>293</v>
      </c>
      <c r="B233" s="36">
        <v>0</v>
      </c>
      <c r="C233" s="36">
        <v>0</v>
      </c>
      <c r="D233" s="36">
        <v>0</v>
      </c>
      <c r="E233" s="36">
        <v>0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</row>
    <row r="234" spans="1:13" ht="15">
      <c r="A234" s="36" t="s">
        <v>294</v>
      </c>
      <c r="B234" s="36">
        <v>3662394.97</v>
      </c>
      <c r="C234" s="36">
        <v>23</v>
      </c>
      <c r="D234" s="36">
        <v>5335291.15</v>
      </c>
      <c r="E234" s="36">
        <v>38</v>
      </c>
      <c r="F234" s="36">
        <v>1222432.39</v>
      </c>
      <c r="G234" s="36">
        <v>14</v>
      </c>
      <c r="H234" s="36">
        <v>3466256.71</v>
      </c>
      <c r="I234" s="36">
        <v>27</v>
      </c>
      <c r="J234" s="36">
        <v>4826009.74</v>
      </c>
      <c r="K234" s="36">
        <v>39</v>
      </c>
      <c r="L234" s="36">
        <v>1074371.29</v>
      </c>
      <c r="M234" s="36">
        <v>16</v>
      </c>
    </row>
    <row r="235" spans="1:13" ht="15">
      <c r="A235" s="36" t="s">
        <v>295</v>
      </c>
      <c r="B235" s="36">
        <v>0</v>
      </c>
      <c r="C235" s="36">
        <v>0</v>
      </c>
      <c r="D235" s="36">
        <v>0</v>
      </c>
      <c r="E235" s="36">
        <v>0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A2" sqref="A2:M16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47</v>
      </c>
      <c r="B2" s="36">
        <v>9886567.91</v>
      </c>
      <c r="C2" s="37">
        <v>140</v>
      </c>
      <c r="D2" s="36">
        <v>2660923.81</v>
      </c>
      <c r="E2" s="37">
        <v>87</v>
      </c>
      <c r="F2" s="36">
        <v>1706000.14</v>
      </c>
      <c r="G2" s="37">
        <v>60</v>
      </c>
      <c r="H2" s="36">
        <v>9653889.99</v>
      </c>
      <c r="I2" s="37">
        <v>141</v>
      </c>
      <c r="J2" s="36">
        <v>2561703.44</v>
      </c>
      <c r="K2" s="37">
        <v>108</v>
      </c>
      <c r="L2" s="36">
        <v>1668770.08</v>
      </c>
      <c r="M2" s="38">
        <v>60</v>
      </c>
      <c r="N2" s="36"/>
      <c r="O2" s="36"/>
      <c r="P2" s="36"/>
      <c r="Q2" s="36"/>
      <c r="R2" s="36"/>
    </row>
    <row r="3" spans="1:18" ht="15">
      <c r="A3" s="36" t="s">
        <v>48</v>
      </c>
      <c r="B3" s="36">
        <v>16051804.48</v>
      </c>
      <c r="C3" s="37">
        <v>185</v>
      </c>
      <c r="D3" s="36">
        <v>10353928.95</v>
      </c>
      <c r="E3" s="37">
        <v>169</v>
      </c>
      <c r="F3" s="36">
        <v>3147055.19</v>
      </c>
      <c r="G3" s="37">
        <v>88</v>
      </c>
      <c r="H3" s="36">
        <v>15708123.02</v>
      </c>
      <c r="I3" s="37">
        <v>194</v>
      </c>
      <c r="J3" s="36">
        <v>8953475.78</v>
      </c>
      <c r="K3" s="37">
        <v>173</v>
      </c>
      <c r="L3" s="36">
        <v>3012296.24</v>
      </c>
      <c r="M3" s="38">
        <v>93</v>
      </c>
      <c r="N3" s="36"/>
      <c r="O3" s="36"/>
      <c r="P3" s="36"/>
      <c r="Q3" s="36"/>
      <c r="R3" s="36"/>
    </row>
    <row r="4" spans="1:18" ht="15">
      <c r="A4" s="36" t="s">
        <v>49</v>
      </c>
      <c r="B4" s="36">
        <v>7711165.82</v>
      </c>
      <c r="C4" s="37">
        <v>123</v>
      </c>
      <c r="D4" s="36">
        <v>1777984.51</v>
      </c>
      <c r="E4" s="37">
        <v>78</v>
      </c>
      <c r="F4" s="36">
        <v>978483.23</v>
      </c>
      <c r="G4" s="37">
        <v>47</v>
      </c>
      <c r="H4" s="36">
        <v>7364936.38</v>
      </c>
      <c r="I4" s="37">
        <v>128</v>
      </c>
      <c r="J4" s="36">
        <v>1662513.2</v>
      </c>
      <c r="K4" s="37">
        <v>68</v>
      </c>
      <c r="L4" s="36">
        <v>916800.87</v>
      </c>
      <c r="M4" s="38">
        <v>51</v>
      </c>
      <c r="N4" s="36"/>
      <c r="O4" s="36"/>
      <c r="P4" s="36"/>
      <c r="Q4" s="36"/>
      <c r="R4" s="36"/>
    </row>
    <row r="5" spans="1:18" ht="15">
      <c r="A5" s="36" t="s">
        <v>50</v>
      </c>
      <c r="B5" s="36">
        <v>83356946.36</v>
      </c>
      <c r="C5" s="37">
        <v>635</v>
      </c>
      <c r="D5" s="36">
        <v>28330979.29</v>
      </c>
      <c r="E5" s="37">
        <v>147</v>
      </c>
      <c r="F5" s="36">
        <v>16724759.58</v>
      </c>
      <c r="G5" s="37">
        <v>262</v>
      </c>
      <c r="H5" s="36">
        <v>82292506.85</v>
      </c>
      <c r="I5" s="37">
        <v>649</v>
      </c>
      <c r="J5" s="36">
        <v>26547658.61</v>
      </c>
      <c r="K5" s="37">
        <v>177</v>
      </c>
      <c r="L5" s="36">
        <v>16475183.91</v>
      </c>
      <c r="M5" s="38">
        <v>264</v>
      </c>
      <c r="N5" s="36"/>
      <c r="O5" s="36"/>
      <c r="P5" s="36"/>
      <c r="Q5" s="36"/>
      <c r="R5" s="36"/>
    </row>
    <row r="6" spans="1:18" ht="15">
      <c r="A6" s="36" t="s">
        <v>51</v>
      </c>
      <c r="B6" s="36">
        <v>301317.46</v>
      </c>
      <c r="C6" s="37">
        <v>16</v>
      </c>
      <c r="D6" s="36">
        <v>81890.29</v>
      </c>
      <c r="E6" s="37">
        <v>12</v>
      </c>
      <c r="F6" s="36">
        <v>0</v>
      </c>
      <c r="G6" s="37">
        <v>0</v>
      </c>
      <c r="H6" s="36">
        <v>291774.14</v>
      </c>
      <c r="I6" s="37">
        <v>16</v>
      </c>
      <c r="J6" s="36">
        <v>76518.02</v>
      </c>
      <c r="K6" s="37">
        <v>16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52</v>
      </c>
      <c r="B7" s="36">
        <v>10793146.65</v>
      </c>
      <c r="C7" s="37">
        <v>157</v>
      </c>
      <c r="D7" s="36">
        <v>948778.51</v>
      </c>
      <c r="E7" s="37">
        <v>39</v>
      </c>
      <c r="F7" s="36">
        <v>943757.77</v>
      </c>
      <c r="G7" s="37">
        <v>49</v>
      </c>
      <c r="H7" s="36">
        <v>10473856.36</v>
      </c>
      <c r="I7" s="37">
        <v>158</v>
      </c>
      <c r="J7" s="36">
        <v>851147.11</v>
      </c>
      <c r="K7" s="37">
        <v>43</v>
      </c>
      <c r="L7" s="36">
        <v>904654.56</v>
      </c>
      <c r="M7" s="38">
        <v>53</v>
      </c>
      <c r="N7" s="36"/>
      <c r="O7" s="36"/>
      <c r="P7" s="36"/>
      <c r="Q7" s="36"/>
      <c r="R7" s="36"/>
    </row>
    <row r="8" spans="1:18" ht="15">
      <c r="A8" s="36" t="s">
        <v>53</v>
      </c>
      <c r="B8" s="36">
        <v>930421.96</v>
      </c>
      <c r="C8" s="37">
        <v>37</v>
      </c>
      <c r="D8" s="36">
        <v>299942.87</v>
      </c>
      <c r="E8" s="37">
        <v>42</v>
      </c>
      <c r="F8" s="36">
        <v>0</v>
      </c>
      <c r="G8" s="37">
        <v>0</v>
      </c>
      <c r="H8" s="36">
        <v>1026734.58</v>
      </c>
      <c r="I8" s="37">
        <v>40</v>
      </c>
      <c r="J8" s="36">
        <v>228079.12</v>
      </c>
      <c r="K8" s="37">
        <v>41</v>
      </c>
      <c r="L8" s="36">
        <v>171107.79</v>
      </c>
      <c r="M8" s="38">
        <v>12</v>
      </c>
      <c r="N8" s="36"/>
      <c r="O8" s="36"/>
      <c r="P8" s="36"/>
      <c r="Q8" s="36"/>
      <c r="R8" s="36"/>
    </row>
    <row r="9" spans="1:18" ht="15">
      <c r="A9" s="36" t="s">
        <v>54</v>
      </c>
      <c r="B9" s="36">
        <v>15361214.63</v>
      </c>
      <c r="C9" s="37">
        <v>147</v>
      </c>
      <c r="D9" s="36">
        <v>18461468.35</v>
      </c>
      <c r="E9" s="37">
        <v>188</v>
      </c>
      <c r="F9" s="36">
        <v>4196798.35</v>
      </c>
      <c r="G9" s="37">
        <v>75</v>
      </c>
      <c r="H9" s="36">
        <v>14169303.84</v>
      </c>
      <c r="I9" s="37">
        <v>148</v>
      </c>
      <c r="J9" s="36">
        <v>16578332.88</v>
      </c>
      <c r="K9" s="37">
        <v>196</v>
      </c>
      <c r="L9" s="36">
        <v>3562049.16</v>
      </c>
      <c r="M9" s="38">
        <v>74</v>
      </c>
      <c r="N9" s="36"/>
      <c r="O9" s="36"/>
      <c r="P9" s="36"/>
      <c r="Q9" s="36"/>
      <c r="R9" s="36"/>
    </row>
    <row r="10" spans="1:18" ht="15">
      <c r="A10" s="36" t="s">
        <v>55</v>
      </c>
      <c r="B10" s="36">
        <v>4356799.72</v>
      </c>
      <c r="C10" s="37">
        <v>80</v>
      </c>
      <c r="D10" s="36">
        <v>871132.38</v>
      </c>
      <c r="E10" s="37">
        <v>34</v>
      </c>
      <c r="F10" s="36">
        <v>492907.3</v>
      </c>
      <c r="G10" s="37">
        <v>26</v>
      </c>
      <c r="H10" s="36">
        <v>4517722.72</v>
      </c>
      <c r="I10" s="37">
        <v>84</v>
      </c>
      <c r="J10" s="36">
        <v>747651.24</v>
      </c>
      <c r="K10" s="37">
        <v>38</v>
      </c>
      <c r="L10" s="36">
        <v>469487.57</v>
      </c>
      <c r="M10" s="38">
        <v>28</v>
      </c>
      <c r="N10" s="36"/>
      <c r="O10" s="36"/>
      <c r="P10" s="36"/>
      <c r="Q10" s="36"/>
      <c r="R10" s="36"/>
    </row>
    <row r="11" spans="1:18" ht="15">
      <c r="A11" s="36" t="s">
        <v>56</v>
      </c>
      <c r="B11" s="36">
        <v>6093653.72</v>
      </c>
      <c r="C11" s="37">
        <v>121</v>
      </c>
      <c r="D11" s="36">
        <v>1759790.86</v>
      </c>
      <c r="E11" s="37">
        <v>98</v>
      </c>
      <c r="F11" s="36">
        <v>947690.43</v>
      </c>
      <c r="G11" s="37">
        <v>43</v>
      </c>
      <c r="H11" s="36">
        <v>5885778.45</v>
      </c>
      <c r="I11" s="37">
        <v>122</v>
      </c>
      <c r="J11" s="36">
        <v>1596246.35</v>
      </c>
      <c r="K11" s="37">
        <v>108</v>
      </c>
      <c r="L11" s="36">
        <v>967234.5</v>
      </c>
      <c r="M11" s="38">
        <v>40</v>
      </c>
      <c r="N11" s="36"/>
      <c r="O11" s="36"/>
      <c r="P11" s="36"/>
      <c r="Q11" s="36"/>
      <c r="R11" s="36"/>
    </row>
    <row r="12" spans="1:18" ht="15">
      <c r="A12" s="36" t="s">
        <v>57</v>
      </c>
      <c r="B12" s="36">
        <v>8943249.36</v>
      </c>
      <c r="C12" s="37">
        <v>71</v>
      </c>
      <c r="D12" s="36">
        <v>13788354.72</v>
      </c>
      <c r="E12" s="37">
        <v>57</v>
      </c>
      <c r="F12" s="36">
        <v>0</v>
      </c>
      <c r="G12" s="37">
        <v>0</v>
      </c>
      <c r="H12" s="36">
        <v>8043857.61</v>
      </c>
      <c r="I12" s="37">
        <v>66</v>
      </c>
      <c r="J12" s="36">
        <v>5016998.2</v>
      </c>
      <c r="K12" s="37">
        <v>53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58</v>
      </c>
      <c r="B13" s="36">
        <v>24297917.98</v>
      </c>
      <c r="C13" s="37">
        <v>296</v>
      </c>
      <c r="D13" s="36">
        <v>10853955.61</v>
      </c>
      <c r="E13" s="37">
        <v>221</v>
      </c>
      <c r="F13" s="36">
        <v>5041963.35</v>
      </c>
      <c r="G13" s="37">
        <v>124</v>
      </c>
      <c r="H13" s="36">
        <v>22862054.53</v>
      </c>
      <c r="I13" s="37">
        <v>324</v>
      </c>
      <c r="J13" s="36">
        <v>8998054.84</v>
      </c>
      <c r="K13" s="37">
        <v>218</v>
      </c>
      <c r="L13" s="36">
        <v>4340752.63</v>
      </c>
      <c r="M13" s="38">
        <v>131</v>
      </c>
      <c r="N13" s="36"/>
      <c r="O13" s="36"/>
      <c r="P13" s="36"/>
      <c r="Q13" s="36"/>
      <c r="R13" s="36"/>
    </row>
    <row r="14" spans="1:18" ht="15">
      <c r="A14" s="36" t="s">
        <v>59</v>
      </c>
      <c r="B14" s="36">
        <v>24366821.57</v>
      </c>
      <c r="C14" s="37">
        <v>288</v>
      </c>
      <c r="D14" s="36">
        <v>6705149.39</v>
      </c>
      <c r="E14" s="37">
        <v>164</v>
      </c>
      <c r="F14" s="36">
        <v>4785672.2</v>
      </c>
      <c r="G14" s="37">
        <v>127</v>
      </c>
      <c r="H14" s="36">
        <v>23269144.15</v>
      </c>
      <c r="I14" s="37">
        <v>301</v>
      </c>
      <c r="J14" s="36">
        <v>5574232.36</v>
      </c>
      <c r="K14" s="37">
        <v>184</v>
      </c>
      <c r="L14" s="36">
        <v>4504310.32</v>
      </c>
      <c r="M14" s="38">
        <v>122</v>
      </c>
      <c r="N14" s="36"/>
      <c r="O14" s="36"/>
      <c r="P14" s="36"/>
      <c r="Q14" s="36"/>
      <c r="R14" s="36"/>
    </row>
    <row r="15" spans="1:18" ht="15">
      <c r="A15" s="36" t="s">
        <v>60</v>
      </c>
      <c r="B15" s="36">
        <v>19722146.49</v>
      </c>
      <c r="C15" s="37">
        <v>266</v>
      </c>
      <c r="D15" s="36">
        <v>8169742.01</v>
      </c>
      <c r="E15" s="37">
        <v>229</v>
      </c>
      <c r="F15" s="36">
        <v>4285158.07</v>
      </c>
      <c r="G15" s="37">
        <v>123</v>
      </c>
      <c r="H15" s="36">
        <v>18452795.89</v>
      </c>
      <c r="I15" s="37">
        <v>270</v>
      </c>
      <c r="J15" s="36">
        <v>7091038.29</v>
      </c>
      <c r="K15" s="37">
        <v>283</v>
      </c>
      <c r="L15" s="36">
        <v>3773298.99</v>
      </c>
      <c r="M15" s="38">
        <v>120</v>
      </c>
      <c r="N15" s="36"/>
      <c r="O15" s="36"/>
      <c r="P15" s="36"/>
      <c r="Q15" s="36"/>
      <c r="R15" s="36"/>
    </row>
    <row r="16" spans="1:18" ht="15">
      <c r="A16" s="36" t="s">
        <v>61</v>
      </c>
      <c r="B16" s="36">
        <v>22889700.66</v>
      </c>
      <c r="C16" s="37">
        <v>273</v>
      </c>
      <c r="D16" s="36">
        <v>17112987.12</v>
      </c>
      <c r="E16" s="37">
        <v>268</v>
      </c>
      <c r="F16" s="36">
        <v>5314945.74</v>
      </c>
      <c r="G16" s="37">
        <v>120</v>
      </c>
      <c r="H16" s="36">
        <v>21740493.64</v>
      </c>
      <c r="I16" s="37">
        <v>292</v>
      </c>
      <c r="J16" s="36">
        <v>15830825.56</v>
      </c>
      <c r="K16" s="37">
        <v>295</v>
      </c>
      <c r="L16" s="36">
        <v>4873097.1</v>
      </c>
      <c r="M16" s="38">
        <v>129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2017-03-17T00:23:31Z</dcterms:modified>
  <cp:category/>
  <cp:version/>
  <cp:contentType/>
  <cp:contentStatus/>
</cp:coreProperties>
</file>