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<sst xmlns="http://schemas.openxmlformats.org/spreadsheetml/2006/main" count="185" uniqueCount="149">
  <si>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</si>
  <si>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</si>
  <si>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</si>
  <si>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</si>
  <si>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</si>
  <si>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</si>
  <si>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</si>
  <si>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</si>
  <si>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</si>
  <si>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</si>
  <si>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</si>
  <si>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</si>
  <si>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</si>
  <si>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</si>
  <si>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</si>
  <si>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</si>
  <si>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</si>
  <si>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</si>
  <si>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</si>
  <si>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</si>
  <si>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</si>
  <si>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</si>
  <si>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</si>
  <si>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</si>
  <si>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</si>
  <si>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</si>
  <si>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</si>
  <si>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</si>
  <si>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</si>
  <si>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</si>
  <si>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</si>
  <si>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</si>
  <si>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</si>
  <si>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</si>
  <si>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</si>
  <si>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</si>
  <si>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</si>
  <si>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</si>
  <si>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</si>
  <si>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</si>
  <si>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</si>
  <si>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</si>
  <si>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</si>
  <si>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</si>
  <si>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</si>
  <si>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</si>
  <si>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</si>
  <si>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</si>
  <si>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BARNARD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</si>
  <si>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</si>
  <si>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</si>
  <si>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</si>
  <si>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</si>
  <si>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</si>
  <si>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</si>
  <si>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</si>
  <si>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</si>
  <si>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</si>
  <si>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</si>
  <si>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</si>
  <si>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</si>
  <si>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</si>
  <si>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</si>
  <si>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</si>
  <si>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</si>
  <si>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CRAFTSBURY</t>
  </si>
  <si>
    <t>DANVILLE</t>
  </si>
  <si>
    <t>DERBY</t>
  </si>
  <si>
    <t>DORSET</t>
  </si>
  <si>
    <t>DOVER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</si>
  <si>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</si>
  <si>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</si>
  <si>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</si>
  <si>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</si>
  <si>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</si>
  <si>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</si>
  <si>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</si>
  <si>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</si>
  <si>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GRAND ISLE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</si>
  <si>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</si>
  <si>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</si>
  <si>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</si>
  <si>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</si>
  <si>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</si>
  <si>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</si>
  <si>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</si>
  <si>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</si>
  <si>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</si>
  <si>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</si>
  <si>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</si>
  <si>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</si>
  <si>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</si>
  <si>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</si>
  <si>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</si>
  <si>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</si>
  <si>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</si>
  <si>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</si>
  <si>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</si>
  <si>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</si>
  <si>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</si>
  <si>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</si>
  <si>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</si>
  <si>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</si>
  <si>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</si>
  <si>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</si>
  <si>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</si>
  <si>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</si>
  <si>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</si>
  <si>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</si>
  <si>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</si>
  <si>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</si>
  <si>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</si>
  <si>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</si>
  <si>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</si>
  <si>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</si>
  <si>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</si>
  <si>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</si>
  <si>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</si>
  <si>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</si>
  <si>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</si>
  <si>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</si>
  <si>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</si>
  <si>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</si>
  <si>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</si>
  <si>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</si>
  <si>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</si>
  <si>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WEST RUTLAND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</si>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</sst>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43009</v>
      </c>
      <c r="F7" s="3" t="s">
        <v>3</v>
      </c>
      <c r="G7" s="5">
        <v>43100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33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Quarterly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10/01/2017 - 12/31/2017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10/01/2016 - 12/31/2016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268490558.53</v>
      </c>
      <c r="D6" s="42">
        <f t="shared" si="0"/>
        <v>132963906.38000001</v>
      </c>
      <c r="E6" s="43">
        <f t="shared" si="0"/>
        <v>53650230.23999999</v>
      </c>
      <c r="F6" s="41">
        <f t="shared" si="0"/>
        <v>258373041.57</v>
      </c>
      <c r="G6" s="42">
        <f t="shared" si="0"/>
        <v>123094052.91</v>
      </c>
      <c r="H6" s="43">
        <f t="shared" si="0"/>
        <v>49637070.809999995</v>
      </c>
      <c r="I6" s="20">
        <f>_xlfn.IFERROR((C6-F6)/F6,"")</f>
        <v>0.03915856274525018</v>
      </c>
      <c r="J6" s="20">
        <f>_xlfn.IFERROR((D6-G6)/G6,"")</f>
        <v>0.08018139980504452</v>
      </c>
      <c r="K6" s="20">
        <f>_xlfn.IFERROR((E6-H6)/H6,"")</f>
        <v>0.08085004542998722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10494038</v>
      </c>
      <c r="D7" s="44">
        <f>IF('County Data'!E2&gt;9,'County Data'!D2,"*")</f>
        <v>2794792.82</v>
      </c>
      <c r="E7" s="45">
        <f>IF('County Data'!G2&gt;9,'County Data'!F2,"*")</f>
        <v>1802819.74</v>
      </c>
      <c r="F7" s="44">
        <f>IF('County Data'!I2&gt;9,'County Data'!H2,"*")</f>
        <v>10104562.44</v>
      </c>
      <c r="G7" s="44">
        <f>IF('County Data'!K2&gt;9,'County Data'!J2,"*")</f>
        <v>2678781.41</v>
      </c>
      <c r="H7" s="45">
        <f>IF('County Data'!M2&gt;9,'County Data'!L2,"*")</f>
        <v>1710418.13</v>
      </c>
      <c r="I7" s="22">
        <f aca="true" t="shared" si="1" ref="I7:I50">_xlfn.IFERROR((C7-F7)/F7,"")</f>
        <v>0.03854452504130407</v>
      </c>
      <c r="J7" s="22">
        <f aca="true" t="shared" si="2" ref="J7:J50">_xlfn.IFERROR((D7-G7)/G7,"")</f>
        <v>0.04330753138980447</v>
      </c>
      <c r="K7" s="22">
        <f aca="true" t="shared" si="3" ref="K7:K50">_xlfn.IFERROR((E7-H7)/H7,"")</f>
        <v>0.05402281955465481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17691197.02</v>
      </c>
      <c r="D8" s="44">
        <f>IF('County Data'!E3&gt;9,'County Data'!D3,"*")</f>
        <v>11592027.7</v>
      </c>
      <c r="E8" s="45">
        <f>IF('County Data'!G3&gt;9,'County Data'!F3,"*")</f>
        <v>3434688.08</v>
      </c>
      <c r="F8" s="44">
        <f>IF('County Data'!I3&gt;9,'County Data'!H3,"*")</f>
        <v>17015767.75</v>
      </c>
      <c r="G8" s="44">
        <f>IF('County Data'!K3&gt;9,'County Data'!J3,"*")</f>
        <v>10520144.25</v>
      </c>
      <c r="H8" s="45">
        <f>IF('County Data'!M3&gt;9,'County Data'!L3,"*")</f>
        <v>3255312.94</v>
      </c>
      <c r="I8" s="22">
        <f t="shared" si="1"/>
        <v>0.03969431646714851</v>
      </c>
      <c r="J8" s="22">
        <f t="shared" si="2"/>
        <v>0.10188866469202637</v>
      </c>
      <c r="K8" s="22">
        <f t="shared" si="3"/>
        <v>0.055102272287222906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8361768.13</v>
      </c>
      <c r="D9" s="47">
        <f>IF('County Data'!E4&gt;9,'County Data'!D4,"*")</f>
        <v>1830667.27</v>
      </c>
      <c r="E9" s="48">
        <f>IF('County Data'!G4&gt;9,'County Data'!F4,"*")</f>
        <v>1020488.72</v>
      </c>
      <c r="F9" s="46">
        <f>IF('County Data'!I4&gt;9,'County Data'!H4,"*")</f>
        <v>7965171.05</v>
      </c>
      <c r="G9" s="47">
        <f>IF('County Data'!K4&gt;9,'County Data'!J4,"*")</f>
        <v>1810891.3</v>
      </c>
      <c r="H9" s="48">
        <f>IF('County Data'!M4&gt;9,'County Data'!L4,"*")</f>
        <v>1006911.55</v>
      </c>
      <c r="I9" s="9">
        <f t="shared" si="1"/>
        <v>0.04979140780661579</v>
      </c>
      <c r="J9" s="9">
        <f t="shared" si="2"/>
        <v>0.010920572648396937</v>
      </c>
      <c r="K9" s="9">
        <f t="shared" si="3"/>
        <v>0.013483974833737804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87194645.57</v>
      </c>
      <c r="D10" s="44">
        <f>IF('County Data'!E5&gt;9,'County Data'!D5,"*")</f>
        <v>28610410.11</v>
      </c>
      <c r="E10" s="45">
        <f>IF('County Data'!G5&gt;9,'County Data'!F5,"*")</f>
        <v>17641162.88</v>
      </c>
      <c r="F10" s="44">
        <f>IF('County Data'!I5&gt;9,'County Data'!H5,"*")</f>
        <v>85290802.23</v>
      </c>
      <c r="G10" s="44">
        <f>IF('County Data'!K5&gt;9,'County Data'!J5,"*")</f>
        <v>28444816.19</v>
      </c>
      <c r="H10" s="45">
        <f>IF('County Data'!M5&gt;9,'County Data'!L5,"*")</f>
        <v>17049977.14</v>
      </c>
      <c r="I10" s="22">
        <f t="shared" si="1"/>
        <v>0.022321789574284656</v>
      </c>
      <c r="J10" s="22">
        <f t="shared" si="2"/>
        <v>0.005821585166657322</v>
      </c>
      <c r="K10" s="22">
        <f t="shared" si="3"/>
        <v>0.034673696929073905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392277.78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301317.46</v>
      </c>
      <c r="G11" s="47">
        <f>IF('County Data'!K6&gt;9,'County Data'!J6,"*")</f>
        <v>81890.29</v>
      </c>
      <c r="H11" s="48" t="str">
        <f>IF('County Data'!M6&gt;9,'County Data'!L6,"*")</f>
        <v>*</v>
      </c>
      <c r="I11" s="9">
        <f t="shared" si="1"/>
        <v>0.30187537091279076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11264745.53</v>
      </c>
      <c r="D12" s="44">
        <f>IF('County Data'!E7&gt;9,'County Data'!D7,"*")</f>
        <v>1466997.72</v>
      </c>
      <c r="E12" s="45">
        <f>IF('County Data'!G7&gt;9,'County Data'!F7,"*")</f>
        <v>1037157.7</v>
      </c>
      <c r="F12" s="44">
        <f>IF('County Data'!I7&gt;9,'County Data'!H7,"*")</f>
        <v>10828092.89</v>
      </c>
      <c r="G12" s="44">
        <f>IF('County Data'!K7&gt;9,'County Data'!J7,"*")</f>
        <v>925324.51</v>
      </c>
      <c r="H12" s="45">
        <f>IF('County Data'!M7&gt;9,'County Data'!L7,"*")</f>
        <v>984805.13</v>
      </c>
      <c r="I12" s="22">
        <f t="shared" si="1"/>
        <v>0.04032590451853786</v>
      </c>
      <c r="J12" s="22">
        <f t="shared" si="2"/>
        <v>0.5853872929400735</v>
      </c>
      <c r="K12" s="22">
        <f t="shared" si="3"/>
        <v>0.05316033436990722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1035080.54</v>
      </c>
      <c r="D13" s="47">
        <f>IF('County Data'!E8&gt;9,'County Data'!D8,"*")</f>
        <v>311348.62</v>
      </c>
      <c r="E13" s="48">
        <f>IF('County Data'!G8&gt;9,'County Data'!F8,"*")</f>
        <v>179979.56</v>
      </c>
      <c r="F13" s="46">
        <f>IF('County Data'!I8&gt;9,'County Data'!H8,"*")</f>
        <v>996446.61</v>
      </c>
      <c r="G13" s="47">
        <f>IF('County Data'!K8&gt;9,'County Data'!J8,"*")</f>
        <v>301417.87</v>
      </c>
      <c r="H13" s="48">
        <f>IF('County Data'!M8&gt;9,'County Data'!L8,"*")</f>
        <v>182002.28</v>
      </c>
      <c r="I13" s="9">
        <f t="shared" si="1"/>
        <v>0.038771700974525924</v>
      </c>
      <c r="J13" s="9">
        <f t="shared" si="2"/>
        <v>0.03294678580271303</v>
      </c>
      <c r="K13" s="9">
        <f t="shared" si="3"/>
        <v>-0.011113706927187952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17940557.41</v>
      </c>
      <c r="D14" s="44">
        <f>IF('County Data'!E9&gt;9,'County Data'!D9,"*")</f>
        <v>19498095.37</v>
      </c>
      <c r="E14" s="45">
        <f>IF('County Data'!G9&gt;9,'County Data'!F9,"*")</f>
        <v>4822473.13</v>
      </c>
      <c r="F14" s="44">
        <f>IF('County Data'!I9&gt;9,'County Data'!H9,"*")</f>
        <v>15592222.96</v>
      </c>
      <c r="G14" s="44">
        <f>IF('County Data'!K9&gt;9,'County Data'!J9,"*")</f>
        <v>18499556.46</v>
      </c>
      <c r="H14" s="45">
        <f>IF('County Data'!M9&gt;9,'County Data'!L9,"*")</f>
        <v>4250623.6</v>
      </c>
      <c r="I14" s="22">
        <f t="shared" si="1"/>
        <v>0.15060934262063677</v>
      </c>
      <c r="J14" s="22">
        <f t="shared" si="2"/>
        <v>0.05397637030698844</v>
      </c>
      <c r="K14" s="22">
        <f t="shared" si="3"/>
        <v>0.1345330906269848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4572094.9</v>
      </c>
      <c r="D15" s="49">
        <f>IF('County Data'!E10&gt;9,'County Data'!D10,"*")</f>
        <v>676862.2</v>
      </c>
      <c r="E15" s="50">
        <f>IF('County Data'!G10&gt;9,'County Data'!F10,"*")</f>
        <v>431051.73</v>
      </c>
      <c r="F15" s="49">
        <f>IF('County Data'!I10&gt;9,'County Data'!H10,"*")</f>
        <v>4563143.62</v>
      </c>
      <c r="G15" s="49">
        <f>IF('County Data'!K10&gt;9,'County Data'!J10,"*")</f>
        <v>873692.38</v>
      </c>
      <c r="H15" s="50">
        <f>IF('County Data'!M10&gt;9,'County Data'!L10,"*")</f>
        <v>516399.81</v>
      </c>
      <c r="I15" s="23">
        <f t="shared" si="1"/>
        <v>0.0019616476590320997</v>
      </c>
      <c r="J15" s="23">
        <f t="shared" si="2"/>
        <v>-0.22528544886702578</v>
      </c>
      <c r="K15" s="23">
        <f t="shared" si="3"/>
        <v>-0.16527519636384067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6533345.98</v>
      </c>
      <c r="D16" s="44">
        <f>IF('County Data'!E11&gt;9,'County Data'!D11,"*")</f>
        <v>1735750.63</v>
      </c>
      <c r="E16" s="45">
        <f>IF('County Data'!G11&gt;9,'County Data'!F11,"*")</f>
        <v>946720.12</v>
      </c>
      <c r="F16" s="44">
        <f>IF('County Data'!I11&gt;9,'County Data'!H11,"*")</f>
        <v>6351680.9</v>
      </c>
      <c r="G16" s="44">
        <f>IF('County Data'!K11&gt;9,'County Data'!J11,"*")</f>
        <v>1767893.15</v>
      </c>
      <c r="H16" s="45">
        <f>IF('County Data'!M11&gt;9,'County Data'!L11,"*")</f>
        <v>956754.01</v>
      </c>
      <c r="I16" s="22">
        <f t="shared" si="1"/>
        <v>0.028601103056043017</v>
      </c>
      <c r="J16" s="22">
        <f t="shared" si="2"/>
        <v>-0.018181257164778326</v>
      </c>
      <c r="K16" s="22">
        <f t="shared" si="3"/>
        <v>-0.010487429260944528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5176967.33</v>
      </c>
      <c r="D17" s="47">
        <f>IF('County Data'!E12&gt;9,'County Data'!D12,"*")</f>
        <v>18699729.34</v>
      </c>
      <c r="E17" s="48">
        <f>IF('County Data'!G12&gt;9,'County Data'!F12,"*")</f>
        <v>1417241.95</v>
      </c>
      <c r="F17" s="46">
        <f>IF('County Data'!I12&gt;9,'County Data'!H12,"*")</f>
        <v>5683033.84</v>
      </c>
      <c r="G17" s="47">
        <f>IF('County Data'!K12&gt;9,'County Data'!J12,"*")</f>
        <v>13832226.16</v>
      </c>
      <c r="H17" s="48" t="str">
        <f>IF('County Data'!M12&gt;9,'County Data'!L12,"*")</f>
        <v>*</v>
      </c>
      <c r="I17" s="9">
        <f t="shared" si="1"/>
        <v>-0.08904865328058645</v>
      </c>
      <c r="J17" s="9">
        <f t="shared" si="2"/>
        <v>0.35189586431689746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26752747.28</v>
      </c>
      <c r="D18" s="44">
        <f>IF('County Data'!E13&gt;9,'County Data'!D13,"*")</f>
        <v>11910039.86</v>
      </c>
      <c r="E18" s="45">
        <f>IF('County Data'!G13&gt;9,'County Data'!F13,"*")</f>
        <v>5546461.59</v>
      </c>
      <c r="F18" s="44">
        <f>IF('County Data'!I13&gt;9,'County Data'!H13,"*")</f>
        <v>24961570.73</v>
      </c>
      <c r="G18" s="44">
        <f>IF('County Data'!K13&gt;9,'County Data'!J13,"*")</f>
        <v>10937398.4</v>
      </c>
      <c r="H18" s="45">
        <f>IF('County Data'!M13&gt;9,'County Data'!L13,"*")</f>
        <v>5166109.16</v>
      </c>
      <c r="I18" s="22">
        <f t="shared" si="1"/>
        <v>0.07175736532666512</v>
      </c>
      <c r="J18" s="22">
        <f t="shared" si="2"/>
        <v>0.08892804526531639</v>
      </c>
      <c r="K18" s="22">
        <f t="shared" si="3"/>
        <v>0.07362454377560998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25890138.36</v>
      </c>
      <c r="D19" s="47">
        <f>IF('County Data'!E14&gt;9,'County Data'!D14,"*")</f>
        <v>6907332.56</v>
      </c>
      <c r="E19" s="48">
        <f>IF('County Data'!G14&gt;9,'County Data'!F14,"*")</f>
        <v>4875450.09</v>
      </c>
      <c r="F19" s="46">
        <f>IF('County Data'!I14&gt;9,'County Data'!H14,"*")</f>
        <v>25137315.01</v>
      </c>
      <c r="G19" s="47">
        <f>IF('County Data'!K14&gt;9,'County Data'!J14,"*")</f>
        <v>6726420.94</v>
      </c>
      <c r="H19" s="48">
        <f>IF('County Data'!M14&gt;9,'County Data'!L14,"*")</f>
        <v>4851833.07</v>
      </c>
      <c r="I19" s="9">
        <f t="shared" si="1"/>
        <v>0.029948439190920485</v>
      </c>
      <c r="J19" s="9">
        <f t="shared" si="2"/>
        <v>0.026895673288029335</v>
      </c>
      <c r="K19" s="9">
        <f t="shared" si="3"/>
        <v>0.004867648919339171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21078174.91</v>
      </c>
      <c r="D20" s="44">
        <f>IF('County Data'!E15&gt;9,'County Data'!D15,"*")</f>
        <v>8518370.67</v>
      </c>
      <c r="E20" s="45">
        <f>IF('County Data'!G15&gt;9,'County Data'!F15,"*")</f>
        <v>4906207.3</v>
      </c>
      <c r="F20" s="44">
        <f>IF('County Data'!I15&gt;9,'County Data'!H15,"*")</f>
        <v>20210109.52</v>
      </c>
      <c r="G20" s="44">
        <f>IF('County Data'!K15&gt;9,'County Data'!J15,"*")</f>
        <v>8235694.28</v>
      </c>
      <c r="H20" s="45">
        <f>IF('County Data'!M15&gt;9,'County Data'!L15,"*")</f>
        <v>4359839.23</v>
      </c>
      <c r="I20" s="22">
        <f t="shared" si="1"/>
        <v>0.042952037896724894</v>
      </c>
      <c r="J20" s="22">
        <f t="shared" si="2"/>
        <v>0.034323322404823366</v>
      </c>
      <c r="K20" s="22">
        <f t="shared" si="3"/>
        <v>0.12531839849516638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24112779.79</v>
      </c>
      <c r="D21" s="47">
        <f>IF('County Data'!E16&gt;9,'County Data'!D16,"*")</f>
        <v>18411481.51</v>
      </c>
      <c r="E21" s="48">
        <f>IF('County Data'!G16&gt;9,'County Data'!F16,"*")</f>
        <v>5588327.65</v>
      </c>
      <c r="F21" s="46">
        <f>IF('County Data'!I16&gt;9,'County Data'!H16,"*")</f>
        <v>23371804.56</v>
      </c>
      <c r="G21" s="47">
        <f>IF('County Data'!K16&gt;9,'County Data'!J16,"*")</f>
        <v>17457905.32</v>
      </c>
      <c r="H21" s="48">
        <f>IF('County Data'!M16&gt;9,'County Data'!L16,"*")</f>
        <v>5346084.76</v>
      </c>
      <c r="I21" s="9">
        <f t="shared" si="1"/>
        <v>0.031703809096031585</v>
      </c>
      <c r="J21" s="9">
        <f t="shared" si="2"/>
        <v>0.05462145500970109</v>
      </c>
      <c r="K21" s="9">
        <f t="shared" si="3"/>
        <v>0.045312205263277686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Quarterly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10/01/2017 - 12/31/2017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10/01/2016 - 12/31/2016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ARLINGTON</v>
      </c>
      <c r="C6" s="41">
        <f>IF('Town Data'!C2&gt;9,'Town Data'!B2,"*")</f>
        <v>375978.65</v>
      </c>
      <c r="D6" s="42">
        <f>IF('Town Data'!E2&gt;9,'Town Data'!D2,"*")</f>
        <v>272930.64</v>
      </c>
      <c r="E6" s="43" t="str">
        <f>IF('Town Data'!G2&gt;9,'Town Data'!F2,"*")</f>
        <v>*</v>
      </c>
      <c r="F6" s="42">
        <f>IF('Town Data'!I2&gt;9,'Town Data'!H2,"*")</f>
        <v>447757.79</v>
      </c>
      <c r="G6" s="42">
        <f>IF('Town Data'!K2&gt;9,'Town Data'!J2,"*")</f>
        <v>271219</v>
      </c>
      <c r="H6" s="43" t="str">
        <f>IF('Town Data'!M2&gt;9,'Town Data'!L2,"*")</f>
        <v>*</v>
      </c>
      <c r="I6" s="20">
        <f>_xlfn.IFERROR((C6-F6)/F6,"")</f>
        <v>-0.16030796471458367</v>
      </c>
      <c r="J6" s="20">
        <f>_xlfn.IFERROR((D6-G6)/G6,"")</f>
        <v>0.006310914795792382</v>
      </c>
      <c r="K6" s="20">
        <f>_xlfn.IFERROR((E6-H6)/H6,"")</f>
      </c>
    </row>
    <row r="7" spans="1:12" ht="15">
      <c r="A7" s="15"/>
      <c r="B7" t="str">
        <f>'Town Data'!A3</f>
        <v>BARNARD</v>
      </c>
      <c r="C7" s="51" t="str">
        <f>IF('Town Data'!C3&gt;9,'Town Data'!B3,"*")</f>
        <v>*</v>
      </c>
      <c r="D7" s="47">
        <f>IF('Town Data'!E3&gt;9,'Town Data'!D3,"*")</f>
        <v>2378285.2</v>
      </c>
      <c r="E7" s="48" t="str">
        <f>IF('Town Data'!G3&gt;9,'Town Data'!F3,"*")</f>
        <v>*</v>
      </c>
      <c r="F7" s="46" t="str">
        <f>IF('Town Data'!I3&gt;9,'Town Data'!H3,"*")</f>
        <v>*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6884088.8</v>
      </c>
      <c r="D8" s="44" t="str">
        <f>IF('Town Data'!E4&gt;9,'Town Data'!D4,"*")</f>
        <v>*</v>
      </c>
      <c r="E8" s="45">
        <f>IF('Town Data'!G4&gt;9,'Town Data'!F4,"*")</f>
        <v>887409.07</v>
      </c>
      <c r="F8" s="44">
        <f>IF('Town Data'!I4&gt;9,'Town Data'!H4,"*")</f>
        <v>6790455.77</v>
      </c>
      <c r="G8" s="44">
        <f>IF('Town Data'!K4&gt;9,'Town Data'!J4,"*")</f>
        <v>420775.92</v>
      </c>
      <c r="H8" s="45">
        <f>IF('Town Data'!M4&gt;9,'Town Data'!L4,"*")</f>
        <v>868876.49</v>
      </c>
      <c r="I8" s="22">
        <f t="shared" si="0"/>
        <v>0.013788916852042211</v>
      </c>
      <c r="J8" s="22">
        <f t="shared" si="1"/>
      </c>
      <c r="K8" s="22">
        <f t="shared" si="2"/>
        <v>0.02132936063214227</v>
      </c>
      <c r="L8" s="15"/>
    </row>
    <row r="9" spans="1:12" ht="15">
      <c r="A9" s="15"/>
      <c r="B9" s="15" t="str">
        <f>'Town Data'!A5</f>
        <v>BARTON</v>
      </c>
      <c r="C9" s="51">
        <f>IF('Town Data'!C5&gt;9,'Town Data'!B5,"*")</f>
        <v>415304.35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378879.89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0.09613722174592049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BENNINGTON</v>
      </c>
      <c r="C10" s="52">
        <f>IF('Town Data'!C6&gt;9,'Town Data'!B6,"*")</f>
        <v>7596040.79</v>
      </c>
      <c r="D10" s="44">
        <f>IF('Town Data'!E6&gt;9,'Town Data'!D6,"*")</f>
        <v>1945677.96</v>
      </c>
      <c r="E10" s="45">
        <f>IF('Town Data'!G6&gt;9,'Town Data'!F6,"*")</f>
        <v>1031469.56</v>
      </c>
      <c r="F10" s="44">
        <f>IF('Town Data'!I6&gt;9,'Town Data'!H6,"*")</f>
        <v>7387689.2</v>
      </c>
      <c r="G10" s="44">
        <f>IF('Town Data'!K6&gt;9,'Town Data'!J6,"*")</f>
        <v>1878641.34</v>
      </c>
      <c r="H10" s="45">
        <f>IF('Town Data'!M6&gt;9,'Town Data'!L6,"*")</f>
        <v>1047836.7</v>
      </c>
      <c r="I10" s="22">
        <f t="shared" si="0"/>
        <v>0.028202538623308605</v>
      </c>
      <c r="J10" s="22">
        <f t="shared" si="1"/>
        <v>0.0356835648043388</v>
      </c>
      <c r="K10" s="22">
        <f t="shared" si="2"/>
        <v>-0.015619933907640283</v>
      </c>
      <c r="L10" s="15"/>
    </row>
    <row r="11" spans="1:12" ht="15">
      <c r="A11" s="15"/>
      <c r="B11" s="15" t="str">
        <f>'Town Data'!A7</f>
        <v>BERLIN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2288735.19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BETHEL</v>
      </c>
      <c r="C12" s="52">
        <f>IF('Town Data'!C8&gt;9,'Town Data'!B8,"*")</f>
        <v>558710.81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489737.78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0.1408366534433999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BRADFORD</v>
      </c>
      <c r="C13" s="51">
        <f>IF('Town Data'!C9&gt;9,'Town Data'!B9,"*")</f>
        <v>1155023.77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1141559.15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0.011794938527714585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BRANDON</v>
      </c>
      <c r="C14" s="52">
        <f>IF('Town Data'!C10&gt;9,'Town Data'!B10,"*")</f>
        <v>1032680.73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922638.32</v>
      </c>
      <c r="G14" s="44">
        <f>IF('Town Data'!K10&gt;9,'Town Data'!J10,"*")</f>
        <v>252591.86</v>
      </c>
      <c r="H14" s="45" t="str">
        <f>IF('Town Data'!M10&gt;9,'Town Data'!L10,"*")</f>
        <v>*</v>
      </c>
      <c r="I14" s="22">
        <f t="shared" si="0"/>
        <v>0.11926928203025432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BRATTLEBORO</v>
      </c>
      <c r="C15" s="51">
        <f>IF('Town Data'!C11&gt;9,'Town Data'!B11,"*")</f>
        <v>10417811.02</v>
      </c>
      <c r="D15" s="47">
        <f>IF('Town Data'!E11&gt;9,'Town Data'!D11,"*")</f>
        <v>2437152.41</v>
      </c>
      <c r="E15" s="48">
        <f>IF('Town Data'!G11&gt;9,'Town Data'!F11,"*")</f>
        <v>1423647.95</v>
      </c>
      <c r="F15" s="46">
        <f>IF('Town Data'!I11&gt;9,'Town Data'!H11,"*")</f>
        <v>10246434.79</v>
      </c>
      <c r="G15" s="47">
        <f>IF('Town Data'!K11&gt;9,'Town Data'!J11,"*")</f>
        <v>2252193.74</v>
      </c>
      <c r="H15" s="48">
        <f>IF('Town Data'!M11&gt;9,'Town Data'!L11,"*")</f>
        <v>1381146.39</v>
      </c>
      <c r="I15" s="9">
        <f t="shared" si="0"/>
        <v>0.016725449730793675</v>
      </c>
      <c r="J15" s="9">
        <f t="shared" si="1"/>
        <v>0.08212378300989323</v>
      </c>
      <c r="K15" s="9">
        <f t="shared" si="2"/>
        <v>0.030772668493163898</v>
      </c>
      <c r="L15" s="15"/>
    </row>
    <row r="16" spans="1:12" ht="15">
      <c r="A16" s="15"/>
      <c r="B16" s="28" t="str">
        <f>'Town Data'!A12</f>
        <v>BRISTOL</v>
      </c>
      <c r="C16" s="53">
        <f>IF('Town Data'!C12&gt;9,'Town Data'!B12,"*")</f>
        <v>1109115.35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1119858.34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-0.009593168721679556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BURKE</v>
      </c>
      <c r="C17" s="52">
        <f>IF('Town Data'!C13&gt;9,'Town Data'!B13,"*")</f>
        <v>587976.36</v>
      </c>
      <c r="D17" s="44">
        <f>IF('Town Data'!E13&gt;9,'Town Data'!D13,"*")</f>
        <v>365369.68</v>
      </c>
      <c r="E17" s="45" t="str">
        <f>IF('Town Data'!G13&gt;9,'Town Data'!F13,"*")</f>
        <v>*</v>
      </c>
      <c r="F17" s="44">
        <f>IF('Town Data'!I13&gt;9,'Town Data'!H13,"*")</f>
        <v>574796.02</v>
      </c>
      <c r="G17" s="44">
        <f>IF('Town Data'!K13&gt;9,'Town Data'!J13,"*")</f>
        <v>292962.8</v>
      </c>
      <c r="H17" s="45" t="str">
        <f>IF('Town Data'!M13&gt;9,'Town Data'!L13,"*")</f>
        <v>*</v>
      </c>
      <c r="I17" s="22">
        <f t="shared" si="0"/>
        <v>0.022930464967380892</v>
      </c>
      <c r="J17" s="22">
        <f t="shared" si="1"/>
        <v>0.24715383659631873</v>
      </c>
      <c r="K17" s="22">
        <f t="shared" si="2"/>
      </c>
      <c r="L17" s="15"/>
    </row>
    <row r="18" spans="1:12" ht="15">
      <c r="A18" s="15"/>
      <c r="B18" s="15" t="str">
        <f>'Town Data'!A14</f>
        <v>BURLINGTON</v>
      </c>
      <c r="C18" s="51">
        <f>IF('Town Data'!C14&gt;9,'Town Data'!B14,"*")</f>
        <v>27908780.64</v>
      </c>
      <c r="D18" s="47">
        <f>IF('Town Data'!E14&gt;9,'Town Data'!D14,"*")</f>
        <v>9626902.93</v>
      </c>
      <c r="E18" s="48">
        <f>IF('Town Data'!G14&gt;9,'Town Data'!F14,"*")</f>
        <v>9698806.3</v>
      </c>
      <c r="F18" s="46">
        <f>IF('Town Data'!I14&gt;9,'Town Data'!H14,"*")</f>
        <v>27141139.75</v>
      </c>
      <c r="G18" s="47">
        <f>IF('Town Data'!K14&gt;9,'Town Data'!J14,"*")</f>
        <v>8825541.12</v>
      </c>
      <c r="H18" s="48">
        <f>IF('Town Data'!M14&gt;9,'Town Data'!L14,"*")</f>
        <v>9192647.31</v>
      </c>
      <c r="I18" s="9">
        <f t="shared" si="0"/>
        <v>0.028283296024810476</v>
      </c>
      <c r="J18" s="9">
        <f t="shared" si="1"/>
        <v>0.0908003032453154</v>
      </c>
      <c r="K18" s="9">
        <f t="shared" si="2"/>
        <v>0.05506128680139695</v>
      </c>
      <c r="L18" s="15"/>
    </row>
    <row r="19" spans="1:12" ht="15">
      <c r="A19" s="15"/>
      <c r="B19" s="27" t="str">
        <f>'Town Data'!A15</f>
        <v>CAMBRIDGE</v>
      </c>
      <c r="C19" s="52">
        <f>IF('Town Data'!C15&gt;9,'Town Data'!B15,"*")</f>
        <v>1532966.09</v>
      </c>
      <c r="D19" s="44">
        <f>IF('Town Data'!E15&gt;9,'Town Data'!D15,"*")</f>
        <v>1587017.43</v>
      </c>
      <c r="E19" s="45">
        <f>IF('Town Data'!G15&gt;9,'Town Data'!F15,"*")</f>
        <v>419180.28</v>
      </c>
      <c r="F19" s="44">
        <f>IF('Town Data'!I15&gt;9,'Town Data'!H15,"*")</f>
        <v>1688298.05</v>
      </c>
      <c r="G19" s="44">
        <f>IF('Town Data'!K15&gt;9,'Town Data'!J15,"*")</f>
        <v>1505337.42</v>
      </c>
      <c r="H19" s="45">
        <f>IF('Town Data'!M15&gt;9,'Town Data'!L15,"*")</f>
        <v>435658.6</v>
      </c>
      <c r="I19" s="22">
        <f t="shared" si="0"/>
        <v>-0.09200505799316652</v>
      </c>
      <c r="J19" s="22">
        <f t="shared" si="1"/>
        <v>0.05426026677792944</v>
      </c>
      <c r="K19" s="22">
        <f t="shared" si="2"/>
        <v>-0.03782392910411948</v>
      </c>
      <c r="L19" s="15"/>
    </row>
    <row r="20" spans="1:12" ht="15">
      <c r="A20" s="15"/>
      <c r="B20" s="15" t="str">
        <f>'Town Data'!A16</f>
        <v>CASTLETON</v>
      </c>
      <c r="C20" s="51">
        <f>IF('Town Data'!C16&gt;9,'Town Data'!B16,"*")</f>
        <v>1104584.53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1012433.25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0.09101961042863817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CAVENDISH</v>
      </c>
      <c r="C21" s="52" t="str">
        <f>IF('Town Data'!C17&gt;9,'Town Data'!B17,"*")</f>
        <v>*</v>
      </c>
      <c r="D21" s="44">
        <f>IF('Town Data'!E17&gt;9,'Town Data'!D17,"*")</f>
        <v>902281.03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>
        <f>IF('Town Data'!K17&gt;9,'Town Data'!J17,"*")</f>
        <v>778824.64</v>
      </c>
      <c r="H21" s="45" t="str">
        <f>IF('Town Data'!M17&gt;9,'Town Data'!L17,"*")</f>
        <v>*</v>
      </c>
      <c r="I21" s="22">
        <f t="shared" si="0"/>
      </c>
      <c r="J21" s="22">
        <f t="shared" si="1"/>
        <v>0.1585162867985276</v>
      </c>
      <c r="K21" s="22">
        <f t="shared" si="2"/>
      </c>
      <c r="L21" s="15"/>
    </row>
    <row r="22" spans="1:12" ht="15">
      <c r="A22" s="15"/>
      <c r="B22" s="15" t="str">
        <f>'Town Data'!A18</f>
        <v>CHESTER</v>
      </c>
      <c r="C22" s="51">
        <f>IF('Town Data'!C18&gt;9,'Town Data'!B18,"*")</f>
        <v>943617.47</v>
      </c>
      <c r="D22" s="47">
        <f>IF('Town Data'!E18&gt;9,'Town Data'!D18,"*")</f>
        <v>255650.7</v>
      </c>
      <c r="E22" s="48" t="str">
        <f>IF('Town Data'!G18&gt;9,'Town Data'!F18,"*")</f>
        <v>*</v>
      </c>
      <c r="F22" s="46">
        <f>IF('Town Data'!I18&gt;9,'Town Data'!H18,"*")</f>
        <v>948372.29</v>
      </c>
      <c r="G22" s="47">
        <f>IF('Town Data'!K18&gt;9,'Town Data'!J18,"*")</f>
        <v>264374.22</v>
      </c>
      <c r="H22" s="48" t="str">
        <f>IF('Town Data'!M18&gt;9,'Town Data'!L18,"*")</f>
        <v>*</v>
      </c>
      <c r="I22" s="9">
        <f t="shared" si="0"/>
        <v>-0.005013663990541167</v>
      </c>
      <c r="J22" s="9">
        <f t="shared" si="1"/>
        <v>-0.032996863309894445</v>
      </c>
      <c r="K22" s="9">
        <f t="shared" si="2"/>
      </c>
      <c r="L22" s="15"/>
    </row>
    <row r="23" spans="1:12" ht="15">
      <c r="A23" s="15"/>
      <c r="B23" s="27" t="str">
        <f>'Town Data'!A19</f>
        <v>COLCHESTER</v>
      </c>
      <c r="C23" s="52">
        <f>IF('Town Data'!C19&gt;9,'Town Data'!B19,"*")</f>
        <v>6381715.85</v>
      </c>
      <c r="D23" s="44">
        <f>IF('Town Data'!E19&gt;9,'Town Data'!D19,"*")</f>
        <v>3523093.09</v>
      </c>
      <c r="E23" s="45">
        <f>IF('Town Data'!G19&gt;9,'Town Data'!F19,"*")</f>
        <v>734358.31</v>
      </c>
      <c r="F23" s="44">
        <f>IF('Town Data'!I19&gt;9,'Town Data'!H19,"*")</f>
        <v>6240235.14</v>
      </c>
      <c r="G23" s="44">
        <f>IF('Town Data'!K19&gt;9,'Town Data'!J19,"*")</f>
        <v>3321735.23</v>
      </c>
      <c r="H23" s="45">
        <f>IF('Town Data'!M19&gt;9,'Town Data'!L19,"*")</f>
        <v>792658.58</v>
      </c>
      <c r="I23" s="22">
        <f t="shared" si="0"/>
        <v>0.02267233635045361</v>
      </c>
      <c r="J23" s="22">
        <f t="shared" si="1"/>
        <v>0.0606182751055688</v>
      </c>
      <c r="K23" s="22">
        <f t="shared" si="2"/>
        <v>-0.07355029198069099</v>
      </c>
      <c r="L23" s="15"/>
    </row>
    <row r="24" spans="1:12" ht="15">
      <c r="A24" s="15"/>
      <c r="B24" s="15" t="str">
        <f>'Town Data'!A20</f>
        <v>CRAFTSBURY</v>
      </c>
      <c r="C24" s="51" t="str">
        <f>IF('Town Data'!C20&gt;9,'Town Data'!B20,"*")</f>
        <v>*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>
        <f>IF('Town Data'!K20&gt;9,'Town Data'!J20,"*")</f>
        <v>28195.9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DANVILLE</v>
      </c>
      <c r="C25" s="52">
        <f>IF('Town Data'!C21&gt;9,'Town Data'!B21,"*")</f>
        <v>450323.55</v>
      </c>
      <c r="D25" s="44">
        <f>IF('Town Data'!E21&gt;9,'Town Data'!D21,"*")</f>
        <v>46432.83</v>
      </c>
      <c r="E25" s="45" t="str">
        <f>IF('Town Data'!G21&gt;9,'Town Data'!F21,"*")</f>
        <v>*</v>
      </c>
      <c r="F25" s="44" t="str">
        <f>IF('Town Data'!I21&gt;9,'Town Data'!H21,"*")</f>
        <v>*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DERBY</v>
      </c>
      <c r="C26" s="51">
        <f>IF('Town Data'!C22&gt;9,'Town Data'!B22,"*")</f>
        <v>2221556.09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2290693.72</v>
      </c>
      <c r="G26" s="47">
        <f>IF('Town Data'!K22&gt;9,'Town Data'!J22,"*")</f>
        <v>213819.34</v>
      </c>
      <c r="H26" s="48" t="str">
        <f>IF('Town Data'!M22&gt;9,'Town Data'!L22,"*")</f>
        <v>*</v>
      </c>
      <c r="I26" s="9">
        <f t="shared" si="0"/>
        <v>-0.03018196164609922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DORSET</v>
      </c>
      <c r="C27" s="52">
        <f>IF('Town Data'!C23&gt;9,'Town Data'!B23,"*")</f>
        <v>1337180.51</v>
      </c>
      <c r="D27" s="44">
        <f>IF('Town Data'!E23&gt;9,'Town Data'!D23,"*")</f>
        <v>681254.48</v>
      </c>
      <c r="E27" s="45" t="str">
        <f>IF('Town Data'!G23&gt;9,'Town Data'!F23,"*")</f>
        <v>*</v>
      </c>
      <c r="F27" s="44">
        <f>IF('Town Data'!I23&gt;9,'Town Data'!H23,"*")</f>
        <v>1179464.05</v>
      </c>
      <c r="G27" s="44">
        <f>IF('Town Data'!K23&gt;9,'Town Data'!J23,"*")</f>
        <v>577711.52</v>
      </c>
      <c r="H27" s="45" t="str">
        <f>IF('Town Data'!M23&gt;9,'Town Data'!L23,"*")</f>
        <v>*</v>
      </c>
      <c r="I27" s="22">
        <f t="shared" si="0"/>
        <v>0.13371875132607897</v>
      </c>
      <c r="J27" s="22">
        <f t="shared" si="1"/>
        <v>0.17922952272095935</v>
      </c>
      <c r="K27" s="22">
        <f t="shared" si="2"/>
      </c>
      <c r="L27" s="15"/>
    </row>
    <row r="28" spans="1:12" ht="15">
      <c r="A28" s="15"/>
      <c r="B28" s="15" t="str">
        <f>'Town Data'!A24</f>
        <v>DOVER</v>
      </c>
      <c r="C28" s="51">
        <f>IF('Town Data'!C24&gt;9,'Town Data'!B24,"*")</f>
        <v>1731029.92</v>
      </c>
      <c r="D28" s="47">
        <f>IF('Town Data'!E24&gt;9,'Town Data'!D24,"*")</f>
        <v>1161605.95</v>
      </c>
      <c r="E28" s="48">
        <f>IF('Town Data'!G24&gt;9,'Town Data'!F24,"*")</f>
        <v>616309.78</v>
      </c>
      <c r="F28" s="46">
        <f>IF('Town Data'!I24&gt;9,'Town Data'!H24,"*")</f>
        <v>1660040.59</v>
      </c>
      <c r="G28" s="47">
        <f>IF('Town Data'!K24&gt;9,'Town Data'!J24,"*")</f>
        <v>1104706.24</v>
      </c>
      <c r="H28" s="48">
        <f>IF('Town Data'!M24&gt;9,'Town Data'!L24,"*")</f>
        <v>580160.9</v>
      </c>
      <c r="I28" s="9">
        <f t="shared" si="0"/>
        <v>0.04276361097893386</v>
      </c>
      <c r="J28" s="9">
        <f t="shared" si="1"/>
        <v>0.05150664306920179</v>
      </c>
      <c r="K28" s="9">
        <f t="shared" si="2"/>
        <v>0.062308369971158004</v>
      </c>
      <c r="L28" s="15"/>
    </row>
    <row r="29" spans="1:12" ht="15">
      <c r="A29" s="15"/>
      <c r="B29" s="27" t="str">
        <f>'Town Data'!A25</f>
        <v>ELMORE</v>
      </c>
      <c r="C29" s="52" t="str">
        <f>IF('Town Data'!C25&gt;9,'Town Data'!B25,"*")</f>
        <v>*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>
        <f>IF('Town Data'!K25&gt;9,'Town Data'!J25,"*")</f>
        <v>32078.11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ENOSBURG</v>
      </c>
      <c r="C30" s="51">
        <f>IF('Town Data'!C26&gt;9,'Town Data'!B26,"*")</f>
        <v>1040695.16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958570.86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0.08567368718051793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ESSEX</v>
      </c>
      <c r="C31" s="52">
        <f>IF('Town Data'!C27&gt;9,'Town Data'!B27,"*")</f>
        <v>9593738.02</v>
      </c>
      <c r="D31" s="44" t="str">
        <f>IF('Town Data'!E27&gt;9,'Town Data'!D27,"*")</f>
        <v>*</v>
      </c>
      <c r="E31" s="45">
        <f>IF('Town Data'!G27&gt;9,'Town Data'!F27,"*")</f>
        <v>1066823.81</v>
      </c>
      <c r="F31" s="44">
        <f>IF('Town Data'!I27&gt;9,'Town Data'!H27,"*")</f>
        <v>8912035.85</v>
      </c>
      <c r="G31" s="44" t="str">
        <f>IF('Town Data'!K27&gt;9,'Town Data'!J27,"*")</f>
        <v>*</v>
      </c>
      <c r="H31" s="45">
        <f>IF('Town Data'!M27&gt;9,'Town Data'!L27,"*")</f>
        <v>972225.33</v>
      </c>
      <c r="I31" s="22">
        <f t="shared" si="0"/>
        <v>0.07649230562733877</v>
      </c>
      <c r="J31" s="22">
        <f t="shared" si="1"/>
      </c>
      <c r="K31" s="22">
        <f t="shared" si="2"/>
        <v>0.0973009826847446</v>
      </c>
      <c r="L31" s="15"/>
    </row>
    <row r="32" spans="1:12" ht="15">
      <c r="A32" s="15"/>
      <c r="B32" s="15" t="str">
        <f>'Town Data'!A28</f>
        <v>FAIR HAVEN</v>
      </c>
      <c r="C32" s="51">
        <f>IF('Town Data'!C28&gt;9,'Town Data'!B28,"*")</f>
        <v>1368617.54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1232397.77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0.11053230808750977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FAIRFAX</v>
      </c>
      <c r="C33" s="52">
        <f>IF('Town Data'!C29&gt;9,'Town Data'!B29,"*")</f>
        <v>522012.97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476527.37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0.09545222974285816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FAIRLEE</v>
      </c>
      <c r="C34" s="51">
        <f>IF('Town Data'!C30&gt;9,'Town Data'!B30,"*")</f>
        <v>421608.31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426980.84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-0.012582602067109212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FAYSTON</v>
      </c>
      <c r="C35" s="52" t="str">
        <f>IF('Town Data'!C31&gt;9,'Town Data'!B31,"*")</f>
        <v>*</v>
      </c>
      <c r="D35" s="44">
        <f>IF('Town Data'!E31&gt;9,'Town Data'!D31,"*")</f>
        <v>66102.29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>
        <f>IF('Town Data'!K31&gt;9,'Town Data'!J31,"*")</f>
        <v>54715.5</v>
      </c>
      <c r="H35" s="45" t="str">
        <f>IF('Town Data'!M31&gt;9,'Town Data'!L31,"*")</f>
        <v>*</v>
      </c>
      <c r="I35" s="22">
        <f t="shared" si="0"/>
      </c>
      <c r="J35" s="22">
        <f t="shared" si="1"/>
        <v>0.2081090367446152</v>
      </c>
      <c r="K35" s="22">
        <f t="shared" si="2"/>
      </c>
      <c r="L35" s="15"/>
    </row>
    <row r="36" spans="1:12" ht="15">
      <c r="A36" s="15"/>
      <c r="B36" s="15" t="str">
        <f>'Town Data'!A32</f>
        <v>FERRISBURGH</v>
      </c>
      <c r="C36" s="51">
        <f>IF('Town Data'!C32&gt;9,'Town Data'!B32,"*")</f>
        <v>1160344.06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1039466.41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0.11628817327536348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GRAND ISLE</v>
      </c>
      <c r="C37" s="52" t="str">
        <f>IF('Town Data'!C33&gt;9,'Town Data'!B33,"*")</f>
        <v>*</v>
      </c>
      <c r="D37" s="44">
        <f>IF('Town Data'!E33&gt;9,'Town Data'!D33,"*")</f>
        <v>36853.86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HARDWICK</v>
      </c>
      <c r="C38" s="51">
        <f>IF('Town Data'!C34&gt;9,'Town Data'!B34,"*")</f>
        <v>770548.25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816929.84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-0.05677548759878813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HARTFORD</v>
      </c>
      <c r="C39" s="52">
        <f>IF('Town Data'!C35&gt;9,'Town Data'!B35,"*")</f>
        <v>5909709.02</v>
      </c>
      <c r="D39" s="44">
        <f>IF('Town Data'!E35&gt;9,'Town Data'!D35,"*")</f>
        <v>3669500.56</v>
      </c>
      <c r="E39" s="45">
        <f>IF('Town Data'!G35&gt;9,'Town Data'!F35,"*")</f>
        <v>1052873.76</v>
      </c>
      <c r="F39" s="44">
        <f>IF('Town Data'!I35&gt;9,'Town Data'!H35,"*")</f>
        <v>5329936.18</v>
      </c>
      <c r="G39" s="44">
        <f>IF('Town Data'!K35&gt;9,'Town Data'!J35,"*")</f>
        <v>3563707.03</v>
      </c>
      <c r="H39" s="45">
        <f>IF('Town Data'!M35&gt;9,'Town Data'!L35,"*")</f>
        <v>906689.62</v>
      </c>
      <c r="I39" s="22">
        <f t="shared" si="0"/>
        <v>0.10877669458323606</v>
      </c>
      <c r="J39" s="22">
        <f t="shared" si="1"/>
        <v>0.02968637127278116</v>
      </c>
      <c r="K39" s="22">
        <f t="shared" si="2"/>
        <v>0.16122842566566498</v>
      </c>
      <c r="L39" s="15"/>
    </row>
    <row r="40" spans="1:12" ht="15">
      <c r="A40" s="15"/>
      <c r="B40" s="15" t="str">
        <f>'Town Data'!A36</f>
        <v>HINESBURG</v>
      </c>
      <c r="C40" s="51">
        <f>IF('Town Data'!C36&gt;9,'Town Data'!B36,"*")</f>
        <v>1212562.75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1286276.48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-0.05730784255652407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JAMAICA</v>
      </c>
      <c r="C41" s="52" t="str">
        <f>IF('Town Data'!C37&gt;9,'Town Data'!B37,"*")</f>
        <v>*</v>
      </c>
      <c r="D41" s="44">
        <f>IF('Town Data'!E37&gt;9,'Town Data'!D37,"*")</f>
        <v>57968.8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81489.86</v>
      </c>
      <c r="H41" s="45" t="str">
        <f>IF('Town Data'!M37&gt;9,'Town Data'!L37,"*")</f>
        <v>*</v>
      </c>
      <c r="I41" s="22">
        <f t="shared" si="0"/>
      </c>
      <c r="J41" s="22">
        <f t="shared" si="1"/>
        <v>-0.2886378746999933</v>
      </c>
      <c r="K41" s="22">
        <f t="shared" si="2"/>
      </c>
      <c r="L41" s="15"/>
    </row>
    <row r="42" spans="1:12" ht="15">
      <c r="A42" s="15"/>
      <c r="B42" s="15" t="str">
        <f>'Town Data'!A38</f>
        <v>JAY</v>
      </c>
      <c r="C42" s="51" t="str">
        <f>IF('Town Data'!C38&gt;9,'Town Data'!B38,"*")</f>
        <v>*</v>
      </c>
      <c r="D42" s="47">
        <f>IF('Town Data'!E38&gt;9,'Town Data'!D38,"*")</f>
        <v>923217.6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941970.83</v>
      </c>
      <c r="H42" s="48" t="str">
        <f>IF('Town Data'!M38&gt;9,'Town Data'!L38,"*")</f>
        <v>*</v>
      </c>
      <c r="I42" s="9">
        <f t="shared" si="0"/>
      </c>
      <c r="J42" s="9">
        <f t="shared" si="1"/>
        <v>-0.01990850396078611</v>
      </c>
      <c r="K42" s="9">
        <f t="shared" si="2"/>
      </c>
      <c r="L42" s="15"/>
    </row>
    <row r="43" spans="1:12" ht="15">
      <c r="A43" s="15"/>
      <c r="B43" s="27" t="str">
        <f>'Town Data'!A39</f>
        <v>JERICHO</v>
      </c>
      <c r="C43" s="52">
        <f>IF('Town Data'!C39&gt;9,'Town Data'!B39,"*")</f>
        <v>987646.3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866595.16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0.1396859174703907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JOHNSON</v>
      </c>
      <c r="C44" s="51">
        <f>IF('Town Data'!C40&gt;9,'Town Data'!B40,"*")</f>
        <v>532381.92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731933.15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-0.27263586845328697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KILLINGTON</v>
      </c>
      <c r="C45" s="52">
        <f>IF('Town Data'!C41&gt;9,'Town Data'!B41,"*")</f>
        <v>5142997.08</v>
      </c>
      <c r="D45" s="44">
        <f>IF('Town Data'!E41&gt;9,'Town Data'!D41,"*")</f>
        <v>5921553.38</v>
      </c>
      <c r="E45" s="45">
        <f>IF('Town Data'!G41&gt;9,'Town Data'!F41,"*")</f>
        <v>2590336.08</v>
      </c>
      <c r="F45" s="44">
        <f>IF('Town Data'!I41&gt;9,'Town Data'!H41,"*")</f>
        <v>4488042.22</v>
      </c>
      <c r="G45" s="44">
        <f>IF('Town Data'!K41&gt;9,'Town Data'!J41,"*")</f>
        <v>5155075.53</v>
      </c>
      <c r="H45" s="45">
        <f>IF('Town Data'!M41&gt;9,'Town Data'!L41,"*")</f>
        <v>2191949.66</v>
      </c>
      <c r="I45" s="22">
        <f t="shared" si="0"/>
        <v>0.14593331076105615</v>
      </c>
      <c r="J45" s="22">
        <f t="shared" si="1"/>
        <v>0.14868411637025997</v>
      </c>
      <c r="K45" s="22">
        <f t="shared" si="2"/>
        <v>0.1817498035059801</v>
      </c>
      <c r="L45" s="15"/>
    </row>
    <row r="46" spans="1:12" ht="15">
      <c r="A46" s="15"/>
      <c r="B46" s="15" t="str">
        <f>'Town Data'!A42</f>
        <v>LONDONDERRY</v>
      </c>
      <c r="C46" s="51">
        <f>IF('Town Data'!C42&gt;9,'Town Data'!B42,"*")</f>
        <v>719007.44</v>
      </c>
      <c r="D46" s="47">
        <f>IF('Town Data'!E42&gt;9,'Town Data'!D42,"*")</f>
        <v>196247.05</v>
      </c>
      <c r="E46" s="48" t="str">
        <f>IF('Town Data'!G42&gt;9,'Town Data'!F42,"*")</f>
        <v>*</v>
      </c>
      <c r="F46" s="46">
        <f>IF('Town Data'!I42&gt;9,'Town Data'!H42,"*")</f>
        <v>644984.5</v>
      </c>
      <c r="G46" s="47">
        <f>IF('Town Data'!K42&gt;9,'Town Data'!J42,"*")</f>
        <v>197806.88</v>
      </c>
      <c r="H46" s="48" t="str">
        <f>IF('Town Data'!M42&gt;9,'Town Data'!L42,"*")</f>
        <v>*</v>
      </c>
      <c r="I46" s="9">
        <f t="shared" si="0"/>
        <v>0.11476700602882696</v>
      </c>
      <c r="J46" s="9">
        <f t="shared" si="1"/>
        <v>-0.00788562056082183</v>
      </c>
      <c r="K46" s="9">
        <f t="shared" si="2"/>
      </c>
      <c r="L46" s="15"/>
    </row>
    <row r="47" spans="1:12" ht="15">
      <c r="A47" s="15"/>
      <c r="B47" s="27" t="str">
        <f>'Town Data'!A43</f>
        <v>LUDLOW</v>
      </c>
      <c r="C47" s="52">
        <f>IF('Town Data'!C43&gt;9,'Town Data'!B43,"*")</f>
        <v>3896166.52</v>
      </c>
      <c r="D47" s="44">
        <f>IF('Town Data'!E43&gt;9,'Town Data'!D43,"*")</f>
        <v>3403946.18</v>
      </c>
      <c r="E47" s="45">
        <f>IF('Town Data'!G43&gt;9,'Town Data'!F43,"*")</f>
        <v>1160129.13</v>
      </c>
      <c r="F47" s="44">
        <f>IF('Town Data'!I43&gt;9,'Town Data'!H43,"*")</f>
        <v>3941894.21</v>
      </c>
      <c r="G47" s="44">
        <f>IF('Town Data'!K43&gt;9,'Town Data'!J43,"*")</f>
        <v>3042022.47</v>
      </c>
      <c r="H47" s="45">
        <f>IF('Town Data'!M43&gt;9,'Town Data'!L43,"*")</f>
        <v>1095148.1</v>
      </c>
      <c r="I47" s="22">
        <f t="shared" si="0"/>
        <v>-0.011600435618996468</v>
      </c>
      <c r="J47" s="22">
        <f t="shared" si="1"/>
        <v>0.11897469974967013</v>
      </c>
      <c r="K47" s="22">
        <f t="shared" si="2"/>
        <v>0.05933538121465014</v>
      </c>
      <c r="L47" s="15"/>
    </row>
    <row r="48" spans="1:12" ht="15">
      <c r="A48" s="15"/>
      <c r="B48" s="15" t="str">
        <f>'Town Data'!A44</f>
        <v>LYNDON</v>
      </c>
      <c r="C48" s="51">
        <f>IF('Town Data'!C44&gt;9,'Town Data'!B44,"*")</f>
        <v>2879732.99</v>
      </c>
      <c r="D48" s="47">
        <f>IF('Town Data'!E44&gt;9,'Town Data'!D44,"*")</f>
        <v>222929.54</v>
      </c>
      <c r="E48" s="48">
        <f>IF('Town Data'!G44&gt;9,'Town Data'!F44,"*")</f>
        <v>253006.03</v>
      </c>
      <c r="F48" s="46">
        <f>IF('Town Data'!I44&gt;9,'Town Data'!H44,"*")</f>
        <v>2849212.46</v>
      </c>
      <c r="G48" s="47">
        <f>IF('Town Data'!K44&gt;9,'Town Data'!J44,"*")</f>
        <v>289852.12</v>
      </c>
      <c r="H48" s="48">
        <f>IF('Town Data'!M44&gt;9,'Town Data'!L44,"*")</f>
        <v>272912.02</v>
      </c>
      <c r="I48" s="9">
        <f t="shared" si="0"/>
        <v>0.010711917917135692</v>
      </c>
      <c r="J48" s="9">
        <f t="shared" si="1"/>
        <v>-0.23088525279718494</v>
      </c>
      <c r="K48" s="9">
        <f t="shared" si="2"/>
        <v>-0.07293922048578153</v>
      </c>
      <c r="L48" s="15"/>
    </row>
    <row r="49" spans="1:12" ht="15">
      <c r="A49" s="15"/>
      <c r="B49" s="27" t="str">
        <f>'Town Data'!A45</f>
        <v>MANCHESTER</v>
      </c>
      <c r="C49" s="52">
        <f>IF('Town Data'!C45&gt;9,'Town Data'!B45,"*")</f>
        <v>7416357.35</v>
      </c>
      <c r="D49" s="44">
        <f>IF('Town Data'!E45&gt;9,'Town Data'!D45,"*")</f>
        <v>7647726.95</v>
      </c>
      <c r="E49" s="45">
        <f>IF('Town Data'!G45&gt;9,'Town Data'!F45,"*")</f>
        <v>1839743.05</v>
      </c>
      <c r="F49" s="44">
        <f>IF('Town Data'!I45&gt;9,'Town Data'!H45,"*")</f>
        <v>6969275.56</v>
      </c>
      <c r="G49" s="44">
        <f>IF('Town Data'!K45&gt;9,'Town Data'!J45,"*")</f>
        <v>6663030.75</v>
      </c>
      <c r="H49" s="45">
        <f>IF('Town Data'!M45&gt;9,'Town Data'!L45,"*")</f>
        <v>1667570.64</v>
      </c>
      <c r="I49" s="22">
        <f t="shared" si="0"/>
        <v>0.06415039642943894</v>
      </c>
      <c r="J49" s="22">
        <f t="shared" si="1"/>
        <v>0.14778503010810812</v>
      </c>
      <c r="K49" s="22">
        <f t="shared" si="2"/>
        <v>0.10324744623712022</v>
      </c>
      <c r="L49" s="15"/>
    </row>
    <row r="50" spans="1:12" ht="15">
      <c r="A50" s="15"/>
      <c r="B50" s="15" t="str">
        <f>'Town Data'!A46</f>
        <v>MENDON</v>
      </c>
      <c r="C50" s="51" t="str">
        <f>IF('Town Data'!C46&gt;9,'Town Data'!B46,"*")</f>
        <v>*</v>
      </c>
      <c r="D50" s="47">
        <f>IF('Town Data'!E46&gt;9,'Town Data'!D46,"*")</f>
        <v>440916.65</v>
      </c>
      <c r="E50" s="48" t="str">
        <f>IF('Town Data'!G46&gt;9,'Town Data'!F46,"*")</f>
        <v>*</v>
      </c>
      <c r="F50" s="46" t="str">
        <f>IF('Town Data'!I46&gt;9,'Town Data'!H46,"*")</f>
        <v>*</v>
      </c>
      <c r="G50" s="47">
        <f>IF('Town Data'!K46&gt;9,'Town Data'!J46,"*")</f>
        <v>512586.2</v>
      </c>
      <c r="H50" s="48" t="str">
        <f>IF('Town Data'!M46&gt;9,'Town Data'!L46,"*")</f>
        <v>*</v>
      </c>
      <c r="I50" s="9">
        <f t="shared" si="0"/>
      </c>
      <c r="J50" s="9">
        <f t="shared" si="1"/>
        <v>-0.13981950743114033</v>
      </c>
      <c r="K50" s="9">
        <f t="shared" si="2"/>
      </c>
      <c r="L50" s="15"/>
    </row>
    <row r="51" spans="1:12" ht="15">
      <c r="A51" s="15"/>
      <c r="B51" s="27" t="str">
        <f>'Town Data'!A47</f>
        <v>MIDDLEBURY</v>
      </c>
      <c r="C51" s="52">
        <f>IF('Town Data'!C47&gt;9,'Town Data'!B47,"*")</f>
        <v>5936882.66</v>
      </c>
      <c r="D51" s="44">
        <f>IF('Town Data'!E47&gt;9,'Town Data'!D47,"*")</f>
        <v>1736078.85</v>
      </c>
      <c r="E51" s="45">
        <f>IF('Town Data'!G47&gt;9,'Town Data'!F47,"*")</f>
        <v>993325.35</v>
      </c>
      <c r="F51" s="44">
        <f>IF('Town Data'!I47&gt;9,'Town Data'!H47,"*")</f>
        <v>5819567.36</v>
      </c>
      <c r="G51" s="44">
        <f>IF('Town Data'!K47&gt;9,'Town Data'!J47,"*")</f>
        <v>1671660.28</v>
      </c>
      <c r="H51" s="45">
        <f>IF('Town Data'!M47&gt;9,'Town Data'!L47,"*")</f>
        <v>955441.47</v>
      </c>
      <c r="I51" s="22">
        <f t="shared" si="0"/>
        <v>0.020158766578826884</v>
      </c>
      <c r="J51" s="22">
        <f t="shared" si="1"/>
        <v>0.03853568262087322</v>
      </c>
      <c r="K51" s="22">
        <f t="shared" si="2"/>
        <v>0.03965065489568922</v>
      </c>
      <c r="L51" s="15"/>
    </row>
    <row r="52" spans="1:12" ht="15">
      <c r="A52" s="15"/>
      <c r="B52" s="15" t="str">
        <f>'Town Data'!A48</f>
        <v>MILTON</v>
      </c>
      <c r="C52" s="51">
        <f>IF('Town Data'!C48&gt;9,'Town Data'!B48,"*")</f>
        <v>2677646.89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2636511.87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0.015602061370579005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MONTGOMERY</v>
      </c>
      <c r="C53" s="52">
        <f>IF('Town Data'!C49&gt;9,'Town Data'!B49,"*")</f>
        <v>384578.24</v>
      </c>
      <c r="D53" s="44">
        <f>IF('Town Data'!E49&gt;9,'Town Data'!D49,"*")</f>
        <v>148271.73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>
        <f>IF('Town Data'!K49&gt;9,'Town Data'!J49,"*")</f>
        <v>136654.08</v>
      </c>
      <c r="H53" s="45" t="str">
        <f>IF('Town Data'!M49&gt;9,'Town Data'!L49,"*")</f>
        <v>*</v>
      </c>
      <c r="I53" s="22">
        <f t="shared" si="0"/>
      </c>
      <c r="J53" s="22">
        <f t="shared" si="1"/>
        <v>0.0850150247983816</v>
      </c>
      <c r="K53" s="22">
        <f t="shared" si="2"/>
      </c>
      <c r="L53" s="15"/>
    </row>
    <row r="54" spans="1:12" ht="15">
      <c r="A54" s="15"/>
      <c r="B54" s="15" t="str">
        <f>'Town Data'!A50</f>
        <v>MONTPELIER</v>
      </c>
      <c r="C54" s="51">
        <f>IF('Town Data'!C50&gt;9,'Town Data'!B50,"*")</f>
        <v>6416788.95</v>
      </c>
      <c r="D54" s="47">
        <f>IF('Town Data'!E50&gt;9,'Town Data'!D50,"*")</f>
        <v>893866.05</v>
      </c>
      <c r="E54" s="48">
        <f>IF('Town Data'!G50&gt;9,'Town Data'!F50,"*")</f>
        <v>1181041.66</v>
      </c>
      <c r="F54" s="46">
        <f>IF('Town Data'!I50&gt;9,'Town Data'!H50,"*")</f>
        <v>6032090.42</v>
      </c>
      <c r="G54" s="47">
        <f>IF('Town Data'!K50&gt;9,'Town Data'!J50,"*")</f>
        <v>1003325.11</v>
      </c>
      <c r="H54" s="48">
        <f>IF('Town Data'!M50&gt;9,'Town Data'!L50,"*")</f>
        <v>1143105.08</v>
      </c>
      <c r="I54" s="9">
        <f t="shared" si="0"/>
        <v>0.06377532550316119</v>
      </c>
      <c r="J54" s="9">
        <f t="shared" si="1"/>
        <v>-0.10909630279262117</v>
      </c>
      <c r="K54" s="9">
        <f t="shared" si="2"/>
        <v>0.03318730767953532</v>
      </c>
      <c r="L54" s="15"/>
    </row>
    <row r="55" spans="1:12" ht="15">
      <c r="A55" s="15"/>
      <c r="B55" s="27" t="str">
        <f>'Town Data'!A51</f>
        <v>MORRISTOWN</v>
      </c>
      <c r="C55" s="52">
        <f>IF('Town Data'!C51&gt;9,'Town Data'!B51,"*")</f>
        <v>3617111.28</v>
      </c>
      <c r="D55" s="44">
        <f>IF('Town Data'!E51&gt;9,'Town Data'!D51,"*")</f>
        <v>398714.65</v>
      </c>
      <c r="E55" s="45">
        <f>IF('Town Data'!G51&gt;9,'Town Data'!F51,"*")</f>
        <v>309204.96</v>
      </c>
      <c r="F55" s="44">
        <f>IF('Town Data'!I51&gt;9,'Town Data'!H51,"*")</f>
        <v>3233704.56</v>
      </c>
      <c r="G55" s="44">
        <f>IF('Town Data'!K51&gt;9,'Town Data'!J51,"*")</f>
        <v>349739.78</v>
      </c>
      <c r="H55" s="45">
        <f>IF('Town Data'!M51&gt;9,'Town Data'!L51,"*")</f>
        <v>286626.56</v>
      </c>
      <c r="I55" s="22">
        <f t="shared" si="0"/>
        <v>0.11856578511921935</v>
      </c>
      <c r="J55" s="22">
        <f t="shared" si="1"/>
        <v>0.14003231202352787</v>
      </c>
      <c r="K55" s="22">
        <f t="shared" si="2"/>
        <v>0.07877288134079417</v>
      </c>
      <c r="L55" s="15"/>
    </row>
    <row r="56" spans="1:12" ht="15">
      <c r="A56" s="15"/>
      <c r="B56" s="15" t="str">
        <f>'Town Data'!A52</f>
        <v>MOUNT HOLLY</v>
      </c>
      <c r="C56" s="51" t="str">
        <f>IF('Town Data'!C52&gt;9,'Town Data'!B52,"*")</f>
        <v>*</v>
      </c>
      <c r="D56" s="47">
        <f>IF('Town Data'!E52&gt;9,'Town Data'!D52,"*")</f>
        <v>50981.75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55727</v>
      </c>
      <c r="H56" s="48" t="str">
        <f>IF('Town Data'!M52&gt;9,'Town Data'!L52,"*")</f>
        <v>*</v>
      </c>
      <c r="I56" s="9">
        <f t="shared" si="0"/>
      </c>
      <c r="J56" s="9">
        <f t="shared" si="1"/>
        <v>-0.08515172178656666</v>
      </c>
      <c r="K56" s="9">
        <f t="shared" si="2"/>
      </c>
      <c r="L56" s="15"/>
    </row>
    <row r="57" spans="1:12" ht="15">
      <c r="A57" s="15"/>
      <c r="B57" s="27" t="str">
        <f>'Town Data'!A53</f>
        <v>NEWPORT</v>
      </c>
      <c r="C57" s="52">
        <f>IF('Town Data'!C53&gt;9,'Town Data'!B53,"*")</f>
        <v>2385393.79</v>
      </c>
      <c r="D57" s="44" t="str">
        <f>IF('Town Data'!E53&gt;9,'Town Data'!D53,"*")</f>
        <v>*</v>
      </c>
      <c r="E57" s="45">
        <f>IF('Town Data'!G53&gt;9,'Town Data'!F53,"*")</f>
        <v>311844.2</v>
      </c>
      <c r="F57" s="44">
        <f>IF('Town Data'!I53&gt;9,'Town Data'!H53,"*")</f>
        <v>2362325.62</v>
      </c>
      <c r="G57" s="44" t="str">
        <f>IF('Town Data'!K53&gt;9,'Town Data'!J53,"*")</f>
        <v>*</v>
      </c>
      <c r="H57" s="45">
        <f>IF('Town Data'!M53&gt;9,'Town Data'!L53,"*")</f>
        <v>334282.08</v>
      </c>
      <c r="I57" s="22">
        <f t="shared" si="0"/>
        <v>0.009765025534456137</v>
      </c>
      <c r="J57" s="22">
        <f t="shared" si="1"/>
      </c>
      <c r="K57" s="22">
        <f t="shared" si="2"/>
        <v>-0.06712259299092552</v>
      </c>
      <c r="L57" s="15"/>
    </row>
    <row r="58" spans="1:12" ht="15">
      <c r="A58" s="15"/>
      <c r="B58" s="15" t="str">
        <f>'Town Data'!A54</f>
        <v>NORTH HERO</v>
      </c>
      <c r="C58" s="51" t="str">
        <f>IF('Town Data'!C54&gt;9,'Town Data'!B54,"*")</f>
        <v>*</v>
      </c>
      <c r="D58" s="47">
        <f>IF('Town Data'!E54&gt;9,'Town Data'!D54,"*")</f>
        <v>211576.27</v>
      </c>
      <c r="E58" s="48" t="str">
        <f>IF('Town Data'!G54&gt;9,'Town Data'!F54,"*")</f>
        <v>*</v>
      </c>
      <c r="F58" s="46" t="str">
        <f>IF('Town Data'!I54&gt;9,'Town Data'!H54,"*")</f>
        <v>*</v>
      </c>
      <c r="G58" s="47">
        <f>IF('Town Data'!K54&gt;9,'Town Data'!J54,"*")</f>
        <v>187228.49</v>
      </c>
      <c r="H58" s="48" t="str">
        <f>IF('Town Data'!M54&gt;9,'Town Data'!L54,"*")</f>
        <v>*</v>
      </c>
      <c r="I58" s="9">
        <f t="shared" si="0"/>
      </c>
      <c r="J58" s="9">
        <f t="shared" si="1"/>
        <v>0.13004313606332027</v>
      </c>
      <c r="K58" s="9">
        <f t="shared" si="2"/>
      </c>
      <c r="L58" s="15"/>
    </row>
    <row r="59" spans="1:12" ht="15">
      <c r="A59" s="15"/>
      <c r="B59" s="27" t="str">
        <f>'Town Data'!A55</f>
        <v>NORTHFIELD</v>
      </c>
      <c r="C59" s="52">
        <f>IF('Town Data'!C55&gt;9,'Town Data'!B55,"*")</f>
        <v>965524.39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887379.37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0.0880626963414757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PITTSFIELD</v>
      </c>
      <c r="C60" s="51" t="str">
        <f>IF('Town Data'!C56&gt;9,'Town Data'!B56,"*")</f>
        <v>*</v>
      </c>
      <c r="D60" s="47">
        <f>IF('Town Data'!E56&gt;9,'Town Data'!D56,"*")</f>
        <v>303057.62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177865.48</v>
      </c>
      <c r="H60" s="48" t="str">
        <f>IF('Town Data'!M56&gt;9,'Town Data'!L56,"*")</f>
        <v>*</v>
      </c>
      <c r="I60" s="9">
        <f t="shared" si="0"/>
      </c>
      <c r="J60" s="9">
        <f t="shared" si="1"/>
        <v>0.7038585564776255</v>
      </c>
      <c r="K60" s="9">
        <f t="shared" si="2"/>
      </c>
      <c r="L60" s="15"/>
    </row>
    <row r="61" spans="1:12" ht="15">
      <c r="A61" s="15"/>
      <c r="B61" s="27" t="str">
        <f>'Town Data'!A57</f>
        <v>PLYMOUTH</v>
      </c>
      <c r="C61" s="52" t="str">
        <f>IF('Town Data'!C57&gt;9,'Town Data'!B57,"*")</f>
        <v>*</v>
      </c>
      <c r="D61" s="44">
        <f>IF('Town Data'!E57&gt;9,'Town Data'!D57,"*")</f>
        <v>147165.19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>
        <f>IF('Town Data'!K57&gt;9,'Town Data'!J57,"*")</f>
        <v>162204.25</v>
      </c>
      <c r="H61" s="45" t="str">
        <f>IF('Town Data'!M57&gt;9,'Town Data'!L57,"*")</f>
        <v>*</v>
      </c>
      <c r="I61" s="22">
        <f t="shared" si="0"/>
      </c>
      <c r="J61" s="22">
        <f t="shared" si="1"/>
        <v>-0.09271680612561013</v>
      </c>
      <c r="K61" s="22">
        <f t="shared" si="2"/>
      </c>
      <c r="L61" s="15"/>
    </row>
    <row r="62" spans="1:12" ht="15">
      <c r="A62" s="15"/>
      <c r="B62" s="15" t="str">
        <f>'Town Data'!A58</f>
        <v>POULTNEY</v>
      </c>
      <c r="C62" s="51">
        <f>IF('Town Data'!C58&gt;9,'Town Data'!B58,"*")</f>
        <v>589485.44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553505.14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0.06500445506251293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PUTNEY</v>
      </c>
      <c r="C63" s="52">
        <f>IF('Town Data'!C59&gt;9,'Town Data'!B59,"*")</f>
        <v>517081.87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419168.85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0.23358849303806814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RANDOLPH</v>
      </c>
      <c r="C64" s="51">
        <f>IF('Town Data'!C60&gt;9,'Town Data'!B60,"*")</f>
        <v>1628733.54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1681306.06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-0.03126885773551546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RICHMOND</v>
      </c>
      <c r="C65" s="52">
        <f>IF('Town Data'!C61&gt;9,'Town Data'!B61,"*")</f>
        <v>723733.27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732885.18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-0.012487508616288341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ROCKINGHAM</v>
      </c>
      <c r="C66" s="51">
        <f>IF('Town Data'!C62&gt;9,'Town Data'!B62,"*")</f>
        <v>1240088.74</v>
      </c>
      <c r="D66" s="47" t="str">
        <f>IF('Town Data'!E62&gt;9,'Town Data'!D62,"*")</f>
        <v>*</v>
      </c>
      <c r="E66" s="48">
        <f>IF('Town Data'!G62&gt;9,'Town Data'!F62,"*")</f>
        <v>260402.05</v>
      </c>
      <c r="F66" s="46">
        <f>IF('Town Data'!I62&gt;9,'Town Data'!H62,"*")</f>
        <v>1250170.59</v>
      </c>
      <c r="G66" s="47" t="str">
        <f>IF('Town Data'!K62&gt;9,'Town Data'!J62,"*")</f>
        <v>*</v>
      </c>
      <c r="H66" s="48">
        <f>IF('Town Data'!M62&gt;9,'Town Data'!L62,"*")</f>
        <v>291718.51</v>
      </c>
      <c r="I66" s="9">
        <f t="shared" si="0"/>
        <v>-0.00806437943800941</v>
      </c>
      <c r="J66" s="9">
        <f t="shared" si="1"/>
      </c>
      <c r="K66" s="9">
        <f t="shared" si="2"/>
        <v>-0.10735163839963402</v>
      </c>
      <c r="L66" s="15"/>
    </row>
    <row r="67" spans="1:12" ht="15">
      <c r="A67" s="15"/>
      <c r="B67" s="27" t="str">
        <f>'Town Data'!A63</f>
        <v>ROYALTON</v>
      </c>
      <c r="C67" s="52">
        <f>IF('Town Data'!C63&gt;9,'Town Data'!B63,"*")</f>
        <v>929430.82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930375.84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-0.0010157400475919696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RUTLAND</v>
      </c>
      <c r="C68" s="51">
        <f>IF('Town Data'!C64&gt;9,'Town Data'!B64,"*")</f>
        <v>10935952.12</v>
      </c>
      <c r="D68" s="47">
        <f>IF('Town Data'!E64&gt;9,'Town Data'!D64,"*")</f>
        <v>924027.87</v>
      </c>
      <c r="E68" s="48">
        <f>IF('Town Data'!G64&gt;9,'Town Data'!F64,"*")</f>
        <v>1374579.08</v>
      </c>
      <c r="F68" s="46">
        <f>IF('Town Data'!I64&gt;9,'Town Data'!H64,"*")</f>
        <v>10367236.25</v>
      </c>
      <c r="G68" s="47">
        <f>IF('Town Data'!K64&gt;9,'Town Data'!J64,"*")</f>
        <v>906304.3</v>
      </c>
      <c r="H68" s="48">
        <f>IF('Town Data'!M64&gt;9,'Town Data'!L64,"*")</f>
        <v>1484908.05</v>
      </c>
      <c r="I68" s="9">
        <f t="shared" si="0"/>
        <v>0.05485703771822497</v>
      </c>
      <c r="J68" s="9">
        <f t="shared" si="1"/>
        <v>0.01955587102477606</v>
      </c>
      <c r="K68" s="9">
        <f t="shared" si="2"/>
        <v>-0.07430020330215058</v>
      </c>
      <c r="L68" s="15"/>
    </row>
    <row r="69" spans="1:12" ht="15">
      <c r="A69" s="15"/>
      <c r="B69" s="27" t="str">
        <f>'Town Data'!A65</f>
        <v>RUTLAND TOWN</v>
      </c>
      <c r="C69" s="52">
        <f>IF('Town Data'!C65&gt;9,'Town Data'!B65,"*")</f>
        <v>3084025.62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3156021.27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-0.022812156142407718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SHELBURNE</v>
      </c>
      <c r="C70" s="51">
        <f>IF('Town Data'!C66&gt;9,'Town Data'!B66,"*")</f>
        <v>2821209.75</v>
      </c>
      <c r="D70" s="47">
        <f>IF('Town Data'!E66&gt;9,'Town Data'!D66,"*")</f>
        <v>1050570.78</v>
      </c>
      <c r="E70" s="48">
        <f>IF('Town Data'!G66&gt;9,'Town Data'!F66,"*")</f>
        <v>378920.77</v>
      </c>
      <c r="F70" s="46">
        <f>IF('Town Data'!I66&gt;9,'Town Data'!H66,"*")</f>
        <v>2886232.77</v>
      </c>
      <c r="G70" s="47">
        <f>IF('Town Data'!K66&gt;9,'Town Data'!J66,"*")</f>
        <v>846747.76</v>
      </c>
      <c r="H70" s="48">
        <f>IF('Town Data'!M66&gt;9,'Town Data'!L66,"*")</f>
        <v>371329.65</v>
      </c>
      <c r="I70" s="9">
        <f t="shared" si="0"/>
        <v>-0.02252868191223538</v>
      </c>
      <c r="J70" s="9">
        <f t="shared" si="1"/>
        <v>0.24071279503591483</v>
      </c>
      <c r="K70" s="9">
        <f t="shared" si="2"/>
        <v>0.02044307531057645</v>
      </c>
      <c r="L70" s="15"/>
    </row>
    <row r="71" spans="1:12" ht="15">
      <c r="A71" s="15"/>
      <c r="B71" s="27" t="str">
        <f>'Town Data'!A67</f>
        <v>SOUTH BURLINGTON</v>
      </c>
      <c r="C71" s="52">
        <f>IF('Town Data'!C67&gt;9,'Town Data'!B67,"*")</f>
        <v>21825316.25</v>
      </c>
      <c r="D71" s="44">
        <f>IF('Town Data'!E67&gt;9,'Town Data'!D67,"*")</f>
        <v>10129196.52</v>
      </c>
      <c r="E71" s="45">
        <f>IF('Town Data'!G67&gt;9,'Town Data'!F67,"*")</f>
        <v>2642013.85</v>
      </c>
      <c r="F71" s="44">
        <f>IF('Town Data'!I67&gt;9,'Town Data'!H67,"*")</f>
        <v>21757065.39</v>
      </c>
      <c r="G71" s="44">
        <f>IF('Town Data'!K67&gt;9,'Town Data'!J67,"*")</f>
        <v>11209077.95</v>
      </c>
      <c r="H71" s="45">
        <f>IF('Town Data'!M67&gt;9,'Town Data'!L67,"*")</f>
        <v>2654333.83</v>
      </c>
      <c r="I71" s="22">
        <f aca="true" t="shared" si="3" ref="I71:I100">_xlfn.IFERROR((C71-F71)/F71,"")</f>
        <v>0.0031369515500637747</v>
      </c>
      <c r="J71" s="22">
        <f aca="true" t="shared" si="4" ref="J71:J100">_xlfn.IFERROR((D71-G71)/G71,"")</f>
        <v>-0.09633989832321577</v>
      </c>
      <c r="K71" s="22">
        <f aca="true" t="shared" si="5" ref="K71:K100">_xlfn.IFERROR((E71-H71)/H71,"")</f>
        <v>-0.00464145838053836</v>
      </c>
      <c r="L71" s="15"/>
    </row>
    <row r="72" spans="1:12" ht="15">
      <c r="A72" s="15"/>
      <c r="B72" s="15" t="str">
        <f>'Town Data'!A68</f>
        <v>SOUTH HERO</v>
      </c>
      <c r="C72" s="51">
        <f>IF('Town Data'!C68&gt;9,'Town Data'!B68,"*")</f>
        <v>438189.05</v>
      </c>
      <c r="D72" s="47">
        <f>IF('Town Data'!E68&gt;9,'Town Data'!D68,"*")</f>
        <v>49733.77</v>
      </c>
      <c r="E72" s="48" t="str">
        <f>IF('Town Data'!G68&gt;9,'Town Data'!F68,"*")</f>
        <v>*</v>
      </c>
      <c r="F72" s="46">
        <f>IF('Town Data'!I68&gt;9,'Town Data'!H68,"*")</f>
        <v>411886.59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0.06385850046732515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SPRINGFIELD</v>
      </c>
      <c r="C73" s="52">
        <f>IF('Town Data'!C69&gt;9,'Town Data'!B69,"*")</f>
        <v>2612863.12</v>
      </c>
      <c r="D73" s="44" t="str">
        <f>IF('Town Data'!E69&gt;9,'Town Data'!D69,"*")</f>
        <v>*</v>
      </c>
      <c r="E73" s="45">
        <f>IF('Town Data'!G69&gt;9,'Town Data'!F69,"*")</f>
        <v>203964.53</v>
      </c>
      <c r="F73" s="44">
        <f>IF('Town Data'!I69&gt;9,'Town Data'!H69,"*")</f>
        <v>2638663.97</v>
      </c>
      <c r="G73" s="44" t="str">
        <f>IF('Town Data'!K69&gt;9,'Town Data'!J69,"*")</f>
        <v>*</v>
      </c>
      <c r="H73" s="45">
        <f>IF('Town Data'!M69&gt;9,'Town Data'!L69,"*")</f>
        <v>214545.5</v>
      </c>
      <c r="I73" s="22">
        <f t="shared" si="3"/>
        <v>-0.009777997612935947</v>
      </c>
      <c r="J73" s="22">
        <f t="shared" si="4"/>
      </c>
      <c r="K73" s="22">
        <f t="shared" si="5"/>
        <v>-0.04931807005973093</v>
      </c>
      <c r="L73" s="15"/>
    </row>
    <row r="74" spans="1:12" ht="15">
      <c r="A74" s="15"/>
      <c r="B74" s="15" t="str">
        <f>'Town Data'!A70</f>
        <v>ST ALBANS</v>
      </c>
      <c r="C74" s="51">
        <f>IF('Town Data'!C70&gt;9,'Town Data'!B70,"*")</f>
        <v>5032378.11</v>
      </c>
      <c r="D74" s="47" t="str">
        <f>IF('Town Data'!E70&gt;9,'Town Data'!D70,"*")</f>
        <v>*</v>
      </c>
      <c r="E74" s="48">
        <f>IF('Town Data'!G70&gt;9,'Town Data'!F70,"*")</f>
        <v>627037.55</v>
      </c>
      <c r="F74" s="46">
        <f>IF('Town Data'!I70&gt;9,'Town Data'!H70,"*")</f>
        <v>4555180.26</v>
      </c>
      <c r="G74" s="47" t="str">
        <f>IF('Town Data'!K70&gt;9,'Town Data'!J70,"*")</f>
        <v>*</v>
      </c>
      <c r="H74" s="48">
        <f>IF('Town Data'!M70&gt;9,'Town Data'!L70,"*")</f>
        <v>605167.21</v>
      </c>
      <c r="I74" s="9">
        <f t="shared" si="3"/>
        <v>0.10475937784293098</v>
      </c>
      <c r="J74" s="9">
        <f t="shared" si="4"/>
      </c>
      <c r="K74" s="9">
        <f t="shared" si="5"/>
        <v>0.0361393341189125</v>
      </c>
      <c r="L74" s="15"/>
    </row>
    <row r="75" spans="1:12" ht="15">
      <c r="A75" s="15"/>
      <c r="B75" s="27" t="str">
        <f>'Town Data'!A71</f>
        <v>ST ALBANS TOWN</v>
      </c>
      <c r="C75" s="52">
        <f>IF('Town Data'!C71&gt;9,'Town Data'!B71,"*")</f>
        <v>1893981.07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>
        <f>IF('Town Data'!I71&gt;9,'Town Data'!H71,"*")</f>
        <v>2095035.58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  <v>-0.09596711001920072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ST JOHNSBURY</v>
      </c>
      <c r="C76" s="51">
        <f>IF('Town Data'!C72&gt;9,'Town Data'!B72,"*")</f>
        <v>3419195.87</v>
      </c>
      <c r="D76" s="47" t="str">
        <f>IF('Town Data'!E72&gt;9,'Town Data'!D72,"*")</f>
        <v>*</v>
      </c>
      <c r="E76" s="48">
        <f>IF('Town Data'!G72&gt;9,'Town Data'!F72,"*")</f>
        <v>343401.51</v>
      </c>
      <c r="F76" s="46">
        <f>IF('Town Data'!I72&gt;9,'Town Data'!H72,"*")</f>
        <v>3062817.47</v>
      </c>
      <c r="G76" s="47" t="str">
        <f>IF('Town Data'!K72&gt;9,'Town Data'!J72,"*")</f>
        <v>*</v>
      </c>
      <c r="H76" s="48">
        <f>IF('Town Data'!M72&gt;9,'Town Data'!L72,"*")</f>
        <v>315767.3</v>
      </c>
      <c r="I76" s="9">
        <f t="shared" si="3"/>
        <v>0.11635639521149782</v>
      </c>
      <c r="J76" s="9">
        <f t="shared" si="4"/>
      </c>
      <c r="K76" s="9">
        <f t="shared" si="5"/>
        <v>0.08751447664150158</v>
      </c>
      <c r="L76" s="15"/>
    </row>
    <row r="77" spans="1:12" ht="15">
      <c r="A77" s="15"/>
      <c r="B77" s="27" t="str">
        <f>'Town Data'!A73</f>
        <v>STOWE</v>
      </c>
      <c r="C77" s="52">
        <f>IF('Town Data'!C73&gt;9,'Town Data'!B73,"*")</f>
        <v>11906042.84</v>
      </c>
      <c r="D77" s="44">
        <f>IF('Town Data'!E73&gt;9,'Town Data'!D73,"*")</f>
        <v>17390062.51</v>
      </c>
      <c r="E77" s="45">
        <f>IF('Town Data'!G73&gt;9,'Town Data'!F73,"*")</f>
        <v>3955916.29</v>
      </c>
      <c r="F77" s="44">
        <f>IF('Town Data'!I73&gt;9,'Town Data'!H73,"*")</f>
        <v>9572782.2</v>
      </c>
      <c r="G77" s="44">
        <f>IF('Town Data'!K73&gt;9,'Town Data'!J73,"*")</f>
        <v>16520159.32</v>
      </c>
      <c r="H77" s="45">
        <f>IF('Town Data'!M73&gt;9,'Town Data'!L73,"*")</f>
        <v>3371801.77</v>
      </c>
      <c r="I77" s="22">
        <f t="shared" si="3"/>
        <v>0.24373902918213272</v>
      </c>
      <c r="J77" s="22">
        <f t="shared" si="4"/>
        <v>0.052657070258811604</v>
      </c>
      <c r="K77" s="22">
        <f t="shared" si="5"/>
        <v>0.17323513060496437</v>
      </c>
      <c r="L77" s="15"/>
    </row>
    <row r="78" spans="1:12" ht="15">
      <c r="A78" s="15"/>
      <c r="B78" s="15" t="str">
        <f>'Town Data'!A74</f>
        <v>STRATTON</v>
      </c>
      <c r="C78" s="51" t="str">
        <f>IF('Town Data'!C74&gt;9,'Town Data'!B74,"*")</f>
        <v>*</v>
      </c>
      <c r="D78" s="47">
        <f>IF('Town Data'!E74&gt;9,'Town Data'!D74,"*")</f>
        <v>2521023.88</v>
      </c>
      <c r="E78" s="48" t="str">
        <f>IF('Town Data'!G74&gt;9,'Town Data'!F74,"*")</f>
        <v>*</v>
      </c>
      <c r="F78" s="46">
        <f>IF('Town Data'!I74&gt;9,'Town Data'!H74,"*")</f>
        <v>2167520.46</v>
      </c>
      <c r="G78" s="47">
        <f>IF('Town Data'!K74&gt;9,'Town Data'!J74,"*")</f>
        <v>2541634.35</v>
      </c>
      <c r="H78" s="48" t="str">
        <f>IF('Town Data'!M74&gt;9,'Town Data'!L74,"*")</f>
        <v>*</v>
      </c>
      <c r="I78" s="9">
        <f t="shared" si="3"/>
      </c>
      <c r="J78" s="9">
        <f t="shared" si="4"/>
        <v>-0.008109140482776448</v>
      </c>
      <c r="K78" s="9">
        <f t="shared" si="5"/>
      </c>
      <c r="L78" s="15"/>
    </row>
    <row r="79" spans="1:12" ht="15">
      <c r="A79" s="15"/>
      <c r="B79" s="27" t="str">
        <f>'Town Data'!A75</f>
        <v>SWANTON</v>
      </c>
      <c r="C79" s="52">
        <f>IF('Town Data'!C75&gt;9,'Town Data'!B75,"*")</f>
        <v>1381920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>
        <f>IF('Town Data'!I75&gt;9,'Town Data'!H75,"*")</f>
        <v>1361657.88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  <v>0.014880477906829366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VERGENNES</v>
      </c>
      <c r="C80" s="51">
        <f>IF('Town Data'!C76&gt;9,'Town Data'!B76,"*")</f>
        <v>1076319.66</v>
      </c>
      <c r="D80" s="47" t="str">
        <f>IF('Town Data'!E76&gt;9,'Town Data'!D76,"*")</f>
        <v>*</v>
      </c>
      <c r="E80" s="48">
        <f>IF('Town Data'!G76&gt;9,'Town Data'!F76,"*")</f>
        <v>248294.75</v>
      </c>
      <c r="F80" s="46">
        <f>IF('Town Data'!I76&gt;9,'Town Data'!H76,"*")</f>
        <v>1001242.73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  <v>0.07498374545001683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WAITSFIELD</v>
      </c>
      <c r="C81" s="52">
        <f>IF('Town Data'!C77&gt;9,'Town Data'!B77,"*")</f>
        <v>2214415.8</v>
      </c>
      <c r="D81" s="44">
        <f>IF('Town Data'!E77&gt;9,'Town Data'!D77,"*")</f>
        <v>729824.35</v>
      </c>
      <c r="E81" s="45">
        <f>IF('Town Data'!G77&gt;9,'Town Data'!F77,"*")</f>
        <v>667010.29</v>
      </c>
      <c r="F81" s="44">
        <f>IF('Town Data'!I77&gt;9,'Town Data'!H77,"*")</f>
        <v>2126394.32</v>
      </c>
      <c r="G81" s="44">
        <f>IF('Town Data'!K77&gt;9,'Town Data'!J77,"*")</f>
        <v>787559.4</v>
      </c>
      <c r="H81" s="45">
        <f>IF('Town Data'!M77&gt;9,'Town Data'!L77,"*")</f>
        <v>680058.92</v>
      </c>
      <c r="I81" s="22">
        <f t="shared" si="3"/>
        <v>0.041394711776694355</v>
      </c>
      <c r="J81" s="22">
        <f t="shared" si="4"/>
        <v>-0.0733088196268117</v>
      </c>
      <c r="K81" s="22">
        <f t="shared" si="5"/>
        <v>-0.01918749922433192</v>
      </c>
      <c r="L81" s="15"/>
    </row>
    <row r="82" spans="1:12" ht="15">
      <c r="A82" s="15"/>
      <c r="B82" s="15" t="str">
        <f>'Town Data'!A78</f>
        <v>WARDSBORO</v>
      </c>
      <c r="C82" s="51" t="str">
        <f>IF('Town Data'!C78&gt;9,'Town Data'!B78,"*")</f>
        <v>*</v>
      </c>
      <c r="D82" s="47">
        <f>IF('Town Data'!E78&gt;9,'Town Data'!D78,"*")</f>
        <v>75817.29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>
        <f>IF('Town Data'!K78&gt;9,'Town Data'!J78,"*")</f>
        <v>62691.8</v>
      </c>
      <c r="H82" s="48" t="str">
        <f>IF('Town Data'!M78&gt;9,'Town Data'!L78,"*")</f>
        <v>*</v>
      </c>
      <c r="I82" s="9">
        <f t="shared" si="3"/>
      </c>
      <c r="J82" s="9">
        <f t="shared" si="4"/>
        <v>0.20936533964569512</v>
      </c>
      <c r="K82" s="9">
        <f t="shared" si="5"/>
      </c>
      <c r="L82" s="15"/>
    </row>
    <row r="83" spans="1:12" ht="15">
      <c r="A83" s="15"/>
      <c r="B83" s="27" t="str">
        <f>'Town Data'!A79</f>
        <v>WARREN</v>
      </c>
      <c r="C83" s="52">
        <f>IF('Town Data'!C79&gt;9,'Town Data'!B79,"*")</f>
        <v>1463615.48</v>
      </c>
      <c r="D83" s="44">
        <f>IF('Town Data'!E79&gt;9,'Town Data'!D79,"*")</f>
        <v>1615053.2</v>
      </c>
      <c r="E83" s="45">
        <f>IF('Town Data'!G79&gt;9,'Town Data'!F79,"*")</f>
        <v>510184.72</v>
      </c>
      <c r="F83" s="44">
        <f>IF('Town Data'!I79&gt;9,'Town Data'!H79,"*")</f>
        <v>1427677.37</v>
      </c>
      <c r="G83" s="44">
        <f>IF('Town Data'!K79&gt;9,'Town Data'!J79,"*")</f>
        <v>1702624.28</v>
      </c>
      <c r="H83" s="45">
        <f>IF('Town Data'!M79&gt;9,'Town Data'!L79,"*")</f>
        <v>553832.41</v>
      </c>
      <c r="I83" s="22">
        <f t="shared" si="3"/>
        <v>0.025172430939351422</v>
      </c>
      <c r="J83" s="22">
        <f t="shared" si="4"/>
        <v>-0.051433003175545035</v>
      </c>
      <c r="K83" s="22">
        <f t="shared" si="5"/>
        <v>-0.07881028486577746</v>
      </c>
      <c r="L83" s="15"/>
    </row>
    <row r="84" spans="1:12" ht="15">
      <c r="A84" s="15"/>
      <c r="B84" s="15" t="str">
        <f>'Town Data'!A80</f>
        <v>WATERBURY</v>
      </c>
      <c r="C84" s="51">
        <f>IF('Town Data'!C80&gt;9,'Town Data'!B80,"*")</f>
        <v>4099084.83</v>
      </c>
      <c r="D84" s="46">
        <f>IF('Town Data'!E80&gt;9,'Town Data'!D80,"*")</f>
        <v>2016220.5</v>
      </c>
      <c r="E84" s="50">
        <f>IF('Town Data'!G80&gt;9,'Town Data'!F80,"*")</f>
        <v>1192487.61</v>
      </c>
      <c r="F84" s="46">
        <f>IF('Town Data'!I80&gt;9,'Town Data'!H80,"*")</f>
        <v>4039658.96</v>
      </c>
      <c r="G84" s="47">
        <f>IF('Town Data'!K80&gt;9,'Town Data'!J80,"*")</f>
        <v>1785892.75</v>
      </c>
      <c r="H84" s="48">
        <f>IF('Town Data'!M80&gt;9,'Town Data'!L80,"*")</f>
        <v>1152173.19</v>
      </c>
      <c r="I84" s="9">
        <f t="shared" si="3"/>
        <v>0.014710615571369944</v>
      </c>
      <c r="J84" s="9">
        <f t="shared" si="4"/>
        <v>0.12897065067317173</v>
      </c>
      <c r="K84" s="9">
        <f t="shared" si="5"/>
        <v>0.03498989592007445</v>
      </c>
      <c r="L84" s="15"/>
    </row>
    <row r="85" spans="1:12" ht="15">
      <c r="A85" s="15"/>
      <c r="B85" s="27" t="str">
        <f>'Town Data'!A81</f>
        <v>WEST RUTLAND</v>
      </c>
      <c r="C85" s="52">
        <f>IF('Town Data'!C81&gt;9,'Town Data'!B81,"*")</f>
        <v>404240.51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>
        <f>IF('Town Data'!I81&gt;9,'Town Data'!H81,"*")</f>
        <v>372518.59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  <v>0.08515526701633865</v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WESTON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>
        <f>IF('Town Data'!K82&gt;9,'Town Data'!J82,"*")</f>
        <v>201065.18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WILLISTON</v>
      </c>
      <c r="C87" s="52">
        <f>IF('Town Data'!C83&gt;9,'Town Data'!B83,"*")</f>
        <v>9677517.29</v>
      </c>
      <c r="D87" s="44" t="str">
        <f>IF('Town Data'!E83&gt;9,'Town Data'!D83,"*")</f>
        <v>*</v>
      </c>
      <c r="E87" s="45">
        <f>IF('Town Data'!G83&gt;9,'Town Data'!F83,"*")</f>
        <v>1202051.03</v>
      </c>
      <c r="F87" s="44">
        <f>IF('Town Data'!I83&gt;9,'Town Data'!H83,"*")</f>
        <v>9522315.09</v>
      </c>
      <c r="G87" s="44" t="str">
        <f>IF('Town Data'!K83&gt;9,'Town Data'!J83,"*")</f>
        <v>*</v>
      </c>
      <c r="H87" s="45">
        <f>IF('Town Data'!M83&gt;9,'Town Data'!L83,"*")</f>
        <v>1292697.84</v>
      </c>
      <c r="I87" s="22">
        <f t="shared" si="3"/>
        <v>0.01629878853336697</v>
      </c>
      <c r="J87" s="22">
        <f t="shared" si="4"/>
      </c>
      <c r="K87" s="22">
        <f t="shared" si="5"/>
        <v>-0.07012219499028485</v>
      </c>
      <c r="L87" s="15"/>
    </row>
    <row r="88" spans="1:12" ht="15">
      <c r="A88" s="15"/>
      <c r="B88" s="15" t="str">
        <f>'Town Data'!A84</f>
        <v>WILMINGTON</v>
      </c>
      <c r="C88" s="51">
        <f>IF('Town Data'!C84&gt;9,'Town Data'!B84,"*")</f>
        <v>2169453.05</v>
      </c>
      <c r="D88" s="47">
        <f>IF('Town Data'!E84&gt;9,'Town Data'!D84,"*")</f>
        <v>640138.45</v>
      </c>
      <c r="E88" s="48">
        <f>IF('Town Data'!G84&gt;9,'Town Data'!F84,"*")</f>
        <v>566186.81</v>
      </c>
      <c r="F88" s="46">
        <f>IF('Town Data'!I84&gt;9,'Town Data'!H84,"*")</f>
        <v>1991445.97</v>
      </c>
      <c r="G88" s="47">
        <f>IF('Town Data'!K84&gt;9,'Town Data'!J84,"*")</f>
        <v>508821.91</v>
      </c>
      <c r="H88" s="48">
        <f>IF('Town Data'!M84&gt;9,'Town Data'!L84,"*")</f>
        <v>568239.15</v>
      </c>
      <c r="I88" s="9">
        <f t="shared" si="3"/>
        <v>0.08938584459813381</v>
      </c>
      <c r="J88" s="9">
        <f t="shared" si="4"/>
        <v>0.2580795705122053</v>
      </c>
      <c r="K88" s="9">
        <f t="shared" si="5"/>
        <v>-0.003611753959578405</v>
      </c>
      <c r="L88" s="15"/>
    </row>
    <row r="89" spans="1:12" ht="15">
      <c r="A89" s="15"/>
      <c r="B89" s="27" t="str">
        <f>'Town Data'!A85</f>
        <v>WINDSOR</v>
      </c>
      <c r="C89" s="52">
        <f>IF('Town Data'!C85&gt;9,'Town Data'!B85,"*")</f>
        <v>954139.34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>
        <f>IF('Town Data'!I85&gt;9,'Town Data'!H85,"*")</f>
        <v>941980.93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  <v>0.012907278282162161</v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WINHALL</v>
      </c>
      <c r="C90" s="51" t="str">
        <f>IF('Town Data'!C86&gt;9,'Town Data'!B86,"*")</f>
        <v>*</v>
      </c>
      <c r="D90" s="47">
        <f>IF('Town Data'!E86&gt;9,'Town Data'!D86,"*")</f>
        <v>690411.15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>
        <f>IF('Town Data'!K86&gt;9,'Town Data'!J86,"*")</f>
        <v>855169.75</v>
      </c>
      <c r="H90" s="48" t="str">
        <f>IF('Town Data'!M86&gt;9,'Town Data'!L86,"*")</f>
        <v>*</v>
      </c>
      <c r="I90" s="9">
        <f t="shared" si="3"/>
      </c>
      <c r="J90" s="9">
        <f t="shared" si="4"/>
        <v>-0.19266186625520837</v>
      </c>
      <c r="K90" s="9">
        <f t="shared" si="5"/>
      </c>
      <c r="L90" s="15"/>
    </row>
    <row r="91" spans="1:12" ht="15">
      <c r="A91" s="15"/>
      <c r="B91" s="27" t="str">
        <f>'Town Data'!A87</f>
        <v>WINOOSKI</v>
      </c>
      <c r="C91" s="52">
        <f>IF('Town Data'!C87&gt;9,'Town Data'!B87,"*")</f>
        <v>2870495.93</v>
      </c>
      <c r="D91" s="44" t="str">
        <f>IF('Town Data'!E87&gt;9,'Town Data'!D87,"*")</f>
        <v>*</v>
      </c>
      <c r="E91" s="45">
        <f>IF('Town Data'!G87&gt;9,'Town Data'!F87,"*")</f>
        <v>1135444.03</v>
      </c>
      <c r="F91" s="44">
        <f>IF('Town Data'!I87&gt;9,'Town Data'!H87,"*")</f>
        <v>2780738.97</v>
      </c>
      <c r="G91" s="44" t="str">
        <f>IF('Town Data'!K87&gt;9,'Town Data'!J87,"*")</f>
        <v>*</v>
      </c>
      <c r="H91" s="45">
        <f>IF('Town Data'!M87&gt;9,'Town Data'!L87,"*")</f>
        <v>1028175.48</v>
      </c>
      <c r="I91" s="22">
        <f t="shared" si="3"/>
        <v>0.03227809620692299</v>
      </c>
      <c r="J91" s="22">
        <f t="shared" si="4"/>
      </c>
      <c r="K91" s="22">
        <f t="shared" si="5"/>
        <v>0.10432902951546758</v>
      </c>
      <c r="L91" s="15"/>
    </row>
    <row r="92" spans="1:12" ht="15">
      <c r="A92" s="15"/>
      <c r="B92" s="15" t="str">
        <f>'Town Data'!A88</f>
        <v>WOODSTOCK</v>
      </c>
      <c r="C92" s="51">
        <f>IF('Town Data'!C88&gt;9,'Town Data'!B88,"*")</f>
        <v>3998822.8</v>
      </c>
      <c r="D92" s="47">
        <f>IF('Town Data'!E88&gt;9,'Town Data'!D88,"*")</f>
        <v>5598482.15</v>
      </c>
      <c r="E92" s="48">
        <f>IF('Town Data'!G88&gt;9,'Town Data'!F88,"*")</f>
        <v>1263360.46</v>
      </c>
      <c r="F92" s="46">
        <f>IF('Town Data'!I88&gt;9,'Town Data'!H88,"*")</f>
        <v>3841376.32</v>
      </c>
      <c r="G92" s="47">
        <f>IF('Town Data'!K88&gt;9,'Town Data'!J88,"*")</f>
        <v>5336648.15</v>
      </c>
      <c r="H92" s="48">
        <f>IF('Town Data'!M88&gt;9,'Town Data'!L88,"*")</f>
        <v>1273467.64</v>
      </c>
      <c r="I92" s="9">
        <f t="shared" si="3"/>
        <v>0.04098699707713094</v>
      </c>
      <c r="J92" s="9">
        <f t="shared" si="4"/>
        <v>0.04906338072896936</v>
      </c>
      <c r="K92" s="9">
        <f t="shared" si="5"/>
        <v>-0.00793673877728054</v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8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47</v>
      </c>
      <c r="B2" s="40">
        <v>375978.65</v>
      </c>
      <c r="C2" s="40">
        <v>11</v>
      </c>
      <c r="D2" s="40">
        <v>272930.64</v>
      </c>
      <c r="E2" s="40">
        <v>12</v>
      </c>
      <c r="F2" s="40">
        <v>0</v>
      </c>
      <c r="G2" s="40">
        <v>0</v>
      </c>
      <c r="H2" s="40">
        <v>447757.79</v>
      </c>
      <c r="I2" s="40">
        <v>13</v>
      </c>
      <c r="J2" s="40">
        <v>271219</v>
      </c>
      <c r="K2" s="40">
        <v>12</v>
      </c>
      <c r="L2" s="40">
        <v>0</v>
      </c>
      <c r="M2" s="40">
        <v>0</v>
      </c>
    </row>
    <row r="3" spans="1:13" ht="15">
      <c r="A3" s="39" t="s">
        <v>48</v>
      </c>
      <c r="B3" s="40">
        <v>0</v>
      </c>
      <c r="C3" s="40">
        <v>0</v>
      </c>
      <c r="D3" s="40">
        <v>2378285.2</v>
      </c>
      <c r="E3" s="40">
        <v>11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6884088.8</v>
      </c>
      <c r="C4" s="40">
        <v>59</v>
      </c>
      <c r="D4" s="40">
        <v>0</v>
      </c>
      <c r="E4" s="40">
        <v>0</v>
      </c>
      <c r="F4" s="40">
        <v>887409.07</v>
      </c>
      <c r="G4" s="40">
        <v>26</v>
      </c>
      <c r="H4" s="40">
        <v>6790455.77</v>
      </c>
      <c r="I4" s="40">
        <v>59</v>
      </c>
      <c r="J4" s="40">
        <v>420775.92</v>
      </c>
      <c r="K4" s="40">
        <v>10</v>
      </c>
      <c r="L4" s="40">
        <v>868876.49</v>
      </c>
      <c r="M4" s="40">
        <v>26</v>
      </c>
    </row>
    <row r="5" spans="1:13" ht="15">
      <c r="A5" s="39" t="s">
        <v>50</v>
      </c>
      <c r="B5" s="40">
        <v>415304.35</v>
      </c>
      <c r="C5" s="40">
        <v>16</v>
      </c>
      <c r="D5" s="40">
        <v>0</v>
      </c>
      <c r="E5" s="40">
        <v>0</v>
      </c>
      <c r="F5" s="40">
        <v>0</v>
      </c>
      <c r="G5" s="40">
        <v>0</v>
      </c>
      <c r="H5" s="40">
        <v>378879.89</v>
      </c>
      <c r="I5" s="40">
        <v>16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7596040.79</v>
      </c>
      <c r="C6" s="40">
        <v>80</v>
      </c>
      <c r="D6" s="40">
        <v>1945677.96</v>
      </c>
      <c r="E6" s="40">
        <v>27</v>
      </c>
      <c r="F6" s="40">
        <v>1031469.56</v>
      </c>
      <c r="G6" s="40">
        <v>32</v>
      </c>
      <c r="H6" s="40">
        <v>7387689.2</v>
      </c>
      <c r="I6" s="40">
        <v>80</v>
      </c>
      <c r="J6" s="40">
        <v>1878641.34</v>
      </c>
      <c r="K6" s="40">
        <v>30</v>
      </c>
      <c r="L6" s="40">
        <v>1047836.7</v>
      </c>
      <c r="M6" s="40">
        <v>33</v>
      </c>
    </row>
    <row r="7" spans="1:13" ht="15">
      <c r="A7" s="39" t="s">
        <v>52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2288735.19</v>
      </c>
      <c r="I7" s="40">
        <v>10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558710.81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40">
        <v>489737.78</v>
      </c>
      <c r="I8" s="40">
        <v>12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1155023.77</v>
      </c>
      <c r="C9" s="40">
        <v>13</v>
      </c>
      <c r="D9" s="40">
        <v>0</v>
      </c>
      <c r="E9" s="40">
        <v>0</v>
      </c>
      <c r="F9" s="40">
        <v>0</v>
      </c>
      <c r="G9" s="40">
        <v>0</v>
      </c>
      <c r="H9" s="40">
        <v>1141559.15</v>
      </c>
      <c r="I9" s="40">
        <v>12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1032680.73</v>
      </c>
      <c r="C10" s="40">
        <v>21</v>
      </c>
      <c r="D10" s="40">
        <v>0</v>
      </c>
      <c r="E10" s="40">
        <v>0</v>
      </c>
      <c r="F10" s="40">
        <v>0</v>
      </c>
      <c r="G10" s="40">
        <v>0</v>
      </c>
      <c r="H10" s="40">
        <v>922638.32</v>
      </c>
      <c r="I10" s="40">
        <v>22</v>
      </c>
      <c r="J10" s="40">
        <v>252591.86</v>
      </c>
      <c r="K10" s="40">
        <v>12</v>
      </c>
      <c r="L10" s="40">
        <v>0</v>
      </c>
      <c r="M10" s="40">
        <v>0</v>
      </c>
    </row>
    <row r="11" spans="1:13" ht="15">
      <c r="A11" s="39" t="s">
        <v>56</v>
      </c>
      <c r="B11" s="40">
        <v>10417811.02</v>
      </c>
      <c r="C11" s="40">
        <v>99</v>
      </c>
      <c r="D11" s="40">
        <v>2437152.41</v>
      </c>
      <c r="E11" s="40">
        <v>20</v>
      </c>
      <c r="F11" s="40">
        <v>1423647.95</v>
      </c>
      <c r="G11" s="40">
        <v>40</v>
      </c>
      <c r="H11" s="40">
        <v>10246434.79</v>
      </c>
      <c r="I11" s="40">
        <v>103</v>
      </c>
      <c r="J11" s="40">
        <v>2252193.74</v>
      </c>
      <c r="K11" s="40">
        <v>25</v>
      </c>
      <c r="L11" s="40">
        <v>1381146.39</v>
      </c>
      <c r="M11" s="40">
        <v>42</v>
      </c>
    </row>
    <row r="12" spans="1:13" ht="15">
      <c r="A12" s="39" t="s">
        <v>57</v>
      </c>
      <c r="B12" s="40">
        <v>1109115.35</v>
      </c>
      <c r="C12" s="40">
        <v>15</v>
      </c>
      <c r="D12" s="40">
        <v>0</v>
      </c>
      <c r="E12" s="40">
        <v>0</v>
      </c>
      <c r="F12" s="40">
        <v>0</v>
      </c>
      <c r="G12" s="40">
        <v>0</v>
      </c>
      <c r="H12" s="40">
        <v>1119858.34</v>
      </c>
      <c r="I12" s="40">
        <v>16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40">
        <v>587976.36</v>
      </c>
      <c r="C13" s="40">
        <v>16</v>
      </c>
      <c r="D13" s="40">
        <v>365369.68</v>
      </c>
      <c r="E13" s="40">
        <v>27</v>
      </c>
      <c r="F13" s="40">
        <v>0</v>
      </c>
      <c r="G13" s="40">
        <v>0</v>
      </c>
      <c r="H13" s="40">
        <v>574796.02</v>
      </c>
      <c r="I13" s="40">
        <v>15</v>
      </c>
      <c r="J13" s="40">
        <v>292962.8</v>
      </c>
      <c r="K13" s="40">
        <v>29</v>
      </c>
      <c r="L13" s="40">
        <v>0</v>
      </c>
      <c r="M13" s="40">
        <v>0</v>
      </c>
    </row>
    <row r="14" spans="1:13" ht="15">
      <c r="A14" s="39" t="s">
        <v>59</v>
      </c>
      <c r="B14" s="40">
        <v>27908780.64</v>
      </c>
      <c r="C14" s="40">
        <v>210</v>
      </c>
      <c r="D14" s="40">
        <v>9626902.93</v>
      </c>
      <c r="E14" s="40">
        <v>31</v>
      </c>
      <c r="F14" s="40">
        <v>9698806.3</v>
      </c>
      <c r="G14" s="40">
        <v>114</v>
      </c>
      <c r="H14" s="40">
        <v>27141139.75</v>
      </c>
      <c r="I14" s="40">
        <v>209</v>
      </c>
      <c r="J14" s="40">
        <v>8825541.12</v>
      </c>
      <c r="K14" s="40">
        <v>35</v>
      </c>
      <c r="L14" s="40">
        <v>9192647.31</v>
      </c>
      <c r="M14" s="40">
        <v>105</v>
      </c>
    </row>
    <row r="15" spans="1:13" ht="15">
      <c r="A15" s="39" t="s">
        <v>60</v>
      </c>
      <c r="B15" s="40">
        <v>1532966.09</v>
      </c>
      <c r="C15" s="40">
        <v>17</v>
      </c>
      <c r="D15" s="40">
        <v>1587017.43</v>
      </c>
      <c r="E15" s="40">
        <v>17</v>
      </c>
      <c r="F15" s="40">
        <v>419180.28</v>
      </c>
      <c r="G15" s="40">
        <v>10</v>
      </c>
      <c r="H15" s="40">
        <v>1688298.05</v>
      </c>
      <c r="I15" s="40">
        <v>18</v>
      </c>
      <c r="J15" s="40">
        <v>1505337.42</v>
      </c>
      <c r="K15" s="40">
        <v>20</v>
      </c>
      <c r="L15" s="40">
        <v>435658.6</v>
      </c>
      <c r="M15" s="40">
        <v>10</v>
      </c>
    </row>
    <row r="16" spans="1:13" ht="15">
      <c r="A16" s="39" t="s">
        <v>61</v>
      </c>
      <c r="B16" s="40">
        <v>1104584.53</v>
      </c>
      <c r="C16" s="40">
        <v>19</v>
      </c>
      <c r="D16" s="40">
        <v>0</v>
      </c>
      <c r="E16" s="40">
        <v>0</v>
      </c>
      <c r="F16" s="40">
        <v>0</v>
      </c>
      <c r="G16" s="40">
        <v>0</v>
      </c>
      <c r="H16" s="40">
        <v>1012433.25</v>
      </c>
      <c r="I16" s="40">
        <v>18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0</v>
      </c>
      <c r="C17" s="40">
        <v>0</v>
      </c>
      <c r="D17" s="40">
        <v>902281.03</v>
      </c>
      <c r="E17" s="40">
        <v>12</v>
      </c>
      <c r="F17" s="40">
        <v>0</v>
      </c>
      <c r="G17" s="40">
        <v>0</v>
      </c>
      <c r="H17" s="40">
        <v>0</v>
      </c>
      <c r="I17" s="40">
        <v>0</v>
      </c>
      <c r="J17" s="40">
        <v>778824.64</v>
      </c>
      <c r="K17" s="40">
        <v>12</v>
      </c>
      <c r="L17" s="40">
        <v>0</v>
      </c>
      <c r="M17" s="40">
        <v>0</v>
      </c>
    </row>
    <row r="18" spans="1:13" ht="15">
      <c r="A18" s="39" t="s">
        <v>63</v>
      </c>
      <c r="B18" s="40">
        <v>943617.47</v>
      </c>
      <c r="C18" s="40">
        <v>21</v>
      </c>
      <c r="D18" s="40">
        <v>255650.7</v>
      </c>
      <c r="E18" s="40">
        <v>15</v>
      </c>
      <c r="F18" s="40">
        <v>0</v>
      </c>
      <c r="G18" s="40">
        <v>0</v>
      </c>
      <c r="H18" s="40">
        <v>948372.29</v>
      </c>
      <c r="I18" s="40">
        <v>22</v>
      </c>
      <c r="J18" s="40">
        <v>264374.22</v>
      </c>
      <c r="K18" s="40">
        <v>17</v>
      </c>
      <c r="L18" s="40">
        <v>0</v>
      </c>
      <c r="M18" s="40">
        <v>0</v>
      </c>
    </row>
    <row r="19" spans="1:13" ht="15">
      <c r="A19" s="39" t="s">
        <v>64</v>
      </c>
      <c r="B19" s="40">
        <v>6381715.85</v>
      </c>
      <c r="C19" s="40">
        <v>51</v>
      </c>
      <c r="D19" s="40">
        <v>3523093.09</v>
      </c>
      <c r="E19" s="40">
        <v>16</v>
      </c>
      <c r="F19" s="40">
        <v>734358.31</v>
      </c>
      <c r="G19" s="40">
        <v>18</v>
      </c>
      <c r="H19" s="40">
        <v>6240235.14</v>
      </c>
      <c r="I19" s="40">
        <v>54</v>
      </c>
      <c r="J19" s="40">
        <v>3321735.23</v>
      </c>
      <c r="K19" s="40">
        <v>19</v>
      </c>
      <c r="L19" s="40">
        <v>792658.58</v>
      </c>
      <c r="M19" s="40">
        <v>18</v>
      </c>
    </row>
    <row r="20" spans="1:13" ht="15">
      <c r="A20" s="39" t="s">
        <v>65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28195.9</v>
      </c>
      <c r="K20" s="40">
        <v>10</v>
      </c>
      <c r="L20" s="40">
        <v>0</v>
      </c>
      <c r="M20" s="40">
        <v>0</v>
      </c>
    </row>
    <row r="21" spans="1:13" ht="15">
      <c r="A21" s="39" t="s">
        <v>66</v>
      </c>
      <c r="B21" s="40">
        <v>450323.55</v>
      </c>
      <c r="C21" s="40">
        <v>10</v>
      </c>
      <c r="D21" s="40">
        <v>46432.83</v>
      </c>
      <c r="E21" s="40">
        <v>10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2221556.09</v>
      </c>
      <c r="C22" s="40">
        <v>23</v>
      </c>
      <c r="D22" s="40">
        <v>0</v>
      </c>
      <c r="E22" s="40">
        <v>0</v>
      </c>
      <c r="F22" s="40">
        <v>0</v>
      </c>
      <c r="G22" s="40">
        <v>0</v>
      </c>
      <c r="H22" s="40">
        <v>2290693.72</v>
      </c>
      <c r="I22" s="40">
        <v>24</v>
      </c>
      <c r="J22" s="40">
        <v>213819.34</v>
      </c>
      <c r="K22" s="40">
        <v>11</v>
      </c>
      <c r="L22" s="40">
        <v>0</v>
      </c>
      <c r="M22" s="40">
        <v>0</v>
      </c>
    </row>
    <row r="23" spans="1:13" ht="15">
      <c r="A23" s="39" t="s">
        <v>68</v>
      </c>
      <c r="B23" s="40">
        <v>1337180.51</v>
      </c>
      <c r="C23" s="40">
        <v>13</v>
      </c>
      <c r="D23" s="40">
        <v>681254.48</v>
      </c>
      <c r="E23" s="40">
        <v>19</v>
      </c>
      <c r="F23" s="40">
        <v>0</v>
      </c>
      <c r="G23" s="40">
        <v>0</v>
      </c>
      <c r="H23" s="40">
        <v>1179464.05</v>
      </c>
      <c r="I23" s="40">
        <v>13</v>
      </c>
      <c r="J23" s="40">
        <v>577711.52</v>
      </c>
      <c r="K23" s="40">
        <v>15</v>
      </c>
      <c r="L23" s="40">
        <v>0</v>
      </c>
      <c r="M23" s="40">
        <v>0</v>
      </c>
    </row>
    <row r="24" spans="1:13" ht="15">
      <c r="A24" s="39" t="s">
        <v>69</v>
      </c>
      <c r="B24" s="40">
        <v>1731029.92</v>
      </c>
      <c r="C24" s="40">
        <v>23</v>
      </c>
      <c r="D24" s="40">
        <v>1161605.95</v>
      </c>
      <c r="E24" s="40">
        <v>67</v>
      </c>
      <c r="F24" s="40">
        <v>616309.78</v>
      </c>
      <c r="G24" s="40">
        <v>12</v>
      </c>
      <c r="H24" s="40">
        <v>1660040.59</v>
      </c>
      <c r="I24" s="40">
        <v>26</v>
      </c>
      <c r="J24" s="40">
        <v>1104706.24</v>
      </c>
      <c r="K24" s="40">
        <v>66</v>
      </c>
      <c r="L24" s="40">
        <v>580160.9</v>
      </c>
      <c r="M24" s="40">
        <v>16</v>
      </c>
    </row>
    <row r="25" spans="1:13" ht="15">
      <c r="A25" s="39" t="s">
        <v>70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32078.11</v>
      </c>
      <c r="K25" s="40">
        <v>11</v>
      </c>
      <c r="L25" s="40">
        <v>0</v>
      </c>
      <c r="M25" s="40">
        <v>0</v>
      </c>
    </row>
    <row r="26" spans="1:13" ht="15">
      <c r="A26" s="39" t="s">
        <v>71</v>
      </c>
      <c r="B26" s="40">
        <v>1040695.16</v>
      </c>
      <c r="C26" s="40">
        <v>18</v>
      </c>
      <c r="D26" s="40">
        <v>0</v>
      </c>
      <c r="E26" s="40">
        <v>0</v>
      </c>
      <c r="F26" s="40">
        <v>0</v>
      </c>
      <c r="G26" s="40">
        <v>0</v>
      </c>
      <c r="H26" s="40">
        <v>958570.86</v>
      </c>
      <c r="I26" s="40">
        <v>18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9593738.02</v>
      </c>
      <c r="C27" s="40">
        <v>85</v>
      </c>
      <c r="D27" s="40">
        <v>0</v>
      </c>
      <c r="E27" s="40">
        <v>0</v>
      </c>
      <c r="F27" s="40">
        <v>1066823.81</v>
      </c>
      <c r="G27" s="40">
        <v>25</v>
      </c>
      <c r="H27" s="40">
        <v>8912035.85</v>
      </c>
      <c r="I27" s="40">
        <v>84</v>
      </c>
      <c r="J27" s="40">
        <v>0</v>
      </c>
      <c r="K27" s="40">
        <v>0</v>
      </c>
      <c r="L27" s="40">
        <v>972225.33</v>
      </c>
      <c r="M27" s="40">
        <v>23</v>
      </c>
    </row>
    <row r="28" spans="1:13" ht="15">
      <c r="A28" s="39" t="s">
        <v>73</v>
      </c>
      <c r="B28" s="40">
        <v>1368617.54</v>
      </c>
      <c r="C28" s="40">
        <v>17</v>
      </c>
      <c r="D28" s="40">
        <v>0</v>
      </c>
      <c r="E28" s="40">
        <v>0</v>
      </c>
      <c r="F28" s="40">
        <v>0</v>
      </c>
      <c r="G28" s="40">
        <v>0</v>
      </c>
      <c r="H28" s="40">
        <v>1232397.77</v>
      </c>
      <c r="I28" s="40">
        <v>16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74</v>
      </c>
      <c r="B29" s="40">
        <v>522012.97</v>
      </c>
      <c r="C29" s="40">
        <v>12</v>
      </c>
      <c r="D29" s="40">
        <v>0</v>
      </c>
      <c r="E29" s="40">
        <v>0</v>
      </c>
      <c r="F29" s="40">
        <v>0</v>
      </c>
      <c r="G29" s="40">
        <v>0</v>
      </c>
      <c r="H29" s="40">
        <v>476527.37</v>
      </c>
      <c r="I29" s="40">
        <v>13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421608.31</v>
      </c>
      <c r="C30" s="40">
        <v>10</v>
      </c>
      <c r="D30" s="40">
        <v>0</v>
      </c>
      <c r="E30" s="40">
        <v>0</v>
      </c>
      <c r="F30" s="40">
        <v>0</v>
      </c>
      <c r="G30" s="40">
        <v>0</v>
      </c>
      <c r="H30" s="40">
        <v>426980.84</v>
      </c>
      <c r="I30" s="40">
        <v>11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76</v>
      </c>
      <c r="B31" s="40">
        <v>0</v>
      </c>
      <c r="C31" s="40">
        <v>0</v>
      </c>
      <c r="D31" s="40">
        <v>66102.29</v>
      </c>
      <c r="E31" s="40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54715.5</v>
      </c>
      <c r="K31" s="40">
        <v>15</v>
      </c>
      <c r="L31" s="40">
        <v>0</v>
      </c>
      <c r="M31" s="40">
        <v>0</v>
      </c>
    </row>
    <row r="32" spans="1:13" ht="15">
      <c r="A32" s="39" t="s">
        <v>77</v>
      </c>
      <c r="B32" s="40">
        <v>1160344.06</v>
      </c>
      <c r="C32" s="40">
        <v>10</v>
      </c>
      <c r="D32" s="40">
        <v>0</v>
      </c>
      <c r="E32" s="40">
        <v>0</v>
      </c>
      <c r="F32" s="40">
        <v>0</v>
      </c>
      <c r="G32" s="40">
        <v>0</v>
      </c>
      <c r="H32" s="40">
        <v>1039466.41</v>
      </c>
      <c r="I32" s="40">
        <v>11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78</v>
      </c>
      <c r="B33" s="40">
        <v>0</v>
      </c>
      <c r="C33" s="40">
        <v>0</v>
      </c>
      <c r="D33" s="40">
        <v>36853.86</v>
      </c>
      <c r="E33" s="40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40">
        <v>770548.25</v>
      </c>
      <c r="C34" s="40">
        <v>16</v>
      </c>
      <c r="D34" s="40">
        <v>0</v>
      </c>
      <c r="E34" s="40">
        <v>0</v>
      </c>
      <c r="F34" s="40">
        <v>0</v>
      </c>
      <c r="G34" s="40">
        <v>0</v>
      </c>
      <c r="H34" s="40">
        <v>816929.84</v>
      </c>
      <c r="I34" s="40">
        <v>18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40">
        <v>5909709.02</v>
      </c>
      <c r="C35" s="40">
        <v>51</v>
      </c>
      <c r="D35" s="40">
        <v>3669500.56</v>
      </c>
      <c r="E35" s="40">
        <v>28</v>
      </c>
      <c r="F35" s="40">
        <v>1052873.76</v>
      </c>
      <c r="G35" s="40">
        <v>19</v>
      </c>
      <c r="H35" s="40">
        <v>5329936.18</v>
      </c>
      <c r="I35" s="40">
        <v>47</v>
      </c>
      <c r="J35" s="40">
        <v>3563707.03</v>
      </c>
      <c r="K35" s="40">
        <v>28</v>
      </c>
      <c r="L35" s="40">
        <v>906689.62</v>
      </c>
      <c r="M35" s="40">
        <v>17</v>
      </c>
    </row>
    <row r="36" spans="1:13" ht="15">
      <c r="A36" s="39" t="s">
        <v>81</v>
      </c>
      <c r="B36" s="40">
        <v>1212562.75</v>
      </c>
      <c r="C36" s="40">
        <v>11</v>
      </c>
      <c r="D36" s="40">
        <v>0</v>
      </c>
      <c r="E36" s="40">
        <v>0</v>
      </c>
      <c r="F36" s="40">
        <v>0</v>
      </c>
      <c r="G36" s="40">
        <v>0</v>
      </c>
      <c r="H36" s="40">
        <v>1286276.48</v>
      </c>
      <c r="I36" s="40">
        <v>14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82</v>
      </c>
      <c r="B37" s="40">
        <v>0</v>
      </c>
      <c r="C37" s="40">
        <v>0</v>
      </c>
      <c r="D37" s="40">
        <v>57968.8</v>
      </c>
      <c r="E37" s="40">
        <v>12</v>
      </c>
      <c r="F37" s="40">
        <v>0</v>
      </c>
      <c r="G37" s="40">
        <v>0</v>
      </c>
      <c r="H37" s="40">
        <v>0</v>
      </c>
      <c r="I37" s="40">
        <v>0</v>
      </c>
      <c r="J37" s="40">
        <v>81489.86</v>
      </c>
      <c r="K37" s="40">
        <v>12</v>
      </c>
      <c r="L37" s="40">
        <v>0</v>
      </c>
      <c r="M37" s="40">
        <v>0</v>
      </c>
    </row>
    <row r="38" spans="1:13" ht="15">
      <c r="A38" s="39" t="s">
        <v>83</v>
      </c>
      <c r="B38" s="40">
        <v>0</v>
      </c>
      <c r="C38" s="40">
        <v>0</v>
      </c>
      <c r="D38" s="40">
        <v>923217.6</v>
      </c>
      <c r="E38" s="40">
        <v>24</v>
      </c>
      <c r="F38" s="40">
        <v>0</v>
      </c>
      <c r="G38" s="40">
        <v>0</v>
      </c>
      <c r="H38" s="40">
        <v>0</v>
      </c>
      <c r="I38" s="40">
        <v>0</v>
      </c>
      <c r="J38" s="40">
        <v>941970.83</v>
      </c>
      <c r="K38" s="40">
        <v>26</v>
      </c>
      <c r="L38" s="40">
        <v>0</v>
      </c>
      <c r="M38" s="40">
        <v>0</v>
      </c>
    </row>
    <row r="39" spans="1:13" ht="15">
      <c r="A39" s="39" t="s">
        <v>84</v>
      </c>
      <c r="B39" s="40">
        <v>987646.3</v>
      </c>
      <c r="C39" s="40">
        <v>11</v>
      </c>
      <c r="D39" s="40">
        <v>0</v>
      </c>
      <c r="E39" s="40">
        <v>0</v>
      </c>
      <c r="F39" s="40">
        <v>0</v>
      </c>
      <c r="G39" s="40">
        <v>0</v>
      </c>
      <c r="H39" s="40">
        <v>866595.16</v>
      </c>
      <c r="I39" s="40">
        <v>14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532381.92</v>
      </c>
      <c r="C40" s="40">
        <v>14</v>
      </c>
      <c r="D40" s="40">
        <v>0</v>
      </c>
      <c r="E40" s="40">
        <v>0</v>
      </c>
      <c r="F40" s="40">
        <v>0</v>
      </c>
      <c r="G40" s="40">
        <v>0</v>
      </c>
      <c r="H40" s="40">
        <v>731933.15</v>
      </c>
      <c r="I40" s="40">
        <v>14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5142997.08</v>
      </c>
      <c r="C41" s="40">
        <v>42</v>
      </c>
      <c r="D41" s="40">
        <v>5921553.38</v>
      </c>
      <c r="E41" s="40">
        <v>108</v>
      </c>
      <c r="F41" s="40">
        <v>2590336.08</v>
      </c>
      <c r="G41" s="40">
        <v>32</v>
      </c>
      <c r="H41" s="40">
        <v>4488042.22</v>
      </c>
      <c r="I41" s="40">
        <v>39</v>
      </c>
      <c r="J41" s="40">
        <v>5155075.53</v>
      </c>
      <c r="K41" s="40">
        <v>107</v>
      </c>
      <c r="L41" s="40">
        <v>2191949.66</v>
      </c>
      <c r="M41" s="40">
        <v>31</v>
      </c>
    </row>
    <row r="42" spans="1:13" ht="15">
      <c r="A42" s="39" t="s">
        <v>87</v>
      </c>
      <c r="B42" s="40">
        <v>719007.44</v>
      </c>
      <c r="C42" s="40">
        <v>17</v>
      </c>
      <c r="D42" s="40">
        <v>196247.05</v>
      </c>
      <c r="E42" s="40">
        <v>15</v>
      </c>
      <c r="F42" s="40">
        <v>0</v>
      </c>
      <c r="G42" s="40">
        <v>0</v>
      </c>
      <c r="H42" s="40">
        <v>644984.5</v>
      </c>
      <c r="I42" s="40">
        <v>15</v>
      </c>
      <c r="J42" s="40">
        <v>197806.88</v>
      </c>
      <c r="K42" s="40">
        <v>20</v>
      </c>
      <c r="L42" s="40">
        <v>0</v>
      </c>
      <c r="M42" s="40">
        <v>0</v>
      </c>
    </row>
    <row r="43" spans="1:13" ht="15">
      <c r="A43" s="39" t="s">
        <v>88</v>
      </c>
      <c r="B43" s="40">
        <v>3896166.52</v>
      </c>
      <c r="C43" s="40">
        <v>40</v>
      </c>
      <c r="D43" s="40">
        <v>3403946.18</v>
      </c>
      <c r="E43" s="40">
        <v>77</v>
      </c>
      <c r="F43" s="40">
        <v>1160129.13</v>
      </c>
      <c r="G43" s="40">
        <v>22</v>
      </c>
      <c r="H43" s="40">
        <v>3941894.21</v>
      </c>
      <c r="I43" s="40">
        <v>42</v>
      </c>
      <c r="J43" s="40">
        <v>3042022.47</v>
      </c>
      <c r="K43" s="40">
        <v>77</v>
      </c>
      <c r="L43" s="40">
        <v>1095148.1</v>
      </c>
      <c r="M43" s="40">
        <v>21</v>
      </c>
    </row>
    <row r="44" spans="1:13" ht="15">
      <c r="A44" s="39" t="s">
        <v>89</v>
      </c>
      <c r="B44" s="40">
        <v>2879732.99</v>
      </c>
      <c r="C44" s="40">
        <v>28</v>
      </c>
      <c r="D44" s="40">
        <v>222929.54</v>
      </c>
      <c r="E44" s="40">
        <v>10</v>
      </c>
      <c r="F44" s="40">
        <v>253006.03</v>
      </c>
      <c r="G44" s="40">
        <v>13</v>
      </c>
      <c r="H44" s="40">
        <v>2849212.46</v>
      </c>
      <c r="I44" s="40">
        <v>31</v>
      </c>
      <c r="J44" s="40">
        <v>289852.12</v>
      </c>
      <c r="K44" s="40">
        <v>13</v>
      </c>
      <c r="L44" s="40">
        <v>272912.02</v>
      </c>
      <c r="M44" s="40">
        <v>14</v>
      </c>
    </row>
    <row r="45" spans="1:13" ht="15">
      <c r="A45" s="39" t="s">
        <v>90</v>
      </c>
      <c r="B45" s="40">
        <v>7416357.35</v>
      </c>
      <c r="C45" s="40">
        <v>60</v>
      </c>
      <c r="D45" s="40">
        <v>7647726.95</v>
      </c>
      <c r="E45" s="40">
        <v>50</v>
      </c>
      <c r="F45" s="40">
        <v>1839743.05</v>
      </c>
      <c r="G45" s="40">
        <v>35</v>
      </c>
      <c r="H45" s="40">
        <v>6969275.56</v>
      </c>
      <c r="I45" s="40">
        <v>60</v>
      </c>
      <c r="J45" s="40">
        <v>6663030.75</v>
      </c>
      <c r="K45" s="40">
        <v>49</v>
      </c>
      <c r="L45" s="40">
        <v>1667570.64</v>
      </c>
      <c r="M45" s="40">
        <v>34</v>
      </c>
    </row>
    <row r="46" spans="1:13" ht="15">
      <c r="A46" s="39" t="s">
        <v>91</v>
      </c>
      <c r="B46" s="40">
        <v>0</v>
      </c>
      <c r="C46" s="40">
        <v>0</v>
      </c>
      <c r="D46" s="40">
        <v>440916.65</v>
      </c>
      <c r="E46" s="40">
        <v>10</v>
      </c>
      <c r="F46" s="40">
        <v>0</v>
      </c>
      <c r="G46" s="40">
        <v>0</v>
      </c>
      <c r="H46" s="40">
        <v>0</v>
      </c>
      <c r="I46" s="40">
        <v>0</v>
      </c>
      <c r="J46" s="40">
        <v>512586.2</v>
      </c>
      <c r="K46" s="40">
        <v>10</v>
      </c>
      <c r="L46" s="40">
        <v>0</v>
      </c>
      <c r="M46" s="40">
        <v>0</v>
      </c>
    </row>
    <row r="47" spans="1:13" ht="15">
      <c r="A47" s="39" t="s">
        <v>92</v>
      </c>
      <c r="B47" s="40">
        <v>5936882.66</v>
      </c>
      <c r="C47" s="40">
        <v>57</v>
      </c>
      <c r="D47" s="40">
        <v>1736078.85</v>
      </c>
      <c r="E47" s="40">
        <v>10</v>
      </c>
      <c r="F47" s="40">
        <v>993325.35</v>
      </c>
      <c r="G47" s="40">
        <v>28</v>
      </c>
      <c r="H47" s="40">
        <v>5819567.36</v>
      </c>
      <c r="I47" s="40">
        <v>57</v>
      </c>
      <c r="J47" s="40">
        <v>1671660.28</v>
      </c>
      <c r="K47" s="40">
        <v>10</v>
      </c>
      <c r="L47" s="40">
        <v>955441.47</v>
      </c>
      <c r="M47" s="40">
        <v>28</v>
      </c>
    </row>
    <row r="48" spans="1:13" ht="15">
      <c r="A48" s="39" t="s">
        <v>93</v>
      </c>
      <c r="B48" s="40">
        <v>2677646.89</v>
      </c>
      <c r="C48" s="40">
        <v>25</v>
      </c>
      <c r="D48" s="40">
        <v>0</v>
      </c>
      <c r="E48" s="40">
        <v>0</v>
      </c>
      <c r="F48" s="40">
        <v>0</v>
      </c>
      <c r="G48" s="40">
        <v>0</v>
      </c>
      <c r="H48" s="40">
        <v>2636511.87</v>
      </c>
      <c r="I48" s="40">
        <v>25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384578.24</v>
      </c>
      <c r="C49" s="40">
        <v>10</v>
      </c>
      <c r="D49" s="40">
        <v>148271.73</v>
      </c>
      <c r="E49" s="40">
        <v>18</v>
      </c>
      <c r="F49" s="40">
        <v>0</v>
      </c>
      <c r="G49" s="40">
        <v>0</v>
      </c>
      <c r="H49" s="40">
        <v>0</v>
      </c>
      <c r="I49" s="40">
        <v>0</v>
      </c>
      <c r="J49" s="40">
        <v>136654.08</v>
      </c>
      <c r="K49" s="40">
        <v>15</v>
      </c>
      <c r="L49" s="40">
        <v>0</v>
      </c>
      <c r="M49" s="40">
        <v>0</v>
      </c>
    </row>
    <row r="50" spans="1:13" ht="15">
      <c r="A50" s="39" t="s">
        <v>95</v>
      </c>
      <c r="B50" s="40">
        <v>6416788.95</v>
      </c>
      <c r="C50" s="40">
        <v>69</v>
      </c>
      <c r="D50" s="40">
        <v>893866.05</v>
      </c>
      <c r="E50" s="40">
        <v>12</v>
      </c>
      <c r="F50" s="40">
        <v>1181041.66</v>
      </c>
      <c r="G50" s="40">
        <v>29</v>
      </c>
      <c r="H50" s="40">
        <v>6032090.42</v>
      </c>
      <c r="I50" s="40">
        <v>65</v>
      </c>
      <c r="J50" s="40">
        <v>1003325.11</v>
      </c>
      <c r="K50" s="40">
        <v>15</v>
      </c>
      <c r="L50" s="40">
        <v>1143105.08</v>
      </c>
      <c r="M50" s="40">
        <v>28</v>
      </c>
    </row>
    <row r="51" spans="1:13" ht="15">
      <c r="A51" s="39" t="s">
        <v>96</v>
      </c>
      <c r="B51" s="40">
        <v>3617111.28</v>
      </c>
      <c r="C51" s="40">
        <v>32</v>
      </c>
      <c r="D51" s="40">
        <v>398714.65</v>
      </c>
      <c r="E51" s="40">
        <v>18</v>
      </c>
      <c r="F51" s="40">
        <v>309204.96</v>
      </c>
      <c r="G51" s="40">
        <v>13</v>
      </c>
      <c r="H51" s="40">
        <v>3233704.56</v>
      </c>
      <c r="I51" s="40">
        <v>32</v>
      </c>
      <c r="J51" s="40">
        <v>349739.78</v>
      </c>
      <c r="K51" s="40">
        <v>19</v>
      </c>
      <c r="L51" s="40">
        <v>286626.56</v>
      </c>
      <c r="M51" s="40">
        <v>14</v>
      </c>
    </row>
    <row r="52" spans="1:13" ht="15">
      <c r="A52" s="39" t="s">
        <v>97</v>
      </c>
      <c r="B52" s="40">
        <v>0</v>
      </c>
      <c r="C52" s="40">
        <v>0</v>
      </c>
      <c r="D52" s="40">
        <v>50981.75</v>
      </c>
      <c r="E52" s="40">
        <v>14</v>
      </c>
      <c r="F52" s="40">
        <v>0</v>
      </c>
      <c r="G52" s="40">
        <v>0</v>
      </c>
      <c r="H52" s="40">
        <v>0</v>
      </c>
      <c r="I52" s="40">
        <v>0</v>
      </c>
      <c r="J52" s="40">
        <v>55727</v>
      </c>
      <c r="K52" s="40">
        <v>15</v>
      </c>
      <c r="L52" s="40">
        <v>0</v>
      </c>
      <c r="M52" s="40">
        <v>0</v>
      </c>
    </row>
    <row r="53" spans="1:13" ht="15">
      <c r="A53" s="39" t="s">
        <v>98</v>
      </c>
      <c r="B53" s="40">
        <v>2385393.79</v>
      </c>
      <c r="C53" s="40">
        <v>34</v>
      </c>
      <c r="D53" s="40">
        <v>0</v>
      </c>
      <c r="E53" s="40">
        <v>0</v>
      </c>
      <c r="F53" s="40">
        <v>311844.2</v>
      </c>
      <c r="G53" s="40">
        <v>14</v>
      </c>
      <c r="H53" s="40">
        <v>2362325.62</v>
      </c>
      <c r="I53" s="40">
        <v>36</v>
      </c>
      <c r="J53" s="40">
        <v>0</v>
      </c>
      <c r="K53" s="40">
        <v>0</v>
      </c>
      <c r="L53" s="40">
        <v>334282.08</v>
      </c>
      <c r="M53" s="40">
        <v>16</v>
      </c>
    </row>
    <row r="54" spans="1:13" ht="15">
      <c r="A54" s="39" t="s">
        <v>99</v>
      </c>
      <c r="B54" s="40">
        <v>0</v>
      </c>
      <c r="C54" s="40">
        <v>0</v>
      </c>
      <c r="D54" s="40">
        <v>211576.27</v>
      </c>
      <c r="E54" s="40">
        <v>17</v>
      </c>
      <c r="F54" s="40">
        <v>0</v>
      </c>
      <c r="G54" s="40">
        <v>0</v>
      </c>
      <c r="H54" s="40">
        <v>0</v>
      </c>
      <c r="I54" s="40">
        <v>0</v>
      </c>
      <c r="J54" s="40">
        <v>187228.49</v>
      </c>
      <c r="K54" s="40">
        <v>14</v>
      </c>
      <c r="L54" s="40">
        <v>0</v>
      </c>
      <c r="M54" s="40">
        <v>0</v>
      </c>
    </row>
    <row r="55" spans="1:13" ht="15">
      <c r="A55" s="39" t="s">
        <v>100</v>
      </c>
      <c r="B55" s="40">
        <v>965524.39</v>
      </c>
      <c r="C55" s="40">
        <v>21</v>
      </c>
      <c r="D55" s="40">
        <v>0</v>
      </c>
      <c r="E55" s="40">
        <v>0</v>
      </c>
      <c r="F55" s="40">
        <v>0</v>
      </c>
      <c r="G55" s="40">
        <v>0</v>
      </c>
      <c r="H55" s="40">
        <v>887379.37</v>
      </c>
      <c r="I55" s="40">
        <v>23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101</v>
      </c>
      <c r="B56" s="40">
        <v>0</v>
      </c>
      <c r="C56" s="40">
        <v>0</v>
      </c>
      <c r="D56" s="40">
        <v>303057.62</v>
      </c>
      <c r="E56" s="40">
        <v>12</v>
      </c>
      <c r="F56" s="40">
        <v>0</v>
      </c>
      <c r="G56" s="40">
        <v>0</v>
      </c>
      <c r="H56" s="40">
        <v>0</v>
      </c>
      <c r="I56" s="40">
        <v>0</v>
      </c>
      <c r="J56" s="40">
        <v>177865.48</v>
      </c>
      <c r="K56" s="40">
        <v>13</v>
      </c>
      <c r="L56" s="40">
        <v>0</v>
      </c>
      <c r="M56" s="40">
        <v>0</v>
      </c>
    </row>
    <row r="57" spans="1:13" ht="15">
      <c r="A57" s="39" t="s">
        <v>102</v>
      </c>
      <c r="B57" s="40">
        <v>0</v>
      </c>
      <c r="C57" s="40">
        <v>0</v>
      </c>
      <c r="D57" s="40">
        <v>147165.19</v>
      </c>
      <c r="E57" s="40">
        <v>18</v>
      </c>
      <c r="F57" s="40">
        <v>0</v>
      </c>
      <c r="G57" s="40">
        <v>0</v>
      </c>
      <c r="H57" s="40">
        <v>0</v>
      </c>
      <c r="I57" s="40">
        <v>0</v>
      </c>
      <c r="J57" s="40">
        <v>162204.25</v>
      </c>
      <c r="K57" s="40">
        <v>16</v>
      </c>
      <c r="L57" s="40">
        <v>0</v>
      </c>
      <c r="M57" s="40">
        <v>0</v>
      </c>
    </row>
    <row r="58" spans="1:13" ht="15">
      <c r="A58" s="39" t="s">
        <v>103</v>
      </c>
      <c r="B58" s="40">
        <v>589485.44</v>
      </c>
      <c r="C58" s="40">
        <v>16</v>
      </c>
      <c r="D58" s="40">
        <v>0</v>
      </c>
      <c r="E58" s="40">
        <v>0</v>
      </c>
      <c r="F58" s="40">
        <v>0</v>
      </c>
      <c r="G58" s="40">
        <v>0</v>
      </c>
      <c r="H58" s="40">
        <v>553505.14</v>
      </c>
      <c r="I58" s="40">
        <v>17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517081.87</v>
      </c>
      <c r="C59" s="40">
        <v>12</v>
      </c>
      <c r="D59" s="40">
        <v>0</v>
      </c>
      <c r="E59" s="40">
        <v>0</v>
      </c>
      <c r="F59" s="40">
        <v>0</v>
      </c>
      <c r="G59" s="40">
        <v>0</v>
      </c>
      <c r="H59" s="40">
        <v>419168.85</v>
      </c>
      <c r="I59" s="40">
        <v>14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1628733.54</v>
      </c>
      <c r="C60" s="40">
        <v>25</v>
      </c>
      <c r="D60" s="40">
        <v>0</v>
      </c>
      <c r="E60" s="40">
        <v>0</v>
      </c>
      <c r="F60" s="40">
        <v>0</v>
      </c>
      <c r="G60" s="40">
        <v>0</v>
      </c>
      <c r="H60" s="40">
        <v>1681306.06</v>
      </c>
      <c r="I60" s="40">
        <v>27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106</v>
      </c>
      <c r="B61" s="40">
        <v>723733.27</v>
      </c>
      <c r="C61" s="40">
        <v>13</v>
      </c>
      <c r="D61" s="40">
        <v>0</v>
      </c>
      <c r="E61" s="40">
        <v>0</v>
      </c>
      <c r="F61" s="40">
        <v>0</v>
      </c>
      <c r="G61" s="40">
        <v>0</v>
      </c>
      <c r="H61" s="40">
        <v>732885.18</v>
      </c>
      <c r="I61" s="40">
        <v>13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107</v>
      </c>
      <c r="B62" s="40">
        <v>1240088.74</v>
      </c>
      <c r="C62" s="40">
        <v>36</v>
      </c>
      <c r="D62" s="40">
        <v>0</v>
      </c>
      <c r="E62" s="40">
        <v>0</v>
      </c>
      <c r="F62" s="40">
        <v>260402.05</v>
      </c>
      <c r="G62" s="40">
        <v>12</v>
      </c>
      <c r="H62" s="40">
        <v>1250170.59</v>
      </c>
      <c r="I62" s="40">
        <v>33</v>
      </c>
      <c r="J62" s="40">
        <v>0</v>
      </c>
      <c r="K62" s="40">
        <v>0</v>
      </c>
      <c r="L62" s="40">
        <v>291718.51</v>
      </c>
      <c r="M62" s="40">
        <v>13</v>
      </c>
    </row>
    <row r="63" spans="1:13" ht="15">
      <c r="A63" s="39" t="s">
        <v>108</v>
      </c>
      <c r="B63" s="40">
        <v>929430.82</v>
      </c>
      <c r="C63" s="40">
        <v>12</v>
      </c>
      <c r="D63" s="40">
        <v>0</v>
      </c>
      <c r="E63" s="40">
        <v>0</v>
      </c>
      <c r="F63" s="40">
        <v>0</v>
      </c>
      <c r="G63" s="40">
        <v>0</v>
      </c>
      <c r="H63" s="40">
        <v>930375.84</v>
      </c>
      <c r="I63" s="40">
        <v>12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10935952.12</v>
      </c>
      <c r="C64" s="40">
        <v>101</v>
      </c>
      <c r="D64" s="40">
        <v>924027.87</v>
      </c>
      <c r="E64" s="40">
        <v>12</v>
      </c>
      <c r="F64" s="40">
        <v>1374579.08</v>
      </c>
      <c r="G64" s="40">
        <v>39</v>
      </c>
      <c r="H64" s="40">
        <v>10367236.25</v>
      </c>
      <c r="I64" s="40">
        <v>100</v>
      </c>
      <c r="J64" s="40">
        <v>906304.3</v>
      </c>
      <c r="K64" s="40">
        <v>15</v>
      </c>
      <c r="L64" s="40">
        <v>1484908.05</v>
      </c>
      <c r="M64" s="40">
        <v>40</v>
      </c>
    </row>
    <row r="65" spans="1:13" ht="15">
      <c r="A65" s="39" t="s">
        <v>110</v>
      </c>
      <c r="B65" s="40">
        <v>3084025.62</v>
      </c>
      <c r="C65" s="40">
        <v>13</v>
      </c>
      <c r="D65" s="40">
        <v>0</v>
      </c>
      <c r="E65" s="40">
        <v>0</v>
      </c>
      <c r="F65" s="40">
        <v>0</v>
      </c>
      <c r="G65" s="40">
        <v>0</v>
      </c>
      <c r="H65" s="40">
        <v>3156021.27</v>
      </c>
      <c r="I65" s="40">
        <v>14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111</v>
      </c>
      <c r="B66" s="40">
        <v>2821209.75</v>
      </c>
      <c r="C66" s="40">
        <v>35</v>
      </c>
      <c r="D66" s="40">
        <v>1050570.78</v>
      </c>
      <c r="E66" s="40">
        <v>16</v>
      </c>
      <c r="F66" s="40">
        <v>378920.77</v>
      </c>
      <c r="G66" s="40">
        <v>17</v>
      </c>
      <c r="H66" s="40">
        <v>2886232.77</v>
      </c>
      <c r="I66" s="40">
        <v>40</v>
      </c>
      <c r="J66" s="40">
        <v>846747.76</v>
      </c>
      <c r="K66" s="40">
        <v>13</v>
      </c>
      <c r="L66" s="40">
        <v>371329.65</v>
      </c>
      <c r="M66" s="40">
        <v>19</v>
      </c>
    </row>
    <row r="67" spans="1:13" ht="15">
      <c r="A67" s="39" t="s">
        <v>112</v>
      </c>
      <c r="B67" s="40">
        <v>21825316.25</v>
      </c>
      <c r="C67" s="40">
        <v>105</v>
      </c>
      <c r="D67" s="40">
        <v>10129196.52</v>
      </c>
      <c r="E67" s="40">
        <v>25</v>
      </c>
      <c r="F67" s="40">
        <v>2642013.85</v>
      </c>
      <c r="G67" s="40">
        <v>38</v>
      </c>
      <c r="H67" s="40">
        <v>21757065.39</v>
      </c>
      <c r="I67" s="40">
        <v>99</v>
      </c>
      <c r="J67" s="40">
        <v>11209077.95</v>
      </c>
      <c r="K67" s="40">
        <v>24</v>
      </c>
      <c r="L67" s="40">
        <v>2654333.83</v>
      </c>
      <c r="M67" s="40">
        <v>38</v>
      </c>
    </row>
    <row r="68" spans="1:13" ht="15">
      <c r="A68" s="39" t="s">
        <v>113</v>
      </c>
      <c r="B68" s="40">
        <v>438189.05</v>
      </c>
      <c r="C68" s="40">
        <v>15</v>
      </c>
      <c r="D68" s="40">
        <v>49733.77</v>
      </c>
      <c r="E68" s="40">
        <v>10</v>
      </c>
      <c r="F68" s="40">
        <v>0</v>
      </c>
      <c r="G68" s="40">
        <v>0</v>
      </c>
      <c r="H68" s="40">
        <v>411886.59</v>
      </c>
      <c r="I68" s="40">
        <v>15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114</v>
      </c>
      <c r="B69" s="40">
        <v>2612863.12</v>
      </c>
      <c r="C69" s="40">
        <v>33</v>
      </c>
      <c r="D69" s="40">
        <v>0</v>
      </c>
      <c r="E69" s="40">
        <v>0</v>
      </c>
      <c r="F69" s="40">
        <v>203964.53</v>
      </c>
      <c r="G69" s="40">
        <v>13</v>
      </c>
      <c r="H69" s="40">
        <v>2638663.97</v>
      </c>
      <c r="I69" s="40">
        <v>34</v>
      </c>
      <c r="J69" s="40">
        <v>0</v>
      </c>
      <c r="K69" s="40">
        <v>0</v>
      </c>
      <c r="L69" s="40">
        <v>214545.5</v>
      </c>
      <c r="M69" s="40">
        <v>15</v>
      </c>
    </row>
    <row r="70" spans="1:13" ht="15">
      <c r="A70" s="39" t="s">
        <v>115</v>
      </c>
      <c r="B70" s="40">
        <v>5032378.11</v>
      </c>
      <c r="C70" s="40">
        <v>53</v>
      </c>
      <c r="D70" s="40">
        <v>0</v>
      </c>
      <c r="E70" s="40">
        <v>0</v>
      </c>
      <c r="F70" s="40">
        <v>627037.55</v>
      </c>
      <c r="G70" s="40">
        <v>22</v>
      </c>
      <c r="H70" s="40">
        <v>4555180.26</v>
      </c>
      <c r="I70" s="40">
        <v>49</v>
      </c>
      <c r="J70" s="40">
        <v>0</v>
      </c>
      <c r="K70" s="40">
        <v>0</v>
      </c>
      <c r="L70" s="40">
        <v>605167.21</v>
      </c>
      <c r="M70" s="40">
        <v>20</v>
      </c>
    </row>
    <row r="71" spans="1:13" ht="15">
      <c r="A71" s="39" t="s">
        <v>116</v>
      </c>
      <c r="B71" s="40">
        <v>1893981.07</v>
      </c>
      <c r="C71" s="40">
        <v>12</v>
      </c>
      <c r="D71" s="40">
        <v>0</v>
      </c>
      <c r="E71" s="40">
        <v>0</v>
      </c>
      <c r="F71" s="40">
        <v>0</v>
      </c>
      <c r="G71" s="40">
        <v>0</v>
      </c>
      <c r="H71" s="40">
        <v>2095035.58</v>
      </c>
      <c r="I71" s="40">
        <v>15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117</v>
      </c>
      <c r="B72" s="40">
        <v>3419195.87</v>
      </c>
      <c r="C72" s="40">
        <v>45</v>
      </c>
      <c r="D72" s="40">
        <v>0</v>
      </c>
      <c r="E72" s="40">
        <v>0</v>
      </c>
      <c r="F72" s="40">
        <v>343401.51</v>
      </c>
      <c r="G72" s="40">
        <v>22</v>
      </c>
      <c r="H72" s="40">
        <v>3062817.47</v>
      </c>
      <c r="I72" s="40">
        <v>46</v>
      </c>
      <c r="J72" s="40">
        <v>0</v>
      </c>
      <c r="K72" s="40">
        <v>0</v>
      </c>
      <c r="L72" s="40">
        <v>315767.3</v>
      </c>
      <c r="M72" s="40">
        <v>20</v>
      </c>
    </row>
    <row r="73" spans="1:13" ht="15">
      <c r="A73" s="39" t="s">
        <v>118</v>
      </c>
      <c r="B73" s="40">
        <v>11906042.84</v>
      </c>
      <c r="C73" s="40">
        <v>79</v>
      </c>
      <c r="D73" s="40">
        <v>17390062.51</v>
      </c>
      <c r="E73" s="40">
        <v>125</v>
      </c>
      <c r="F73" s="40">
        <v>3955916.29</v>
      </c>
      <c r="G73" s="40">
        <v>51</v>
      </c>
      <c r="H73" s="40">
        <v>9572782.2</v>
      </c>
      <c r="I73" s="40">
        <v>72</v>
      </c>
      <c r="J73" s="40">
        <v>16520159.32</v>
      </c>
      <c r="K73" s="40">
        <v>127</v>
      </c>
      <c r="L73" s="40">
        <v>3371801.77</v>
      </c>
      <c r="M73" s="40">
        <v>45</v>
      </c>
    </row>
    <row r="74" spans="1:13" ht="15">
      <c r="A74" s="39" t="s">
        <v>119</v>
      </c>
      <c r="B74" s="40">
        <v>0</v>
      </c>
      <c r="C74" s="40">
        <v>0</v>
      </c>
      <c r="D74" s="40">
        <v>2521023.88</v>
      </c>
      <c r="E74" s="40">
        <v>15</v>
      </c>
      <c r="F74" s="40">
        <v>0</v>
      </c>
      <c r="G74" s="40">
        <v>0</v>
      </c>
      <c r="H74" s="40">
        <v>2167520.46</v>
      </c>
      <c r="I74" s="40">
        <v>11</v>
      </c>
      <c r="J74" s="40">
        <v>2541634.35</v>
      </c>
      <c r="K74" s="40">
        <v>14</v>
      </c>
      <c r="L74" s="40">
        <v>0</v>
      </c>
      <c r="M74" s="40">
        <v>0</v>
      </c>
    </row>
    <row r="75" spans="1:13" ht="15">
      <c r="A75" s="39" t="s">
        <v>120</v>
      </c>
      <c r="B75" s="40">
        <v>1381920</v>
      </c>
      <c r="C75" s="40">
        <v>18</v>
      </c>
      <c r="D75" s="40">
        <v>0</v>
      </c>
      <c r="E75" s="40">
        <v>0</v>
      </c>
      <c r="F75" s="40">
        <v>0</v>
      </c>
      <c r="G75" s="40">
        <v>0</v>
      </c>
      <c r="H75" s="40">
        <v>1361657.88</v>
      </c>
      <c r="I75" s="40">
        <v>18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121</v>
      </c>
      <c r="B76" s="40">
        <v>1076319.66</v>
      </c>
      <c r="C76" s="40">
        <v>20</v>
      </c>
      <c r="D76" s="40">
        <v>0</v>
      </c>
      <c r="E76" s="40">
        <v>0</v>
      </c>
      <c r="F76" s="40">
        <v>248294.75</v>
      </c>
      <c r="G76" s="40">
        <v>10</v>
      </c>
      <c r="H76" s="40">
        <v>1001242.73</v>
      </c>
      <c r="I76" s="40">
        <v>17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122</v>
      </c>
      <c r="B77" s="36">
        <v>2214415.8</v>
      </c>
      <c r="C77" s="36">
        <v>33</v>
      </c>
      <c r="D77" s="36">
        <v>729824.35</v>
      </c>
      <c r="E77" s="36">
        <v>28</v>
      </c>
      <c r="F77" s="36">
        <v>667010.29</v>
      </c>
      <c r="G77" s="36">
        <v>22</v>
      </c>
      <c r="H77" s="36">
        <v>2126394.32</v>
      </c>
      <c r="I77" s="36">
        <v>33</v>
      </c>
      <c r="J77" s="36">
        <v>787559.4</v>
      </c>
      <c r="K77" s="36">
        <v>32</v>
      </c>
      <c r="L77" s="36">
        <v>680058.92</v>
      </c>
      <c r="M77" s="36">
        <v>20</v>
      </c>
    </row>
    <row r="78" spans="1:13" ht="15">
      <c r="A78" s="36" t="s">
        <v>123</v>
      </c>
      <c r="B78" s="36">
        <v>0</v>
      </c>
      <c r="C78" s="36">
        <v>0</v>
      </c>
      <c r="D78" s="36">
        <v>75817.29</v>
      </c>
      <c r="E78" s="36">
        <v>12</v>
      </c>
      <c r="F78" s="36">
        <v>0</v>
      </c>
      <c r="G78" s="36">
        <v>0</v>
      </c>
      <c r="H78" s="36">
        <v>0</v>
      </c>
      <c r="I78" s="36">
        <v>0</v>
      </c>
      <c r="J78" s="36">
        <v>62691.8</v>
      </c>
      <c r="K78" s="36">
        <v>11</v>
      </c>
      <c r="L78" s="36">
        <v>0</v>
      </c>
      <c r="M78" s="36">
        <v>0</v>
      </c>
    </row>
    <row r="79" spans="1:13" ht="15">
      <c r="A79" s="36" t="s">
        <v>124</v>
      </c>
      <c r="B79" s="36">
        <v>1463615.48</v>
      </c>
      <c r="C79" s="36">
        <v>19</v>
      </c>
      <c r="D79" s="36">
        <v>1615053.2</v>
      </c>
      <c r="E79" s="36">
        <v>35</v>
      </c>
      <c r="F79" s="36">
        <v>510184.72</v>
      </c>
      <c r="G79" s="36">
        <v>13</v>
      </c>
      <c r="H79" s="36">
        <v>1427677.37</v>
      </c>
      <c r="I79" s="36">
        <v>21</v>
      </c>
      <c r="J79" s="36">
        <v>1702624.28</v>
      </c>
      <c r="K79" s="36">
        <v>43</v>
      </c>
      <c r="L79" s="36">
        <v>553832.41</v>
      </c>
      <c r="M79" s="36">
        <v>16</v>
      </c>
    </row>
    <row r="80" spans="1:13" ht="15">
      <c r="A80" s="36" t="s">
        <v>125</v>
      </c>
      <c r="B80" s="36">
        <v>4099084.83</v>
      </c>
      <c r="C80" s="36">
        <v>43</v>
      </c>
      <c r="D80" s="36">
        <v>2016220.5</v>
      </c>
      <c r="E80" s="36">
        <v>18</v>
      </c>
      <c r="F80" s="36">
        <v>1192487.61</v>
      </c>
      <c r="G80" s="36">
        <v>19</v>
      </c>
      <c r="H80" s="36">
        <v>4039658.96</v>
      </c>
      <c r="I80" s="36">
        <v>49</v>
      </c>
      <c r="J80" s="36">
        <v>1785892.75</v>
      </c>
      <c r="K80" s="36">
        <v>20</v>
      </c>
      <c r="L80" s="36">
        <v>1152173.19</v>
      </c>
      <c r="M80" s="36">
        <v>19</v>
      </c>
    </row>
    <row r="81" spans="1:13" ht="15">
      <c r="A81" s="36" t="s">
        <v>126</v>
      </c>
      <c r="B81" s="36">
        <v>404240.51</v>
      </c>
      <c r="C81" s="36">
        <v>10</v>
      </c>
      <c r="D81" s="36">
        <v>0</v>
      </c>
      <c r="E81" s="36">
        <v>0</v>
      </c>
      <c r="F81" s="36">
        <v>0</v>
      </c>
      <c r="G81" s="36">
        <v>0</v>
      </c>
      <c r="H81" s="36">
        <v>372518.59</v>
      </c>
      <c r="I81" s="36">
        <v>10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127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201065.18</v>
      </c>
      <c r="K82" s="36">
        <v>12</v>
      </c>
      <c r="L82" s="36">
        <v>0</v>
      </c>
      <c r="M82" s="36">
        <v>0</v>
      </c>
    </row>
    <row r="83" spans="1:13" ht="15">
      <c r="A83" s="36" t="s">
        <v>128</v>
      </c>
      <c r="B83" s="36">
        <v>9677517.29</v>
      </c>
      <c r="C83" s="36">
        <v>54</v>
      </c>
      <c r="D83" s="36">
        <v>0</v>
      </c>
      <c r="E83" s="36">
        <v>0</v>
      </c>
      <c r="F83" s="36">
        <v>1202051.03</v>
      </c>
      <c r="G83" s="36">
        <v>19</v>
      </c>
      <c r="H83" s="36">
        <v>9522315.09</v>
      </c>
      <c r="I83" s="36">
        <v>52</v>
      </c>
      <c r="J83" s="36">
        <v>0</v>
      </c>
      <c r="K83" s="36">
        <v>0</v>
      </c>
      <c r="L83" s="36">
        <v>1292697.84</v>
      </c>
      <c r="M83" s="36">
        <v>21</v>
      </c>
    </row>
    <row r="84" spans="1:13" ht="15">
      <c r="A84" s="36" t="s">
        <v>129</v>
      </c>
      <c r="B84" s="36">
        <v>2169453.05</v>
      </c>
      <c r="C84" s="36">
        <v>24</v>
      </c>
      <c r="D84" s="36">
        <v>640138.45</v>
      </c>
      <c r="E84" s="36">
        <v>39</v>
      </c>
      <c r="F84" s="36">
        <v>566186.81</v>
      </c>
      <c r="G84" s="36">
        <v>15</v>
      </c>
      <c r="H84" s="36">
        <v>1991445.97</v>
      </c>
      <c r="I84" s="36">
        <v>24</v>
      </c>
      <c r="J84" s="36">
        <v>508821.91</v>
      </c>
      <c r="K84" s="36">
        <v>31</v>
      </c>
      <c r="L84" s="36">
        <v>568239.15</v>
      </c>
      <c r="M84" s="36">
        <v>16</v>
      </c>
    </row>
    <row r="85" spans="1:13" ht="15">
      <c r="A85" s="36" t="s">
        <v>130</v>
      </c>
      <c r="B85" s="36">
        <v>954139.34</v>
      </c>
      <c r="C85" s="36">
        <v>15</v>
      </c>
      <c r="D85" s="36">
        <v>0</v>
      </c>
      <c r="E85" s="36">
        <v>0</v>
      </c>
      <c r="F85" s="36">
        <v>0</v>
      </c>
      <c r="G85" s="36">
        <v>0</v>
      </c>
      <c r="H85" s="36">
        <v>941980.93</v>
      </c>
      <c r="I85" s="36">
        <v>17</v>
      </c>
      <c r="J85" s="36">
        <v>0</v>
      </c>
      <c r="K85" s="36">
        <v>0</v>
      </c>
      <c r="L85" s="36">
        <v>0</v>
      </c>
      <c r="M85" s="36">
        <v>0</v>
      </c>
    </row>
    <row r="86" spans="1:13" ht="15">
      <c r="A86" s="36" t="s">
        <v>131</v>
      </c>
      <c r="B86" s="36">
        <v>0</v>
      </c>
      <c r="C86" s="36">
        <v>0</v>
      </c>
      <c r="D86" s="36">
        <v>690411.15</v>
      </c>
      <c r="E86" s="36">
        <v>27</v>
      </c>
      <c r="F86" s="36">
        <v>0</v>
      </c>
      <c r="G86" s="36">
        <v>0</v>
      </c>
      <c r="H86" s="36">
        <v>0</v>
      </c>
      <c r="I86" s="36">
        <v>0</v>
      </c>
      <c r="J86" s="36">
        <v>855169.75</v>
      </c>
      <c r="K86" s="36">
        <v>28</v>
      </c>
      <c r="L86" s="36">
        <v>0</v>
      </c>
      <c r="M86" s="36">
        <v>0</v>
      </c>
    </row>
    <row r="87" spans="1:13" ht="15">
      <c r="A87" s="36" t="s">
        <v>132</v>
      </c>
      <c r="B87" s="36">
        <v>2870495.93</v>
      </c>
      <c r="C87" s="36">
        <v>29</v>
      </c>
      <c r="D87" s="36">
        <v>0</v>
      </c>
      <c r="E87" s="36">
        <v>0</v>
      </c>
      <c r="F87" s="36">
        <v>1135444.03</v>
      </c>
      <c r="G87" s="36">
        <v>13</v>
      </c>
      <c r="H87" s="36">
        <v>2780738.97</v>
      </c>
      <c r="I87" s="36">
        <v>33</v>
      </c>
      <c r="J87" s="36">
        <v>0</v>
      </c>
      <c r="K87" s="36">
        <v>0</v>
      </c>
      <c r="L87" s="36">
        <v>1028175.48</v>
      </c>
      <c r="M87" s="36">
        <v>15</v>
      </c>
    </row>
    <row r="88" spans="1:13" ht="15">
      <c r="A88" s="36" t="s">
        <v>133</v>
      </c>
      <c r="B88" s="36">
        <v>3998822.8</v>
      </c>
      <c r="C88" s="36">
        <v>24</v>
      </c>
      <c r="D88" s="36">
        <v>5598482.15</v>
      </c>
      <c r="E88" s="36">
        <v>34</v>
      </c>
      <c r="F88" s="36">
        <v>1263360.46</v>
      </c>
      <c r="G88" s="36">
        <v>17</v>
      </c>
      <c r="H88" s="36">
        <v>3841376.32</v>
      </c>
      <c r="I88" s="36">
        <v>25</v>
      </c>
      <c r="J88" s="36">
        <v>5336648.15</v>
      </c>
      <c r="K88" s="36">
        <v>38</v>
      </c>
      <c r="L88" s="36">
        <v>1273467.64</v>
      </c>
      <c r="M88" s="36">
        <v>15</v>
      </c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134</v>
      </c>
      <c r="B2" s="36">
        <v>10494038</v>
      </c>
      <c r="C2" s="37">
        <v>145</v>
      </c>
      <c r="D2" s="36">
        <v>2794792.82</v>
      </c>
      <c r="E2" s="37">
        <v>76</v>
      </c>
      <c r="F2" s="36">
        <v>1802819.74</v>
      </c>
      <c r="G2" s="37">
        <v>62</v>
      </c>
      <c r="H2" s="36">
        <v>10104562.44</v>
      </c>
      <c r="I2" s="37">
        <v>143</v>
      </c>
      <c r="J2" s="36">
        <v>2678781.41</v>
      </c>
      <c r="K2" s="37">
        <v>90</v>
      </c>
      <c r="L2" s="36">
        <v>1710418.13</v>
      </c>
      <c r="M2" s="38">
        <v>61</v>
      </c>
      <c r="N2" s="36"/>
      <c r="O2" s="36"/>
      <c r="P2" s="36"/>
      <c r="Q2" s="36"/>
      <c r="R2" s="36"/>
    </row>
    <row r="3" spans="1:18" ht="15">
      <c r="A3" s="36" t="s">
        <v>135</v>
      </c>
      <c r="B3" s="36">
        <v>17691197.02</v>
      </c>
      <c r="C3" s="37">
        <v>193</v>
      </c>
      <c r="D3" s="36">
        <v>11592027.7</v>
      </c>
      <c r="E3" s="37">
        <v>164</v>
      </c>
      <c r="F3" s="36">
        <v>3434688.08</v>
      </c>
      <c r="G3" s="37">
        <v>91</v>
      </c>
      <c r="H3" s="36">
        <v>17015767.75</v>
      </c>
      <c r="I3" s="37">
        <v>193</v>
      </c>
      <c r="J3" s="36">
        <v>10520144.25</v>
      </c>
      <c r="K3" s="37">
        <v>171</v>
      </c>
      <c r="L3" s="36">
        <v>3255312.94</v>
      </c>
      <c r="M3" s="38">
        <v>91</v>
      </c>
      <c r="N3" s="36"/>
      <c r="O3" s="36"/>
      <c r="P3" s="36"/>
      <c r="Q3" s="36"/>
      <c r="R3" s="36"/>
    </row>
    <row r="4" spans="1:18" ht="15">
      <c r="A4" s="36" t="s">
        <v>136</v>
      </c>
      <c r="B4" s="36">
        <v>8361768.13</v>
      </c>
      <c r="C4" s="37">
        <v>129</v>
      </c>
      <c r="D4" s="36">
        <v>1830667.27</v>
      </c>
      <c r="E4" s="37">
        <v>74</v>
      </c>
      <c r="F4" s="36">
        <v>1020488.72</v>
      </c>
      <c r="G4" s="37">
        <v>53</v>
      </c>
      <c r="H4" s="36">
        <v>7965171.05</v>
      </c>
      <c r="I4" s="37">
        <v>129</v>
      </c>
      <c r="J4" s="36">
        <v>1810891.3</v>
      </c>
      <c r="K4" s="37">
        <v>81</v>
      </c>
      <c r="L4" s="36">
        <v>1006911.55</v>
      </c>
      <c r="M4" s="38">
        <v>49</v>
      </c>
      <c r="N4" s="36"/>
      <c r="O4" s="36"/>
      <c r="P4" s="36"/>
      <c r="Q4" s="36"/>
      <c r="R4" s="36"/>
    </row>
    <row r="5" spans="1:18" ht="15">
      <c r="A5" s="36" t="s">
        <v>137</v>
      </c>
      <c r="B5" s="36">
        <v>87194645.57</v>
      </c>
      <c r="C5" s="37">
        <v>645</v>
      </c>
      <c r="D5" s="36">
        <v>28610410.11</v>
      </c>
      <c r="E5" s="37">
        <v>137</v>
      </c>
      <c r="F5" s="36">
        <v>17641162.88</v>
      </c>
      <c r="G5" s="37">
        <v>271</v>
      </c>
      <c r="H5" s="36">
        <v>85290802.23</v>
      </c>
      <c r="I5" s="37">
        <v>656</v>
      </c>
      <c r="J5" s="36">
        <v>28444816.19</v>
      </c>
      <c r="K5" s="37">
        <v>149</v>
      </c>
      <c r="L5" s="36">
        <v>17049977.14</v>
      </c>
      <c r="M5" s="38">
        <v>265</v>
      </c>
      <c r="N5" s="36"/>
      <c r="O5" s="36"/>
      <c r="P5" s="36"/>
      <c r="Q5" s="36"/>
      <c r="R5" s="36"/>
    </row>
    <row r="6" spans="1:18" ht="15">
      <c r="A6" s="36" t="s">
        <v>138</v>
      </c>
      <c r="B6" s="36">
        <v>392277.78</v>
      </c>
      <c r="C6" s="37">
        <v>19</v>
      </c>
      <c r="D6" s="36">
        <v>0</v>
      </c>
      <c r="E6" s="37">
        <v>0</v>
      </c>
      <c r="F6" s="36">
        <v>0</v>
      </c>
      <c r="G6" s="37">
        <v>0</v>
      </c>
      <c r="H6" s="36">
        <v>301317.46</v>
      </c>
      <c r="I6" s="37">
        <v>16</v>
      </c>
      <c r="J6" s="36">
        <v>81890.29</v>
      </c>
      <c r="K6" s="37">
        <v>12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139</v>
      </c>
      <c r="B7" s="36">
        <v>11264745.53</v>
      </c>
      <c r="C7" s="37">
        <v>156</v>
      </c>
      <c r="D7" s="36">
        <v>1466997.72</v>
      </c>
      <c r="E7" s="37">
        <v>46</v>
      </c>
      <c r="F7" s="36">
        <v>1037157.7</v>
      </c>
      <c r="G7" s="37">
        <v>52</v>
      </c>
      <c r="H7" s="36">
        <v>10828092.89</v>
      </c>
      <c r="I7" s="37">
        <v>160</v>
      </c>
      <c r="J7" s="36">
        <v>925324.51</v>
      </c>
      <c r="K7" s="37">
        <v>40</v>
      </c>
      <c r="L7" s="36">
        <v>984805.13</v>
      </c>
      <c r="M7" s="38">
        <v>51</v>
      </c>
      <c r="N7" s="36"/>
      <c r="O7" s="36"/>
      <c r="P7" s="36"/>
      <c r="Q7" s="36"/>
      <c r="R7" s="36"/>
    </row>
    <row r="8" spans="1:18" ht="15">
      <c r="A8" s="36" t="s">
        <v>140</v>
      </c>
      <c r="B8" s="36">
        <v>1035080.54</v>
      </c>
      <c r="C8" s="37">
        <v>35</v>
      </c>
      <c r="D8" s="36">
        <v>311348.62</v>
      </c>
      <c r="E8" s="37">
        <v>45</v>
      </c>
      <c r="F8" s="36">
        <v>179979.56</v>
      </c>
      <c r="G8" s="37">
        <v>11</v>
      </c>
      <c r="H8" s="36">
        <v>996446.61</v>
      </c>
      <c r="I8" s="37">
        <v>39</v>
      </c>
      <c r="J8" s="36">
        <v>301417.87</v>
      </c>
      <c r="K8" s="37">
        <v>44</v>
      </c>
      <c r="L8" s="36">
        <v>182002.28</v>
      </c>
      <c r="M8" s="38">
        <v>11</v>
      </c>
      <c r="N8" s="36"/>
      <c r="O8" s="36"/>
      <c r="P8" s="36"/>
      <c r="Q8" s="36"/>
      <c r="R8" s="36"/>
    </row>
    <row r="9" spans="1:18" ht="15">
      <c r="A9" s="36" t="s">
        <v>141</v>
      </c>
      <c r="B9" s="36">
        <v>17940557.41</v>
      </c>
      <c r="C9" s="37">
        <v>157</v>
      </c>
      <c r="D9" s="36">
        <v>19498095.37</v>
      </c>
      <c r="E9" s="37">
        <v>185</v>
      </c>
      <c r="F9" s="36">
        <v>4822473.13</v>
      </c>
      <c r="G9" s="37">
        <v>82</v>
      </c>
      <c r="H9" s="36">
        <v>15592222.96</v>
      </c>
      <c r="I9" s="37">
        <v>151</v>
      </c>
      <c r="J9" s="36">
        <v>18499556.46</v>
      </c>
      <c r="K9" s="37">
        <v>195</v>
      </c>
      <c r="L9" s="36">
        <v>4250623.6</v>
      </c>
      <c r="M9" s="38">
        <v>76</v>
      </c>
      <c r="N9" s="36"/>
      <c r="O9" s="36"/>
      <c r="P9" s="36"/>
      <c r="Q9" s="36"/>
      <c r="R9" s="36"/>
    </row>
    <row r="10" spans="1:18" ht="15">
      <c r="A10" s="36" t="s">
        <v>142</v>
      </c>
      <c r="B10" s="36">
        <v>4572094.9</v>
      </c>
      <c r="C10" s="37">
        <v>82</v>
      </c>
      <c r="D10" s="36">
        <v>676862.2</v>
      </c>
      <c r="E10" s="37">
        <v>30</v>
      </c>
      <c r="F10" s="36">
        <v>431051.73</v>
      </c>
      <c r="G10" s="37">
        <v>25</v>
      </c>
      <c r="H10" s="36">
        <v>4563143.62</v>
      </c>
      <c r="I10" s="37">
        <v>85</v>
      </c>
      <c r="J10" s="36">
        <v>873692.38</v>
      </c>
      <c r="K10" s="37">
        <v>35</v>
      </c>
      <c r="L10" s="36">
        <v>516399.81</v>
      </c>
      <c r="M10" s="38">
        <v>27</v>
      </c>
      <c r="N10" s="36"/>
      <c r="O10" s="36"/>
      <c r="P10" s="36"/>
      <c r="Q10" s="36"/>
      <c r="R10" s="36"/>
    </row>
    <row r="11" spans="1:18" ht="15">
      <c r="A11" s="36" t="s">
        <v>143</v>
      </c>
      <c r="B11" s="36">
        <v>6533345.98</v>
      </c>
      <c r="C11" s="37">
        <v>123</v>
      </c>
      <c r="D11" s="36">
        <v>1735750.63</v>
      </c>
      <c r="E11" s="37">
        <v>92</v>
      </c>
      <c r="F11" s="36">
        <v>946720.12</v>
      </c>
      <c r="G11" s="37">
        <v>41</v>
      </c>
      <c r="H11" s="36">
        <v>6351680.9</v>
      </c>
      <c r="I11" s="37">
        <v>128</v>
      </c>
      <c r="J11" s="36">
        <v>1767893.15</v>
      </c>
      <c r="K11" s="37">
        <v>102</v>
      </c>
      <c r="L11" s="36">
        <v>956754.01</v>
      </c>
      <c r="M11" s="38">
        <v>43</v>
      </c>
      <c r="N11" s="36"/>
      <c r="O11" s="36"/>
      <c r="P11" s="36"/>
      <c r="Q11" s="36"/>
      <c r="R11" s="36"/>
    </row>
    <row r="12" spans="1:18" ht="15">
      <c r="A12" s="36" t="s">
        <v>144</v>
      </c>
      <c r="B12" s="36">
        <v>5176967.33</v>
      </c>
      <c r="C12" s="37">
        <v>38</v>
      </c>
      <c r="D12" s="36">
        <v>18699729.34</v>
      </c>
      <c r="E12" s="37">
        <v>74</v>
      </c>
      <c r="F12" s="36">
        <v>1417241.95</v>
      </c>
      <c r="G12" s="37">
        <v>13</v>
      </c>
      <c r="H12" s="36">
        <v>5683033.84</v>
      </c>
      <c r="I12" s="37">
        <v>34</v>
      </c>
      <c r="J12" s="36">
        <v>13832226.16</v>
      </c>
      <c r="K12" s="37">
        <v>62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145</v>
      </c>
      <c r="B13" s="36">
        <v>26752747.28</v>
      </c>
      <c r="C13" s="37">
        <v>307</v>
      </c>
      <c r="D13" s="36">
        <v>11910039.86</v>
      </c>
      <c r="E13" s="37">
        <v>217</v>
      </c>
      <c r="F13" s="36">
        <v>5546461.59</v>
      </c>
      <c r="G13" s="37">
        <v>127</v>
      </c>
      <c r="H13" s="36">
        <v>24961570.73</v>
      </c>
      <c r="I13" s="37">
        <v>307</v>
      </c>
      <c r="J13" s="36">
        <v>10937398.4</v>
      </c>
      <c r="K13" s="37">
        <v>228</v>
      </c>
      <c r="L13" s="36">
        <v>5166109.16</v>
      </c>
      <c r="M13" s="38">
        <v>127</v>
      </c>
      <c r="N13" s="36"/>
      <c r="O13" s="36"/>
      <c r="P13" s="36"/>
      <c r="Q13" s="36"/>
      <c r="R13" s="36"/>
    </row>
    <row r="14" spans="1:18" ht="15">
      <c r="A14" s="36" t="s">
        <v>146</v>
      </c>
      <c r="B14" s="36">
        <v>25890138.36</v>
      </c>
      <c r="C14" s="37">
        <v>297</v>
      </c>
      <c r="D14" s="36">
        <v>6907332.56</v>
      </c>
      <c r="E14" s="37">
        <v>150</v>
      </c>
      <c r="F14" s="36">
        <v>4875450.09</v>
      </c>
      <c r="G14" s="37">
        <v>127</v>
      </c>
      <c r="H14" s="36">
        <v>25137315.01</v>
      </c>
      <c r="I14" s="37">
        <v>307</v>
      </c>
      <c r="J14" s="36">
        <v>6726420.94</v>
      </c>
      <c r="K14" s="37">
        <v>170</v>
      </c>
      <c r="L14" s="36">
        <v>4851833.07</v>
      </c>
      <c r="M14" s="38">
        <v>128</v>
      </c>
      <c r="N14" s="36"/>
      <c r="O14" s="36"/>
      <c r="P14" s="36"/>
      <c r="Q14" s="36"/>
      <c r="R14" s="36"/>
    </row>
    <row r="15" spans="1:18" ht="15">
      <c r="A15" s="36" t="s">
        <v>147</v>
      </c>
      <c r="B15" s="36">
        <v>21078174.91</v>
      </c>
      <c r="C15" s="37">
        <v>268</v>
      </c>
      <c r="D15" s="36">
        <v>8518370.67</v>
      </c>
      <c r="E15" s="37">
        <v>231</v>
      </c>
      <c r="F15" s="36">
        <v>4906207.3</v>
      </c>
      <c r="G15" s="37">
        <v>116</v>
      </c>
      <c r="H15" s="36">
        <v>20210109.52</v>
      </c>
      <c r="I15" s="37">
        <v>276</v>
      </c>
      <c r="J15" s="36">
        <v>8235694.28</v>
      </c>
      <c r="K15" s="37">
        <v>240</v>
      </c>
      <c r="L15" s="36">
        <v>4359839.23</v>
      </c>
      <c r="M15" s="38">
        <v>124</v>
      </c>
      <c r="N15" s="36"/>
      <c r="O15" s="36"/>
      <c r="P15" s="36"/>
      <c r="Q15" s="36"/>
      <c r="R15" s="36"/>
    </row>
    <row r="16" spans="1:18" ht="15">
      <c r="A16" s="36" t="s">
        <v>148</v>
      </c>
      <c r="B16" s="36">
        <v>24112779.79</v>
      </c>
      <c r="C16" s="37">
        <v>281</v>
      </c>
      <c r="D16" s="36">
        <v>18411481.51</v>
      </c>
      <c r="E16" s="37">
        <v>269</v>
      </c>
      <c r="F16" s="36">
        <v>5588327.65</v>
      </c>
      <c r="G16" s="37">
        <v>127</v>
      </c>
      <c r="H16" s="36">
        <v>23371804.56</v>
      </c>
      <c r="I16" s="37">
        <v>289</v>
      </c>
      <c r="J16" s="36">
        <v>17457905.32</v>
      </c>
      <c r="K16" s="37">
        <v>279</v>
      </c>
      <c r="L16" s="36">
        <v>5346084.76</v>
      </c>
      <c r="M16" s="38">
        <v>124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2018-07-13T20:22:34Z</dcterms:modified>
  <cp:category/>
  <cp:version/>
  <cp:contentType/>
  <cp:contentStatus/>
</cp:coreProperties>
</file>