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<sst xmlns="http://schemas.openxmlformats.org/spreadsheetml/2006/main" count="209" uniqueCount="173">
  <si>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</si>
  <si>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</si>
  <si>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</si>
  <si>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</si>
  <si>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</si>
  <si>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</si>
  <si>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</si>
  <si>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</si>
  <si>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</si>
  <si>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</si>
  <si>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</si>
  <si>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</si>
  <si>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</si>
  <si>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</si>
  <si>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</si>
  <si>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</si>
  <si>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</si>
  <si>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</si>
  <si>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</si>
  <si>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</si>
  <si>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</si>
  <si>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</si>
  <si>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</si>
  <si>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</si>
  <si>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</si>
  <si>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</si>
  <si>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</si>
  <si>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</si>
  <si>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</si>
  <si>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</si>
  <si>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</si>
  <si>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</si>
  <si>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</si>
  <si>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</si>
  <si>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</si>
  <si>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</si>
  <si>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</si>
  <si>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</si>
  <si>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</si>
  <si>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</si>
  <si>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</si>
  <si>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</si>
  <si>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</si>
  <si>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</si>
  <si>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</si>
  <si>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</si>
  <si>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</si>
  <si>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</si>
  <si>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</si>
  <si>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</si>
  <si>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</si>
  <si>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</si>
  <si>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</si>
  <si>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</si>
  <si>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</si>
  <si>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</si>
  <si>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</si>
  <si>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</si>
  <si>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</si>
  <si>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</si>
  <si>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</si>
  <si>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</si>
  <si>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</si>
  <si>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</si>
  <si>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</si>
  <si>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</si>
  <si>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</si>
  <si>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</si>
  <si>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</si>
  <si>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</si>
  <si>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</si>
  <si>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</si>
  <si>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</si>
  <si>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</si>
  <si>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</si>
  <si>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</si>
  <si>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</si>
  <si>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</si>
  <si>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</si>
  <si>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</si>
  <si>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</si>
  <si>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</si>
  <si>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</si>
  <si>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</si>
  <si>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</si>
  <si>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</si>
  <si>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</si>
  <si>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</si>
  <si>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</si>
  <si>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</si>
  <si>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</si>
  <si>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</si>
  <si>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</si>
  <si>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</si>
  <si>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</si>
  <si>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</si>
  <si>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</si>
  <si>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</si>
  <si>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</si>
  <si>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</si>
  <si>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</si>
  <si>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</si>
  <si>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</si>
  <si>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</si>
  <si>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</si>
  <si>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HIGHGATE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</si>
  <si>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</si>
  <si>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</si>
  <si>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</si>
  <si>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</si>
  <si>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</si>
  <si>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</si>
  <si>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</si>
  <si>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</si>
  <si>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</si>
  <si>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</si>
  <si>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</si>
  <si>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</si>
  <si>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</si>
  <si>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</si>
  <si>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</si>
  <si>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</si>
  <si>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</si>
  <si>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</si>
  <si>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</si>
  <si>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</si>
  <si>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</si>
  <si>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</si>
  <si>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NEWPORT TOWN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</si>
  <si>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</si>
  <si>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</si>
  <si>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</si>
  <si>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</si>
  <si>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</si>
  <si>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</si>
  <si>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</si>
  <si>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</si>
  <si>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</si>
  <si>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</si>
  <si>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</si>
  <si>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</si>
  <si>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</si>
  <si>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</si>
  <si>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</si>
  <si>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</si>
  <si>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</si>
  <si>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</si>
  <si>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</si>
  <si>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</si>
  <si>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</si>
  <si>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</si>
  <si>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</si>
  <si>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STOCKBRIDGE</t>
  </si>
  <si>
    <t>STOWE</t>
  </si>
  <si>
    <t>STRATTON</t>
  </si>
  <si>
    <t>SWANTON</t>
  </si>
  <si>
    <t>THETFORD</t>
  </si>
  <si>
    <t>VERGENNES</t>
  </si>
  <si>
    <t>WAITSFIELD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</si>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</sst>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4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42736</v>
      </c>
      <c r="F7" s="3" t="s">
        <v>3</v>
      </c>
      <c r="G7" s="5">
        <v>43100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34</v>
      </c>
    </row>
    <row r="23" ht="11.25" customHeight="1">
      <c r="B23" s="2"/>
    </row>
    <row r="24" ht="18.75">
      <c r="E24" s="6" t="s">
        <v>31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Annual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01/01/2017 - 12/31/2017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01/01/2016 - 12/31/2016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1100912235.49</v>
      </c>
      <c r="D6" s="42">
        <f t="shared" si="0"/>
        <v>550617851.1600001</v>
      </c>
      <c r="E6" s="43">
        <f t="shared" si="0"/>
        <v>219770475.54999998</v>
      </c>
      <c r="F6" s="41">
        <f t="shared" si="0"/>
        <v>1061269055.0300001</v>
      </c>
      <c r="G6" s="42">
        <f t="shared" si="0"/>
        <v>497365596.2500001</v>
      </c>
      <c r="H6" s="43">
        <f t="shared" si="0"/>
        <v>200894539.97999996</v>
      </c>
      <c r="I6" s="20">
        <f>_xlfn.IFERROR((C6-F6)/F6,"")</f>
        <v>0.037354505223823074</v>
      </c>
      <c r="J6" s="20">
        <f>_xlfn.IFERROR((D6-G6)/G6,"")</f>
        <v>0.1070686338409961</v>
      </c>
      <c r="K6" s="20">
        <f>_xlfn.IFERROR((E6-H6)/H6,"")</f>
        <v>0.09395942553679763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45037846.43</v>
      </c>
      <c r="D7" s="44">
        <f>IF('County Data'!E2&gt;9,'County Data'!D2,"*")</f>
        <v>15054020.85</v>
      </c>
      <c r="E7" s="45">
        <f>IF('County Data'!G2&gt;9,'County Data'!F2,"*")</f>
        <v>7746247.23</v>
      </c>
      <c r="F7" s="44">
        <f>IF('County Data'!I2&gt;9,'County Data'!H2,"*")</f>
        <v>44060358.94</v>
      </c>
      <c r="G7" s="44">
        <f>IF('County Data'!K2&gt;9,'County Data'!J2,"*")</f>
        <v>15820716.35</v>
      </c>
      <c r="H7" s="45">
        <f>IF('County Data'!M2&gt;9,'County Data'!L2,"*")</f>
        <v>7597347.8</v>
      </c>
      <c r="I7" s="22">
        <f aca="true" t="shared" si="1" ref="I7:I50">_xlfn.IFERROR((C7-F7)/F7,"")</f>
        <v>0.022185191258453286</v>
      </c>
      <c r="J7" s="22">
        <f aca="true" t="shared" si="2" ref="J7:J50">_xlfn.IFERROR((D7-G7)/G7,"")</f>
        <v>-0.048461490809801416</v>
      </c>
      <c r="K7" s="22">
        <f aca="true" t="shared" si="3" ref="K7:K50">_xlfn.IFERROR((E7-H7)/H7,"")</f>
        <v>0.019598869752942026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70893625.48</v>
      </c>
      <c r="D8" s="44">
        <f>IF('County Data'!E3&gt;9,'County Data'!D3,"*")</f>
        <v>41221831.52</v>
      </c>
      <c r="E8" s="45">
        <f>IF('County Data'!G3&gt;9,'County Data'!F3,"*")</f>
        <v>13495935.41</v>
      </c>
      <c r="F8" s="44">
        <f>IF('County Data'!I3&gt;9,'County Data'!H3,"*")</f>
        <v>68272361.89</v>
      </c>
      <c r="G8" s="44">
        <f>IF('County Data'!K3&gt;9,'County Data'!J3,"*")</f>
        <v>38327056.86</v>
      </c>
      <c r="H8" s="45">
        <f>IF('County Data'!M3&gt;9,'County Data'!L3,"*")</f>
        <v>12731962.31</v>
      </c>
      <c r="I8" s="22">
        <f t="shared" si="1"/>
        <v>0.03839421278882027</v>
      </c>
      <c r="J8" s="22">
        <f t="shared" si="2"/>
        <v>0.07552822724097902</v>
      </c>
      <c r="K8" s="22">
        <f t="shared" si="3"/>
        <v>0.06000434822210839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35453773.92</v>
      </c>
      <c r="D9" s="47">
        <f>IF('County Data'!E4&gt;9,'County Data'!D4,"*")</f>
        <v>9184594.53</v>
      </c>
      <c r="E9" s="48">
        <f>IF('County Data'!G4&gt;9,'County Data'!F4,"*")</f>
        <v>4714643.61</v>
      </c>
      <c r="F9" s="46">
        <f>IF('County Data'!I4&gt;9,'County Data'!H4,"*")</f>
        <v>33459706.59</v>
      </c>
      <c r="G9" s="47">
        <f>IF('County Data'!K4&gt;9,'County Data'!J4,"*")</f>
        <v>7979630.52</v>
      </c>
      <c r="H9" s="48">
        <f>IF('County Data'!M4&gt;9,'County Data'!L4,"*")</f>
        <v>4275724.93</v>
      </c>
      <c r="I9" s="9">
        <f t="shared" si="1"/>
        <v>0.05959607938092209</v>
      </c>
      <c r="J9" s="9">
        <f t="shared" si="2"/>
        <v>0.15100498788507816</v>
      </c>
      <c r="K9" s="9">
        <f t="shared" si="3"/>
        <v>0.10265362884323821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354180181.55</v>
      </c>
      <c r="D10" s="44">
        <f>IF('County Data'!E5&gt;9,'County Data'!D5,"*")</f>
        <v>122711401.4</v>
      </c>
      <c r="E10" s="45">
        <f>IF('County Data'!G5&gt;9,'County Data'!F5,"*")</f>
        <v>72167165.93</v>
      </c>
      <c r="F10" s="44">
        <f>IF('County Data'!I5&gt;9,'County Data'!H5,"*")</f>
        <v>348063507.37</v>
      </c>
      <c r="G10" s="44">
        <f>IF('County Data'!K5&gt;9,'County Data'!J5,"*")</f>
        <v>123317853.63</v>
      </c>
      <c r="H10" s="45">
        <f>IF('County Data'!M5&gt;9,'County Data'!L5,"*")</f>
        <v>70378799.65</v>
      </c>
      <c r="I10" s="22">
        <f t="shared" si="1"/>
        <v>0.01757344292200628</v>
      </c>
      <c r="J10" s="22">
        <f t="shared" si="2"/>
        <v>-0.004917797481454505</v>
      </c>
      <c r="K10" s="22">
        <f t="shared" si="3"/>
        <v>0.025410582290316185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1669780.33</v>
      </c>
      <c r="D11" s="47">
        <f>IF('County Data'!E6&gt;9,'County Data'!D6,"*")</f>
        <v>973660.26</v>
      </c>
      <c r="E11" s="48" t="str">
        <f>IF('County Data'!G6&gt;9,'County Data'!F6,"*")</f>
        <v>*</v>
      </c>
      <c r="F11" s="46">
        <f>IF('County Data'!I6&gt;9,'County Data'!H6,"*")</f>
        <v>1282725.47</v>
      </c>
      <c r="G11" s="47">
        <f>IF('County Data'!K6&gt;9,'County Data'!J6,"*")</f>
        <v>494586.61</v>
      </c>
      <c r="H11" s="48" t="str">
        <f>IF('County Data'!M6&gt;9,'County Data'!L6,"*")</f>
        <v>*</v>
      </c>
      <c r="I11" s="9">
        <f t="shared" si="1"/>
        <v>0.30174411364888554</v>
      </c>
      <c r="J11" s="9">
        <f t="shared" si="2"/>
        <v>0.9686344925512642</v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46903984.55</v>
      </c>
      <c r="D12" s="44">
        <f>IF('County Data'!E7&gt;9,'County Data'!D7,"*")</f>
        <v>13022999.15</v>
      </c>
      <c r="E12" s="45">
        <f>IF('County Data'!G7&gt;9,'County Data'!F7,"*")</f>
        <v>4808016.99</v>
      </c>
      <c r="F12" s="44">
        <f>IF('County Data'!I7&gt;9,'County Data'!H7,"*")</f>
        <v>44267080.08</v>
      </c>
      <c r="G12" s="44">
        <f>IF('County Data'!K7&gt;9,'County Data'!J7,"*")</f>
        <v>11237940.46</v>
      </c>
      <c r="H12" s="45">
        <f>IF('County Data'!M7&gt;9,'County Data'!L7,"*")</f>
        <v>4280885.36</v>
      </c>
      <c r="I12" s="22">
        <f t="shared" si="1"/>
        <v>0.0595680687597771</v>
      </c>
      <c r="J12" s="22">
        <f t="shared" si="2"/>
        <v>0.15884215585174932</v>
      </c>
      <c r="K12" s="22">
        <f t="shared" si="3"/>
        <v>0.12313612387882301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6399080.77</v>
      </c>
      <c r="D13" s="47">
        <f>IF('County Data'!E8&gt;9,'County Data'!D8,"*")</f>
        <v>3634223.53</v>
      </c>
      <c r="E13" s="48">
        <f>IF('County Data'!G8&gt;9,'County Data'!F8,"*")</f>
        <v>1243610.04</v>
      </c>
      <c r="F13" s="46">
        <f>IF('County Data'!I8&gt;9,'County Data'!H8,"*")</f>
        <v>6322815.51</v>
      </c>
      <c r="G13" s="47">
        <f>IF('County Data'!K8&gt;9,'County Data'!J8,"*")</f>
        <v>3737373.99</v>
      </c>
      <c r="H13" s="48">
        <f>IF('County Data'!M8&gt;9,'County Data'!L8,"*")</f>
        <v>1228068.57</v>
      </c>
      <c r="I13" s="9">
        <f t="shared" si="1"/>
        <v>0.012061914487205998</v>
      </c>
      <c r="J13" s="9">
        <f t="shared" si="2"/>
        <v>-0.027599715810084188</v>
      </c>
      <c r="K13" s="9">
        <f t="shared" si="3"/>
        <v>0.012655213543979854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70564345.15</v>
      </c>
      <c r="D14" s="44">
        <f>IF('County Data'!E9&gt;9,'County Data'!D9,"*")</f>
        <v>74309091.39</v>
      </c>
      <c r="E14" s="45">
        <f>IF('County Data'!G9&gt;9,'County Data'!F9,"*")</f>
        <v>18702958.56</v>
      </c>
      <c r="F14" s="44">
        <f>IF('County Data'!I9&gt;9,'County Data'!H9,"*")</f>
        <v>63685422.79</v>
      </c>
      <c r="G14" s="44">
        <f>IF('County Data'!K9&gt;9,'County Data'!J9,"*")</f>
        <v>70138769.34</v>
      </c>
      <c r="H14" s="45">
        <f>IF('County Data'!M9&gt;9,'County Data'!L9,"*")</f>
        <v>16360063.13</v>
      </c>
      <c r="I14" s="22">
        <f t="shared" si="1"/>
        <v>0.10801408012447312</v>
      </c>
      <c r="J14" s="22">
        <f t="shared" si="2"/>
        <v>0.05945815829451217</v>
      </c>
      <c r="K14" s="22">
        <f t="shared" si="3"/>
        <v>0.14320821450277604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19753640.86</v>
      </c>
      <c r="D15" s="49">
        <f>IF('County Data'!E10&gt;9,'County Data'!D10,"*")</f>
        <v>4979005.85</v>
      </c>
      <c r="E15" s="50">
        <f>IF('County Data'!G10&gt;9,'County Data'!F10,"*")</f>
        <v>2024452.7</v>
      </c>
      <c r="F15" s="49">
        <f>IF('County Data'!I10&gt;9,'County Data'!H10,"*")</f>
        <v>19961402.36</v>
      </c>
      <c r="G15" s="49">
        <f>IF('County Data'!K10&gt;9,'County Data'!J10,"*")</f>
        <v>5104642.35</v>
      </c>
      <c r="H15" s="50">
        <f>IF('County Data'!M10&gt;9,'County Data'!L10,"*")</f>
        <v>2097106.16</v>
      </c>
      <c r="I15" s="23">
        <f t="shared" si="1"/>
        <v>-0.010408161523577444</v>
      </c>
      <c r="J15" s="23">
        <f t="shared" si="2"/>
        <v>-0.02461220422229973</v>
      </c>
      <c r="K15" s="23">
        <f t="shared" si="3"/>
        <v>-0.034644626669734245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29439035.76</v>
      </c>
      <c r="D16" s="44">
        <f>IF('County Data'!E11&gt;9,'County Data'!D11,"*")</f>
        <v>9047631.54</v>
      </c>
      <c r="E16" s="45">
        <f>IF('County Data'!G11&gt;9,'County Data'!F11,"*")</f>
        <v>4405088.82</v>
      </c>
      <c r="F16" s="44">
        <f>IF('County Data'!I11&gt;9,'County Data'!H11,"*")</f>
        <v>28276106.73</v>
      </c>
      <c r="G16" s="44">
        <f>IF('County Data'!K11&gt;9,'County Data'!J11,"*")</f>
        <v>8988204.53</v>
      </c>
      <c r="H16" s="45">
        <f>IF('County Data'!M11&gt;9,'County Data'!L11,"*")</f>
        <v>4215544.52</v>
      </c>
      <c r="I16" s="22">
        <f t="shared" si="1"/>
        <v>0.04112762202747568</v>
      </c>
      <c r="J16" s="22">
        <f t="shared" si="2"/>
        <v>0.006611666412535428</v>
      </c>
      <c r="K16" s="22">
        <f t="shared" si="3"/>
        <v>0.04496318307178043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26176126.44</v>
      </c>
      <c r="D17" s="47">
        <f>IF('County Data'!E12&gt;9,'County Data'!D12,"*")</f>
        <v>76540228.48</v>
      </c>
      <c r="E17" s="48">
        <f>IF('County Data'!G12&gt;9,'County Data'!F12,"*")</f>
        <v>7106492.95</v>
      </c>
      <c r="F17" s="46">
        <f>IF('County Data'!I12&gt;9,'County Data'!H12,"*")</f>
        <v>24682268.99</v>
      </c>
      <c r="G17" s="47">
        <f>IF('County Data'!K12&gt;9,'County Data'!J12,"*")</f>
        <v>41574706.41</v>
      </c>
      <c r="H17" s="48" t="str">
        <f>IF('County Data'!M12&gt;9,'County Data'!L12,"*")</f>
        <v>*</v>
      </c>
      <c r="I17" s="9">
        <f t="shared" si="1"/>
        <v>0.06052350578487084</v>
      </c>
      <c r="J17" s="9">
        <f t="shared" si="2"/>
        <v>0.841028718884464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108118803.85</v>
      </c>
      <c r="D18" s="44">
        <f>IF('County Data'!E13&gt;9,'County Data'!D13,"*")</f>
        <v>48764963.2</v>
      </c>
      <c r="E18" s="45">
        <f>IF('County Data'!G13&gt;9,'County Data'!F13,"*")</f>
        <v>22533926.5</v>
      </c>
      <c r="F18" s="44">
        <f>IF('County Data'!I13&gt;9,'County Data'!H13,"*")</f>
        <v>102152075.23</v>
      </c>
      <c r="G18" s="44">
        <f>IF('County Data'!K13&gt;9,'County Data'!J13,"*")</f>
        <v>45709978.07</v>
      </c>
      <c r="H18" s="45">
        <f>IF('County Data'!M13&gt;9,'County Data'!L13,"*")</f>
        <v>20630191.94</v>
      </c>
      <c r="I18" s="22">
        <f t="shared" si="1"/>
        <v>0.05841025360048371</v>
      </c>
      <c r="J18" s="22">
        <f t="shared" si="2"/>
        <v>0.06683409747695822</v>
      </c>
      <c r="K18" s="22">
        <f t="shared" si="3"/>
        <v>0.09227905225199755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106837274.63</v>
      </c>
      <c r="D19" s="47">
        <f>IF('County Data'!E14&gt;9,'County Data'!D14,"*")</f>
        <v>28607696.25</v>
      </c>
      <c r="E19" s="48">
        <f>IF('County Data'!G14&gt;9,'County Data'!F14,"*")</f>
        <v>20332220.04</v>
      </c>
      <c r="F19" s="46">
        <f>IF('County Data'!I14&gt;9,'County Data'!H14,"*")</f>
        <v>102821962.58</v>
      </c>
      <c r="G19" s="47">
        <f>IF('County Data'!K14&gt;9,'County Data'!J14,"*")</f>
        <v>27555762.85</v>
      </c>
      <c r="H19" s="48">
        <f>IF('County Data'!M14&gt;9,'County Data'!L14,"*")</f>
        <v>19637666.42</v>
      </c>
      <c r="I19" s="9">
        <f t="shared" si="1"/>
        <v>0.03905111271218839</v>
      </c>
      <c r="J19" s="9">
        <f t="shared" si="2"/>
        <v>0.03817471523928427</v>
      </c>
      <c r="K19" s="9">
        <f t="shared" si="3"/>
        <v>0.0353684396681995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82060938.97</v>
      </c>
      <c r="D20" s="44">
        <f>IF('County Data'!E15&gt;9,'County Data'!D15,"*")</f>
        <v>33561329.07</v>
      </c>
      <c r="E20" s="45">
        <f>IF('County Data'!G15&gt;9,'County Data'!F15,"*")</f>
        <v>18414430.67</v>
      </c>
      <c r="F20" s="44">
        <f>IF('County Data'!I15&gt;9,'County Data'!H15,"*")</f>
        <v>79848402.02</v>
      </c>
      <c r="G20" s="44">
        <f>IF('County Data'!K15&gt;9,'County Data'!J15,"*")</f>
        <v>32099057.99</v>
      </c>
      <c r="H20" s="45">
        <f>IF('County Data'!M15&gt;9,'County Data'!L15,"*")</f>
        <v>16767466.47</v>
      </c>
      <c r="I20" s="22">
        <f t="shared" si="1"/>
        <v>0.027709220147521783</v>
      </c>
      <c r="J20" s="22">
        <f t="shared" si="2"/>
        <v>0.04555495305985464</v>
      </c>
      <c r="K20" s="22">
        <f t="shared" si="3"/>
        <v>0.09822379564299204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97423796.8</v>
      </c>
      <c r="D21" s="47">
        <f>IF('County Data'!E16&gt;9,'County Data'!D16,"*")</f>
        <v>69005174.14</v>
      </c>
      <c r="E21" s="48">
        <f>IF('County Data'!G16&gt;9,'County Data'!F16,"*")</f>
        <v>22075286.1</v>
      </c>
      <c r="F21" s="46">
        <f>IF('County Data'!I16&gt;9,'County Data'!H16,"*")</f>
        <v>94112858.48</v>
      </c>
      <c r="G21" s="47">
        <f>IF('County Data'!K16&gt;9,'County Data'!J16,"*")</f>
        <v>65279316.29</v>
      </c>
      <c r="H21" s="48">
        <f>IF('County Data'!M16&gt;9,'County Data'!L16,"*")</f>
        <v>20693712.72</v>
      </c>
      <c r="I21" s="9">
        <f t="shared" si="1"/>
        <v>0.03518050958683401</v>
      </c>
      <c r="J21" s="9">
        <f t="shared" si="2"/>
        <v>0.05707562612096104</v>
      </c>
      <c r="K21" s="9">
        <f t="shared" si="3"/>
        <v>0.06676295349672771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Annual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01/01/2017 - 12/31/2017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01/01/2016 - 12/31/2016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171668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224250.44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-0.23448087771867918</v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1134576.83</v>
      </c>
      <c r="D7" s="47">
        <f>IF('Town Data'!E3&gt;9,'Town Data'!D3,"*")</f>
        <v>347370.82</v>
      </c>
      <c r="E7" s="48" t="str">
        <f>IF('Town Data'!G3&gt;9,'Town Data'!F3,"*")</f>
        <v>*</v>
      </c>
      <c r="F7" s="46">
        <f>IF('Town Data'!I3&gt;9,'Town Data'!H3,"*")</f>
        <v>1113225.11</v>
      </c>
      <c r="G7" s="47">
        <f>IF('Town Data'!K3&gt;9,'Town Data'!J3,"*")</f>
        <v>430634.98</v>
      </c>
      <c r="H7" s="48" t="str">
        <f>IF('Town Data'!M3&gt;9,'Town Data'!L3,"*")</f>
        <v>*</v>
      </c>
      <c r="I7" s="9">
        <f aca="true" t="shared" si="0" ref="I7:I70">_xlfn.IFERROR((C7-F7)/F7,"")</f>
        <v>0.01918005604454967</v>
      </c>
      <c r="J7" s="9">
        <f aca="true" t="shared" si="1" ref="J7:J70">_xlfn.IFERROR((D7-G7)/G7,"")</f>
        <v>-0.19335205885968665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1723864.05</v>
      </c>
      <c r="D8" s="44">
        <f>IF('Town Data'!E4&gt;9,'Town Data'!D4,"*")</f>
        <v>915086.98</v>
      </c>
      <c r="E8" s="45" t="str">
        <f>IF('Town Data'!G4&gt;9,'Town Data'!F4,"*")</f>
        <v>*</v>
      </c>
      <c r="F8" s="44">
        <f>IF('Town Data'!I4&gt;9,'Town Data'!H4,"*")</f>
        <v>1785028.71</v>
      </c>
      <c r="G8" s="44">
        <f>IF('Town Data'!K4&gt;9,'Town Data'!J4,"*")</f>
        <v>924128.53</v>
      </c>
      <c r="H8" s="45" t="str">
        <f>IF('Town Data'!M4&gt;9,'Town Data'!L4,"*")</f>
        <v>*</v>
      </c>
      <c r="I8" s="22">
        <f t="shared" si="0"/>
        <v>-0.03426536484110663</v>
      </c>
      <c r="J8" s="22">
        <f t="shared" si="1"/>
        <v>-0.009783866319980454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51" t="str">
        <f>IF('Town Data'!C5&gt;9,'Town Data'!B5,"*")</f>
        <v>*</v>
      </c>
      <c r="D9" s="47">
        <f>IF('Town Data'!E5&gt;9,'Town Data'!D5,"*")</f>
        <v>7183001.95</v>
      </c>
      <c r="E9" s="48" t="str">
        <f>IF('Town Data'!G5&gt;9,'Town Data'!F5,"*")</f>
        <v>*</v>
      </c>
      <c r="F9" s="46" t="str">
        <f>IF('Town Data'!I5&gt;9,'Town Data'!H5,"*")</f>
        <v>*</v>
      </c>
      <c r="G9" s="47">
        <f>IF('Town Data'!K5&gt;9,'Town Data'!J5,"*")</f>
        <v>6724953.64</v>
      </c>
      <c r="H9" s="48" t="str">
        <f>IF('Town Data'!M5&gt;9,'Town Data'!L5,"*")</f>
        <v>*</v>
      </c>
      <c r="I9" s="9">
        <f t="shared" si="0"/>
      </c>
      <c r="J9" s="9">
        <f t="shared" si="1"/>
        <v>0.06811174240303024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 t="str">
        <f>IF('Town Data'!C6&gt;9,'Town Data'!B6,"*")</f>
        <v>*</v>
      </c>
      <c r="D10" s="44">
        <f>IF('Town Data'!E6&gt;9,'Town Data'!D6,"*")</f>
        <v>91899.9</v>
      </c>
      <c r="E10" s="45" t="str">
        <f>IF('Town Data'!G6&gt;9,'Town Data'!F6,"*")</f>
        <v>*</v>
      </c>
      <c r="F10" s="44" t="str">
        <f>IF('Town Data'!I6&gt;9,'Town Data'!H6,"*")</f>
        <v>*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51">
        <f>IF('Town Data'!C7&gt;9,'Town Data'!B7,"*")</f>
        <v>27764069.89</v>
      </c>
      <c r="D11" s="47">
        <f>IF('Town Data'!E7&gt;9,'Town Data'!D7,"*")</f>
        <v>1836600.83</v>
      </c>
      <c r="E11" s="48">
        <f>IF('Town Data'!G7&gt;9,'Town Data'!F7,"*")</f>
        <v>3373637.38</v>
      </c>
      <c r="F11" s="46">
        <f>IF('Town Data'!I7&gt;9,'Town Data'!H7,"*")</f>
        <v>27017340.39</v>
      </c>
      <c r="G11" s="47">
        <f>IF('Town Data'!K7&gt;9,'Town Data'!J7,"*")</f>
        <v>1629832.59</v>
      </c>
      <c r="H11" s="48">
        <f>IF('Town Data'!M7&gt;9,'Town Data'!L7,"*")</f>
        <v>3365768.07</v>
      </c>
      <c r="I11" s="9">
        <f t="shared" si="0"/>
        <v>0.027638897434789287</v>
      </c>
      <c r="J11" s="9">
        <f t="shared" si="1"/>
        <v>0.12686471068786273</v>
      </c>
      <c r="K11" s="9">
        <f t="shared" si="2"/>
        <v>0.002338042858669123</v>
      </c>
      <c r="L11" s="15"/>
    </row>
    <row r="12" spans="1:12" ht="15">
      <c r="A12" s="15"/>
      <c r="B12" s="27" t="str">
        <f>'Town Data'!A8</f>
        <v>BARTON</v>
      </c>
      <c r="C12" s="52">
        <f>IF('Town Data'!C8&gt;9,'Town Data'!B8,"*")</f>
        <v>1889636.45</v>
      </c>
      <c r="D12" s="44">
        <f>IF('Town Data'!E8&gt;9,'Town Data'!D8,"*")</f>
        <v>539107.12</v>
      </c>
      <c r="E12" s="45" t="str">
        <f>IF('Town Data'!G8&gt;9,'Town Data'!F8,"*")</f>
        <v>*</v>
      </c>
      <c r="F12" s="44">
        <f>IF('Town Data'!I8&gt;9,'Town Data'!H8,"*")</f>
        <v>1936286.25</v>
      </c>
      <c r="G12" s="44">
        <f>IF('Town Data'!K8&gt;9,'Town Data'!J8,"*")</f>
        <v>537126.44</v>
      </c>
      <c r="H12" s="45" t="str">
        <f>IF('Town Data'!M8&gt;9,'Town Data'!L8,"*")</f>
        <v>*</v>
      </c>
      <c r="I12" s="22">
        <f t="shared" si="0"/>
        <v>-0.024092408857419735</v>
      </c>
      <c r="J12" s="22">
        <f t="shared" si="1"/>
        <v>0.003687548875829035</v>
      </c>
      <c r="K12" s="22">
        <f t="shared" si="2"/>
      </c>
      <c r="L12" s="15"/>
    </row>
    <row r="13" spans="1:12" ht="15">
      <c r="A13" s="15"/>
      <c r="B13" s="15" t="str">
        <f>'Town Data'!A9</f>
        <v>BENNINGTON</v>
      </c>
      <c r="C13" s="51">
        <f>IF('Town Data'!C9&gt;9,'Town Data'!B9,"*")</f>
        <v>30799934.03</v>
      </c>
      <c r="D13" s="47">
        <f>IF('Town Data'!E9&gt;9,'Town Data'!D9,"*")</f>
        <v>7688707.94</v>
      </c>
      <c r="E13" s="48">
        <f>IF('Town Data'!G9&gt;9,'Town Data'!F9,"*")</f>
        <v>4135033.57</v>
      </c>
      <c r="F13" s="46">
        <f>IF('Town Data'!I9&gt;9,'Town Data'!H9,"*")</f>
        <v>29960648.56</v>
      </c>
      <c r="G13" s="47">
        <f>IF('Town Data'!K9&gt;9,'Town Data'!J9,"*")</f>
        <v>7368566.62</v>
      </c>
      <c r="H13" s="48">
        <f>IF('Town Data'!M9&gt;9,'Town Data'!L9,"*")</f>
        <v>4098981.39</v>
      </c>
      <c r="I13" s="9">
        <f t="shared" si="0"/>
        <v>0.028012927300930315</v>
      </c>
      <c r="J13" s="9">
        <f t="shared" si="1"/>
        <v>0.043446892253245356</v>
      </c>
      <c r="K13" s="9">
        <f t="shared" si="2"/>
        <v>0.008795399776137969</v>
      </c>
      <c r="L13" s="15"/>
    </row>
    <row r="14" spans="1:12" ht="15">
      <c r="A14" s="15"/>
      <c r="B14" s="27" t="str">
        <f>'Town Data'!A10</f>
        <v>BERLIN</v>
      </c>
      <c r="C14" s="52">
        <f>IF('Town Data'!C10&gt;9,'Town Data'!B10,"*")</f>
        <v>9334732.89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8863074.11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0.05321616113621792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BETHEL</v>
      </c>
      <c r="C15" s="51">
        <f>IF('Town Data'!C11&gt;9,'Town Data'!B11,"*")</f>
        <v>2442001.49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2180661.07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0.11984458455985571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BRADFORD</v>
      </c>
      <c r="C16" s="53">
        <f>IF('Town Data'!C12&gt;9,'Town Data'!B12,"*")</f>
        <v>4832120.42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4849249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-0.003532212926166521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BRANDON</v>
      </c>
      <c r="C17" s="52">
        <f>IF('Town Data'!C13&gt;9,'Town Data'!B13,"*")</f>
        <v>4259835.61</v>
      </c>
      <c r="D17" s="44">
        <f>IF('Town Data'!E13&gt;9,'Town Data'!D13,"*")</f>
        <v>1089822.36</v>
      </c>
      <c r="E17" s="45" t="str">
        <f>IF('Town Data'!G13&gt;9,'Town Data'!F13,"*")</f>
        <v>*</v>
      </c>
      <c r="F17" s="44">
        <f>IF('Town Data'!I13&gt;9,'Town Data'!H13,"*")</f>
        <v>4737831.25</v>
      </c>
      <c r="G17" s="44">
        <f>IF('Town Data'!K13&gt;9,'Town Data'!J13,"*")</f>
        <v>1145528.7</v>
      </c>
      <c r="H17" s="45" t="str">
        <f>IF('Town Data'!M13&gt;9,'Town Data'!L13,"*")</f>
        <v>*</v>
      </c>
      <c r="I17" s="22">
        <f t="shared" si="0"/>
        <v>-0.10088912305603955</v>
      </c>
      <c r="J17" s="22">
        <f t="shared" si="1"/>
        <v>-0.04862937087477586</v>
      </c>
      <c r="K17" s="22">
        <f t="shared" si="2"/>
      </c>
      <c r="L17" s="15"/>
    </row>
    <row r="18" spans="1:12" ht="15">
      <c r="A18" s="15"/>
      <c r="B18" s="15" t="str">
        <f>'Town Data'!A14</f>
        <v>BRATTLEBORO</v>
      </c>
      <c r="C18" s="51">
        <f>IF('Town Data'!C14&gt;9,'Town Data'!B14,"*")</f>
        <v>41057011.38</v>
      </c>
      <c r="D18" s="47">
        <f>IF('Town Data'!E14&gt;9,'Town Data'!D14,"*")</f>
        <v>9638523.25</v>
      </c>
      <c r="E18" s="48">
        <f>IF('Town Data'!G14&gt;9,'Town Data'!F14,"*")</f>
        <v>5806937.27</v>
      </c>
      <c r="F18" s="46">
        <f>IF('Town Data'!I14&gt;9,'Town Data'!H14,"*")</f>
        <v>41401490.09</v>
      </c>
      <c r="G18" s="47">
        <f>IF('Town Data'!K14&gt;9,'Town Data'!J14,"*")</f>
        <v>9163965.9</v>
      </c>
      <c r="H18" s="48">
        <f>IF('Town Data'!M14&gt;9,'Town Data'!L14,"*")</f>
        <v>5711063.84</v>
      </c>
      <c r="I18" s="9">
        <f t="shared" si="0"/>
        <v>-0.008320442313819166</v>
      </c>
      <c r="J18" s="9">
        <f t="shared" si="1"/>
        <v>0.051785150138980725</v>
      </c>
      <c r="K18" s="9">
        <f t="shared" si="2"/>
        <v>0.016787315408472076</v>
      </c>
      <c r="L18" s="15"/>
    </row>
    <row r="19" spans="1:12" ht="15">
      <c r="A19" s="15"/>
      <c r="B19" s="27" t="str">
        <f>'Town Data'!A15</f>
        <v>BRIDGEWATER</v>
      </c>
      <c r="C19" s="52" t="str">
        <f>IF('Town Data'!C15&gt;9,'Town Data'!B15,"*")</f>
        <v>*</v>
      </c>
      <c r="D19" s="44">
        <f>IF('Town Data'!E15&gt;9,'Town Data'!D15,"*")</f>
        <v>363127.84</v>
      </c>
      <c r="E19" s="45" t="str">
        <f>IF('Town Data'!G15&gt;9,'Town Data'!F15,"*")</f>
        <v>*</v>
      </c>
      <c r="F19" s="44">
        <f>IF('Town Data'!I15&gt;9,'Town Data'!H15,"*")</f>
        <v>2482270.39</v>
      </c>
      <c r="G19" s="44">
        <f>IF('Town Data'!K15&gt;9,'Town Data'!J15,"*")</f>
        <v>416846.27</v>
      </c>
      <c r="H19" s="45" t="str">
        <f>IF('Town Data'!M15&gt;9,'Town Data'!L15,"*")</f>
        <v>*</v>
      </c>
      <c r="I19" s="22">
        <f t="shared" si="0"/>
      </c>
      <c r="J19" s="22">
        <f t="shared" si="1"/>
        <v>-0.1288686834117527</v>
      </c>
      <c r="K19" s="22">
        <f t="shared" si="2"/>
      </c>
      <c r="L19" s="15"/>
    </row>
    <row r="20" spans="1:12" ht="15">
      <c r="A20" s="15"/>
      <c r="B20" s="15" t="str">
        <f>'Town Data'!A16</f>
        <v>BRIGHTON</v>
      </c>
      <c r="C20" s="51" t="str">
        <f>IF('Town Data'!C16&gt;9,'Town Data'!B16,"*")</f>
        <v>*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>
        <f>IF('Town Data'!K16&gt;9,'Town Data'!J16,"*")</f>
        <v>210202.72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BRISTOL</v>
      </c>
      <c r="C21" s="52">
        <f>IF('Town Data'!C17&gt;9,'Town Data'!B17,"*")</f>
        <v>4514742.98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4603488.5</v>
      </c>
      <c r="G21" s="44">
        <f>IF('Town Data'!K17&gt;9,'Town Data'!J17,"*")</f>
        <v>307449.08</v>
      </c>
      <c r="H21" s="45" t="str">
        <f>IF('Town Data'!M17&gt;9,'Town Data'!L17,"*")</f>
        <v>*</v>
      </c>
      <c r="I21" s="22">
        <f t="shared" si="0"/>
        <v>-0.01927788458687353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BURKE</v>
      </c>
      <c r="C22" s="51">
        <f>IF('Town Data'!C18&gt;9,'Town Data'!B18,"*")</f>
        <v>3338097.62</v>
      </c>
      <c r="D22" s="47">
        <f>IF('Town Data'!E18&gt;9,'Town Data'!D18,"*")</f>
        <v>2781065.38</v>
      </c>
      <c r="E22" s="48" t="str">
        <f>IF('Town Data'!G18&gt;9,'Town Data'!F18,"*")</f>
        <v>*</v>
      </c>
      <c r="F22" s="46">
        <f>IF('Town Data'!I18&gt;9,'Town Data'!H18,"*")</f>
        <v>2336486.69</v>
      </c>
      <c r="G22" s="47">
        <f>IF('Town Data'!K18&gt;9,'Town Data'!J18,"*")</f>
        <v>1091414.71</v>
      </c>
      <c r="H22" s="48" t="str">
        <f>IF('Town Data'!M18&gt;9,'Town Data'!L18,"*")</f>
        <v>*</v>
      </c>
      <c r="I22" s="9">
        <f t="shared" si="0"/>
        <v>0.428682489092202</v>
      </c>
      <c r="J22" s="9">
        <f t="shared" si="1"/>
        <v>1.5481289142602814</v>
      </c>
      <c r="K22" s="9">
        <f t="shared" si="2"/>
      </c>
      <c r="L22" s="15"/>
    </row>
    <row r="23" spans="1:12" ht="15">
      <c r="A23" s="15"/>
      <c r="B23" s="27" t="str">
        <f>'Town Data'!A19</f>
        <v>BURLINGTON</v>
      </c>
      <c r="C23" s="52">
        <f>IF('Town Data'!C19&gt;9,'Town Data'!B19,"*")</f>
        <v>116622295.97</v>
      </c>
      <c r="D23" s="44">
        <f>IF('Town Data'!E19&gt;9,'Town Data'!D19,"*")</f>
        <v>39159555.12</v>
      </c>
      <c r="E23" s="45">
        <f>IF('Town Data'!G19&gt;9,'Town Data'!F19,"*")</f>
        <v>40819227.09</v>
      </c>
      <c r="F23" s="44">
        <f>IF('Town Data'!I19&gt;9,'Town Data'!H19,"*")</f>
        <v>113695985.56</v>
      </c>
      <c r="G23" s="44">
        <f>IF('Town Data'!K19&gt;9,'Town Data'!J19,"*")</f>
        <v>39849158.77</v>
      </c>
      <c r="H23" s="45">
        <f>IF('Town Data'!M19&gt;9,'Town Data'!L19,"*")</f>
        <v>39071121.76</v>
      </c>
      <c r="I23" s="22">
        <f t="shared" si="0"/>
        <v>0.025738027561718217</v>
      </c>
      <c r="J23" s="22">
        <f t="shared" si="1"/>
        <v>-0.017305350257962444</v>
      </c>
      <c r="K23" s="22">
        <f t="shared" si="2"/>
        <v>0.04474162120908621</v>
      </c>
      <c r="L23" s="15"/>
    </row>
    <row r="24" spans="1:12" ht="15">
      <c r="A24" s="15"/>
      <c r="B24" s="15" t="str">
        <f>'Town Data'!A20</f>
        <v>CAMBRIDGE</v>
      </c>
      <c r="C24" s="51">
        <f>IF('Town Data'!C20&gt;9,'Town Data'!B20,"*")</f>
        <v>7737487.64</v>
      </c>
      <c r="D24" s="47">
        <f>IF('Town Data'!E20&gt;9,'Town Data'!D20,"*")</f>
        <v>7235833.35</v>
      </c>
      <c r="E24" s="48">
        <f>IF('Town Data'!G20&gt;9,'Town Data'!F20,"*")</f>
        <v>1880510.58</v>
      </c>
      <c r="F24" s="46">
        <f>IF('Town Data'!I20&gt;9,'Town Data'!H20,"*")</f>
        <v>7229551.13</v>
      </c>
      <c r="G24" s="47">
        <f>IF('Town Data'!K20&gt;9,'Town Data'!J20,"*")</f>
        <v>7099866.58</v>
      </c>
      <c r="H24" s="48">
        <f>IF('Town Data'!M20&gt;9,'Town Data'!L20,"*")</f>
        <v>1791993.44</v>
      </c>
      <c r="I24" s="9">
        <f t="shared" si="0"/>
        <v>0.07025837439509192</v>
      </c>
      <c r="J24" s="9">
        <f t="shared" si="1"/>
        <v>0.01915060916539076</v>
      </c>
      <c r="K24" s="9">
        <f t="shared" si="2"/>
        <v>0.04939590627072839</v>
      </c>
      <c r="L24" s="15"/>
    </row>
    <row r="25" spans="1:12" ht="15">
      <c r="A25" s="15"/>
      <c r="B25" s="27" t="str">
        <f>'Town Data'!A21</f>
        <v>CASTLETON</v>
      </c>
      <c r="C25" s="52">
        <f>IF('Town Data'!C21&gt;9,'Town Data'!B21,"*")</f>
        <v>5425884.19</v>
      </c>
      <c r="D25" s="44">
        <f>IF('Town Data'!E21&gt;9,'Town Data'!D21,"*")</f>
        <v>863361.91</v>
      </c>
      <c r="E25" s="45" t="str">
        <f>IF('Town Data'!G21&gt;9,'Town Data'!F21,"*")</f>
        <v>*</v>
      </c>
      <c r="F25" s="44">
        <f>IF('Town Data'!I21&gt;9,'Town Data'!H21,"*")</f>
        <v>5190779.63</v>
      </c>
      <c r="G25" s="44">
        <f>IF('Town Data'!K21&gt;9,'Town Data'!J21,"*")</f>
        <v>547583.93</v>
      </c>
      <c r="H25" s="45" t="str">
        <f>IF('Town Data'!M21&gt;9,'Town Data'!L21,"*")</f>
        <v>*</v>
      </c>
      <c r="I25" s="22">
        <f t="shared" si="0"/>
        <v>0.045292726094789064</v>
      </c>
      <c r="J25" s="22">
        <f t="shared" si="1"/>
        <v>0.5766750313509017</v>
      </c>
      <c r="K25" s="22">
        <f t="shared" si="2"/>
      </c>
      <c r="L25" s="15"/>
    </row>
    <row r="26" spans="1:12" ht="15">
      <c r="A26" s="15"/>
      <c r="B26" s="15" t="str">
        <f>'Town Data'!A22</f>
        <v>CAVENDISH</v>
      </c>
      <c r="C26" s="51">
        <f>IF('Town Data'!C22&gt;9,'Town Data'!B22,"*")</f>
        <v>1184464.45</v>
      </c>
      <c r="D26" s="47">
        <f>IF('Town Data'!E22&gt;9,'Town Data'!D22,"*")</f>
        <v>3348944.02</v>
      </c>
      <c r="E26" s="48" t="str">
        <f>IF('Town Data'!G22&gt;9,'Town Data'!F22,"*")</f>
        <v>*</v>
      </c>
      <c r="F26" s="46" t="str">
        <f>IF('Town Data'!I22&gt;9,'Town Data'!H22,"*")</f>
        <v>*</v>
      </c>
      <c r="G26" s="47">
        <f>IF('Town Data'!K22&gt;9,'Town Data'!J22,"*")</f>
        <v>3050107</v>
      </c>
      <c r="H26" s="48" t="str">
        <f>IF('Town Data'!M22&gt;9,'Town Data'!L22,"*")</f>
        <v>*</v>
      </c>
      <c r="I26" s="9">
        <f t="shared" si="0"/>
      </c>
      <c r="J26" s="9">
        <f t="shared" si="1"/>
        <v>0.09797591363188243</v>
      </c>
      <c r="K26" s="9">
        <f t="shared" si="2"/>
      </c>
      <c r="L26" s="15"/>
    </row>
    <row r="27" spans="1:12" ht="15">
      <c r="A27" s="15"/>
      <c r="B27" s="27" t="str">
        <f>'Town Data'!A23</f>
        <v>CHARLOTTE</v>
      </c>
      <c r="C27" s="52">
        <f>IF('Town Data'!C23&gt;9,'Town Data'!B23,"*")</f>
        <v>829339.42</v>
      </c>
      <c r="D27" s="44">
        <f>IF('Town Data'!E23&gt;9,'Town Data'!D23,"*")</f>
        <v>664344.32</v>
      </c>
      <c r="E27" s="45" t="str">
        <f>IF('Town Data'!G23&gt;9,'Town Data'!F23,"*")</f>
        <v>*</v>
      </c>
      <c r="F27" s="44">
        <f>IF('Town Data'!I23&gt;9,'Town Data'!H23,"*")</f>
        <v>884743.35</v>
      </c>
      <c r="G27" s="44">
        <f>IF('Town Data'!K23&gt;9,'Town Data'!J23,"*")</f>
        <v>653406.52</v>
      </c>
      <c r="H27" s="45" t="str">
        <f>IF('Town Data'!M23&gt;9,'Town Data'!L23,"*")</f>
        <v>*</v>
      </c>
      <c r="I27" s="22">
        <f t="shared" si="0"/>
        <v>-0.06262147096104191</v>
      </c>
      <c r="J27" s="22">
        <f t="shared" si="1"/>
        <v>0.016739655429211096</v>
      </c>
      <c r="K27" s="22">
        <f t="shared" si="2"/>
      </c>
      <c r="L27" s="15"/>
    </row>
    <row r="28" spans="1:12" ht="15">
      <c r="A28" s="15"/>
      <c r="B28" s="15" t="str">
        <f>'Town Data'!A24</f>
        <v>CHESTER</v>
      </c>
      <c r="C28" s="51">
        <f>IF('Town Data'!C24&gt;9,'Town Data'!B24,"*")</f>
        <v>3701506.65</v>
      </c>
      <c r="D28" s="47">
        <f>IF('Town Data'!E24&gt;9,'Town Data'!D24,"*")</f>
        <v>1056346.49</v>
      </c>
      <c r="E28" s="48" t="str">
        <f>IF('Town Data'!G24&gt;9,'Town Data'!F24,"*")</f>
        <v>*</v>
      </c>
      <c r="F28" s="46">
        <f>IF('Town Data'!I24&gt;9,'Town Data'!H24,"*")</f>
        <v>3335191.97</v>
      </c>
      <c r="G28" s="47">
        <f>IF('Town Data'!K24&gt;9,'Town Data'!J24,"*")</f>
        <v>1004598.72</v>
      </c>
      <c r="H28" s="48" t="str">
        <f>IF('Town Data'!M24&gt;9,'Town Data'!L24,"*")</f>
        <v>*</v>
      </c>
      <c r="I28" s="9">
        <f t="shared" si="0"/>
        <v>0.10983316201735749</v>
      </c>
      <c r="J28" s="9">
        <f t="shared" si="1"/>
        <v>0.0515108858589826</v>
      </c>
      <c r="K28" s="9">
        <f t="shared" si="2"/>
      </c>
      <c r="L28" s="15"/>
    </row>
    <row r="29" spans="1:12" ht="15">
      <c r="A29" s="15"/>
      <c r="B29" s="27" t="str">
        <f>'Town Data'!A25</f>
        <v>COLCHESTER</v>
      </c>
      <c r="C29" s="52">
        <f>IF('Town Data'!C25&gt;9,'Town Data'!B25,"*")</f>
        <v>27053612.06</v>
      </c>
      <c r="D29" s="44">
        <f>IF('Town Data'!E25&gt;9,'Town Data'!D25,"*")</f>
        <v>15170245.75</v>
      </c>
      <c r="E29" s="45">
        <f>IF('Town Data'!G25&gt;9,'Town Data'!F25,"*")</f>
        <v>3073224.5</v>
      </c>
      <c r="F29" s="44">
        <f>IF('Town Data'!I25&gt;9,'Town Data'!H25,"*")</f>
        <v>26120723.84</v>
      </c>
      <c r="G29" s="44">
        <f>IF('Town Data'!K25&gt;9,'Town Data'!J25,"*")</f>
        <v>14761126.44</v>
      </c>
      <c r="H29" s="45">
        <f>IF('Town Data'!M25&gt;9,'Town Data'!L25,"*")</f>
        <v>3180325.74</v>
      </c>
      <c r="I29" s="22">
        <f t="shared" si="0"/>
        <v>0.03571448577437274</v>
      </c>
      <c r="J29" s="22">
        <f t="shared" si="1"/>
        <v>0.027715995229968406</v>
      </c>
      <c r="K29" s="22">
        <f t="shared" si="2"/>
        <v>-0.033676185634997316</v>
      </c>
      <c r="L29" s="15"/>
    </row>
    <row r="30" spans="1:12" ht="15">
      <c r="A30" s="15"/>
      <c r="B30" s="15" t="str">
        <f>'Town Data'!A26</f>
        <v>CRAFTSBURY</v>
      </c>
      <c r="C30" s="51" t="str">
        <f>IF('Town Data'!C26&gt;9,'Town Data'!B26,"*")</f>
        <v>*</v>
      </c>
      <c r="D30" s="47">
        <f>IF('Town Data'!E26&gt;9,'Town Data'!D26,"*")</f>
        <v>303728.01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312003.52</v>
      </c>
      <c r="H30" s="48" t="str">
        <f>IF('Town Data'!M26&gt;9,'Town Data'!L26,"*")</f>
        <v>*</v>
      </c>
      <c r="I30" s="9">
        <f t="shared" si="0"/>
      </c>
      <c r="J30" s="9">
        <f t="shared" si="1"/>
        <v>-0.026523771270272875</v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1959880.52</v>
      </c>
      <c r="D31" s="44">
        <f>IF('Town Data'!E27&gt;9,'Town Data'!D27,"*")</f>
        <v>222446.65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>
        <f>IF('Town Data'!K27&gt;9,'Town Data'!J27,"*")</f>
        <v>192632.11</v>
      </c>
      <c r="H31" s="45" t="str">
        <f>IF('Town Data'!M27&gt;9,'Town Data'!L27,"*")</f>
        <v>*</v>
      </c>
      <c r="I31" s="22">
        <f t="shared" si="0"/>
      </c>
      <c r="J31" s="22">
        <f t="shared" si="1"/>
        <v>0.15477450773913035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51">
        <f>IF('Town Data'!C28&gt;9,'Town Data'!B28,"*")</f>
        <v>9430384.28</v>
      </c>
      <c r="D32" s="47">
        <f>IF('Town Data'!E28&gt;9,'Town Data'!D28,"*")</f>
        <v>992289.26</v>
      </c>
      <c r="E32" s="48" t="str">
        <f>IF('Town Data'!G28&gt;9,'Town Data'!F28,"*")</f>
        <v>*</v>
      </c>
      <c r="F32" s="46">
        <f>IF('Town Data'!I28&gt;9,'Town Data'!H28,"*")</f>
        <v>9157575.95</v>
      </c>
      <c r="G32" s="47">
        <f>IF('Town Data'!K28&gt;9,'Town Data'!J28,"*")</f>
        <v>1109065.34</v>
      </c>
      <c r="H32" s="48" t="str">
        <f>IF('Town Data'!M28&gt;9,'Town Data'!L28,"*")</f>
        <v>*</v>
      </c>
      <c r="I32" s="9">
        <f t="shared" si="0"/>
        <v>0.02979045235218607</v>
      </c>
      <c r="J32" s="9">
        <f t="shared" si="1"/>
        <v>-0.1052923356165833</v>
      </c>
      <c r="K32" s="9">
        <f t="shared" si="2"/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5281269.95</v>
      </c>
      <c r="D33" s="44">
        <f>IF('Town Data'!E29&gt;9,'Town Data'!D29,"*")</f>
        <v>2348416.38</v>
      </c>
      <c r="E33" s="45" t="str">
        <f>IF('Town Data'!G29&gt;9,'Town Data'!F29,"*")</f>
        <v>*</v>
      </c>
      <c r="F33" s="44">
        <f>IF('Town Data'!I29&gt;9,'Town Data'!H29,"*")</f>
        <v>4626766.51</v>
      </c>
      <c r="G33" s="44">
        <f>IF('Town Data'!K29&gt;9,'Town Data'!J29,"*")</f>
        <v>2097985.08</v>
      </c>
      <c r="H33" s="45" t="str">
        <f>IF('Town Data'!M29&gt;9,'Town Data'!L29,"*")</f>
        <v>*</v>
      </c>
      <c r="I33" s="22">
        <f t="shared" si="0"/>
        <v>0.14146022683128665</v>
      </c>
      <c r="J33" s="22">
        <f t="shared" si="1"/>
        <v>0.11936753144116725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51">
        <f>IF('Town Data'!C30&gt;9,'Town Data'!B30,"*")</f>
        <v>6454652.92</v>
      </c>
      <c r="D34" s="47">
        <f>IF('Town Data'!E30&gt;9,'Town Data'!D30,"*")</f>
        <v>4846743.46</v>
      </c>
      <c r="E34" s="48">
        <f>IF('Town Data'!G30&gt;9,'Town Data'!F30,"*")</f>
        <v>2251173.86</v>
      </c>
      <c r="F34" s="46">
        <f>IF('Town Data'!I30&gt;9,'Town Data'!H30,"*")</f>
        <v>5906048.66</v>
      </c>
      <c r="G34" s="47">
        <f>IF('Town Data'!K30&gt;9,'Town Data'!J30,"*")</f>
        <v>4688986.16</v>
      </c>
      <c r="H34" s="48">
        <f>IF('Town Data'!M30&gt;9,'Town Data'!L30,"*")</f>
        <v>2016727.59</v>
      </c>
      <c r="I34" s="9">
        <f t="shared" si="0"/>
        <v>0.09288854386106594</v>
      </c>
      <c r="J34" s="9">
        <f t="shared" si="1"/>
        <v>0.03364422385072679</v>
      </c>
      <c r="K34" s="9">
        <f t="shared" si="2"/>
        <v>0.11625083683215727</v>
      </c>
      <c r="L34" s="15"/>
    </row>
    <row r="35" spans="1:12" ht="15">
      <c r="A35" s="15"/>
      <c r="B35" s="27" t="str">
        <f>'Town Data'!A31</f>
        <v>EDEN</v>
      </c>
      <c r="C35" s="52" t="str">
        <f>IF('Town Data'!C31&gt;9,'Town Data'!B31,"*")</f>
        <v>*</v>
      </c>
      <c r="D35" s="44">
        <f>IF('Town Data'!E31&gt;9,'Town Data'!D31,"*")</f>
        <v>119650.4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>
        <f>IF('Town Data'!K31&gt;9,'Town Data'!J31,"*")</f>
        <v>123543.11</v>
      </c>
      <c r="H35" s="45" t="str">
        <f>IF('Town Data'!M31&gt;9,'Town Data'!L31,"*")</f>
        <v>*</v>
      </c>
      <c r="I35" s="22">
        <f t="shared" si="0"/>
      </c>
      <c r="J35" s="22">
        <f t="shared" si="1"/>
        <v>-0.03150892024654395</v>
      </c>
      <c r="K35" s="22">
        <f t="shared" si="2"/>
      </c>
      <c r="L35" s="15"/>
    </row>
    <row r="36" spans="1:12" ht="15">
      <c r="A36" s="15"/>
      <c r="B36" s="15" t="str">
        <f>'Town Data'!A32</f>
        <v>ELMORE</v>
      </c>
      <c r="C36" s="51" t="str">
        <f>IF('Town Data'!C32&gt;9,'Town Data'!B32,"*")</f>
        <v>*</v>
      </c>
      <c r="D36" s="47">
        <f>IF('Town Data'!E32&gt;9,'Town Data'!D32,"*")</f>
        <v>150190.38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166617.68</v>
      </c>
      <c r="H36" s="48" t="str">
        <f>IF('Town Data'!M32&gt;9,'Town Data'!L32,"*")</f>
        <v>*</v>
      </c>
      <c r="I36" s="9">
        <f t="shared" si="0"/>
      </c>
      <c r="J36" s="9">
        <f t="shared" si="1"/>
        <v>-0.09859277838942415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4183660.19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3958363.21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0.056916702194187985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ESSEX</v>
      </c>
      <c r="C38" s="51">
        <f>IF('Town Data'!C34&gt;9,'Town Data'!B34,"*")</f>
        <v>38490521.63</v>
      </c>
      <c r="D38" s="47" t="str">
        <f>IF('Town Data'!E34&gt;9,'Town Data'!D34,"*")</f>
        <v>*</v>
      </c>
      <c r="E38" s="48">
        <f>IF('Town Data'!G34&gt;9,'Town Data'!F34,"*")</f>
        <v>4038216.87</v>
      </c>
      <c r="F38" s="46">
        <f>IF('Town Data'!I34&gt;9,'Town Data'!H34,"*")</f>
        <v>35713607.58</v>
      </c>
      <c r="G38" s="47">
        <f>IF('Town Data'!K34&gt;9,'Town Data'!J34,"*")</f>
        <v>5833864.58</v>
      </c>
      <c r="H38" s="48">
        <f>IF('Town Data'!M34&gt;9,'Town Data'!L34,"*")</f>
        <v>3811526.21</v>
      </c>
      <c r="I38" s="9">
        <f t="shared" si="0"/>
        <v>0.07775506979460417</v>
      </c>
      <c r="J38" s="9">
        <f t="shared" si="1"/>
      </c>
      <c r="K38" s="9">
        <f t="shared" si="2"/>
        <v>0.059475036379193665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5458020.66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5167591.05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0.056202127294883435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51">
        <f>IF('Town Data'!C36&gt;9,'Town Data'!B36,"*")</f>
        <v>2084701.43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1967714.26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0.059453332416262474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2202058.84</v>
      </c>
      <c r="D41" s="44">
        <f>IF('Town Data'!E37&gt;9,'Town Data'!D37,"*")</f>
        <v>4385314.02</v>
      </c>
      <c r="E41" s="45" t="str">
        <f>IF('Town Data'!G37&gt;9,'Town Data'!F37,"*")</f>
        <v>*</v>
      </c>
      <c r="F41" s="44">
        <f>IF('Town Data'!I37&gt;9,'Town Data'!H37,"*")</f>
        <v>2054592.65</v>
      </c>
      <c r="G41" s="44">
        <f>IF('Town Data'!K37&gt;9,'Town Data'!J37,"*")</f>
        <v>4281990.78</v>
      </c>
      <c r="H41" s="45" t="str">
        <f>IF('Town Data'!M37&gt;9,'Town Data'!L37,"*")</f>
        <v>*</v>
      </c>
      <c r="I41" s="22">
        <f t="shared" si="0"/>
        <v>0.07177393046743351</v>
      </c>
      <c r="J41" s="22">
        <f t="shared" si="1"/>
        <v>0.024129720335362162</v>
      </c>
      <c r="K41" s="22">
        <f t="shared" si="2"/>
      </c>
      <c r="L41" s="15"/>
    </row>
    <row r="42" spans="1:12" ht="15">
      <c r="A42" s="15"/>
      <c r="B42" s="15" t="str">
        <f>'Town Data'!A38</f>
        <v>FAYSTON</v>
      </c>
      <c r="C42" s="51" t="str">
        <f>IF('Town Data'!C38&gt;9,'Town Data'!B38,"*")</f>
        <v>*</v>
      </c>
      <c r="D42" s="47">
        <f>IF('Town Data'!E38&gt;9,'Town Data'!D38,"*")</f>
        <v>188729.31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>
        <f>IF('Town Data'!K38&gt;9,'Town Data'!J38,"*")</f>
        <v>185715.23</v>
      </c>
      <c r="H42" s="48" t="str">
        <f>IF('Town Data'!M38&gt;9,'Town Data'!L38,"*")</f>
        <v>*</v>
      </c>
      <c r="I42" s="9">
        <f t="shared" si="0"/>
      </c>
      <c r="J42" s="9">
        <f t="shared" si="1"/>
        <v>0.016229579017294313</v>
      </c>
      <c r="K42" s="9">
        <f t="shared" si="2"/>
      </c>
      <c r="L42" s="15"/>
    </row>
    <row r="43" spans="1:12" ht="15">
      <c r="A43" s="15"/>
      <c r="B43" s="27" t="str">
        <f>'Town Data'!A39</f>
        <v>FERRISBURGH</v>
      </c>
      <c r="C43" s="52">
        <f>IF('Town Data'!C39&gt;9,'Town Data'!B39,"*")</f>
        <v>6579716.36</v>
      </c>
      <c r="D43" s="44">
        <f>IF('Town Data'!E39&gt;9,'Town Data'!D39,"*")</f>
        <v>4873119.83</v>
      </c>
      <c r="E43" s="45" t="str">
        <f>IF('Town Data'!G39&gt;9,'Town Data'!F39,"*")</f>
        <v>*</v>
      </c>
      <c r="F43" s="44">
        <f>IF('Town Data'!I39&gt;9,'Town Data'!H39,"*")</f>
        <v>6353890.64</v>
      </c>
      <c r="G43" s="44">
        <f>IF('Town Data'!K39&gt;9,'Town Data'!J39,"*")</f>
        <v>5432960.27</v>
      </c>
      <c r="H43" s="45" t="str">
        <f>IF('Town Data'!M39&gt;9,'Town Data'!L39,"*")</f>
        <v>*</v>
      </c>
      <c r="I43" s="22">
        <f t="shared" si="0"/>
        <v>0.03554132936729309</v>
      </c>
      <c r="J43" s="22">
        <f t="shared" si="1"/>
        <v>-0.10304519307666492</v>
      </c>
      <c r="K43" s="22">
        <f t="shared" si="2"/>
      </c>
      <c r="L43" s="15"/>
    </row>
    <row r="44" spans="1:12" ht="15">
      <c r="A44" s="15"/>
      <c r="B44" s="15" t="str">
        <f>'Town Data'!A40</f>
        <v>GLOVER</v>
      </c>
      <c r="C44" s="51" t="str">
        <f>IF('Town Data'!C40&gt;9,'Town Data'!B40,"*")</f>
        <v>*</v>
      </c>
      <c r="D44" s="47">
        <f>IF('Town Data'!E40&gt;9,'Town Data'!D40,"*")</f>
        <v>156839.29</v>
      </c>
      <c r="E44" s="48" t="str">
        <f>IF('Town Data'!G40&gt;9,'Town Data'!F40,"*")</f>
        <v>*</v>
      </c>
      <c r="F44" s="46">
        <f>IF('Town Data'!I40&gt;9,'Town Data'!H40,"*")</f>
        <v>822825.09</v>
      </c>
      <c r="G44" s="47">
        <f>IF('Town Data'!K40&gt;9,'Town Data'!J40,"*")</f>
        <v>185738.05</v>
      </c>
      <c r="H44" s="48" t="str">
        <f>IF('Town Data'!M40&gt;9,'Town Data'!L40,"*")</f>
        <v>*</v>
      </c>
      <c r="I44" s="9">
        <f t="shared" si="0"/>
      </c>
      <c r="J44" s="9">
        <f t="shared" si="1"/>
        <v>-0.15558879831030842</v>
      </c>
      <c r="K44" s="9">
        <f t="shared" si="2"/>
      </c>
      <c r="L44" s="15"/>
    </row>
    <row r="45" spans="1:12" ht="15">
      <c r="A45" s="15"/>
      <c r="B45" s="27" t="str">
        <f>'Town Data'!A41</f>
        <v>GRAND ISLE</v>
      </c>
      <c r="C45" s="52" t="str">
        <f>IF('Town Data'!C41&gt;9,'Town Data'!B41,"*")</f>
        <v>*</v>
      </c>
      <c r="D45" s="44">
        <f>IF('Town Data'!E41&gt;9,'Town Data'!D41,"*")</f>
        <v>459237.49</v>
      </c>
      <c r="E45" s="45" t="str">
        <f>IF('Town Data'!G41&gt;9,'Town Data'!F41,"*")</f>
        <v>*</v>
      </c>
      <c r="F45" s="44">
        <f>IF('Town Data'!I41&gt;9,'Town Data'!H41,"*")</f>
        <v>726844.41</v>
      </c>
      <c r="G45" s="44">
        <f>IF('Town Data'!K41&gt;9,'Town Data'!J41,"*")</f>
        <v>586514.92</v>
      </c>
      <c r="H45" s="45" t="str">
        <f>IF('Town Data'!M41&gt;9,'Town Data'!L41,"*")</f>
        <v>*</v>
      </c>
      <c r="I45" s="22">
        <f t="shared" si="0"/>
      </c>
      <c r="J45" s="22">
        <f t="shared" si="1"/>
        <v>-0.21700629542382321</v>
      </c>
      <c r="K45" s="22">
        <f t="shared" si="2"/>
      </c>
      <c r="L45" s="15"/>
    </row>
    <row r="46" spans="1:12" ht="15">
      <c r="A46" s="15"/>
      <c r="B46" s="15" t="str">
        <f>'Town Data'!A42</f>
        <v>GREENSBORO</v>
      </c>
      <c r="C46" s="51" t="str">
        <f>IF('Town Data'!C42&gt;9,'Town Data'!B42,"*")</f>
        <v>*</v>
      </c>
      <c r="D46" s="47">
        <f>IF('Town Data'!E42&gt;9,'Town Data'!D42,"*")</f>
        <v>609775.65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>
        <f>IF('Town Data'!K42&gt;9,'Town Data'!J42,"*")</f>
        <v>455766.71</v>
      </c>
      <c r="H46" s="48" t="str">
        <f>IF('Town Data'!M42&gt;9,'Town Data'!L42,"*")</f>
        <v>*</v>
      </c>
      <c r="I46" s="9">
        <f t="shared" si="0"/>
      </c>
      <c r="J46" s="9">
        <f t="shared" si="1"/>
        <v>0.3379117794715634</v>
      </c>
      <c r="K46" s="9">
        <f t="shared" si="2"/>
      </c>
      <c r="L46" s="15"/>
    </row>
    <row r="47" spans="1:12" ht="15">
      <c r="A47" s="15"/>
      <c r="B47" s="27" t="str">
        <f>'Town Data'!A43</f>
        <v>HARDWICK</v>
      </c>
      <c r="C47" s="52">
        <f>IF('Town Data'!C43&gt;9,'Town Data'!B43,"*")</f>
        <v>3438386.37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3513287.61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-0.021319415975738963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HARTFORD</v>
      </c>
      <c r="C48" s="51">
        <f>IF('Town Data'!C44&gt;9,'Town Data'!B44,"*")</f>
        <v>23081746.02</v>
      </c>
      <c r="D48" s="47">
        <f>IF('Town Data'!E44&gt;9,'Town Data'!D44,"*")</f>
        <v>14831846.94</v>
      </c>
      <c r="E48" s="48">
        <f>IF('Town Data'!G44&gt;9,'Town Data'!F44,"*")</f>
        <v>3977478.78</v>
      </c>
      <c r="F48" s="46">
        <f>IF('Town Data'!I44&gt;9,'Town Data'!H44,"*")</f>
        <v>22130251.4</v>
      </c>
      <c r="G48" s="47">
        <f>IF('Town Data'!K44&gt;9,'Town Data'!J44,"*")</f>
        <v>14201684.34</v>
      </c>
      <c r="H48" s="48">
        <f>IF('Town Data'!M44&gt;9,'Town Data'!L44,"*")</f>
        <v>3625727.18</v>
      </c>
      <c r="I48" s="9">
        <f t="shared" si="0"/>
        <v>0.042995201581849225</v>
      </c>
      <c r="J48" s="9">
        <f t="shared" si="1"/>
        <v>0.044372384635046724</v>
      </c>
      <c r="K48" s="9">
        <f t="shared" si="2"/>
        <v>0.09701546270229841</v>
      </c>
      <c r="L48" s="15"/>
    </row>
    <row r="49" spans="1:12" ht="15">
      <c r="A49" s="15"/>
      <c r="B49" s="27" t="str">
        <f>'Town Data'!A45</f>
        <v>HIGHGATE</v>
      </c>
      <c r="C49" s="52">
        <f>IF('Town Data'!C45&gt;9,'Town Data'!B45,"*")</f>
        <v>418994.87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435821.59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-0.03860919327103558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HINESBURG</v>
      </c>
      <c r="C50" s="51">
        <f>IF('Town Data'!C46&gt;9,'Town Data'!B46,"*")</f>
        <v>5028611.15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5245024.46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-0.041260686513557195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ISLE LA MOTTE</v>
      </c>
      <c r="C51" s="52" t="str">
        <f>IF('Town Data'!C47&gt;9,'Town Data'!B47,"*")</f>
        <v>*</v>
      </c>
      <c r="D51" s="44">
        <f>IF('Town Data'!E47&gt;9,'Town Data'!D47,"*")</f>
        <v>222794.63</v>
      </c>
      <c r="E51" s="45" t="str">
        <f>IF('Town Data'!G47&gt;9,'Town Data'!F47,"*")</f>
        <v>*</v>
      </c>
      <c r="F51" s="44">
        <f>IF('Town Data'!I47&gt;9,'Town Data'!H47,"*")</f>
        <v>195282.39</v>
      </c>
      <c r="G51" s="44">
        <f>IF('Town Data'!K47&gt;9,'Town Data'!J47,"*")</f>
        <v>230093.63</v>
      </c>
      <c r="H51" s="45" t="str">
        <f>IF('Town Data'!M47&gt;9,'Town Data'!L47,"*")</f>
        <v>*</v>
      </c>
      <c r="I51" s="22">
        <f t="shared" si="0"/>
      </c>
      <c r="J51" s="22">
        <f t="shared" si="1"/>
        <v>-0.031721869049569085</v>
      </c>
      <c r="K51" s="22">
        <f t="shared" si="2"/>
      </c>
      <c r="L51" s="15"/>
    </row>
    <row r="52" spans="1:12" ht="15">
      <c r="A52" s="15"/>
      <c r="B52" s="15" t="str">
        <f>'Town Data'!A48</f>
        <v>JAMAICA</v>
      </c>
      <c r="C52" s="51" t="str">
        <f>IF('Town Data'!C48&gt;9,'Town Data'!B48,"*")</f>
        <v>*</v>
      </c>
      <c r="D52" s="47">
        <f>IF('Town Data'!E48&gt;9,'Town Data'!D48,"*")</f>
        <v>179440.77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377228.01</v>
      </c>
      <c r="H52" s="48" t="str">
        <f>IF('Town Data'!M48&gt;9,'Town Data'!L48,"*")</f>
        <v>*</v>
      </c>
      <c r="I52" s="9">
        <f t="shared" si="0"/>
      </c>
      <c r="J52" s="9">
        <f t="shared" si="1"/>
        <v>-0.5243174810905479</v>
      </c>
      <c r="K52" s="9">
        <f t="shared" si="2"/>
      </c>
      <c r="L52" s="15"/>
    </row>
    <row r="53" spans="1:12" ht="15">
      <c r="A53" s="15"/>
      <c r="B53" s="27" t="str">
        <f>'Town Data'!A49</f>
        <v>JAY</v>
      </c>
      <c r="C53" s="52" t="str">
        <f>IF('Town Data'!C49&gt;9,'Town Data'!B49,"*")</f>
        <v>*</v>
      </c>
      <c r="D53" s="44">
        <f>IF('Town Data'!E49&gt;9,'Town Data'!D49,"*")</f>
        <v>4159313.77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>
        <f>IF('Town Data'!K49&gt;9,'Town Data'!J49,"*")</f>
        <v>3999251.64</v>
      </c>
      <c r="H53" s="45" t="str">
        <f>IF('Town Data'!M49&gt;9,'Town Data'!L49,"*")</f>
        <v>*</v>
      </c>
      <c r="I53" s="22">
        <f t="shared" si="0"/>
      </c>
      <c r="J53" s="22">
        <f t="shared" si="1"/>
        <v>0.0400230204068879</v>
      </c>
      <c r="K53" s="22">
        <f t="shared" si="2"/>
      </c>
      <c r="L53" s="15"/>
    </row>
    <row r="54" spans="1:12" ht="15">
      <c r="A54" s="15"/>
      <c r="B54" s="15" t="str">
        <f>'Town Data'!A50</f>
        <v>JERICHO</v>
      </c>
      <c r="C54" s="51">
        <f>IF('Town Data'!C50&gt;9,'Town Data'!B50,"*")</f>
        <v>4023175.4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>
        <f>IF('Town Data'!I50&gt;9,'Town Data'!H50,"*")</f>
        <v>3731789.44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  <v>0.07808210100942886</v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JOHNSON</v>
      </c>
      <c r="C55" s="52">
        <f>IF('Town Data'!C51&gt;9,'Town Data'!B51,"*")</f>
        <v>2636205.61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2910523.31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-0.09425030167513078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KILLINGTON</v>
      </c>
      <c r="C56" s="51">
        <f>IF('Town Data'!C52&gt;9,'Town Data'!B52,"*")</f>
        <v>21401664.37</v>
      </c>
      <c r="D56" s="47">
        <f>IF('Town Data'!E52&gt;9,'Town Data'!D52,"*")</f>
        <v>24782239.17</v>
      </c>
      <c r="E56" s="48">
        <f>IF('Town Data'!G52&gt;9,'Town Data'!F52,"*")</f>
        <v>10424857.31</v>
      </c>
      <c r="F56" s="46">
        <f>IF('Town Data'!I52&gt;9,'Town Data'!H52,"*")</f>
        <v>17833983.96</v>
      </c>
      <c r="G56" s="47">
        <f>IF('Town Data'!K52&gt;9,'Town Data'!J52,"*")</f>
        <v>22130818.22</v>
      </c>
      <c r="H56" s="48">
        <f>IF('Town Data'!M52&gt;9,'Town Data'!L52,"*")</f>
        <v>8714256.04</v>
      </c>
      <c r="I56" s="9">
        <f t="shared" si="0"/>
        <v>0.20004954686524232</v>
      </c>
      <c r="J56" s="9">
        <f t="shared" si="1"/>
        <v>0.11980672940523585</v>
      </c>
      <c r="K56" s="9">
        <f t="shared" si="2"/>
        <v>0.19629917484040343</v>
      </c>
      <c r="L56" s="15"/>
    </row>
    <row r="57" spans="1:12" ht="15">
      <c r="A57" s="15"/>
      <c r="B57" s="27" t="str">
        <f>'Town Data'!A53</f>
        <v>LEICESTER</v>
      </c>
      <c r="C57" s="52" t="str">
        <f>IF('Town Data'!C53&gt;9,'Town Data'!B53,"*")</f>
        <v>*</v>
      </c>
      <c r="D57" s="44">
        <f>IF('Town Data'!E53&gt;9,'Town Data'!D53,"*")</f>
        <v>86645.96</v>
      </c>
      <c r="E57" s="45" t="str">
        <f>IF('Town Data'!G53&gt;9,'Town Data'!F53,"*")</f>
        <v>*</v>
      </c>
      <c r="F57" s="44" t="str">
        <f>IF('Town Data'!I53&gt;9,'Town Data'!H53,"*")</f>
        <v>*</v>
      </c>
      <c r="G57" s="44">
        <f>IF('Town Data'!K53&gt;9,'Town Data'!J53,"*")</f>
        <v>85907.5</v>
      </c>
      <c r="H57" s="45" t="str">
        <f>IF('Town Data'!M53&gt;9,'Town Data'!L53,"*")</f>
        <v>*</v>
      </c>
      <c r="I57" s="22">
        <f t="shared" si="0"/>
      </c>
      <c r="J57" s="22">
        <f t="shared" si="1"/>
        <v>0.008595989872828407</v>
      </c>
      <c r="K57" s="22">
        <f t="shared" si="2"/>
      </c>
      <c r="L57" s="15"/>
    </row>
    <row r="58" spans="1:12" ht="15">
      <c r="A58" s="15"/>
      <c r="B58" s="15" t="str">
        <f>'Town Data'!A54</f>
        <v>LONDONDERRY</v>
      </c>
      <c r="C58" s="51">
        <f>IF('Town Data'!C54&gt;9,'Town Data'!B54,"*")</f>
        <v>2809997.87</v>
      </c>
      <c r="D58" s="47">
        <f>IF('Town Data'!E54&gt;9,'Town Data'!D54,"*")</f>
        <v>797198.78</v>
      </c>
      <c r="E58" s="48" t="str">
        <f>IF('Town Data'!G54&gt;9,'Town Data'!F54,"*")</f>
        <v>*</v>
      </c>
      <c r="F58" s="46">
        <f>IF('Town Data'!I54&gt;9,'Town Data'!H54,"*")</f>
        <v>2424979.37</v>
      </c>
      <c r="G58" s="47">
        <f>IF('Town Data'!K54&gt;9,'Town Data'!J54,"*")</f>
        <v>764176.38</v>
      </c>
      <c r="H58" s="48" t="str">
        <f>IF('Town Data'!M54&gt;9,'Town Data'!L54,"*")</f>
        <v>*</v>
      </c>
      <c r="I58" s="9">
        <f t="shared" si="0"/>
        <v>0.15877186617055633</v>
      </c>
      <c r="J58" s="9">
        <f t="shared" si="1"/>
        <v>0.04321306031468811</v>
      </c>
      <c r="K58" s="9">
        <f t="shared" si="2"/>
      </c>
      <c r="L58" s="15"/>
    </row>
    <row r="59" spans="1:12" ht="15">
      <c r="A59" s="15"/>
      <c r="B59" s="27" t="str">
        <f>'Town Data'!A55</f>
        <v>LUDLOW</v>
      </c>
      <c r="C59" s="52">
        <f>IF('Town Data'!C55&gt;9,'Town Data'!B55,"*")</f>
        <v>16773253.65</v>
      </c>
      <c r="D59" s="44">
        <f>IF('Town Data'!E55&gt;9,'Town Data'!D55,"*")</f>
        <v>15131075.78</v>
      </c>
      <c r="E59" s="45">
        <f>IF('Town Data'!G55&gt;9,'Town Data'!F55,"*")</f>
        <v>5242128.43</v>
      </c>
      <c r="F59" s="44">
        <f>IF('Town Data'!I55&gt;9,'Town Data'!H55,"*")</f>
        <v>16016173.18</v>
      </c>
      <c r="G59" s="44">
        <f>IF('Town Data'!K55&gt;9,'Town Data'!J55,"*")</f>
        <v>14179829.22</v>
      </c>
      <c r="H59" s="45">
        <f>IF('Town Data'!M55&gt;9,'Town Data'!L55,"*")</f>
        <v>4786286.81</v>
      </c>
      <c r="I59" s="22">
        <f t="shared" si="0"/>
        <v>0.04726974799107415</v>
      </c>
      <c r="J59" s="22">
        <f t="shared" si="1"/>
        <v>0.06708448636731879</v>
      </c>
      <c r="K59" s="22">
        <f t="shared" si="2"/>
        <v>0.09523909412357179</v>
      </c>
      <c r="L59" s="15"/>
    </row>
    <row r="60" spans="1:12" ht="15">
      <c r="A60" s="15"/>
      <c r="B60" s="15" t="str">
        <f>'Town Data'!A56</f>
        <v>LYNDON</v>
      </c>
      <c r="C60" s="51">
        <f>IF('Town Data'!C56&gt;9,'Town Data'!B56,"*")</f>
        <v>12131189.01</v>
      </c>
      <c r="D60" s="47">
        <f>IF('Town Data'!E56&gt;9,'Town Data'!D56,"*")</f>
        <v>1149590.71</v>
      </c>
      <c r="E60" s="48">
        <f>IF('Town Data'!G56&gt;9,'Town Data'!F56,"*")</f>
        <v>1117546.76</v>
      </c>
      <c r="F60" s="46">
        <f>IF('Town Data'!I56&gt;9,'Town Data'!H56,"*")</f>
        <v>12058246.45</v>
      </c>
      <c r="G60" s="47">
        <f>IF('Town Data'!K56&gt;9,'Town Data'!J56,"*")</f>
        <v>1298239.08</v>
      </c>
      <c r="H60" s="48">
        <f>IF('Town Data'!M56&gt;9,'Town Data'!L56,"*")</f>
        <v>1240808.65</v>
      </c>
      <c r="I60" s="9">
        <f t="shared" si="0"/>
        <v>0.006049184705459435</v>
      </c>
      <c r="J60" s="9">
        <f t="shared" si="1"/>
        <v>-0.11449999641052255</v>
      </c>
      <c r="K60" s="9">
        <f t="shared" si="2"/>
        <v>-0.09933996672250786</v>
      </c>
      <c r="L60" s="15"/>
    </row>
    <row r="61" spans="1:12" ht="15">
      <c r="A61" s="15"/>
      <c r="B61" s="27" t="str">
        <f>'Town Data'!A57</f>
        <v>MANCHESTER</v>
      </c>
      <c r="C61" s="52">
        <f>IF('Town Data'!C57&gt;9,'Town Data'!B57,"*")</f>
        <v>28832820.08</v>
      </c>
      <c r="D61" s="44">
        <f>IF('Town Data'!E57&gt;9,'Town Data'!D57,"*")</f>
        <v>26648068.16</v>
      </c>
      <c r="E61" s="45">
        <f>IF('Town Data'!G57&gt;9,'Town Data'!F57,"*")</f>
        <v>6806315.14</v>
      </c>
      <c r="F61" s="44">
        <f>IF('Town Data'!I57&gt;9,'Town Data'!H57,"*")</f>
        <v>27559830.03</v>
      </c>
      <c r="G61" s="44">
        <f>IF('Town Data'!K57&gt;9,'Town Data'!J57,"*")</f>
        <v>24025869.61</v>
      </c>
      <c r="H61" s="45">
        <f>IF('Town Data'!M57&gt;9,'Town Data'!L57,"*")</f>
        <v>6321269.7</v>
      </c>
      <c r="I61" s="22">
        <f t="shared" si="0"/>
        <v>0.04619005446021602</v>
      </c>
      <c r="J61" s="22">
        <f t="shared" si="1"/>
        <v>0.10914063018591404</v>
      </c>
      <c r="K61" s="22">
        <f t="shared" si="2"/>
        <v>0.07673228054167654</v>
      </c>
      <c r="L61" s="15"/>
    </row>
    <row r="62" spans="1:12" ht="15">
      <c r="A62" s="15"/>
      <c r="B62" s="15" t="str">
        <f>'Town Data'!A58</f>
        <v>MARSHFIELD</v>
      </c>
      <c r="C62" s="51">
        <f>IF('Town Data'!C58&gt;9,'Town Data'!B58,"*")</f>
        <v>1183556.73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MENDON</v>
      </c>
      <c r="C63" s="52" t="str">
        <f>IF('Town Data'!C59&gt;9,'Town Data'!B59,"*")</f>
        <v>*</v>
      </c>
      <c r="D63" s="44">
        <f>IF('Town Data'!E59&gt;9,'Town Data'!D59,"*")</f>
        <v>1659678.38</v>
      </c>
      <c r="E63" s="45" t="str">
        <f>IF('Town Data'!G59&gt;9,'Town Data'!F59,"*")</f>
        <v>*</v>
      </c>
      <c r="F63" s="44">
        <f>IF('Town Data'!I59&gt;9,'Town Data'!H59,"*")</f>
        <v>1641141.68</v>
      </c>
      <c r="G63" s="44">
        <f>IF('Town Data'!K59&gt;9,'Town Data'!J59,"*")</f>
        <v>1690832.19</v>
      </c>
      <c r="H63" s="45" t="str">
        <f>IF('Town Data'!M59&gt;9,'Town Data'!L59,"*")</f>
        <v>*</v>
      </c>
      <c r="I63" s="22">
        <f t="shared" si="0"/>
      </c>
      <c r="J63" s="22">
        <f t="shared" si="1"/>
        <v>-0.018425134193831533</v>
      </c>
      <c r="K63" s="22">
        <f t="shared" si="2"/>
      </c>
      <c r="L63" s="15"/>
    </row>
    <row r="64" spans="1:12" ht="15">
      <c r="A64" s="15"/>
      <c r="B64" s="15" t="str">
        <f>'Town Data'!A60</f>
        <v>MIDDLEBURY</v>
      </c>
      <c r="C64" s="51">
        <f>IF('Town Data'!C60&gt;9,'Town Data'!B60,"*")</f>
        <v>23765549.95</v>
      </c>
      <c r="D64" s="47">
        <f>IF('Town Data'!E60&gt;9,'Town Data'!D60,"*")</f>
        <v>7272928.29</v>
      </c>
      <c r="E64" s="48">
        <f>IF('Town Data'!G60&gt;9,'Town Data'!F60,"*")</f>
        <v>3921904.37</v>
      </c>
      <c r="F64" s="46">
        <f>IF('Town Data'!I60&gt;9,'Town Data'!H60,"*")</f>
        <v>23472906.93</v>
      </c>
      <c r="G64" s="47">
        <f>IF('Town Data'!K60&gt;9,'Town Data'!J60,"*")</f>
        <v>7360787.6</v>
      </c>
      <c r="H64" s="48">
        <f>IF('Town Data'!M60&gt;9,'Town Data'!L60,"*")</f>
        <v>3998058.11</v>
      </c>
      <c r="I64" s="9">
        <f t="shared" si="0"/>
        <v>0.012467267938850024</v>
      </c>
      <c r="J64" s="9">
        <f t="shared" si="1"/>
        <v>-0.011936128954461285</v>
      </c>
      <c r="K64" s="9">
        <f t="shared" si="2"/>
        <v>-0.019047682125860787</v>
      </c>
      <c r="L64" s="15"/>
    </row>
    <row r="65" spans="1:12" ht="15">
      <c r="A65" s="15"/>
      <c r="B65" s="27" t="str">
        <f>'Town Data'!A61</f>
        <v>MILTON</v>
      </c>
      <c r="C65" s="52">
        <f>IF('Town Data'!C61&gt;9,'Town Data'!B61,"*")</f>
        <v>10845079.78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11221702.37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-0.03356198351926169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MONTGOMERY</v>
      </c>
      <c r="C66" s="51">
        <f>IF('Town Data'!C62&gt;9,'Town Data'!B62,"*")</f>
        <v>1595940.37</v>
      </c>
      <c r="D66" s="47">
        <f>IF('Town Data'!E62&gt;9,'Town Data'!D62,"*")</f>
        <v>606923.66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>
        <f>IF('Town Data'!K62&gt;9,'Town Data'!J62,"*")</f>
        <v>636946.5</v>
      </c>
      <c r="H66" s="48" t="str">
        <f>IF('Town Data'!M62&gt;9,'Town Data'!L62,"*")</f>
        <v>*</v>
      </c>
      <c r="I66" s="9">
        <f t="shared" si="0"/>
      </c>
      <c r="J66" s="9">
        <f t="shared" si="1"/>
        <v>-0.04713557575086756</v>
      </c>
      <c r="K66" s="9">
        <f t="shared" si="2"/>
      </c>
      <c r="L66" s="15"/>
    </row>
    <row r="67" spans="1:12" ht="15">
      <c r="A67" s="15"/>
      <c r="B67" s="27" t="str">
        <f>'Town Data'!A63</f>
        <v>MONTPELIER</v>
      </c>
      <c r="C67" s="52">
        <f>IF('Town Data'!C63&gt;9,'Town Data'!B63,"*")</f>
        <v>26287409.82</v>
      </c>
      <c r="D67" s="44">
        <f>IF('Town Data'!E63&gt;9,'Town Data'!D63,"*")</f>
        <v>3787390.98</v>
      </c>
      <c r="E67" s="45">
        <f>IF('Town Data'!G63&gt;9,'Town Data'!F63,"*")</f>
        <v>4693472.87</v>
      </c>
      <c r="F67" s="44">
        <f>IF('Town Data'!I63&gt;9,'Town Data'!H63,"*")</f>
        <v>25359344.62</v>
      </c>
      <c r="G67" s="44">
        <f>IF('Town Data'!K63&gt;9,'Town Data'!J63,"*")</f>
        <v>4101798.22</v>
      </c>
      <c r="H67" s="45">
        <f>IF('Town Data'!M63&gt;9,'Town Data'!L63,"*")</f>
        <v>4575445.96</v>
      </c>
      <c r="I67" s="22">
        <f t="shared" si="0"/>
        <v>0.03659657668235115</v>
      </c>
      <c r="J67" s="22">
        <f t="shared" si="1"/>
        <v>-0.0766510742695676</v>
      </c>
      <c r="K67" s="22">
        <f t="shared" si="2"/>
        <v>0.02579571718949996</v>
      </c>
      <c r="L67" s="15"/>
    </row>
    <row r="68" spans="1:12" ht="15">
      <c r="A68" s="15"/>
      <c r="B68" s="15" t="str">
        <f>'Town Data'!A64</f>
        <v>MORRISTOWN</v>
      </c>
      <c r="C68" s="51">
        <f>IF('Town Data'!C64&gt;9,'Town Data'!B64,"*")</f>
        <v>14131824.4</v>
      </c>
      <c r="D68" s="47">
        <f>IF('Town Data'!E64&gt;9,'Town Data'!D64,"*")</f>
        <v>1334544.34</v>
      </c>
      <c r="E68" s="48">
        <f>IF('Town Data'!G64&gt;9,'Town Data'!F64,"*")</f>
        <v>1308685.53</v>
      </c>
      <c r="F68" s="46">
        <f>IF('Town Data'!I64&gt;9,'Town Data'!H64,"*")</f>
        <v>13295172.75</v>
      </c>
      <c r="G68" s="47">
        <f>IF('Town Data'!K64&gt;9,'Town Data'!J64,"*")</f>
        <v>1328202.24</v>
      </c>
      <c r="H68" s="48">
        <f>IF('Town Data'!M64&gt;9,'Town Data'!L64,"*")</f>
        <v>1165503.99</v>
      </c>
      <c r="I68" s="9">
        <f t="shared" si="0"/>
        <v>0.06292897924173271</v>
      </c>
      <c r="J68" s="9">
        <f t="shared" si="1"/>
        <v>0.004774950537653131</v>
      </c>
      <c r="K68" s="9">
        <f t="shared" si="2"/>
        <v>0.12284946360415294</v>
      </c>
      <c r="L68" s="15"/>
    </row>
    <row r="69" spans="1:12" ht="15">
      <c r="A69" s="15"/>
      <c r="B69" s="27" t="str">
        <f>'Town Data'!A65</f>
        <v>MOUNT HOLLY</v>
      </c>
      <c r="C69" s="52" t="str">
        <f>IF('Town Data'!C65&gt;9,'Town Data'!B65,"*")</f>
        <v>*</v>
      </c>
      <c r="D69" s="44">
        <f>IF('Town Data'!E65&gt;9,'Town Data'!D65,"*")</f>
        <v>262257.33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>
        <f>IF('Town Data'!K65&gt;9,'Town Data'!J65,"*")</f>
        <v>275662.12</v>
      </c>
      <c r="H69" s="45" t="str">
        <f>IF('Town Data'!M65&gt;9,'Town Data'!L65,"*")</f>
        <v>*</v>
      </c>
      <c r="I69" s="22">
        <f t="shared" si="0"/>
      </c>
      <c r="J69" s="22">
        <f t="shared" si="1"/>
        <v>-0.04862760977097608</v>
      </c>
      <c r="K69" s="22">
        <f t="shared" si="2"/>
      </c>
      <c r="L69" s="15"/>
    </row>
    <row r="70" spans="1:12" ht="15">
      <c r="A70" s="15"/>
      <c r="B70" s="15" t="str">
        <f>'Town Data'!A66</f>
        <v>NEWFANE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>
        <f>IF('Town Data'!K66&gt;9,'Town Data'!J66,"*")</f>
        <v>706354.26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NEWPORT</v>
      </c>
      <c r="C71" s="52">
        <f>IF('Town Data'!C67&gt;9,'Town Data'!B67,"*")</f>
        <v>10516546.46</v>
      </c>
      <c r="D71" s="44">
        <f>IF('Town Data'!E67&gt;9,'Town Data'!D67,"*")</f>
        <v>1169172.71</v>
      </c>
      <c r="E71" s="45">
        <f>IF('Town Data'!G67&gt;9,'Town Data'!F67,"*")</f>
        <v>1543337.78</v>
      </c>
      <c r="F71" s="44">
        <f>IF('Town Data'!I67&gt;9,'Town Data'!H67,"*")</f>
        <v>10435573.57</v>
      </c>
      <c r="G71" s="44">
        <f>IF('Town Data'!K67&gt;9,'Town Data'!J67,"*")</f>
        <v>1228771</v>
      </c>
      <c r="H71" s="45">
        <f>IF('Town Data'!M67&gt;9,'Town Data'!L67,"*")</f>
        <v>1620950.01</v>
      </c>
      <c r="I71" s="22">
        <f aca="true" t="shared" si="3" ref="I71:I100">_xlfn.IFERROR((C71-F71)/F71,"")</f>
        <v>0.00775931379879109</v>
      </c>
      <c r="J71" s="22">
        <f aca="true" t="shared" si="4" ref="J71:J100">_xlfn.IFERROR((D71-G71)/G71,"")</f>
        <v>-0.048502357233365725</v>
      </c>
      <c r="K71" s="22">
        <f aca="true" t="shared" si="5" ref="K71:K100">_xlfn.IFERROR((E71-H71)/H71,"")</f>
        <v>-0.04788070546358181</v>
      </c>
      <c r="L71" s="15"/>
    </row>
    <row r="72" spans="1:12" ht="15">
      <c r="A72" s="15"/>
      <c r="B72" s="15" t="str">
        <f>'Town Data'!A68</f>
        <v>NEWPORT TOWN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>
        <f>IF('Town Data'!K68&gt;9,'Town Data'!J68,"*")</f>
        <v>104155.9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NORTH HERO</v>
      </c>
      <c r="C73" s="52" t="str">
        <f>IF('Town Data'!C69&gt;9,'Town Data'!B69,"*")</f>
        <v>*</v>
      </c>
      <c r="D73" s="44">
        <f>IF('Town Data'!E69&gt;9,'Town Data'!D69,"*")</f>
        <v>1535023.64</v>
      </c>
      <c r="E73" s="45" t="str">
        <f>IF('Town Data'!G69&gt;9,'Town Data'!F69,"*")</f>
        <v>*</v>
      </c>
      <c r="F73" s="44">
        <f>IF('Town Data'!I69&gt;9,'Town Data'!H69,"*")</f>
        <v>1844445.34</v>
      </c>
      <c r="G73" s="44">
        <f>IF('Town Data'!K69&gt;9,'Town Data'!J69,"*")</f>
        <v>1479789.85</v>
      </c>
      <c r="H73" s="45" t="str">
        <f>IF('Town Data'!M69&gt;9,'Town Data'!L69,"*")</f>
        <v>*</v>
      </c>
      <c r="I73" s="22">
        <f t="shared" si="3"/>
      </c>
      <c r="J73" s="22">
        <f t="shared" si="4"/>
        <v>0.03732542833700326</v>
      </c>
      <c r="K73" s="22">
        <f t="shared" si="5"/>
      </c>
      <c r="L73" s="15"/>
    </row>
    <row r="74" spans="1:12" ht="15">
      <c r="A74" s="15"/>
      <c r="B74" s="15" t="str">
        <f>'Town Data'!A70</f>
        <v>NORTHFIELD</v>
      </c>
      <c r="C74" s="51">
        <f>IF('Town Data'!C70&gt;9,'Town Data'!B70,"*")</f>
        <v>3845381.97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>
        <f>IF('Town Data'!I70&gt;9,'Town Data'!H70,"*")</f>
        <v>3671568.46</v>
      </c>
      <c r="G74" s="47">
        <f>IF('Town Data'!K70&gt;9,'Town Data'!J70,"*")</f>
        <v>336789.36</v>
      </c>
      <c r="H74" s="48" t="str">
        <f>IF('Town Data'!M70&gt;9,'Town Data'!L70,"*")</f>
        <v>*</v>
      </c>
      <c r="I74" s="9">
        <f t="shared" si="3"/>
        <v>0.04734039740607213</v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PERU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>
        <f>IF('Town Data'!K71&gt;9,'Town Data'!J71,"*")</f>
        <v>817898.62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PITTSFIELD</v>
      </c>
      <c r="C76" s="51" t="str">
        <f>IF('Town Data'!C72&gt;9,'Town Data'!B72,"*")</f>
        <v>*</v>
      </c>
      <c r="D76" s="47">
        <f>IF('Town Data'!E72&gt;9,'Town Data'!D72,"*")</f>
        <v>852282.03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>
        <f>IF('Town Data'!K72&gt;9,'Town Data'!J72,"*")</f>
        <v>936227.07</v>
      </c>
      <c r="H76" s="48" t="str">
        <f>IF('Town Data'!M72&gt;9,'Town Data'!L72,"*")</f>
        <v>*</v>
      </c>
      <c r="I76" s="9">
        <f t="shared" si="3"/>
      </c>
      <c r="J76" s="9">
        <f t="shared" si="4"/>
        <v>-0.08966311986685017</v>
      </c>
      <c r="K76" s="9">
        <f t="shared" si="5"/>
      </c>
      <c r="L76" s="15"/>
    </row>
    <row r="77" spans="1:12" ht="15">
      <c r="A77" s="15"/>
      <c r="B77" s="27" t="str">
        <f>'Town Data'!A73</f>
        <v>PLYMOUTH</v>
      </c>
      <c r="C77" s="52" t="str">
        <f>IF('Town Data'!C73&gt;9,'Town Data'!B73,"*")</f>
        <v>*</v>
      </c>
      <c r="D77" s="44">
        <f>IF('Town Data'!E73&gt;9,'Town Data'!D73,"*")</f>
        <v>567894.08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>
        <f>IF('Town Data'!K73&gt;9,'Town Data'!J73,"*")</f>
        <v>625044.87</v>
      </c>
      <c r="H77" s="45" t="str">
        <f>IF('Town Data'!M73&gt;9,'Town Data'!L73,"*")</f>
        <v>*</v>
      </c>
      <c r="I77" s="22">
        <f t="shared" si="3"/>
      </c>
      <c r="J77" s="22">
        <f t="shared" si="4"/>
        <v>-0.09143469972003776</v>
      </c>
      <c r="K77" s="22">
        <f t="shared" si="5"/>
      </c>
      <c r="L77" s="15"/>
    </row>
    <row r="78" spans="1:12" ht="15">
      <c r="A78" s="15"/>
      <c r="B78" s="15" t="str">
        <f>'Town Data'!A74</f>
        <v>POULTNEY</v>
      </c>
      <c r="C78" s="51">
        <f>IF('Town Data'!C74&gt;9,'Town Data'!B74,"*")</f>
        <v>2649923.38</v>
      </c>
      <c r="D78" s="47">
        <f>IF('Town Data'!E74&gt;9,'Town Data'!D74,"*")</f>
        <v>113338.28</v>
      </c>
      <c r="E78" s="48" t="str">
        <f>IF('Town Data'!G74&gt;9,'Town Data'!F74,"*")</f>
        <v>*</v>
      </c>
      <c r="F78" s="46">
        <f>IF('Town Data'!I74&gt;9,'Town Data'!H74,"*")</f>
        <v>2325208.72</v>
      </c>
      <c r="G78" s="47">
        <f>IF('Town Data'!K74&gt;9,'Town Data'!J74,"*")</f>
        <v>154829</v>
      </c>
      <c r="H78" s="48" t="str">
        <f>IF('Town Data'!M74&gt;9,'Town Data'!L74,"*")</f>
        <v>*</v>
      </c>
      <c r="I78" s="9">
        <f t="shared" si="3"/>
        <v>0.1396496827175152</v>
      </c>
      <c r="J78" s="9">
        <f t="shared" si="4"/>
        <v>-0.2679777044352156</v>
      </c>
      <c r="K78" s="9">
        <f t="shared" si="5"/>
      </c>
      <c r="L78" s="15"/>
    </row>
    <row r="79" spans="1:12" ht="15">
      <c r="A79" s="15"/>
      <c r="B79" s="27" t="str">
        <f>'Town Data'!A75</f>
        <v>PUTNEY</v>
      </c>
      <c r="C79" s="52">
        <f>IF('Town Data'!C75&gt;9,'Town Data'!B75,"*")</f>
        <v>2085156.2</v>
      </c>
      <c r="D79" s="44">
        <f>IF('Town Data'!E75&gt;9,'Town Data'!D75,"*")</f>
        <v>504494.48</v>
      </c>
      <c r="E79" s="45" t="str">
        <f>IF('Town Data'!G75&gt;9,'Town Data'!F75,"*")</f>
        <v>*</v>
      </c>
      <c r="F79" s="44">
        <f>IF('Town Data'!I75&gt;9,'Town Data'!H75,"*")</f>
        <v>1996242.65</v>
      </c>
      <c r="G79" s="44">
        <f>IF('Town Data'!K75&gt;9,'Town Data'!J75,"*")</f>
        <v>433328.64</v>
      </c>
      <c r="H79" s="45" t="str">
        <f>IF('Town Data'!M75&gt;9,'Town Data'!L75,"*")</f>
        <v>*</v>
      </c>
      <c r="I79" s="22">
        <f t="shared" si="3"/>
        <v>0.04454045203372448</v>
      </c>
      <c r="J79" s="22">
        <f t="shared" si="4"/>
        <v>0.164230640282627</v>
      </c>
      <c r="K79" s="22">
        <f t="shared" si="5"/>
      </c>
      <c r="L79" s="15"/>
    </row>
    <row r="80" spans="1:12" ht="15">
      <c r="A80" s="15"/>
      <c r="B80" s="15" t="str">
        <f>'Town Data'!A76</f>
        <v>RANDOLPH</v>
      </c>
      <c r="C80" s="51">
        <f>IF('Town Data'!C76&gt;9,'Town Data'!B76,"*")</f>
        <v>6789856.68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>
        <f>IF('Town Data'!I76&gt;9,'Town Data'!H76,"*")</f>
        <v>7255493.55</v>
      </c>
      <c r="G80" s="47" t="str">
        <f>IF('Town Data'!K76&gt;9,'Town Data'!J76,"*")</f>
        <v>*</v>
      </c>
      <c r="H80" s="48">
        <f>IF('Town Data'!M76&gt;9,'Town Data'!L76,"*")</f>
        <v>560278.23</v>
      </c>
      <c r="I80" s="9">
        <f t="shared" si="3"/>
        <v>-0.06417714615706606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RICHFORD</v>
      </c>
      <c r="C81" s="52">
        <f>IF('Town Data'!C77&gt;9,'Town Data'!B77,"*")</f>
        <v>1407134.12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>
        <f>IF('Town Data'!I77&gt;9,'Town Data'!H77,"*")</f>
        <v>1321448.94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  <v>0.06484183944330091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RICHMOND</v>
      </c>
      <c r="C82" s="51">
        <f>IF('Town Data'!C78&gt;9,'Town Data'!B78,"*")</f>
        <v>3271616.99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>
        <f>IF('Town Data'!I78&gt;9,'Town Data'!H78,"*")</f>
        <v>3056746.59</v>
      </c>
      <c r="G82" s="47">
        <f>IF('Town Data'!K78&gt;9,'Town Data'!J78,"*")</f>
        <v>377838.41</v>
      </c>
      <c r="H82" s="48" t="str">
        <f>IF('Town Data'!M78&gt;9,'Town Data'!L78,"*")</f>
        <v>*</v>
      </c>
      <c r="I82" s="9">
        <f t="shared" si="3"/>
        <v>0.07029382177212158</v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ROCHESTER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>
        <f>IF('Town Data'!K79&gt;9,'Town Data'!J79,"*")</f>
        <v>611759.82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ROCKINGHAM</v>
      </c>
      <c r="C84" s="51">
        <f>IF('Town Data'!C80&gt;9,'Town Data'!B80,"*")</f>
        <v>5237231.19</v>
      </c>
      <c r="D84" s="46" t="str">
        <f>IF('Town Data'!E80&gt;9,'Town Data'!D80,"*")</f>
        <v>*</v>
      </c>
      <c r="E84" s="50">
        <f>IF('Town Data'!G80&gt;9,'Town Data'!F80,"*")</f>
        <v>1044185.62</v>
      </c>
      <c r="F84" s="46">
        <f>IF('Town Data'!I80&gt;9,'Town Data'!H80,"*")</f>
        <v>5433099.34</v>
      </c>
      <c r="G84" s="47" t="str">
        <f>IF('Town Data'!K80&gt;9,'Town Data'!J80,"*")</f>
        <v>*</v>
      </c>
      <c r="H84" s="48">
        <f>IF('Town Data'!M80&gt;9,'Town Data'!L80,"*")</f>
        <v>1203155.36</v>
      </c>
      <c r="I84" s="9">
        <f t="shared" si="3"/>
        <v>-0.036050905338314586</v>
      </c>
      <c r="J84" s="9">
        <f t="shared" si="4"/>
      </c>
      <c r="K84" s="9">
        <f t="shared" si="5"/>
        <v>-0.13212735884748925</v>
      </c>
      <c r="L84" s="15"/>
    </row>
    <row r="85" spans="1:12" ht="15">
      <c r="A85" s="15"/>
      <c r="B85" s="27" t="str">
        <f>'Town Data'!A81</f>
        <v>ROYALTON</v>
      </c>
      <c r="C85" s="52">
        <f>IF('Town Data'!C81&gt;9,'Town Data'!B81,"*")</f>
        <v>4027798.17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>
        <f>IF('Town Data'!I81&gt;9,'Town Data'!H81,"*")</f>
        <v>4016127.49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  <v>0.0029059535657319736</v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RUTLAND</v>
      </c>
      <c r="C86" s="51">
        <f>IF('Town Data'!C82&gt;9,'Town Data'!B82,"*")</f>
        <v>42774218.62</v>
      </c>
      <c r="D86" s="47">
        <f>IF('Town Data'!E82&gt;9,'Town Data'!D82,"*")</f>
        <v>3775084.54</v>
      </c>
      <c r="E86" s="48">
        <f>IF('Town Data'!G82&gt;9,'Town Data'!F82,"*")</f>
        <v>5416259.37</v>
      </c>
      <c r="F86" s="46">
        <f>IF('Town Data'!I82&gt;9,'Town Data'!H82,"*")</f>
        <v>41513305.29</v>
      </c>
      <c r="G86" s="47">
        <f>IF('Town Data'!K82&gt;9,'Town Data'!J82,"*")</f>
        <v>3423646.1</v>
      </c>
      <c r="H86" s="48">
        <f>IF('Town Data'!M82&gt;9,'Town Data'!L82,"*")</f>
        <v>5557811.63</v>
      </c>
      <c r="I86" s="9">
        <f t="shared" si="3"/>
        <v>0.030373715636266993</v>
      </c>
      <c r="J86" s="9">
        <f t="shared" si="4"/>
        <v>0.10265034110856257</v>
      </c>
      <c r="K86" s="9">
        <f t="shared" si="5"/>
        <v>-0.02546906398121301</v>
      </c>
      <c r="L86" s="15"/>
    </row>
    <row r="87" spans="1:12" ht="15">
      <c r="A87" s="15"/>
      <c r="B87" s="27" t="str">
        <f>'Town Data'!A83</f>
        <v>RUTLAND TOWN</v>
      </c>
      <c r="C87" s="52">
        <f>IF('Town Data'!C83&gt;9,'Town Data'!B83,"*")</f>
        <v>11722625.53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>
        <f>IF('Town Data'!I83&gt;9,'Town Data'!H83,"*")</f>
        <v>11806561.02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  <v>-0.007109224257412107</v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SALISBURY</v>
      </c>
      <c r="C88" s="51" t="str">
        <f>IF('Town Data'!C84&gt;9,'Town Data'!B84,"*")</f>
        <v>*</v>
      </c>
      <c r="D88" s="47">
        <f>IF('Town Data'!E84&gt;9,'Town Data'!D84,"*")</f>
        <v>218596.73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>
        <f>IF('Town Data'!K84&gt;9,'Town Data'!J84,"*")</f>
        <v>203168.88</v>
      </c>
      <c r="H88" s="48" t="str">
        <f>IF('Town Data'!M84&gt;9,'Town Data'!L84,"*")</f>
        <v>*</v>
      </c>
      <c r="I88" s="9">
        <f t="shared" si="3"/>
      </c>
      <c r="J88" s="9">
        <f t="shared" si="4"/>
        <v>0.07593608824343573</v>
      </c>
      <c r="K88" s="9">
        <f t="shared" si="5"/>
      </c>
      <c r="L88" s="15"/>
    </row>
    <row r="89" spans="1:12" ht="15">
      <c r="A89" s="15"/>
      <c r="B89" s="27" t="str">
        <f>'Town Data'!A85</f>
        <v>SHELBURNE</v>
      </c>
      <c r="C89" s="52">
        <f>IF('Town Data'!C85&gt;9,'Town Data'!B85,"*")</f>
        <v>12301650.92</v>
      </c>
      <c r="D89" s="44">
        <f>IF('Town Data'!E85&gt;9,'Town Data'!D85,"*")</f>
        <v>5019326.55</v>
      </c>
      <c r="E89" s="45">
        <f>IF('Town Data'!G85&gt;9,'Town Data'!F85,"*")</f>
        <v>1814164.41</v>
      </c>
      <c r="F89" s="44">
        <f>IF('Town Data'!I85&gt;9,'Town Data'!H85,"*")</f>
        <v>12458563.29</v>
      </c>
      <c r="G89" s="44">
        <f>IF('Town Data'!K85&gt;9,'Town Data'!J85,"*")</f>
        <v>4946269.24</v>
      </c>
      <c r="H89" s="45">
        <f>IF('Town Data'!M85&gt;9,'Town Data'!L85,"*")</f>
        <v>1790601.36</v>
      </c>
      <c r="I89" s="22">
        <f t="shared" si="3"/>
        <v>-0.012594740368333369</v>
      </c>
      <c r="J89" s="22">
        <f t="shared" si="4"/>
        <v>0.014770184649309464</v>
      </c>
      <c r="K89" s="22">
        <f t="shared" si="5"/>
        <v>0.013159294149089562</v>
      </c>
      <c r="L89" s="15"/>
    </row>
    <row r="90" spans="1:12" ht="15">
      <c r="A90" s="15"/>
      <c r="B90" s="15" t="str">
        <f>'Town Data'!A86</f>
        <v>SOUTH BURLINGTON</v>
      </c>
      <c r="C90" s="51">
        <f>IF('Town Data'!C86&gt;9,'Town Data'!B86,"*")</f>
        <v>84941778.83</v>
      </c>
      <c r="D90" s="47">
        <f>IF('Town Data'!E86&gt;9,'Town Data'!D86,"*")</f>
        <v>44774942.01</v>
      </c>
      <c r="E90" s="48">
        <f>IF('Town Data'!G86&gt;9,'Town Data'!F86,"*")</f>
        <v>9947865.65</v>
      </c>
      <c r="F90" s="46">
        <f>IF('Town Data'!I86&gt;9,'Town Data'!H86,"*")</f>
        <v>84919001.07</v>
      </c>
      <c r="G90" s="47">
        <f>IF('Town Data'!K86&gt;9,'Town Data'!J86,"*")</f>
        <v>46144606.4</v>
      </c>
      <c r="H90" s="48">
        <f>IF('Town Data'!M86&gt;9,'Town Data'!L86,"*")</f>
        <v>9929894.49</v>
      </c>
      <c r="I90" s="9">
        <f t="shared" si="3"/>
        <v>0.00026822925037977446</v>
      </c>
      <c r="J90" s="9">
        <f t="shared" si="4"/>
        <v>-0.029682003962222564</v>
      </c>
      <c r="K90" s="9">
        <f t="shared" si="5"/>
        <v>0.0018098037212880948</v>
      </c>
      <c r="L90" s="15"/>
    </row>
    <row r="91" spans="1:12" ht="15">
      <c r="A91" s="15"/>
      <c r="B91" s="27" t="str">
        <f>'Town Data'!A87</f>
        <v>SOUTH HERO</v>
      </c>
      <c r="C91" s="52">
        <f>IF('Town Data'!C87&gt;9,'Town Data'!B87,"*")</f>
        <v>2546086.08</v>
      </c>
      <c r="D91" s="44">
        <f>IF('Town Data'!E87&gt;9,'Town Data'!D87,"*")</f>
        <v>1069796.95</v>
      </c>
      <c r="E91" s="45" t="str">
        <f>IF('Town Data'!G87&gt;9,'Town Data'!F87,"*")</f>
        <v>*</v>
      </c>
      <c r="F91" s="44">
        <f>IF('Town Data'!I87&gt;9,'Town Data'!H87,"*")</f>
        <v>2443018.26</v>
      </c>
      <c r="G91" s="44">
        <f>IF('Town Data'!K87&gt;9,'Town Data'!J87,"*")</f>
        <v>1010340.61</v>
      </c>
      <c r="H91" s="45" t="str">
        <f>IF('Town Data'!M87&gt;9,'Town Data'!L87,"*")</f>
        <v>*</v>
      </c>
      <c r="I91" s="22">
        <f t="shared" si="3"/>
        <v>0.042188722731855595</v>
      </c>
      <c r="J91" s="22">
        <f t="shared" si="4"/>
        <v>0.058847817668142594</v>
      </c>
      <c r="K91" s="22">
        <f t="shared" si="5"/>
      </c>
      <c r="L91" s="15"/>
    </row>
    <row r="92" spans="1:12" ht="15">
      <c r="A92" s="15"/>
      <c r="B92" s="15" t="str">
        <f>'Town Data'!A88</f>
        <v>SPRINGFIELD</v>
      </c>
      <c r="C92" s="51">
        <f>IF('Town Data'!C88&gt;9,'Town Data'!B88,"*")</f>
        <v>10785941.26</v>
      </c>
      <c r="D92" s="47" t="str">
        <f>IF('Town Data'!E88&gt;9,'Town Data'!D88,"*")</f>
        <v>*</v>
      </c>
      <c r="E92" s="48">
        <f>IF('Town Data'!G88&gt;9,'Town Data'!F88,"*")</f>
        <v>867012.91</v>
      </c>
      <c r="F92" s="46">
        <f>IF('Town Data'!I88&gt;9,'Town Data'!H88,"*")</f>
        <v>10873784.9</v>
      </c>
      <c r="G92" s="47" t="str">
        <f>IF('Town Data'!K88&gt;9,'Town Data'!J88,"*")</f>
        <v>*</v>
      </c>
      <c r="H92" s="48">
        <f>IF('Town Data'!M88&gt;9,'Town Data'!L88,"*")</f>
        <v>811298.6</v>
      </c>
      <c r="I92" s="9">
        <f t="shared" si="3"/>
        <v>-0.008078478727310542</v>
      </c>
      <c r="J92" s="9">
        <f t="shared" si="4"/>
      </c>
      <c r="K92" s="9">
        <f t="shared" si="5"/>
        <v>0.0686730015311256</v>
      </c>
      <c r="L92" s="15"/>
    </row>
    <row r="93" spans="1:12" ht="15">
      <c r="A93" s="15"/>
      <c r="B93" s="27" t="str">
        <f>'Town Data'!A89</f>
        <v>ST ALBANS</v>
      </c>
      <c r="C93" s="52">
        <f>IF('Town Data'!C89&gt;9,'Town Data'!B89,"*")</f>
        <v>20179292.78</v>
      </c>
      <c r="D93" s="44">
        <f>IF('Town Data'!E89&gt;9,'Town Data'!D89,"*")</f>
        <v>1873675.8</v>
      </c>
      <c r="E93" s="45">
        <f>IF('Town Data'!G89&gt;9,'Town Data'!F89,"*")</f>
        <v>2659334.1</v>
      </c>
      <c r="F93" s="44">
        <f>IF('Town Data'!I89&gt;9,'Town Data'!H89,"*")</f>
        <v>17920240.44</v>
      </c>
      <c r="G93" s="44">
        <f>IF('Town Data'!K89&gt;9,'Town Data'!J89,"*")</f>
        <v>343740.52</v>
      </c>
      <c r="H93" s="45">
        <f>IF('Town Data'!M89&gt;9,'Town Data'!L89,"*")</f>
        <v>2294774.07</v>
      </c>
      <c r="I93" s="22">
        <f t="shared" si="3"/>
        <v>0.12606149719718826</v>
      </c>
      <c r="J93" s="22">
        <f t="shared" si="4"/>
        <v>4.4508435607184165</v>
      </c>
      <c r="K93" s="22">
        <f t="shared" si="5"/>
        <v>0.1588653256832383</v>
      </c>
      <c r="L93" s="15"/>
    </row>
    <row r="94" spans="1:12" ht="15">
      <c r="A94" s="15"/>
      <c r="B94" s="15" t="str">
        <f>'Town Data'!A90</f>
        <v>ST ALBANS TOWN</v>
      </c>
      <c r="C94" s="51">
        <f>IF('Town Data'!C90&gt;9,'Town Data'!B90,"*")</f>
        <v>8278054.16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>
        <f>IF('Town Data'!I90&gt;9,'Town Data'!H90,"*")</f>
        <v>8648981.48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  <v>-0.04288682093466574</v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ST JOHNSBURY</v>
      </c>
      <c r="C95" s="52">
        <f>IF('Town Data'!C91&gt;9,'Town Data'!B91,"*")</f>
        <v>13578396.07</v>
      </c>
      <c r="D95" s="44" t="str">
        <f>IF('Town Data'!E91&gt;9,'Town Data'!D91,"*")</f>
        <v>*</v>
      </c>
      <c r="E95" s="45">
        <f>IF('Town Data'!G91&gt;9,'Town Data'!F91,"*")</f>
        <v>1338894.5</v>
      </c>
      <c r="F95" s="44">
        <f>IF('Town Data'!I91&gt;9,'Town Data'!H91,"*")</f>
        <v>12843978.53</v>
      </c>
      <c r="G95" s="44">
        <f>IF('Town Data'!K91&gt;9,'Town Data'!J91,"*")</f>
        <v>4151598.41</v>
      </c>
      <c r="H95" s="45">
        <f>IF('Town Data'!M91&gt;9,'Town Data'!L91,"*")</f>
        <v>1220135.25</v>
      </c>
      <c r="I95" s="22">
        <f t="shared" si="3"/>
        <v>0.05717991028127334</v>
      </c>
      <c r="J95" s="22">
        <f t="shared" si="4"/>
      </c>
      <c r="K95" s="22">
        <f t="shared" si="5"/>
        <v>0.0973328571566144</v>
      </c>
      <c r="L95" s="15"/>
    </row>
    <row r="96" spans="1:12" ht="15">
      <c r="A96" s="15"/>
      <c r="B96" s="15" t="str">
        <f>'Town Data'!A92</f>
        <v>STOCKBRIDGE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>
        <f>IF('Town Data'!K92&gt;9,'Town Data'!J92,"*")</f>
        <v>155181.43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STOWE</v>
      </c>
      <c r="C97" s="52">
        <f>IF('Town Data'!C93&gt;9,'Town Data'!B93,"*")</f>
        <v>44528225.4</v>
      </c>
      <c r="D97" s="44">
        <f>IF('Town Data'!E93&gt;9,'Town Data'!D93,"*")</f>
        <v>65242373.24</v>
      </c>
      <c r="E97" s="45">
        <f>IF('Town Data'!G93&gt;9,'Town Data'!F93,"*")</f>
        <v>14849844.3</v>
      </c>
      <c r="F97" s="44">
        <f>IF('Town Data'!I93&gt;9,'Town Data'!H93,"*")</f>
        <v>39130599.18</v>
      </c>
      <c r="G97" s="44">
        <f>IF('Town Data'!K93&gt;9,'Town Data'!J93,"*")</f>
        <v>61141072.84</v>
      </c>
      <c r="H97" s="45">
        <f>IF('Town Data'!M93&gt;9,'Town Data'!L93,"*")</f>
        <v>12876033.11</v>
      </c>
      <c r="I97" s="22">
        <f t="shared" si="3"/>
        <v>0.13793875721583057</v>
      </c>
      <c r="J97" s="22">
        <f t="shared" si="4"/>
        <v>0.06707930053390929</v>
      </c>
      <c r="K97" s="22">
        <f t="shared" si="5"/>
        <v>0.1532934229927591</v>
      </c>
      <c r="L97" s="15"/>
    </row>
    <row r="98" spans="1:12" ht="15">
      <c r="A98" s="15"/>
      <c r="B98" s="15" t="str">
        <f>'Town Data'!A94</f>
        <v>STRATTON</v>
      </c>
      <c r="C98" s="51">
        <f>IF('Town Data'!C94&gt;9,'Town Data'!B94,"*")</f>
        <v>8342173.84</v>
      </c>
      <c r="D98" s="47">
        <f>IF('Town Data'!E94&gt;9,'Town Data'!D94,"*")</f>
        <v>10769904.2</v>
      </c>
      <c r="E98" s="48" t="str">
        <f>IF('Town Data'!G94&gt;9,'Town Data'!F94,"*")</f>
        <v>*</v>
      </c>
      <c r="F98" s="46">
        <f>IF('Town Data'!I94&gt;9,'Town Data'!H94,"*")</f>
        <v>7444478.51</v>
      </c>
      <c r="G98" s="47">
        <f>IF('Town Data'!K94&gt;9,'Town Data'!J94,"*")</f>
        <v>10172384.9</v>
      </c>
      <c r="H98" s="48" t="str">
        <f>IF('Town Data'!M94&gt;9,'Town Data'!L94,"*")</f>
        <v>*</v>
      </c>
      <c r="I98" s="9">
        <f t="shared" si="3"/>
        <v>0.1205853880556101</v>
      </c>
      <c r="J98" s="9">
        <f t="shared" si="4"/>
        <v>0.058739352263400775</v>
      </c>
      <c r="K98" s="9">
        <f t="shared" si="5"/>
      </c>
      <c r="L98" s="15"/>
    </row>
    <row r="99" spans="1:12" ht="15">
      <c r="A99" s="15"/>
      <c r="B99" s="27" t="str">
        <f>'Town Data'!A95</f>
        <v>SWANTON</v>
      </c>
      <c r="C99" s="52">
        <f>IF('Town Data'!C95&gt;9,'Town Data'!B95,"*")</f>
        <v>5921662.18</v>
      </c>
      <c r="D99" s="44">
        <f>IF('Town Data'!E95&gt;9,'Town Data'!D95,"*")</f>
        <v>383950.12</v>
      </c>
      <c r="E99" s="45" t="str">
        <f>IF('Town Data'!G95&gt;9,'Town Data'!F95,"*")</f>
        <v>*</v>
      </c>
      <c r="F99" s="44">
        <f>IF('Town Data'!I95&gt;9,'Town Data'!H95,"*")</f>
        <v>5799831.22</v>
      </c>
      <c r="G99" s="44">
        <f>IF('Town Data'!K95&gt;9,'Town Data'!J95,"*")</f>
        <v>366598.74</v>
      </c>
      <c r="H99" s="45" t="str">
        <f>IF('Town Data'!M95&gt;9,'Town Data'!L95,"*")</f>
        <v>*</v>
      </c>
      <c r="I99" s="22">
        <f t="shared" si="3"/>
        <v>0.02100594920415632</v>
      </c>
      <c r="J99" s="22">
        <f t="shared" si="4"/>
        <v>0.04733071368439511</v>
      </c>
      <c r="K99" s="22">
        <f t="shared" si="5"/>
      </c>
      <c r="L99" s="15"/>
    </row>
    <row r="100" spans="1:12" ht="15">
      <c r="A100" s="15"/>
      <c r="B100" s="27" t="str">
        <f>'Town Data'!A96</f>
        <v>THETFORD</v>
      </c>
      <c r="C100" s="52">
        <f>IF('Town Data'!C96&gt;9,'Town Data'!B96,"*")</f>
        <v>711146.86</v>
      </c>
      <c r="D100" s="44">
        <f>IF('Town Data'!E96&gt;9,'Town Data'!D96,"*")</f>
        <v>82088.33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>
        <f>IF('Town Data'!K96&gt;9,'Town Data'!J96,"*")</f>
        <v>77383.7</v>
      </c>
      <c r="H100" s="45" t="str">
        <f>IF('Town Data'!M96&gt;9,'Town Data'!L96,"*")</f>
        <v>*</v>
      </c>
      <c r="I100" s="22">
        <f t="shared" si="3"/>
      </c>
      <c r="J100" s="22">
        <f t="shared" si="4"/>
        <v>0.060796136654101635</v>
      </c>
      <c r="K100" s="22">
        <f t="shared" si="5"/>
      </c>
      <c r="L100" s="15"/>
    </row>
    <row r="101" spans="1:12" ht="15">
      <c r="A101" s="15"/>
      <c r="B101" s="27" t="str">
        <f>'Town Data'!A97</f>
        <v>VERGENNES</v>
      </c>
      <c r="C101" s="52">
        <f>IF('Town Data'!C97&gt;9,'Town Data'!B97,"*")</f>
        <v>4572673.32</v>
      </c>
      <c r="D101" s="44" t="str">
        <f>IF('Town Data'!E97&gt;9,'Town Data'!D97,"*")</f>
        <v>*</v>
      </c>
      <c r="E101" s="45">
        <f>IF('Town Data'!G97&gt;9,'Town Data'!F97,"*")</f>
        <v>1092743.58</v>
      </c>
      <c r="F101" s="44">
        <f>IF('Town Data'!I97&gt;9,'Town Data'!H97,"*")</f>
        <v>4216088.8</v>
      </c>
      <c r="G101" s="44">
        <f>IF('Town Data'!K97&gt;9,'Town Data'!J97,"*")</f>
        <v>705053.2</v>
      </c>
      <c r="H101" s="45" t="str">
        <f>IF('Town Data'!M97&gt;9,'Town Data'!L97,"*")</f>
        <v>*</v>
      </c>
      <c r="I101" s="22">
        <f aca="true" t="shared" si="6" ref="I101:I164">_xlfn.IFERROR((C101-F101)/F101,"")</f>
        <v>0.08457708955276286</v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WAITSFIELD</v>
      </c>
      <c r="C102" s="52">
        <f>IF('Town Data'!C98&gt;9,'Town Data'!B98,"*")</f>
        <v>9503528.58</v>
      </c>
      <c r="D102" s="44">
        <f>IF('Town Data'!E98&gt;9,'Town Data'!D98,"*")</f>
        <v>3232449.4</v>
      </c>
      <c r="E102" s="45">
        <f>IF('Town Data'!G98&gt;9,'Town Data'!F98,"*")</f>
        <v>2934535.74</v>
      </c>
      <c r="F102" s="44">
        <f>IF('Town Data'!I98&gt;9,'Town Data'!H98,"*")</f>
        <v>8815751</v>
      </c>
      <c r="G102" s="44">
        <f>IF('Town Data'!K98&gt;9,'Town Data'!J98,"*")</f>
        <v>3297083.17</v>
      </c>
      <c r="H102" s="45">
        <f>IF('Town Data'!M98&gt;9,'Town Data'!L98,"*")</f>
        <v>2797897.6</v>
      </c>
      <c r="I102" s="22">
        <f t="shared" si="6"/>
        <v>0.07801690179316545</v>
      </c>
      <c r="J102" s="22">
        <f t="shared" si="7"/>
        <v>-0.019603318044294292</v>
      </c>
      <c r="K102" s="22">
        <f t="shared" si="8"/>
        <v>0.048836004577151114</v>
      </c>
      <c r="L102" s="15"/>
    </row>
    <row r="103" spans="2:12" ht="15">
      <c r="B103" s="27" t="str">
        <f>'Town Data'!A99</f>
        <v>WARDSBORO</v>
      </c>
      <c r="C103" s="52" t="str">
        <f>IF('Town Data'!C99&gt;9,'Town Data'!B99,"*")</f>
        <v>*</v>
      </c>
      <c r="D103" s="44">
        <f>IF('Town Data'!E99&gt;9,'Town Data'!D99,"*")</f>
        <v>267570.23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>
        <f>IF('Town Data'!K99&gt;9,'Town Data'!J99,"*")</f>
        <v>216227.54</v>
      </c>
      <c r="H103" s="45" t="str">
        <f>IF('Town Data'!M99&gt;9,'Town Data'!L99,"*")</f>
        <v>*</v>
      </c>
      <c r="I103" s="22">
        <f t="shared" si="6"/>
      </c>
      <c r="J103" s="22">
        <f t="shared" si="7"/>
        <v>0.23744750553051647</v>
      </c>
      <c r="K103" s="22">
        <f t="shared" si="8"/>
      </c>
      <c r="L103" s="15"/>
    </row>
    <row r="104" spans="2:12" ht="15">
      <c r="B104" s="27" t="str">
        <f>'Town Data'!A100</f>
        <v>WARREN</v>
      </c>
      <c r="C104" s="52">
        <f>IF('Town Data'!C100&gt;9,'Town Data'!B100,"*")</f>
        <v>6422255.18</v>
      </c>
      <c r="D104" s="44">
        <f>IF('Town Data'!E100&gt;9,'Town Data'!D100,"*")</f>
        <v>6840440.38</v>
      </c>
      <c r="E104" s="45">
        <f>IF('Town Data'!G100&gt;9,'Town Data'!F100,"*")</f>
        <v>2405295.95</v>
      </c>
      <c r="F104" s="44">
        <f>IF('Town Data'!I100&gt;9,'Town Data'!H100,"*")</f>
        <v>5850242.82</v>
      </c>
      <c r="G104" s="44">
        <f>IF('Town Data'!K100&gt;9,'Town Data'!J100,"*")</f>
        <v>6886678.38</v>
      </c>
      <c r="H104" s="45">
        <f>IF('Town Data'!M100&gt;9,'Town Data'!L100,"*")</f>
        <v>2354368.7</v>
      </c>
      <c r="I104" s="22">
        <f t="shared" si="6"/>
        <v>0.09777583214913452</v>
      </c>
      <c r="J104" s="22">
        <f t="shared" si="7"/>
        <v>-0.006714122171623761</v>
      </c>
      <c r="K104" s="22">
        <f t="shared" si="8"/>
        <v>0.02163095780197893</v>
      </c>
      <c r="L104" s="15"/>
    </row>
    <row r="105" spans="2:12" ht="15">
      <c r="B105" s="27" t="str">
        <f>'Town Data'!A101</f>
        <v>WATERBURY</v>
      </c>
      <c r="C105" s="52">
        <f>IF('Town Data'!C101&gt;9,'Town Data'!B101,"*")</f>
        <v>17117513.37</v>
      </c>
      <c r="D105" s="44">
        <f>IF('Town Data'!E101&gt;9,'Town Data'!D101,"*")</f>
        <v>7729318.36</v>
      </c>
      <c r="E105" s="45">
        <f>IF('Town Data'!G101&gt;9,'Town Data'!F101,"*")</f>
        <v>4881804.47</v>
      </c>
      <c r="F105" s="44">
        <f>IF('Town Data'!I101&gt;9,'Town Data'!H101,"*")</f>
        <v>16506614.14</v>
      </c>
      <c r="G105" s="44">
        <f>IF('Town Data'!K101&gt;9,'Town Data'!J101,"*")</f>
        <v>6863677.9</v>
      </c>
      <c r="H105" s="45">
        <f>IF('Town Data'!M101&gt;9,'Town Data'!L101,"*")</f>
        <v>4724597.98</v>
      </c>
      <c r="I105" s="22">
        <f t="shared" si="6"/>
        <v>0.037009360297556484</v>
      </c>
      <c r="J105" s="22">
        <f t="shared" si="7"/>
        <v>0.12611903889021364</v>
      </c>
      <c r="K105" s="22">
        <f t="shared" si="8"/>
        <v>0.03327404589035516</v>
      </c>
      <c r="L105" s="15"/>
    </row>
    <row r="106" spans="2:12" ht="15">
      <c r="B106" s="27" t="str">
        <f>'Town Data'!A102</f>
        <v>WEATHERSFIELD</v>
      </c>
      <c r="C106" s="52">
        <f>IF('Town Data'!C102&gt;9,'Town Data'!B102,"*")</f>
        <v>2148984.72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>
        <f>IF('Town Data'!I102&gt;9,'Town Data'!H102,"*")</f>
        <v>2045795.87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  <v>0.05043946539983976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WELLS</v>
      </c>
      <c r="C107" s="52" t="str">
        <f>IF('Town Data'!C103&gt;9,'Town Data'!B103,"*")</f>
        <v>*</v>
      </c>
      <c r="D107" s="44">
        <f>IF('Town Data'!E103&gt;9,'Town Data'!D103,"*")</f>
        <v>139382.32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>
        <f>IF('Town Data'!K103&gt;9,'Town Data'!J103,"*")</f>
        <v>147794.92</v>
      </c>
      <c r="H107" s="45" t="str">
        <f>IF('Town Data'!M103&gt;9,'Town Data'!L103,"*")</f>
        <v>*</v>
      </c>
      <c r="I107" s="22">
        <f t="shared" si="6"/>
      </c>
      <c r="J107" s="22">
        <f t="shared" si="7"/>
        <v>-0.056920765612241644</v>
      </c>
      <c r="K107" s="22">
        <f t="shared" si="8"/>
      </c>
      <c r="L107" s="15"/>
    </row>
    <row r="108" spans="2:12" ht="15">
      <c r="B108" s="27" t="str">
        <f>'Town Data'!A104</f>
        <v>WEST RUTLAND</v>
      </c>
      <c r="C108" s="52">
        <f>IF('Town Data'!C104&gt;9,'Town Data'!B104,"*")</f>
        <v>1535449.87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>
        <f>IF('Town Data'!I104&gt;9,'Town Data'!H104,"*")</f>
        <v>1491997.93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  <v>0.02912332458799067</v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WESTMORE</v>
      </c>
      <c r="C109" s="52" t="str">
        <f>IF('Town Data'!C105&gt;9,'Town Data'!B105,"*")</f>
        <v>*</v>
      </c>
      <c r="D109" s="44">
        <f>IF('Town Data'!E105&gt;9,'Town Data'!D105,"*")</f>
        <v>743458.98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>
        <f>IF('Town Data'!K105&gt;9,'Town Data'!J105,"*")</f>
        <v>747776.51</v>
      </c>
      <c r="H109" s="45" t="str">
        <f>IF('Town Data'!M105&gt;9,'Town Data'!L105,"*")</f>
        <v>*</v>
      </c>
      <c r="I109" s="22">
        <f t="shared" si="6"/>
      </c>
      <c r="J109" s="22">
        <f t="shared" si="7"/>
        <v>-0.005773824053392674</v>
      </c>
      <c r="K109" s="22">
        <f t="shared" si="8"/>
      </c>
      <c r="L109" s="15"/>
    </row>
    <row r="110" spans="2:12" ht="15">
      <c r="B110" s="27" t="str">
        <f>'Town Data'!A106</f>
        <v>WESTON</v>
      </c>
      <c r="C110" s="52" t="str">
        <f>IF('Town Data'!C106&gt;9,'Town Data'!B106,"*")</f>
        <v>*</v>
      </c>
      <c r="D110" s="44">
        <f>IF('Town Data'!E106&gt;9,'Town Data'!D106,"*")</f>
        <v>641554.05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>
        <f>IF('Town Data'!K106&gt;9,'Town Data'!J106,"*")</f>
        <v>694747.86</v>
      </c>
      <c r="H110" s="45" t="str">
        <f>IF('Town Data'!M106&gt;9,'Town Data'!L106,"*")</f>
        <v>*</v>
      </c>
      <c r="I110" s="22">
        <f t="shared" si="6"/>
      </c>
      <c r="J110" s="22">
        <f t="shared" si="7"/>
        <v>-0.076565633465931</v>
      </c>
      <c r="K110" s="22">
        <f t="shared" si="8"/>
      </c>
      <c r="L110" s="15"/>
    </row>
    <row r="111" spans="2:12" ht="15">
      <c r="B111" s="27" t="str">
        <f>'Town Data'!A107</f>
        <v>WILLISTON</v>
      </c>
      <c r="C111" s="52">
        <f>IF('Town Data'!C107&gt;9,'Town Data'!B107,"*")</f>
        <v>37357630.55</v>
      </c>
      <c r="D111" s="44" t="str">
        <f>IF('Town Data'!E107&gt;9,'Town Data'!D107,"*")</f>
        <v>*</v>
      </c>
      <c r="E111" s="45">
        <f>IF('Town Data'!G107&gt;9,'Town Data'!F107,"*")</f>
        <v>4490563.21</v>
      </c>
      <c r="F111" s="44">
        <f>IF('Town Data'!I107&gt;9,'Town Data'!H107,"*")</f>
        <v>37846732.83</v>
      </c>
      <c r="G111" s="44">
        <f>IF('Town Data'!K107&gt;9,'Town Data'!J107,"*")</f>
        <v>9254322.43</v>
      </c>
      <c r="H111" s="45">
        <f>IF('Town Data'!M107&gt;9,'Town Data'!L107,"*")</f>
        <v>4807461.63</v>
      </c>
      <c r="I111" s="22">
        <f t="shared" si="6"/>
        <v>-0.012923236523399561</v>
      </c>
      <c r="J111" s="22">
        <f t="shared" si="7"/>
      </c>
      <c r="K111" s="22">
        <f t="shared" si="8"/>
        <v>-0.0659180341705608</v>
      </c>
      <c r="L111" s="15"/>
    </row>
    <row r="112" spans="2:12" ht="15">
      <c r="B112" s="27" t="str">
        <f>'Town Data'!A108</f>
        <v>WILMINGTON</v>
      </c>
      <c r="C112" s="52">
        <f>IF('Town Data'!C108&gt;9,'Town Data'!B108,"*")</f>
        <v>8736886.98</v>
      </c>
      <c r="D112" s="44">
        <f>IF('Town Data'!E108&gt;9,'Town Data'!D108,"*")</f>
        <v>2095541.14</v>
      </c>
      <c r="E112" s="45">
        <f>IF('Town Data'!G108&gt;9,'Town Data'!F108,"*")</f>
        <v>2405162.1</v>
      </c>
      <c r="F112" s="44">
        <f>IF('Town Data'!I108&gt;9,'Town Data'!H108,"*")</f>
        <v>8010695.86</v>
      </c>
      <c r="G112" s="44">
        <f>IF('Town Data'!K108&gt;9,'Town Data'!J108,"*")</f>
        <v>1692648.84</v>
      </c>
      <c r="H112" s="45">
        <f>IF('Town Data'!M108&gt;9,'Town Data'!L108,"*")</f>
        <v>2230998.2</v>
      </c>
      <c r="I112" s="22">
        <f t="shared" si="6"/>
        <v>0.09065268894130754</v>
      </c>
      <c r="J112" s="22">
        <f t="shared" si="7"/>
        <v>0.23802473996910062</v>
      </c>
      <c r="K112" s="22">
        <f t="shared" si="8"/>
        <v>0.0780654596673363</v>
      </c>
      <c r="L112" s="15"/>
    </row>
    <row r="113" spans="2:12" ht="15">
      <c r="B113" s="27" t="str">
        <f>'Town Data'!A109</f>
        <v>WINDSOR</v>
      </c>
      <c r="C113" s="52">
        <f>IF('Town Data'!C109&gt;9,'Town Data'!B109,"*")</f>
        <v>4116792.14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>
        <f>IF('Town Data'!I109&gt;9,'Town Data'!H109,"*")</f>
        <v>4081974.38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  <v>0.008529637072342488</v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WINHALL</v>
      </c>
      <c r="C114" s="52">
        <f>IF('Town Data'!C110&gt;9,'Town Data'!B110,"*")</f>
        <v>1344335.65</v>
      </c>
      <c r="D114" s="44">
        <f>IF('Town Data'!E110&gt;9,'Town Data'!D110,"*")</f>
        <v>2164813.73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>
        <f>IF('Town Data'!K110&gt;9,'Town Data'!J110,"*")</f>
        <v>2634097.31</v>
      </c>
      <c r="H114" s="45" t="str">
        <f>IF('Town Data'!M110&gt;9,'Town Data'!L110,"*")</f>
        <v>*</v>
      </c>
      <c r="I114" s="22">
        <f t="shared" si="6"/>
      </c>
      <c r="J114" s="22">
        <f t="shared" si="7"/>
        <v>-0.17815726784975916</v>
      </c>
      <c r="K114" s="22">
        <f t="shared" si="8"/>
      </c>
      <c r="L114" s="15"/>
    </row>
    <row r="115" spans="2:12" ht="15">
      <c r="B115" s="27" t="str">
        <f>'Town Data'!A111</f>
        <v>WINOOSKI</v>
      </c>
      <c r="C115" s="52">
        <f>IF('Town Data'!C111&gt;9,'Town Data'!B111,"*")</f>
        <v>12015864.93</v>
      </c>
      <c r="D115" s="44" t="str">
        <f>IF('Town Data'!E111&gt;9,'Town Data'!D111,"*")</f>
        <v>*</v>
      </c>
      <c r="E115" s="45">
        <f>IF('Town Data'!G111&gt;9,'Town Data'!F111,"*")</f>
        <v>4772719.64</v>
      </c>
      <c r="F115" s="44">
        <f>IF('Town Data'!I111&gt;9,'Town Data'!H111,"*")</f>
        <v>11860516.08</v>
      </c>
      <c r="G115" s="44" t="str">
        <f>IF('Town Data'!K111&gt;9,'Town Data'!J111,"*")</f>
        <v>*</v>
      </c>
      <c r="H115" s="45">
        <f>IF('Town Data'!M111&gt;9,'Town Data'!L111,"*")</f>
        <v>4509124.6</v>
      </c>
      <c r="I115" s="22">
        <f t="shared" si="6"/>
        <v>0.013097984012850781</v>
      </c>
      <c r="J115" s="22">
        <f t="shared" si="7"/>
      </c>
      <c r="K115" s="22">
        <f t="shared" si="8"/>
        <v>0.058458140633328264</v>
      </c>
      <c r="L115" s="15"/>
    </row>
    <row r="116" spans="2:12" ht="15">
      <c r="B116" s="27" t="str">
        <f>'Town Data'!A112</f>
        <v>WOODSTOCK</v>
      </c>
      <c r="C116" s="52">
        <f>IF('Town Data'!C112&gt;9,'Town Data'!B112,"*")</f>
        <v>15007412.23</v>
      </c>
      <c r="D116" s="44">
        <f>IF('Town Data'!E112&gt;9,'Town Data'!D112,"*")</f>
        <v>18299232.49</v>
      </c>
      <c r="E116" s="45">
        <f>IF('Town Data'!G112&gt;9,'Town Data'!F112,"*")</f>
        <v>4527498.56</v>
      </c>
      <c r="F116" s="44">
        <f>IF('Town Data'!I112&gt;9,'Town Data'!H112,"*")</f>
        <v>14513601.88</v>
      </c>
      <c r="G116" s="44">
        <f>IF('Town Data'!K112&gt;9,'Town Data'!J112,"*")</f>
        <v>17139817.09</v>
      </c>
      <c r="H116" s="45">
        <f>IF('Town Data'!M112&gt;9,'Town Data'!L112,"*")</f>
        <v>4405751.91</v>
      </c>
      <c r="I116" s="22">
        <f t="shared" si="6"/>
        <v>0.03402396965845391</v>
      </c>
      <c r="J116" s="22">
        <f t="shared" si="7"/>
        <v>0.06764456084402698</v>
      </c>
      <c r="K116" s="22">
        <f t="shared" si="8"/>
        <v>0.027633569135761763</v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112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62</v>
      </c>
      <c r="B2" s="40">
        <v>0</v>
      </c>
      <c r="C2" s="40">
        <v>0</v>
      </c>
      <c r="D2" s="40">
        <v>171668</v>
      </c>
      <c r="E2" s="40">
        <v>14</v>
      </c>
      <c r="F2" s="40">
        <v>0</v>
      </c>
      <c r="G2" s="40">
        <v>0</v>
      </c>
      <c r="H2" s="40">
        <v>0</v>
      </c>
      <c r="I2" s="40">
        <v>0</v>
      </c>
      <c r="J2" s="40">
        <v>224250.44</v>
      </c>
      <c r="K2" s="40">
        <v>15</v>
      </c>
      <c r="L2" s="40">
        <v>0</v>
      </c>
      <c r="M2" s="40">
        <v>0</v>
      </c>
    </row>
    <row r="3" spans="1:13" ht="15">
      <c r="A3" s="39" t="s">
        <v>63</v>
      </c>
      <c r="B3" s="40">
        <v>1134576.83</v>
      </c>
      <c r="C3" s="40">
        <v>13</v>
      </c>
      <c r="D3" s="40">
        <v>347370.82</v>
      </c>
      <c r="E3" s="40">
        <v>19</v>
      </c>
      <c r="F3" s="40">
        <v>0</v>
      </c>
      <c r="G3" s="40">
        <v>0</v>
      </c>
      <c r="H3" s="40">
        <v>1113225.11</v>
      </c>
      <c r="I3" s="40">
        <v>13</v>
      </c>
      <c r="J3" s="40">
        <v>430634.98</v>
      </c>
      <c r="K3" s="40">
        <v>23</v>
      </c>
      <c r="L3" s="40">
        <v>0</v>
      </c>
      <c r="M3" s="40">
        <v>0</v>
      </c>
    </row>
    <row r="4" spans="1:13" ht="15">
      <c r="A4" s="39" t="s">
        <v>64</v>
      </c>
      <c r="B4" s="40">
        <v>1723864.05</v>
      </c>
      <c r="C4" s="40">
        <v>15</v>
      </c>
      <c r="D4" s="40">
        <v>915086.98</v>
      </c>
      <c r="E4" s="40">
        <v>14</v>
      </c>
      <c r="F4" s="40">
        <v>0</v>
      </c>
      <c r="G4" s="40">
        <v>0</v>
      </c>
      <c r="H4" s="40">
        <v>1785028.71</v>
      </c>
      <c r="I4" s="40">
        <v>16</v>
      </c>
      <c r="J4" s="40">
        <v>924128.53</v>
      </c>
      <c r="K4" s="40">
        <v>15</v>
      </c>
      <c r="L4" s="40">
        <v>0</v>
      </c>
      <c r="M4" s="40">
        <v>0</v>
      </c>
    </row>
    <row r="5" spans="1:13" ht="15">
      <c r="A5" s="39" t="s">
        <v>65</v>
      </c>
      <c r="B5" s="40">
        <v>0</v>
      </c>
      <c r="C5" s="40">
        <v>0</v>
      </c>
      <c r="D5" s="40">
        <v>7183001.95</v>
      </c>
      <c r="E5" s="40">
        <v>14</v>
      </c>
      <c r="F5" s="40">
        <v>0</v>
      </c>
      <c r="G5" s="40">
        <v>0</v>
      </c>
      <c r="H5" s="40">
        <v>0</v>
      </c>
      <c r="I5" s="40">
        <v>0</v>
      </c>
      <c r="J5" s="40">
        <v>6724953.64</v>
      </c>
      <c r="K5" s="40">
        <v>14</v>
      </c>
      <c r="L5" s="40">
        <v>0</v>
      </c>
      <c r="M5" s="40">
        <v>0</v>
      </c>
    </row>
    <row r="6" spans="1:13" ht="15">
      <c r="A6" s="39" t="s">
        <v>66</v>
      </c>
      <c r="B6" s="40">
        <v>0</v>
      </c>
      <c r="C6" s="40">
        <v>0</v>
      </c>
      <c r="D6" s="40">
        <v>91899.9</v>
      </c>
      <c r="E6" s="40">
        <v>10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27764069.89</v>
      </c>
      <c r="C7" s="40">
        <v>66</v>
      </c>
      <c r="D7" s="40">
        <v>1836600.83</v>
      </c>
      <c r="E7" s="40">
        <v>11</v>
      </c>
      <c r="F7" s="40">
        <v>3373637.38</v>
      </c>
      <c r="G7" s="40">
        <v>28</v>
      </c>
      <c r="H7" s="40">
        <v>27017340.39</v>
      </c>
      <c r="I7" s="40">
        <v>69</v>
      </c>
      <c r="J7" s="40">
        <v>1629832.59</v>
      </c>
      <c r="K7" s="40">
        <v>11</v>
      </c>
      <c r="L7" s="40">
        <v>3365768.07</v>
      </c>
      <c r="M7" s="40">
        <v>29</v>
      </c>
    </row>
    <row r="8" spans="1:13" ht="15">
      <c r="A8" s="39" t="s">
        <v>68</v>
      </c>
      <c r="B8" s="40">
        <v>1889636.45</v>
      </c>
      <c r="C8" s="40">
        <v>23</v>
      </c>
      <c r="D8" s="40">
        <v>539107.12</v>
      </c>
      <c r="E8" s="40">
        <v>14</v>
      </c>
      <c r="F8" s="40">
        <v>0</v>
      </c>
      <c r="G8" s="40">
        <v>0</v>
      </c>
      <c r="H8" s="40">
        <v>1936286.25</v>
      </c>
      <c r="I8" s="40">
        <v>24</v>
      </c>
      <c r="J8" s="40">
        <v>537126.44</v>
      </c>
      <c r="K8" s="40">
        <v>18</v>
      </c>
      <c r="L8" s="40">
        <v>0</v>
      </c>
      <c r="M8" s="40">
        <v>0</v>
      </c>
    </row>
    <row r="9" spans="1:13" ht="15">
      <c r="A9" s="39" t="s">
        <v>69</v>
      </c>
      <c r="B9" s="40">
        <v>30799934.03</v>
      </c>
      <c r="C9" s="40">
        <v>91</v>
      </c>
      <c r="D9" s="40">
        <v>7688707.94</v>
      </c>
      <c r="E9" s="40">
        <v>28</v>
      </c>
      <c r="F9" s="40">
        <v>4135033.57</v>
      </c>
      <c r="G9" s="40">
        <v>35</v>
      </c>
      <c r="H9" s="40">
        <v>29960648.56</v>
      </c>
      <c r="I9" s="40">
        <v>91</v>
      </c>
      <c r="J9" s="40">
        <v>7368566.62</v>
      </c>
      <c r="K9" s="40">
        <v>34</v>
      </c>
      <c r="L9" s="40">
        <v>4098981.39</v>
      </c>
      <c r="M9" s="40">
        <v>34</v>
      </c>
    </row>
    <row r="10" spans="1:13" ht="15">
      <c r="A10" s="39" t="s">
        <v>70</v>
      </c>
      <c r="B10" s="40">
        <v>9334732.89</v>
      </c>
      <c r="C10" s="40">
        <v>11</v>
      </c>
      <c r="D10" s="40">
        <v>0</v>
      </c>
      <c r="E10" s="40">
        <v>0</v>
      </c>
      <c r="F10" s="40">
        <v>0</v>
      </c>
      <c r="G10" s="40">
        <v>0</v>
      </c>
      <c r="H10" s="40">
        <v>8863074.11</v>
      </c>
      <c r="I10" s="40">
        <v>11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40">
        <v>2442001.49</v>
      </c>
      <c r="C11" s="40">
        <v>14</v>
      </c>
      <c r="D11" s="40">
        <v>0</v>
      </c>
      <c r="E11" s="40">
        <v>0</v>
      </c>
      <c r="F11" s="40">
        <v>0</v>
      </c>
      <c r="G11" s="40">
        <v>0</v>
      </c>
      <c r="H11" s="40">
        <v>2180661.07</v>
      </c>
      <c r="I11" s="40">
        <v>15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4832120.42</v>
      </c>
      <c r="C12" s="40">
        <v>16</v>
      </c>
      <c r="D12" s="40">
        <v>0</v>
      </c>
      <c r="E12" s="40">
        <v>0</v>
      </c>
      <c r="F12" s="40">
        <v>0</v>
      </c>
      <c r="G12" s="40">
        <v>0</v>
      </c>
      <c r="H12" s="40">
        <v>4849249</v>
      </c>
      <c r="I12" s="40">
        <v>17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40">
        <v>4259835.61</v>
      </c>
      <c r="C13" s="40">
        <v>26</v>
      </c>
      <c r="D13" s="40">
        <v>1089822.36</v>
      </c>
      <c r="E13" s="40">
        <v>12</v>
      </c>
      <c r="F13" s="40">
        <v>0</v>
      </c>
      <c r="G13" s="40">
        <v>0</v>
      </c>
      <c r="H13" s="40">
        <v>4737831.25</v>
      </c>
      <c r="I13" s="40">
        <v>29</v>
      </c>
      <c r="J13" s="40">
        <v>1145528.7</v>
      </c>
      <c r="K13" s="40">
        <v>15</v>
      </c>
      <c r="L13" s="40">
        <v>0</v>
      </c>
      <c r="M13" s="40">
        <v>0</v>
      </c>
    </row>
    <row r="14" spans="1:13" ht="15">
      <c r="A14" s="39" t="s">
        <v>74</v>
      </c>
      <c r="B14" s="40">
        <v>41057011.38</v>
      </c>
      <c r="C14" s="40">
        <v>113</v>
      </c>
      <c r="D14" s="40">
        <v>9638523.25</v>
      </c>
      <c r="E14" s="40">
        <v>26</v>
      </c>
      <c r="F14" s="40">
        <v>5806937.27</v>
      </c>
      <c r="G14" s="40">
        <v>43</v>
      </c>
      <c r="H14" s="40">
        <v>41401490.09</v>
      </c>
      <c r="I14" s="40">
        <v>110</v>
      </c>
      <c r="J14" s="40">
        <v>9163965.9</v>
      </c>
      <c r="K14" s="40">
        <v>32</v>
      </c>
      <c r="L14" s="40">
        <v>5711063.84</v>
      </c>
      <c r="M14" s="40">
        <v>44</v>
      </c>
    </row>
    <row r="15" spans="1:13" ht="15">
      <c r="A15" s="39" t="s">
        <v>75</v>
      </c>
      <c r="B15" s="40">
        <v>0</v>
      </c>
      <c r="C15" s="40">
        <v>0</v>
      </c>
      <c r="D15" s="40">
        <v>363127.84</v>
      </c>
      <c r="E15" s="40">
        <v>10</v>
      </c>
      <c r="F15" s="40">
        <v>0</v>
      </c>
      <c r="G15" s="40">
        <v>0</v>
      </c>
      <c r="H15" s="40">
        <v>2482270.39</v>
      </c>
      <c r="I15" s="40">
        <v>10</v>
      </c>
      <c r="J15" s="40">
        <v>416846.27</v>
      </c>
      <c r="K15" s="40">
        <v>12</v>
      </c>
      <c r="L15" s="40">
        <v>0</v>
      </c>
      <c r="M15" s="40">
        <v>0</v>
      </c>
    </row>
    <row r="16" spans="1:13" ht="15">
      <c r="A16" s="39" t="s">
        <v>76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210202.72</v>
      </c>
      <c r="K16" s="40">
        <v>11</v>
      </c>
      <c r="L16" s="40">
        <v>0</v>
      </c>
      <c r="M16" s="40">
        <v>0</v>
      </c>
    </row>
    <row r="17" spans="1:13" ht="15">
      <c r="A17" s="39" t="s">
        <v>77</v>
      </c>
      <c r="B17" s="40">
        <v>4514742.98</v>
      </c>
      <c r="C17" s="40">
        <v>18</v>
      </c>
      <c r="D17" s="40">
        <v>0</v>
      </c>
      <c r="E17" s="40">
        <v>0</v>
      </c>
      <c r="F17" s="40">
        <v>0</v>
      </c>
      <c r="G17" s="40">
        <v>0</v>
      </c>
      <c r="H17" s="40">
        <v>4603488.5</v>
      </c>
      <c r="I17" s="40">
        <v>20</v>
      </c>
      <c r="J17" s="40">
        <v>307449.08</v>
      </c>
      <c r="K17" s="40">
        <v>10</v>
      </c>
      <c r="L17" s="40">
        <v>0</v>
      </c>
      <c r="M17" s="40">
        <v>0</v>
      </c>
    </row>
    <row r="18" spans="1:13" ht="15">
      <c r="A18" s="39" t="s">
        <v>78</v>
      </c>
      <c r="B18" s="40">
        <v>3338097.62</v>
      </c>
      <c r="C18" s="40">
        <v>18</v>
      </c>
      <c r="D18" s="40">
        <v>2781065.38</v>
      </c>
      <c r="E18" s="40">
        <v>31</v>
      </c>
      <c r="F18" s="40">
        <v>0</v>
      </c>
      <c r="G18" s="40">
        <v>0</v>
      </c>
      <c r="H18" s="40">
        <v>2336486.69</v>
      </c>
      <c r="I18" s="40">
        <v>17</v>
      </c>
      <c r="J18" s="40">
        <v>1091414.71</v>
      </c>
      <c r="K18" s="40">
        <v>35</v>
      </c>
      <c r="L18" s="40">
        <v>0</v>
      </c>
      <c r="M18" s="40">
        <v>0</v>
      </c>
    </row>
    <row r="19" spans="1:13" ht="15">
      <c r="A19" s="39" t="s">
        <v>79</v>
      </c>
      <c r="B19" s="40">
        <v>116622295.97</v>
      </c>
      <c r="C19" s="40">
        <v>237</v>
      </c>
      <c r="D19" s="40">
        <v>39159555.12</v>
      </c>
      <c r="E19" s="40">
        <v>44</v>
      </c>
      <c r="F19" s="40">
        <v>40819227.09</v>
      </c>
      <c r="G19" s="40">
        <v>121</v>
      </c>
      <c r="H19" s="40">
        <v>113695985.56</v>
      </c>
      <c r="I19" s="40">
        <v>233</v>
      </c>
      <c r="J19" s="40">
        <v>39849158.77</v>
      </c>
      <c r="K19" s="40">
        <v>73</v>
      </c>
      <c r="L19" s="40">
        <v>39071121.76</v>
      </c>
      <c r="M19" s="40">
        <v>114</v>
      </c>
    </row>
    <row r="20" spans="1:13" ht="15">
      <c r="A20" s="39" t="s">
        <v>80</v>
      </c>
      <c r="B20" s="40">
        <v>7737487.64</v>
      </c>
      <c r="C20" s="40">
        <v>23</v>
      </c>
      <c r="D20" s="40">
        <v>7235833.35</v>
      </c>
      <c r="E20" s="40">
        <v>21</v>
      </c>
      <c r="F20" s="40">
        <v>1880510.58</v>
      </c>
      <c r="G20" s="40">
        <v>11</v>
      </c>
      <c r="H20" s="40">
        <v>7229551.13</v>
      </c>
      <c r="I20" s="40">
        <v>24</v>
      </c>
      <c r="J20" s="40">
        <v>7099866.58</v>
      </c>
      <c r="K20" s="40">
        <v>25</v>
      </c>
      <c r="L20" s="40">
        <v>1791993.44</v>
      </c>
      <c r="M20" s="40">
        <v>11</v>
      </c>
    </row>
    <row r="21" spans="1:13" ht="15">
      <c r="A21" s="39" t="s">
        <v>81</v>
      </c>
      <c r="B21" s="40">
        <v>5425884.19</v>
      </c>
      <c r="C21" s="40">
        <v>26</v>
      </c>
      <c r="D21" s="40">
        <v>863361.91</v>
      </c>
      <c r="E21" s="40">
        <v>20</v>
      </c>
      <c r="F21" s="40">
        <v>0</v>
      </c>
      <c r="G21" s="40">
        <v>0</v>
      </c>
      <c r="H21" s="40">
        <v>5190779.63</v>
      </c>
      <c r="I21" s="40">
        <v>28</v>
      </c>
      <c r="J21" s="40">
        <v>547583.93</v>
      </c>
      <c r="K21" s="40">
        <v>22</v>
      </c>
      <c r="L21" s="40">
        <v>0</v>
      </c>
      <c r="M21" s="40">
        <v>0</v>
      </c>
    </row>
    <row r="22" spans="1:13" ht="15">
      <c r="A22" s="39" t="s">
        <v>82</v>
      </c>
      <c r="B22" s="40">
        <v>1184464.45</v>
      </c>
      <c r="C22" s="40">
        <v>10</v>
      </c>
      <c r="D22" s="40">
        <v>3348944.02</v>
      </c>
      <c r="E22" s="40">
        <v>15</v>
      </c>
      <c r="F22" s="40">
        <v>0</v>
      </c>
      <c r="G22" s="40">
        <v>0</v>
      </c>
      <c r="H22" s="40">
        <v>0</v>
      </c>
      <c r="I22" s="40">
        <v>0</v>
      </c>
      <c r="J22" s="40">
        <v>3050107</v>
      </c>
      <c r="K22" s="40">
        <v>14</v>
      </c>
      <c r="L22" s="40">
        <v>0</v>
      </c>
      <c r="M22" s="40">
        <v>0</v>
      </c>
    </row>
    <row r="23" spans="1:13" ht="15">
      <c r="A23" s="39" t="s">
        <v>83</v>
      </c>
      <c r="B23" s="40">
        <v>829339.42</v>
      </c>
      <c r="C23" s="40">
        <v>12</v>
      </c>
      <c r="D23" s="40">
        <v>664344.32</v>
      </c>
      <c r="E23" s="40">
        <v>15</v>
      </c>
      <c r="F23" s="40">
        <v>0</v>
      </c>
      <c r="G23" s="40">
        <v>0</v>
      </c>
      <c r="H23" s="40">
        <v>884743.35</v>
      </c>
      <c r="I23" s="40">
        <v>10</v>
      </c>
      <c r="J23" s="40">
        <v>653406.52</v>
      </c>
      <c r="K23" s="40">
        <v>16</v>
      </c>
      <c r="L23" s="40">
        <v>0</v>
      </c>
      <c r="M23" s="40">
        <v>0</v>
      </c>
    </row>
    <row r="24" spans="1:13" ht="15">
      <c r="A24" s="39" t="s">
        <v>84</v>
      </c>
      <c r="B24" s="40">
        <v>3701506.65</v>
      </c>
      <c r="C24" s="40">
        <v>26</v>
      </c>
      <c r="D24" s="40">
        <v>1056346.49</v>
      </c>
      <c r="E24" s="40">
        <v>20</v>
      </c>
      <c r="F24" s="40">
        <v>0</v>
      </c>
      <c r="G24" s="40">
        <v>0</v>
      </c>
      <c r="H24" s="40">
        <v>3335191.97</v>
      </c>
      <c r="I24" s="40">
        <v>26</v>
      </c>
      <c r="J24" s="40">
        <v>1004598.72</v>
      </c>
      <c r="K24" s="40">
        <v>20</v>
      </c>
      <c r="L24" s="40">
        <v>0</v>
      </c>
      <c r="M24" s="40">
        <v>0</v>
      </c>
    </row>
    <row r="25" spans="1:13" ht="15">
      <c r="A25" s="39" t="s">
        <v>85</v>
      </c>
      <c r="B25" s="40">
        <v>27053612.06</v>
      </c>
      <c r="C25" s="40">
        <v>64</v>
      </c>
      <c r="D25" s="40">
        <v>15170245.75</v>
      </c>
      <c r="E25" s="40">
        <v>39</v>
      </c>
      <c r="F25" s="40">
        <v>3073224.5</v>
      </c>
      <c r="G25" s="40">
        <v>19</v>
      </c>
      <c r="H25" s="40">
        <v>26120723.84</v>
      </c>
      <c r="I25" s="40">
        <v>62</v>
      </c>
      <c r="J25" s="40">
        <v>14761126.44</v>
      </c>
      <c r="K25" s="40">
        <v>41</v>
      </c>
      <c r="L25" s="40">
        <v>3180325.74</v>
      </c>
      <c r="M25" s="40">
        <v>20</v>
      </c>
    </row>
    <row r="26" spans="1:13" ht="15">
      <c r="A26" s="39" t="s">
        <v>86</v>
      </c>
      <c r="B26" s="40">
        <v>0</v>
      </c>
      <c r="C26" s="40">
        <v>0</v>
      </c>
      <c r="D26" s="40">
        <v>303728.01</v>
      </c>
      <c r="E26" s="40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312003.52</v>
      </c>
      <c r="K26" s="40">
        <v>14</v>
      </c>
      <c r="L26" s="40">
        <v>0</v>
      </c>
      <c r="M26" s="40">
        <v>0</v>
      </c>
    </row>
    <row r="27" spans="1:13" ht="15">
      <c r="A27" s="39" t="s">
        <v>87</v>
      </c>
      <c r="B27" s="40">
        <v>1959880.52</v>
      </c>
      <c r="C27" s="40">
        <v>11</v>
      </c>
      <c r="D27" s="40">
        <v>222446.65</v>
      </c>
      <c r="E27" s="40">
        <v>17</v>
      </c>
      <c r="F27" s="40">
        <v>0</v>
      </c>
      <c r="G27" s="40">
        <v>0</v>
      </c>
      <c r="H27" s="40">
        <v>0</v>
      </c>
      <c r="I27" s="40">
        <v>0</v>
      </c>
      <c r="J27" s="40">
        <v>192632.11</v>
      </c>
      <c r="K27" s="40">
        <v>15</v>
      </c>
      <c r="L27" s="40">
        <v>0</v>
      </c>
      <c r="M27" s="40">
        <v>0</v>
      </c>
    </row>
    <row r="28" spans="1:13" ht="15">
      <c r="A28" s="39" t="s">
        <v>88</v>
      </c>
      <c r="B28" s="40">
        <v>9430384.28</v>
      </c>
      <c r="C28" s="40">
        <v>26</v>
      </c>
      <c r="D28" s="40">
        <v>992289.26</v>
      </c>
      <c r="E28" s="40">
        <v>19</v>
      </c>
      <c r="F28" s="40">
        <v>0</v>
      </c>
      <c r="G28" s="40">
        <v>0</v>
      </c>
      <c r="H28" s="40">
        <v>9157575.95</v>
      </c>
      <c r="I28" s="40">
        <v>28</v>
      </c>
      <c r="J28" s="40">
        <v>1109065.34</v>
      </c>
      <c r="K28" s="40">
        <v>20</v>
      </c>
      <c r="L28" s="40">
        <v>0</v>
      </c>
      <c r="M28" s="40">
        <v>0</v>
      </c>
    </row>
    <row r="29" spans="1:13" ht="15">
      <c r="A29" s="39" t="s">
        <v>89</v>
      </c>
      <c r="B29" s="40">
        <v>5281269.95</v>
      </c>
      <c r="C29" s="40">
        <v>15</v>
      </c>
      <c r="D29" s="40">
        <v>2348416.38</v>
      </c>
      <c r="E29" s="40">
        <v>24</v>
      </c>
      <c r="F29" s="40">
        <v>0</v>
      </c>
      <c r="G29" s="40">
        <v>0</v>
      </c>
      <c r="H29" s="40">
        <v>4626766.51</v>
      </c>
      <c r="I29" s="40">
        <v>14</v>
      </c>
      <c r="J29" s="40">
        <v>2097985.08</v>
      </c>
      <c r="K29" s="40">
        <v>21</v>
      </c>
      <c r="L29" s="40">
        <v>0</v>
      </c>
      <c r="M29" s="40">
        <v>0</v>
      </c>
    </row>
    <row r="30" spans="1:13" ht="15">
      <c r="A30" s="39" t="s">
        <v>90</v>
      </c>
      <c r="B30" s="40">
        <v>6454652.92</v>
      </c>
      <c r="C30" s="40">
        <v>27</v>
      </c>
      <c r="D30" s="40">
        <v>4846743.46</v>
      </c>
      <c r="E30" s="40">
        <v>84</v>
      </c>
      <c r="F30" s="40">
        <v>2251173.86</v>
      </c>
      <c r="G30" s="40">
        <v>17</v>
      </c>
      <c r="H30" s="40">
        <v>5906048.66</v>
      </c>
      <c r="I30" s="40">
        <v>31</v>
      </c>
      <c r="J30" s="40">
        <v>4688986.16</v>
      </c>
      <c r="K30" s="40">
        <v>85</v>
      </c>
      <c r="L30" s="40">
        <v>2016727.59</v>
      </c>
      <c r="M30" s="40">
        <v>18</v>
      </c>
    </row>
    <row r="31" spans="1:13" ht="15">
      <c r="A31" s="39" t="s">
        <v>91</v>
      </c>
      <c r="B31" s="40">
        <v>0</v>
      </c>
      <c r="C31" s="40">
        <v>0</v>
      </c>
      <c r="D31" s="40">
        <v>119650.4</v>
      </c>
      <c r="E31" s="40">
        <v>11</v>
      </c>
      <c r="F31" s="40">
        <v>0</v>
      </c>
      <c r="G31" s="40">
        <v>0</v>
      </c>
      <c r="H31" s="40">
        <v>0</v>
      </c>
      <c r="I31" s="40">
        <v>0</v>
      </c>
      <c r="J31" s="40">
        <v>123543.11</v>
      </c>
      <c r="K31" s="40">
        <v>11</v>
      </c>
      <c r="L31" s="40">
        <v>0</v>
      </c>
      <c r="M31" s="40">
        <v>0</v>
      </c>
    </row>
    <row r="32" spans="1:13" ht="15">
      <c r="A32" s="39" t="s">
        <v>92</v>
      </c>
      <c r="B32" s="40">
        <v>0</v>
      </c>
      <c r="C32" s="40">
        <v>0</v>
      </c>
      <c r="D32" s="40">
        <v>150190.38</v>
      </c>
      <c r="E32" s="40">
        <v>13</v>
      </c>
      <c r="F32" s="40">
        <v>0</v>
      </c>
      <c r="G32" s="40">
        <v>0</v>
      </c>
      <c r="H32" s="40">
        <v>0</v>
      </c>
      <c r="I32" s="40">
        <v>0</v>
      </c>
      <c r="J32" s="40">
        <v>166617.68</v>
      </c>
      <c r="K32" s="40">
        <v>14</v>
      </c>
      <c r="L32" s="40">
        <v>0</v>
      </c>
      <c r="M32" s="40">
        <v>0</v>
      </c>
    </row>
    <row r="33" spans="1:13" ht="15">
      <c r="A33" s="39" t="s">
        <v>93</v>
      </c>
      <c r="B33" s="40">
        <v>4183660.19</v>
      </c>
      <c r="C33" s="40">
        <v>24</v>
      </c>
      <c r="D33" s="40">
        <v>0</v>
      </c>
      <c r="E33" s="40">
        <v>0</v>
      </c>
      <c r="F33" s="40">
        <v>0</v>
      </c>
      <c r="G33" s="40">
        <v>0</v>
      </c>
      <c r="H33" s="40">
        <v>3958363.21</v>
      </c>
      <c r="I33" s="40">
        <v>23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94</v>
      </c>
      <c r="B34" s="40">
        <v>38490521.63</v>
      </c>
      <c r="C34" s="40">
        <v>107</v>
      </c>
      <c r="D34" s="40">
        <v>0</v>
      </c>
      <c r="E34" s="40">
        <v>0</v>
      </c>
      <c r="F34" s="40">
        <v>4038216.87</v>
      </c>
      <c r="G34" s="40">
        <v>27</v>
      </c>
      <c r="H34" s="40">
        <v>35713607.58</v>
      </c>
      <c r="I34" s="40">
        <v>107</v>
      </c>
      <c r="J34" s="40">
        <v>5833864.58</v>
      </c>
      <c r="K34" s="40">
        <v>13</v>
      </c>
      <c r="L34" s="40">
        <v>3811526.21</v>
      </c>
      <c r="M34" s="40">
        <v>25</v>
      </c>
    </row>
    <row r="35" spans="1:13" ht="15">
      <c r="A35" s="39" t="s">
        <v>95</v>
      </c>
      <c r="B35" s="40">
        <v>5458020.66</v>
      </c>
      <c r="C35" s="40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5167591.05</v>
      </c>
      <c r="I35" s="40">
        <v>19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40">
        <v>2084701.43</v>
      </c>
      <c r="C36" s="40">
        <v>15</v>
      </c>
      <c r="D36" s="40">
        <v>0</v>
      </c>
      <c r="E36" s="40">
        <v>0</v>
      </c>
      <c r="F36" s="40">
        <v>0</v>
      </c>
      <c r="G36" s="40">
        <v>0</v>
      </c>
      <c r="H36" s="40">
        <v>1967714.26</v>
      </c>
      <c r="I36" s="40">
        <v>13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40">
        <v>2202058.84</v>
      </c>
      <c r="C37" s="40">
        <v>13</v>
      </c>
      <c r="D37" s="40">
        <v>4385314.02</v>
      </c>
      <c r="E37" s="40">
        <v>11</v>
      </c>
      <c r="F37" s="40">
        <v>0</v>
      </c>
      <c r="G37" s="40">
        <v>0</v>
      </c>
      <c r="H37" s="40">
        <v>2054592.65</v>
      </c>
      <c r="I37" s="40">
        <v>13</v>
      </c>
      <c r="J37" s="40">
        <v>4281990.78</v>
      </c>
      <c r="K37" s="40">
        <v>10</v>
      </c>
      <c r="L37" s="40">
        <v>0</v>
      </c>
      <c r="M37" s="40">
        <v>0</v>
      </c>
    </row>
    <row r="38" spans="1:13" ht="15">
      <c r="A38" s="39" t="s">
        <v>98</v>
      </c>
      <c r="B38" s="40">
        <v>0</v>
      </c>
      <c r="C38" s="40">
        <v>0</v>
      </c>
      <c r="D38" s="40">
        <v>188729.31</v>
      </c>
      <c r="E38" s="40">
        <v>19</v>
      </c>
      <c r="F38" s="40">
        <v>0</v>
      </c>
      <c r="G38" s="40">
        <v>0</v>
      </c>
      <c r="H38" s="40">
        <v>0</v>
      </c>
      <c r="I38" s="40">
        <v>0</v>
      </c>
      <c r="J38" s="40">
        <v>185715.23</v>
      </c>
      <c r="K38" s="40">
        <v>21</v>
      </c>
      <c r="L38" s="40">
        <v>0</v>
      </c>
      <c r="M38" s="40">
        <v>0</v>
      </c>
    </row>
    <row r="39" spans="1:13" ht="15">
      <c r="A39" s="39" t="s">
        <v>99</v>
      </c>
      <c r="B39" s="40">
        <v>6579716.36</v>
      </c>
      <c r="C39" s="40">
        <v>11</v>
      </c>
      <c r="D39" s="40">
        <v>4873119.83</v>
      </c>
      <c r="E39" s="40">
        <v>19</v>
      </c>
      <c r="F39" s="40">
        <v>0</v>
      </c>
      <c r="G39" s="40">
        <v>0</v>
      </c>
      <c r="H39" s="40">
        <v>6353890.64</v>
      </c>
      <c r="I39" s="40">
        <v>14</v>
      </c>
      <c r="J39" s="40">
        <v>5432960.27</v>
      </c>
      <c r="K39" s="40">
        <v>22</v>
      </c>
      <c r="L39" s="40">
        <v>0</v>
      </c>
      <c r="M39" s="40">
        <v>0</v>
      </c>
    </row>
    <row r="40" spans="1:13" ht="15">
      <c r="A40" s="39" t="s">
        <v>100</v>
      </c>
      <c r="B40" s="40">
        <v>0</v>
      </c>
      <c r="C40" s="40">
        <v>0</v>
      </c>
      <c r="D40" s="40">
        <v>156839.29</v>
      </c>
      <c r="E40" s="40">
        <v>12</v>
      </c>
      <c r="F40" s="40">
        <v>0</v>
      </c>
      <c r="G40" s="40">
        <v>0</v>
      </c>
      <c r="H40" s="40">
        <v>822825.09</v>
      </c>
      <c r="I40" s="40">
        <v>13</v>
      </c>
      <c r="J40" s="40">
        <v>185738.05</v>
      </c>
      <c r="K40" s="40">
        <v>15</v>
      </c>
      <c r="L40" s="40">
        <v>0</v>
      </c>
      <c r="M40" s="40">
        <v>0</v>
      </c>
    </row>
    <row r="41" spans="1:13" ht="15">
      <c r="A41" s="39" t="s">
        <v>101</v>
      </c>
      <c r="B41" s="40">
        <v>0</v>
      </c>
      <c r="C41" s="40">
        <v>0</v>
      </c>
      <c r="D41" s="40">
        <v>459237.49</v>
      </c>
      <c r="E41" s="40">
        <v>18</v>
      </c>
      <c r="F41" s="40">
        <v>0</v>
      </c>
      <c r="G41" s="40">
        <v>0</v>
      </c>
      <c r="H41" s="40">
        <v>726844.41</v>
      </c>
      <c r="I41" s="40">
        <v>11</v>
      </c>
      <c r="J41" s="40">
        <v>586514.92</v>
      </c>
      <c r="K41" s="40">
        <v>23</v>
      </c>
      <c r="L41" s="40">
        <v>0</v>
      </c>
      <c r="M41" s="40">
        <v>0</v>
      </c>
    </row>
    <row r="42" spans="1:13" ht="15">
      <c r="A42" s="39" t="s">
        <v>102</v>
      </c>
      <c r="B42" s="40">
        <v>0</v>
      </c>
      <c r="C42" s="40">
        <v>0</v>
      </c>
      <c r="D42" s="40">
        <v>609775.65</v>
      </c>
      <c r="E42" s="40">
        <v>14</v>
      </c>
      <c r="F42" s="40">
        <v>0</v>
      </c>
      <c r="G42" s="40">
        <v>0</v>
      </c>
      <c r="H42" s="40">
        <v>0</v>
      </c>
      <c r="I42" s="40">
        <v>0</v>
      </c>
      <c r="J42" s="40">
        <v>455766.71</v>
      </c>
      <c r="K42" s="40">
        <v>15</v>
      </c>
      <c r="L42" s="40">
        <v>0</v>
      </c>
      <c r="M42" s="40">
        <v>0</v>
      </c>
    </row>
    <row r="43" spans="1:13" ht="15">
      <c r="A43" s="39" t="s">
        <v>103</v>
      </c>
      <c r="B43" s="40">
        <v>3438386.37</v>
      </c>
      <c r="C43" s="40">
        <v>20</v>
      </c>
      <c r="D43" s="40">
        <v>0</v>
      </c>
      <c r="E43" s="40">
        <v>0</v>
      </c>
      <c r="F43" s="40">
        <v>0</v>
      </c>
      <c r="G43" s="40">
        <v>0</v>
      </c>
      <c r="H43" s="40">
        <v>3513287.61</v>
      </c>
      <c r="I43" s="40">
        <v>20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40">
        <v>23081746.02</v>
      </c>
      <c r="C44" s="40">
        <v>59</v>
      </c>
      <c r="D44" s="40">
        <v>14831846.94</v>
      </c>
      <c r="E44" s="40">
        <v>31</v>
      </c>
      <c r="F44" s="40">
        <v>3977478.78</v>
      </c>
      <c r="G44" s="40">
        <v>23</v>
      </c>
      <c r="H44" s="40">
        <v>22130251.4</v>
      </c>
      <c r="I44" s="40">
        <v>53</v>
      </c>
      <c r="J44" s="40">
        <v>14201684.34</v>
      </c>
      <c r="K44" s="40">
        <v>35</v>
      </c>
      <c r="L44" s="40">
        <v>3625727.18</v>
      </c>
      <c r="M44" s="40">
        <v>17</v>
      </c>
    </row>
    <row r="45" spans="1:13" ht="15">
      <c r="A45" s="39" t="s">
        <v>105</v>
      </c>
      <c r="B45" s="40">
        <v>418994.87</v>
      </c>
      <c r="C45" s="40">
        <v>10</v>
      </c>
      <c r="D45" s="40">
        <v>0</v>
      </c>
      <c r="E45" s="40">
        <v>0</v>
      </c>
      <c r="F45" s="40">
        <v>0</v>
      </c>
      <c r="G45" s="40">
        <v>0</v>
      </c>
      <c r="H45" s="40">
        <v>435821.59</v>
      </c>
      <c r="I45" s="40">
        <v>11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40">
        <v>5028611.15</v>
      </c>
      <c r="C46" s="40">
        <v>13</v>
      </c>
      <c r="D46" s="40">
        <v>0</v>
      </c>
      <c r="E46" s="40">
        <v>0</v>
      </c>
      <c r="F46" s="40">
        <v>0</v>
      </c>
      <c r="G46" s="40">
        <v>0</v>
      </c>
      <c r="H46" s="40">
        <v>5245024.46</v>
      </c>
      <c r="I46" s="40">
        <v>15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0</v>
      </c>
      <c r="C47" s="40">
        <v>0</v>
      </c>
      <c r="D47" s="40">
        <v>222794.63</v>
      </c>
      <c r="E47" s="40">
        <v>14</v>
      </c>
      <c r="F47" s="40">
        <v>0</v>
      </c>
      <c r="G47" s="40">
        <v>0</v>
      </c>
      <c r="H47" s="40">
        <v>195282.39</v>
      </c>
      <c r="I47" s="40">
        <v>10</v>
      </c>
      <c r="J47" s="40">
        <v>230093.63</v>
      </c>
      <c r="K47" s="40">
        <v>14</v>
      </c>
      <c r="L47" s="40">
        <v>0</v>
      </c>
      <c r="M47" s="40">
        <v>0</v>
      </c>
    </row>
    <row r="48" spans="1:13" ht="15">
      <c r="A48" s="39" t="s">
        <v>108</v>
      </c>
      <c r="B48" s="40">
        <v>0</v>
      </c>
      <c r="C48" s="40">
        <v>0</v>
      </c>
      <c r="D48" s="40">
        <v>179440.77</v>
      </c>
      <c r="E48" s="40">
        <v>15</v>
      </c>
      <c r="F48" s="40">
        <v>0</v>
      </c>
      <c r="G48" s="40">
        <v>0</v>
      </c>
      <c r="H48" s="40">
        <v>0</v>
      </c>
      <c r="I48" s="40">
        <v>0</v>
      </c>
      <c r="J48" s="40">
        <v>377228.01</v>
      </c>
      <c r="K48" s="40">
        <v>21</v>
      </c>
      <c r="L48" s="40">
        <v>0</v>
      </c>
      <c r="M48" s="40">
        <v>0</v>
      </c>
    </row>
    <row r="49" spans="1:13" ht="15">
      <c r="A49" s="39" t="s">
        <v>109</v>
      </c>
      <c r="B49" s="40">
        <v>0</v>
      </c>
      <c r="C49" s="40">
        <v>0</v>
      </c>
      <c r="D49" s="40">
        <v>4159313.77</v>
      </c>
      <c r="E49" s="40">
        <v>31</v>
      </c>
      <c r="F49" s="40">
        <v>0</v>
      </c>
      <c r="G49" s="40">
        <v>0</v>
      </c>
      <c r="H49" s="40">
        <v>0</v>
      </c>
      <c r="I49" s="40">
        <v>0</v>
      </c>
      <c r="J49" s="40">
        <v>3999251.64</v>
      </c>
      <c r="K49" s="40">
        <v>30</v>
      </c>
      <c r="L49" s="40">
        <v>0</v>
      </c>
      <c r="M49" s="40">
        <v>0</v>
      </c>
    </row>
    <row r="50" spans="1:13" ht="15">
      <c r="A50" s="39" t="s">
        <v>110</v>
      </c>
      <c r="B50" s="40">
        <v>4023175.4</v>
      </c>
      <c r="C50" s="40">
        <v>15</v>
      </c>
      <c r="D50" s="40">
        <v>0</v>
      </c>
      <c r="E50" s="40">
        <v>0</v>
      </c>
      <c r="F50" s="40">
        <v>0</v>
      </c>
      <c r="G50" s="40">
        <v>0</v>
      </c>
      <c r="H50" s="40">
        <v>3731789.44</v>
      </c>
      <c r="I50" s="40">
        <v>15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111</v>
      </c>
      <c r="B51" s="40">
        <v>2636205.61</v>
      </c>
      <c r="C51" s="40">
        <v>14</v>
      </c>
      <c r="D51" s="40">
        <v>0</v>
      </c>
      <c r="E51" s="40">
        <v>0</v>
      </c>
      <c r="F51" s="40">
        <v>0</v>
      </c>
      <c r="G51" s="40">
        <v>0</v>
      </c>
      <c r="H51" s="40">
        <v>2910523.31</v>
      </c>
      <c r="I51" s="40">
        <v>16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112</v>
      </c>
      <c r="B52" s="40">
        <v>21401664.37</v>
      </c>
      <c r="C52" s="40">
        <v>48</v>
      </c>
      <c r="D52" s="40">
        <v>24782239.17</v>
      </c>
      <c r="E52" s="40">
        <v>131</v>
      </c>
      <c r="F52" s="40">
        <v>10424857.31</v>
      </c>
      <c r="G52" s="40">
        <v>37</v>
      </c>
      <c r="H52" s="40">
        <v>17833983.96</v>
      </c>
      <c r="I52" s="40">
        <v>45</v>
      </c>
      <c r="J52" s="40">
        <v>22130818.22</v>
      </c>
      <c r="K52" s="40">
        <v>126</v>
      </c>
      <c r="L52" s="40">
        <v>8714256.04</v>
      </c>
      <c r="M52" s="40">
        <v>34</v>
      </c>
    </row>
    <row r="53" spans="1:13" ht="15">
      <c r="A53" s="39" t="s">
        <v>113</v>
      </c>
      <c r="B53" s="40">
        <v>0</v>
      </c>
      <c r="C53" s="40">
        <v>0</v>
      </c>
      <c r="D53" s="40">
        <v>86645.96</v>
      </c>
      <c r="E53" s="40">
        <v>11</v>
      </c>
      <c r="F53" s="40">
        <v>0</v>
      </c>
      <c r="G53" s="40">
        <v>0</v>
      </c>
      <c r="H53" s="40">
        <v>0</v>
      </c>
      <c r="I53" s="40">
        <v>0</v>
      </c>
      <c r="J53" s="40">
        <v>85907.5</v>
      </c>
      <c r="K53" s="40">
        <v>11</v>
      </c>
      <c r="L53" s="40">
        <v>0</v>
      </c>
      <c r="M53" s="40">
        <v>0</v>
      </c>
    </row>
    <row r="54" spans="1:13" ht="15">
      <c r="A54" s="39" t="s">
        <v>114</v>
      </c>
      <c r="B54" s="40">
        <v>2809997.87</v>
      </c>
      <c r="C54" s="40">
        <v>19</v>
      </c>
      <c r="D54" s="40">
        <v>797198.78</v>
      </c>
      <c r="E54" s="40">
        <v>21</v>
      </c>
      <c r="F54" s="40">
        <v>0</v>
      </c>
      <c r="G54" s="40">
        <v>0</v>
      </c>
      <c r="H54" s="40">
        <v>2424979.37</v>
      </c>
      <c r="I54" s="40">
        <v>16</v>
      </c>
      <c r="J54" s="40">
        <v>764176.38</v>
      </c>
      <c r="K54" s="40">
        <v>27</v>
      </c>
      <c r="L54" s="40">
        <v>0</v>
      </c>
      <c r="M54" s="40">
        <v>0</v>
      </c>
    </row>
    <row r="55" spans="1:13" ht="15">
      <c r="A55" s="39" t="s">
        <v>115</v>
      </c>
      <c r="B55" s="40">
        <v>16773253.65</v>
      </c>
      <c r="C55" s="40">
        <v>45</v>
      </c>
      <c r="D55" s="40">
        <v>15131075.78</v>
      </c>
      <c r="E55" s="40">
        <v>115</v>
      </c>
      <c r="F55" s="40">
        <v>5242128.43</v>
      </c>
      <c r="G55" s="40">
        <v>26</v>
      </c>
      <c r="H55" s="40">
        <v>16016173.18</v>
      </c>
      <c r="I55" s="40">
        <v>45</v>
      </c>
      <c r="J55" s="40">
        <v>14179829.22</v>
      </c>
      <c r="K55" s="40">
        <v>117</v>
      </c>
      <c r="L55" s="40">
        <v>4786286.81</v>
      </c>
      <c r="M55" s="40">
        <v>22</v>
      </c>
    </row>
    <row r="56" spans="1:13" ht="15">
      <c r="A56" s="39" t="s">
        <v>116</v>
      </c>
      <c r="B56" s="40">
        <v>12131189.01</v>
      </c>
      <c r="C56" s="40">
        <v>33</v>
      </c>
      <c r="D56" s="40">
        <v>1149590.71</v>
      </c>
      <c r="E56" s="40">
        <v>14</v>
      </c>
      <c r="F56" s="40">
        <v>1117546.76</v>
      </c>
      <c r="G56" s="40">
        <v>14</v>
      </c>
      <c r="H56" s="40">
        <v>12058246.45</v>
      </c>
      <c r="I56" s="40">
        <v>34</v>
      </c>
      <c r="J56" s="40">
        <v>1298239.08</v>
      </c>
      <c r="K56" s="40">
        <v>14</v>
      </c>
      <c r="L56" s="40">
        <v>1240808.65</v>
      </c>
      <c r="M56" s="40">
        <v>16</v>
      </c>
    </row>
    <row r="57" spans="1:13" ht="15">
      <c r="A57" s="39" t="s">
        <v>117</v>
      </c>
      <c r="B57" s="40">
        <v>28832820.08</v>
      </c>
      <c r="C57" s="40">
        <v>66</v>
      </c>
      <c r="D57" s="40">
        <v>26648068.16</v>
      </c>
      <c r="E57" s="40">
        <v>58</v>
      </c>
      <c r="F57" s="40">
        <v>6806315.14</v>
      </c>
      <c r="G57" s="40">
        <v>36</v>
      </c>
      <c r="H57" s="40">
        <v>27559830.03</v>
      </c>
      <c r="I57" s="40">
        <v>66</v>
      </c>
      <c r="J57" s="40">
        <v>24025869.61</v>
      </c>
      <c r="K57" s="40">
        <v>60</v>
      </c>
      <c r="L57" s="40">
        <v>6321269.7</v>
      </c>
      <c r="M57" s="40">
        <v>37</v>
      </c>
    </row>
    <row r="58" spans="1:13" ht="15">
      <c r="A58" s="39" t="s">
        <v>118</v>
      </c>
      <c r="B58" s="40">
        <v>1183556.73</v>
      </c>
      <c r="C58" s="40">
        <v>10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0</v>
      </c>
      <c r="C59" s="40">
        <v>0</v>
      </c>
      <c r="D59" s="40">
        <v>1659678.38</v>
      </c>
      <c r="E59" s="40">
        <v>12</v>
      </c>
      <c r="F59" s="40">
        <v>0</v>
      </c>
      <c r="G59" s="40">
        <v>0</v>
      </c>
      <c r="H59" s="40">
        <v>1641141.68</v>
      </c>
      <c r="I59" s="40">
        <v>10</v>
      </c>
      <c r="J59" s="40">
        <v>1690832.19</v>
      </c>
      <c r="K59" s="40">
        <v>12</v>
      </c>
      <c r="L59" s="40">
        <v>0</v>
      </c>
      <c r="M59" s="40">
        <v>0</v>
      </c>
    </row>
    <row r="60" spans="1:13" ht="15">
      <c r="A60" s="39" t="s">
        <v>120</v>
      </c>
      <c r="B60" s="40">
        <v>23765549.95</v>
      </c>
      <c r="C60" s="40">
        <v>66</v>
      </c>
      <c r="D60" s="40">
        <v>7272928.29</v>
      </c>
      <c r="E60" s="40">
        <v>13</v>
      </c>
      <c r="F60" s="40">
        <v>3921904.37</v>
      </c>
      <c r="G60" s="40">
        <v>32</v>
      </c>
      <c r="H60" s="40">
        <v>23472906.93</v>
      </c>
      <c r="I60" s="40">
        <v>62</v>
      </c>
      <c r="J60" s="40">
        <v>7360787.6</v>
      </c>
      <c r="K60" s="40">
        <v>16</v>
      </c>
      <c r="L60" s="40">
        <v>3998058.11</v>
      </c>
      <c r="M60" s="40">
        <v>29</v>
      </c>
    </row>
    <row r="61" spans="1:13" ht="15">
      <c r="A61" s="39" t="s">
        <v>121</v>
      </c>
      <c r="B61" s="40">
        <v>10845079.78</v>
      </c>
      <c r="C61" s="40">
        <v>29</v>
      </c>
      <c r="D61" s="40">
        <v>0</v>
      </c>
      <c r="E61" s="40">
        <v>0</v>
      </c>
      <c r="F61" s="40">
        <v>0</v>
      </c>
      <c r="G61" s="40">
        <v>0</v>
      </c>
      <c r="H61" s="40">
        <v>11221702.37</v>
      </c>
      <c r="I61" s="40">
        <v>32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122</v>
      </c>
      <c r="B62" s="40">
        <v>1595940.37</v>
      </c>
      <c r="C62" s="40">
        <v>14</v>
      </c>
      <c r="D62" s="40">
        <v>606923.66</v>
      </c>
      <c r="E62" s="40">
        <v>22</v>
      </c>
      <c r="F62" s="40">
        <v>0</v>
      </c>
      <c r="G62" s="40">
        <v>0</v>
      </c>
      <c r="H62" s="40">
        <v>0</v>
      </c>
      <c r="I62" s="40">
        <v>0</v>
      </c>
      <c r="J62" s="40">
        <v>636946.5</v>
      </c>
      <c r="K62" s="40">
        <v>18</v>
      </c>
      <c r="L62" s="40">
        <v>0</v>
      </c>
      <c r="M62" s="40">
        <v>0</v>
      </c>
    </row>
    <row r="63" spans="1:13" ht="15">
      <c r="A63" s="39" t="s">
        <v>123</v>
      </c>
      <c r="B63" s="40">
        <v>26287409.82</v>
      </c>
      <c r="C63" s="40">
        <v>81</v>
      </c>
      <c r="D63" s="40">
        <v>3787390.98</v>
      </c>
      <c r="E63" s="40">
        <v>15</v>
      </c>
      <c r="F63" s="40">
        <v>4693472.87</v>
      </c>
      <c r="G63" s="40">
        <v>34</v>
      </c>
      <c r="H63" s="40">
        <v>25359344.62</v>
      </c>
      <c r="I63" s="40">
        <v>75</v>
      </c>
      <c r="J63" s="40">
        <v>4101798.22</v>
      </c>
      <c r="K63" s="40">
        <v>27</v>
      </c>
      <c r="L63" s="40">
        <v>4575445.96</v>
      </c>
      <c r="M63" s="40">
        <v>29</v>
      </c>
    </row>
    <row r="64" spans="1:13" ht="15">
      <c r="A64" s="39" t="s">
        <v>124</v>
      </c>
      <c r="B64" s="40">
        <v>14131824.4</v>
      </c>
      <c r="C64" s="40">
        <v>40</v>
      </c>
      <c r="D64" s="40">
        <v>1334544.34</v>
      </c>
      <c r="E64" s="40">
        <v>23</v>
      </c>
      <c r="F64" s="40">
        <v>1308685.53</v>
      </c>
      <c r="G64" s="40">
        <v>15</v>
      </c>
      <c r="H64" s="40">
        <v>13295172.75</v>
      </c>
      <c r="I64" s="40">
        <v>41</v>
      </c>
      <c r="J64" s="40">
        <v>1328202.24</v>
      </c>
      <c r="K64" s="40">
        <v>25</v>
      </c>
      <c r="L64" s="40">
        <v>1165503.99</v>
      </c>
      <c r="M64" s="40">
        <v>17</v>
      </c>
    </row>
    <row r="65" spans="1:13" ht="15">
      <c r="A65" s="39" t="s">
        <v>125</v>
      </c>
      <c r="B65" s="40">
        <v>0</v>
      </c>
      <c r="C65" s="40">
        <v>0</v>
      </c>
      <c r="D65" s="40">
        <v>262257.33</v>
      </c>
      <c r="E65" s="40">
        <v>21</v>
      </c>
      <c r="F65" s="40">
        <v>0</v>
      </c>
      <c r="G65" s="40">
        <v>0</v>
      </c>
      <c r="H65" s="40">
        <v>0</v>
      </c>
      <c r="I65" s="40">
        <v>0</v>
      </c>
      <c r="J65" s="40">
        <v>275662.12</v>
      </c>
      <c r="K65" s="40">
        <v>24</v>
      </c>
      <c r="L65" s="40">
        <v>0</v>
      </c>
      <c r="M65" s="40">
        <v>0</v>
      </c>
    </row>
    <row r="66" spans="1:13" ht="15">
      <c r="A66" s="39" t="s">
        <v>126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706354.26</v>
      </c>
      <c r="K66" s="40">
        <v>12</v>
      </c>
      <c r="L66" s="40">
        <v>0</v>
      </c>
      <c r="M66" s="40">
        <v>0</v>
      </c>
    </row>
    <row r="67" spans="1:13" ht="15">
      <c r="A67" s="39" t="s">
        <v>127</v>
      </c>
      <c r="B67" s="40">
        <v>10516546.46</v>
      </c>
      <c r="C67" s="40">
        <v>39</v>
      </c>
      <c r="D67" s="40">
        <v>1169172.71</v>
      </c>
      <c r="E67" s="40">
        <v>12</v>
      </c>
      <c r="F67" s="40">
        <v>1543337.78</v>
      </c>
      <c r="G67" s="40">
        <v>15</v>
      </c>
      <c r="H67" s="40">
        <v>10435573.57</v>
      </c>
      <c r="I67" s="40">
        <v>43</v>
      </c>
      <c r="J67" s="40">
        <v>1228771</v>
      </c>
      <c r="K67" s="40">
        <v>10</v>
      </c>
      <c r="L67" s="40">
        <v>1620950.01</v>
      </c>
      <c r="M67" s="40">
        <v>18</v>
      </c>
    </row>
    <row r="68" spans="1:13" ht="15">
      <c r="A68" s="39" t="s">
        <v>128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104155.9</v>
      </c>
      <c r="K68" s="40">
        <v>10</v>
      </c>
      <c r="L68" s="40">
        <v>0</v>
      </c>
      <c r="M68" s="40">
        <v>0</v>
      </c>
    </row>
    <row r="69" spans="1:13" ht="15">
      <c r="A69" s="39" t="s">
        <v>129</v>
      </c>
      <c r="B69" s="40">
        <v>0</v>
      </c>
      <c r="C69" s="40">
        <v>0</v>
      </c>
      <c r="D69" s="40">
        <v>1535023.64</v>
      </c>
      <c r="E69" s="40">
        <v>29</v>
      </c>
      <c r="F69" s="40">
        <v>0</v>
      </c>
      <c r="G69" s="40">
        <v>0</v>
      </c>
      <c r="H69" s="40">
        <v>1844445.34</v>
      </c>
      <c r="I69" s="40">
        <v>11</v>
      </c>
      <c r="J69" s="40">
        <v>1479789.85</v>
      </c>
      <c r="K69" s="40">
        <v>27</v>
      </c>
      <c r="L69" s="40">
        <v>0</v>
      </c>
      <c r="M69" s="40">
        <v>0</v>
      </c>
    </row>
    <row r="70" spans="1:13" ht="15">
      <c r="A70" s="39" t="s">
        <v>130</v>
      </c>
      <c r="B70" s="40">
        <v>3845381.97</v>
      </c>
      <c r="C70" s="40">
        <v>24</v>
      </c>
      <c r="D70" s="40">
        <v>0</v>
      </c>
      <c r="E70" s="40">
        <v>0</v>
      </c>
      <c r="F70" s="40">
        <v>0</v>
      </c>
      <c r="G70" s="40">
        <v>0</v>
      </c>
      <c r="H70" s="40">
        <v>3671568.46</v>
      </c>
      <c r="I70" s="40">
        <v>25</v>
      </c>
      <c r="J70" s="40">
        <v>336789.36</v>
      </c>
      <c r="K70" s="40">
        <v>11</v>
      </c>
      <c r="L70" s="40">
        <v>0</v>
      </c>
      <c r="M70" s="40">
        <v>0</v>
      </c>
    </row>
    <row r="71" spans="1:13" ht="15">
      <c r="A71" s="39" t="s">
        <v>131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817898.62</v>
      </c>
      <c r="K71" s="40">
        <v>10</v>
      </c>
      <c r="L71" s="40">
        <v>0</v>
      </c>
      <c r="M71" s="40">
        <v>0</v>
      </c>
    </row>
    <row r="72" spans="1:13" ht="15">
      <c r="A72" s="39" t="s">
        <v>132</v>
      </c>
      <c r="B72" s="40">
        <v>0</v>
      </c>
      <c r="C72" s="40">
        <v>0</v>
      </c>
      <c r="D72" s="40">
        <v>852282.03</v>
      </c>
      <c r="E72" s="40">
        <v>15</v>
      </c>
      <c r="F72" s="40">
        <v>0</v>
      </c>
      <c r="G72" s="40">
        <v>0</v>
      </c>
      <c r="H72" s="40">
        <v>0</v>
      </c>
      <c r="I72" s="40">
        <v>0</v>
      </c>
      <c r="J72" s="40">
        <v>936227.07</v>
      </c>
      <c r="K72" s="40">
        <v>14</v>
      </c>
      <c r="L72" s="40">
        <v>0</v>
      </c>
      <c r="M72" s="40">
        <v>0</v>
      </c>
    </row>
    <row r="73" spans="1:13" ht="15">
      <c r="A73" s="39" t="s">
        <v>133</v>
      </c>
      <c r="B73" s="40">
        <v>0</v>
      </c>
      <c r="C73" s="40">
        <v>0</v>
      </c>
      <c r="D73" s="40">
        <v>567894.08</v>
      </c>
      <c r="E73" s="40">
        <v>22</v>
      </c>
      <c r="F73" s="40">
        <v>0</v>
      </c>
      <c r="G73" s="40">
        <v>0</v>
      </c>
      <c r="H73" s="40">
        <v>0</v>
      </c>
      <c r="I73" s="40">
        <v>0</v>
      </c>
      <c r="J73" s="40">
        <v>625044.87</v>
      </c>
      <c r="K73" s="40">
        <v>20</v>
      </c>
      <c r="L73" s="40">
        <v>0</v>
      </c>
      <c r="M73" s="40">
        <v>0</v>
      </c>
    </row>
    <row r="74" spans="1:13" ht="15">
      <c r="A74" s="39" t="s">
        <v>134</v>
      </c>
      <c r="B74" s="40">
        <v>2649923.38</v>
      </c>
      <c r="C74" s="40">
        <v>18</v>
      </c>
      <c r="D74" s="40">
        <v>113338.28</v>
      </c>
      <c r="E74" s="40">
        <v>12</v>
      </c>
      <c r="F74" s="40">
        <v>0</v>
      </c>
      <c r="G74" s="40">
        <v>0</v>
      </c>
      <c r="H74" s="40">
        <v>2325208.72</v>
      </c>
      <c r="I74" s="40">
        <v>19</v>
      </c>
      <c r="J74" s="40">
        <v>154829</v>
      </c>
      <c r="K74" s="40">
        <v>15</v>
      </c>
      <c r="L74" s="40">
        <v>0</v>
      </c>
      <c r="M74" s="40">
        <v>0</v>
      </c>
    </row>
    <row r="75" spans="1:13" ht="15">
      <c r="A75" s="39" t="s">
        <v>135</v>
      </c>
      <c r="B75" s="40">
        <v>2085156.2</v>
      </c>
      <c r="C75" s="40">
        <v>14</v>
      </c>
      <c r="D75" s="40">
        <v>504494.48</v>
      </c>
      <c r="E75" s="40">
        <v>11</v>
      </c>
      <c r="F75" s="40">
        <v>0</v>
      </c>
      <c r="G75" s="40">
        <v>0</v>
      </c>
      <c r="H75" s="40">
        <v>1996242.65</v>
      </c>
      <c r="I75" s="40">
        <v>20</v>
      </c>
      <c r="J75" s="40">
        <v>433328.64</v>
      </c>
      <c r="K75" s="40">
        <v>12</v>
      </c>
      <c r="L75" s="40">
        <v>0</v>
      </c>
      <c r="M75" s="40">
        <v>0</v>
      </c>
    </row>
    <row r="76" spans="1:13" ht="15">
      <c r="A76" s="39" t="s">
        <v>136</v>
      </c>
      <c r="B76" s="40">
        <v>6789856.68</v>
      </c>
      <c r="C76" s="40">
        <v>30</v>
      </c>
      <c r="D76" s="40">
        <v>0</v>
      </c>
      <c r="E76" s="40">
        <v>0</v>
      </c>
      <c r="F76" s="40">
        <v>0</v>
      </c>
      <c r="G76" s="40">
        <v>0</v>
      </c>
      <c r="H76" s="40">
        <v>7255493.55</v>
      </c>
      <c r="I76" s="40">
        <v>33</v>
      </c>
      <c r="J76" s="40">
        <v>0</v>
      </c>
      <c r="K76" s="40">
        <v>0</v>
      </c>
      <c r="L76" s="40">
        <v>560278.23</v>
      </c>
      <c r="M76" s="40">
        <v>10</v>
      </c>
    </row>
    <row r="77" spans="1:13" ht="15">
      <c r="A77" s="36" t="s">
        <v>137</v>
      </c>
      <c r="B77" s="36">
        <v>1407134.12</v>
      </c>
      <c r="C77" s="36">
        <v>11</v>
      </c>
      <c r="D77" s="36">
        <v>0</v>
      </c>
      <c r="E77" s="36">
        <v>0</v>
      </c>
      <c r="F77" s="36">
        <v>0</v>
      </c>
      <c r="G77" s="36">
        <v>0</v>
      </c>
      <c r="H77" s="36">
        <v>1321448.94</v>
      </c>
      <c r="I77" s="36">
        <v>10</v>
      </c>
      <c r="J77" s="36">
        <v>0</v>
      </c>
      <c r="K77" s="36">
        <v>0</v>
      </c>
      <c r="L77" s="36">
        <v>0</v>
      </c>
      <c r="M77" s="36">
        <v>0</v>
      </c>
    </row>
    <row r="78" spans="1:13" ht="15">
      <c r="A78" s="36" t="s">
        <v>138</v>
      </c>
      <c r="B78" s="36">
        <v>3271616.99</v>
      </c>
      <c r="C78" s="36">
        <v>15</v>
      </c>
      <c r="D78" s="36">
        <v>0</v>
      </c>
      <c r="E78" s="36">
        <v>0</v>
      </c>
      <c r="F78" s="36">
        <v>0</v>
      </c>
      <c r="G78" s="36">
        <v>0</v>
      </c>
      <c r="H78" s="36">
        <v>3056746.59</v>
      </c>
      <c r="I78" s="36">
        <v>15</v>
      </c>
      <c r="J78" s="36">
        <v>377838.41</v>
      </c>
      <c r="K78" s="36">
        <v>13</v>
      </c>
      <c r="L78" s="36">
        <v>0</v>
      </c>
      <c r="M78" s="36">
        <v>0</v>
      </c>
    </row>
    <row r="79" spans="1:13" ht="15">
      <c r="A79" s="36" t="s">
        <v>139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611759.82</v>
      </c>
      <c r="K79" s="36">
        <v>11</v>
      </c>
      <c r="L79" s="36">
        <v>0</v>
      </c>
      <c r="M79" s="36">
        <v>0</v>
      </c>
    </row>
    <row r="80" spans="1:13" ht="15">
      <c r="A80" s="36" t="s">
        <v>140</v>
      </c>
      <c r="B80" s="36">
        <v>5237231.19</v>
      </c>
      <c r="C80" s="36">
        <v>45</v>
      </c>
      <c r="D80" s="36">
        <v>0</v>
      </c>
      <c r="E80" s="36">
        <v>0</v>
      </c>
      <c r="F80" s="36">
        <v>1044185.62</v>
      </c>
      <c r="G80" s="36">
        <v>15</v>
      </c>
      <c r="H80" s="36">
        <v>5433099.34</v>
      </c>
      <c r="I80" s="36">
        <v>39</v>
      </c>
      <c r="J80" s="36">
        <v>0</v>
      </c>
      <c r="K80" s="36">
        <v>0</v>
      </c>
      <c r="L80" s="36">
        <v>1203155.36</v>
      </c>
      <c r="M80" s="36">
        <v>14</v>
      </c>
    </row>
    <row r="81" spans="1:13" ht="15">
      <c r="A81" s="36" t="s">
        <v>141</v>
      </c>
      <c r="B81" s="36">
        <v>4027798.17</v>
      </c>
      <c r="C81" s="36">
        <v>13</v>
      </c>
      <c r="D81" s="36">
        <v>0</v>
      </c>
      <c r="E81" s="36">
        <v>0</v>
      </c>
      <c r="F81" s="36">
        <v>0</v>
      </c>
      <c r="G81" s="36">
        <v>0</v>
      </c>
      <c r="H81" s="36">
        <v>4016127.49</v>
      </c>
      <c r="I81" s="36">
        <v>12</v>
      </c>
      <c r="J81" s="36">
        <v>0</v>
      </c>
      <c r="K81" s="36">
        <v>0</v>
      </c>
      <c r="L81" s="36">
        <v>0</v>
      </c>
      <c r="M81" s="36">
        <v>0</v>
      </c>
    </row>
    <row r="82" spans="1:13" ht="15">
      <c r="A82" s="36" t="s">
        <v>142</v>
      </c>
      <c r="B82" s="36">
        <v>42774218.62</v>
      </c>
      <c r="C82" s="36">
        <v>113</v>
      </c>
      <c r="D82" s="36">
        <v>3775084.54</v>
      </c>
      <c r="E82" s="36">
        <v>16</v>
      </c>
      <c r="F82" s="36">
        <v>5416259.37</v>
      </c>
      <c r="G82" s="36">
        <v>44</v>
      </c>
      <c r="H82" s="36">
        <v>41513305.29</v>
      </c>
      <c r="I82" s="36">
        <v>111</v>
      </c>
      <c r="J82" s="36">
        <v>3423646.1</v>
      </c>
      <c r="K82" s="36">
        <v>17</v>
      </c>
      <c r="L82" s="36">
        <v>5557811.63</v>
      </c>
      <c r="M82" s="36">
        <v>43</v>
      </c>
    </row>
    <row r="83" spans="1:13" ht="15">
      <c r="A83" s="36" t="s">
        <v>143</v>
      </c>
      <c r="B83" s="36">
        <v>11722625.53</v>
      </c>
      <c r="C83" s="36">
        <v>16</v>
      </c>
      <c r="D83" s="36">
        <v>0</v>
      </c>
      <c r="E83" s="36">
        <v>0</v>
      </c>
      <c r="F83" s="36">
        <v>0</v>
      </c>
      <c r="G83" s="36">
        <v>0</v>
      </c>
      <c r="H83" s="36">
        <v>11806561.02</v>
      </c>
      <c r="I83" s="36">
        <v>16</v>
      </c>
      <c r="J83" s="36">
        <v>0</v>
      </c>
      <c r="K83" s="36">
        <v>0</v>
      </c>
      <c r="L83" s="36">
        <v>0</v>
      </c>
      <c r="M83" s="36">
        <v>0</v>
      </c>
    </row>
    <row r="84" spans="1:13" ht="15">
      <c r="A84" s="36" t="s">
        <v>144</v>
      </c>
      <c r="B84" s="36">
        <v>0</v>
      </c>
      <c r="C84" s="36">
        <v>0</v>
      </c>
      <c r="D84" s="36">
        <v>218596.73</v>
      </c>
      <c r="E84" s="36">
        <v>15</v>
      </c>
      <c r="F84" s="36">
        <v>0</v>
      </c>
      <c r="G84" s="36">
        <v>0</v>
      </c>
      <c r="H84" s="36">
        <v>0</v>
      </c>
      <c r="I84" s="36">
        <v>0</v>
      </c>
      <c r="J84" s="36">
        <v>203168.88</v>
      </c>
      <c r="K84" s="36">
        <v>14</v>
      </c>
      <c r="L84" s="36">
        <v>0</v>
      </c>
      <c r="M84" s="36">
        <v>0</v>
      </c>
    </row>
    <row r="85" spans="1:13" ht="15">
      <c r="A85" s="36" t="s">
        <v>145</v>
      </c>
      <c r="B85" s="36">
        <v>12301650.92</v>
      </c>
      <c r="C85" s="36">
        <v>40</v>
      </c>
      <c r="D85" s="36">
        <v>5019326.55</v>
      </c>
      <c r="E85" s="36">
        <v>18</v>
      </c>
      <c r="F85" s="36">
        <v>1814164.41</v>
      </c>
      <c r="G85" s="36">
        <v>20</v>
      </c>
      <c r="H85" s="36">
        <v>12458563.29</v>
      </c>
      <c r="I85" s="36">
        <v>48</v>
      </c>
      <c r="J85" s="36">
        <v>4946269.24</v>
      </c>
      <c r="K85" s="36">
        <v>15</v>
      </c>
      <c r="L85" s="36">
        <v>1790601.36</v>
      </c>
      <c r="M85" s="36">
        <v>22</v>
      </c>
    </row>
    <row r="86" spans="1:13" ht="15">
      <c r="A86" s="36" t="s">
        <v>146</v>
      </c>
      <c r="B86" s="36">
        <v>84941778.83</v>
      </c>
      <c r="C86" s="36">
        <v>116</v>
      </c>
      <c r="D86" s="36">
        <v>44774942.01</v>
      </c>
      <c r="E86" s="36">
        <v>32</v>
      </c>
      <c r="F86" s="36">
        <v>9947865.65</v>
      </c>
      <c r="G86" s="36">
        <v>42</v>
      </c>
      <c r="H86" s="36">
        <v>84919001.07</v>
      </c>
      <c r="I86" s="36">
        <v>112</v>
      </c>
      <c r="J86" s="36">
        <v>46144606.4</v>
      </c>
      <c r="K86" s="36">
        <v>29</v>
      </c>
      <c r="L86" s="36">
        <v>9929894.49</v>
      </c>
      <c r="M86" s="36">
        <v>41</v>
      </c>
    </row>
    <row r="87" spans="1:13" ht="15">
      <c r="A87" s="36" t="s">
        <v>147</v>
      </c>
      <c r="B87" s="36">
        <v>2546086.08</v>
      </c>
      <c r="C87" s="36">
        <v>18</v>
      </c>
      <c r="D87" s="36">
        <v>1069796.95</v>
      </c>
      <c r="E87" s="36">
        <v>30</v>
      </c>
      <c r="F87" s="36">
        <v>0</v>
      </c>
      <c r="G87" s="36">
        <v>0</v>
      </c>
      <c r="H87" s="36">
        <v>2443018.26</v>
      </c>
      <c r="I87" s="36">
        <v>21</v>
      </c>
      <c r="J87" s="36">
        <v>1010340.61</v>
      </c>
      <c r="K87" s="36">
        <v>30</v>
      </c>
      <c r="L87" s="36">
        <v>0</v>
      </c>
      <c r="M87" s="36">
        <v>0</v>
      </c>
    </row>
    <row r="88" spans="1:13" ht="15">
      <c r="A88" s="36" t="s">
        <v>148</v>
      </c>
      <c r="B88" s="36">
        <v>10785941.26</v>
      </c>
      <c r="C88" s="36">
        <v>38</v>
      </c>
      <c r="D88" s="36">
        <v>0</v>
      </c>
      <c r="E88" s="36">
        <v>0</v>
      </c>
      <c r="F88" s="36">
        <v>867012.91</v>
      </c>
      <c r="G88" s="36">
        <v>15</v>
      </c>
      <c r="H88" s="36">
        <v>10873784.9</v>
      </c>
      <c r="I88" s="36">
        <v>37</v>
      </c>
      <c r="J88" s="36">
        <v>0</v>
      </c>
      <c r="K88" s="36">
        <v>0</v>
      </c>
      <c r="L88" s="36">
        <v>811298.6</v>
      </c>
      <c r="M88" s="36">
        <v>16</v>
      </c>
    </row>
    <row r="89" spans="1:13" ht="15">
      <c r="A89" s="36" t="s">
        <v>149</v>
      </c>
      <c r="B89" s="36">
        <v>20179292.78</v>
      </c>
      <c r="C89" s="36">
        <v>66</v>
      </c>
      <c r="D89" s="36">
        <v>1873675.8</v>
      </c>
      <c r="E89" s="36">
        <v>10</v>
      </c>
      <c r="F89" s="36">
        <v>2659334.1</v>
      </c>
      <c r="G89" s="36">
        <v>25</v>
      </c>
      <c r="H89" s="36">
        <v>17920240.44</v>
      </c>
      <c r="I89" s="36">
        <v>59</v>
      </c>
      <c r="J89" s="36">
        <v>343740.52</v>
      </c>
      <c r="K89" s="36">
        <v>10</v>
      </c>
      <c r="L89" s="36">
        <v>2294774.07</v>
      </c>
      <c r="M89" s="36">
        <v>23</v>
      </c>
    </row>
    <row r="90" spans="1:13" ht="15">
      <c r="A90" s="36" t="s">
        <v>150</v>
      </c>
      <c r="B90" s="36">
        <v>8278054.16</v>
      </c>
      <c r="C90" s="36">
        <v>15</v>
      </c>
      <c r="D90" s="36">
        <v>0</v>
      </c>
      <c r="E90" s="36">
        <v>0</v>
      </c>
      <c r="F90" s="36">
        <v>0</v>
      </c>
      <c r="G90" s="36">
        <v>0</v>
      </c>
      <c r="H90" s="36">
        <v>8648981.48</v>
      </c>
      <c r="I90" s="36">
        <v>15</v>
      </c>
      <c r="J90" s="36">
        <v>0</v>
      </c>
      <c r="K90" s="36">
        <v>0</v>
      </c>
      <c r="L90" s="36">
        <v>0</v>
      </c>
      <c r="M90" s="36">
        <v>0</v>
      </c>
    </row>
    <row r="91" spans="1:13" ht="15">
      <c r="A91" s="36" t="s">
        <v>151</v>
      </c>
      <c r="B91" s="36">
        <v>13578396.07</v>
      </c>
      <c r="C91" s="36">
        <v>57</v>
      </c>
      <c r="D91" s="36">
        <v>0</v>
      </c>
      <c r="E91" s="36">
        <v>0</v>
      </c>
      <c r="F91" s="36">
        <v>1338894.5</v>
      </c>
      <c r="G91" s="36">
        <v>24</v>
      </c>
      <c r="H91" s="36">
        <v>12843978.53</v>
      </c>
      <c r="I91" s="36">
        <v>56</v>
      </c>
      <c r="J91" s="36">
        <v>4151598.41</v>
      </c>
      <c r="K91" s="36">
        <v>11</v>
      </c>
      <c r="L91" s="36">
        <v>1220135.25</v>
      </c>
      <c r="M91" s="36">
        <v>20</v>
      </c>
    </row>
    <row r="92" spans="1:13" ht="15">
      <c r="A92" s="36" t="s">
        <v>152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155181.43</v>
      </c>
      <c r="K92" s="36">
        <v>10</v>
      </c>
      <c r="L92" s="36">
        <v>0</v>
      </c>
      <c r="M92" s="36">
        <v>0</v>
      </c>
    </row>
    <row r="93" spans="1:13" ht="15">
      <c r="A93" s="36" t="s">
        <v>153</v>
      </c>
      <c r="B93" s="36">
        <v>44528225.4</v>
      </c>
      <c r="C93" s="36">
        <v>91</v>
      </c>
      <c r="D93" s="36">
        <v>65242373.24</v>
      </c>
      <c r="E93" s="36">
        <v>154</v>
      </c>
      <c r="F93" s="36">
        <v>14849844.3</v>
      </c>
      <c r="G93" s="36">
        <v>58</v>
      </c>
      <c r="H93" s="36">
        <v>39130599.18</v>
      </c>
      <c r="I93" s="36">
        <v>92</v>
      </c>
      <c r="J93" s="36">
        <v>61141072.84</v>
      </c>
      <c r="K93" s="36">
        <v>152</v>
      </c>
      <c r="L93" s="36">
        <v>12876033.11</v>
      </c>
      <c r="M93" s="36">
        <v>50</v>
      </c>
    </row>
    <row r="94" spans="1:13" ht="15">
      <c r="A94" s="36" t="s">
        <v>154</v>
      </c>
      <c r="B94" s="36">
        <v>8342173.84</v>
      </c>
      <c r="C94" s="36">
        <v>10</v>
      </c>
      <c r="D94" s="36">
        <v>10769904.2</v>
      </c>
      <c r="E94" s="36">
        <v>19</v>
      </c>
      <c r="F94" s="36">
        <v>0</v>
      </c>
      <c r="G94" s="36">
        <v>0</v>
      </c>
      <c r="H94" s="36">
        <v>7444478.51</v>
      </c>
      <c r="I94" s="36">
        <v>11</v>
      </c>
      <c r="J94" s="36">
        <v>10172384.9</v>
      </c>
      <c r="K94" s="36">
        <v>23</v>
      </c>
      <c r="L94" s="36">
        <v>0</v>
      </c>
      <c r="M94" s="36">
        <v>0</v>
      </c>
    </row>
    <row r="95" spans="1:13" ht="15">
      <c r="A95" s="36" t="s">
        <v>155</v>
      </c>
      <c r="B95" s="36">
        <v>5921662.18</v>
      </c>
      <c r="C95" s="36">
        <v>20</v>
      </c>
      <c r="D95" s="36">
        <v>383950.12</v>
      </c>
      <c r="E95" s="36">
        <v>12</v>
      </c>
      <c r="F95" s="36">
        <v>0</v>
      </c>
      <c r="G95" s="36">
        <v>0</v>
      </c>
      <c r="H95" s="36">
        <v>5799831.22</v>
      </c>
      <c r="I95" s="36">
        <v>21</v>
      </c>
      <c r="J95" s="36">
        <v>366598.74</v>
      </c>
      <c r="K95" s="36">
        <v>14</v>
      </c>
      <c r="L95" s="36">
        <v>0</v>
      </c>
      <c r="M95" s="36">
        <v>0</v>
      </c>
    </row>
    <row r="96" spans="1:13" ht="15">
      <c r="A96" s="36" t="s">
        <v>156</v>
      </c>
      <c r="B96" s="36">
        <v>711146.86</v>
      </c>
      <c r="C96" s="36">
        <v>10</v>
      </c>
      <c r="D96" s="36">
        <v>82088.33</v>
      </c>
      <c r="E96" s="36">
        <v>10</v>
      </c>
      <c r="F96" s="36">
        <v>0</v>
      </c>
      <c r="G96" s="36">
        <v>0</v>
      </c>
      <c r="H96" s="36">
        <v>0</v>
      </c>
      <c r="I96" s="36">
        <v>0</v>
      </c>
      <c r="J96" s="36">
        <v>77383.7</v>
      </c>
      <c r="K96" s="36">
        <v>10</v>
      </c>
      <c r="L96" s="36">
        <v>0</v>
      </c>
      <c r="M96" s="36">
        <v>0</v>
      </c>
    </row>
    <row r="97" spans="1:13" ht="15">
      <c r="A97" s="36" t="s">
        <v>157</v>
      </c>
      <c r="B97" s="36">
        <v>4572673.32</v>
      </c>
      <c r="C97" s="36">
        <v>22</v>
      </c>
      <c r="D97" s="36">
        <v>0</v>
      </c>
      <c r="E97" s="36">
        <v>0</v>
      </c>
      <c r="F97" s="36">
        <v>1092743.58</v>
      </c>
      <c r="G97" s="36">
        <v>10</v>
      </c>
      <c r="H97" s="36">
        <v>4216088.8</v>
      </c>
      <c r="I97" s="36">
        <v>20</v>
      </c>
      <c r="J97" s="36">
        <v>705053.2</v>
      </c>
      <c r="K97" s="36">
        <v>15</v>
      </c>
      <c r="L97" s="36">
        <v>0</v>
      </c>
      <c r="M97" s="36">
        <v>0</v>
      </c>
    </row>
    <row r="98" spans="1:13" ht="15">
      <c r="A98" s="36" t="s">
        <v>158</v>
      </c>
      <c r="B98" s="36">
        <v>9503528.58</v>
      </c>
      <c r="C98" s="36">
        <v>35</v>
      </c>
      <c r="D98" s="36">
        <v>3232449.4</v>
      </c>
      <c r="E98" s="36">
        <v>36</v>
      </c>
      <c r="F98" s="36">
        <v>2934535.74</v>
      </c>
      <c r="G98" s="36">
        <v>23</v>
      </c>
      <c r="H98" s="36">
        <v>8815751</v>
      </c>
      <c r="I98" s="36">
        <v>36</v>
      </c>
      <c r="J98" s="36">
        <v>3297083.17</v>
      </c>
      <c r="K98" s="36">
        <v>44</v>
      </c>
      <c r="L98" s="36">
        <v>2797897.6</v>
      </c>
      <c r="M98" s="36">
        <v>22</v>
      </c>
    </row>
    <row r="99" spans="1:13" ht="15">
      <c r="A99" s="36" t="s">
        <v>159</v>
      </c>
      <c r="B99" s="36">
        <v>0</v>
      </c>
      <c r="C99" s="36">
        <v>0</v>
      </c>
      <c r="D99" s="36">
        <v>267570.23</v>
      </c>
      <c r="E99" s="36">
        <v>14</v>
      </c>
      <c r="F99" s="36">
        <v>0</v>
      </c>
      <c r="G99" s="36">
        <v>0</v>
      </c>
      <c r="H99" s="36">
        <v>0</v>
      </c>
      <c r="I99" s="36">
        <v>0</v>
      </c>
      <c r="J99" s="36">
        <v>216227.54</v>
      </c>
      <c r="K99" s="36">
        <v>13</v>
      </c>
      <c r="L99" s="36">
        <v>0</v>
      </c>
      <c r="M99" s="36">
        <v>0</v>
      </c>
    </row>
    <row r="100" spans="1:13" ht="15">
      <c r="A100" s="36" t="s">
        <v>160</v>
      </c>
      <c r="B100" s="36">
        <v>6422255.18</v>
      </c>
      <c r="C100" s="36">
        <v>23</v>
      </c>
      <c r="D100" s="36">
        <v>6840440.38</v>
      </c>
      <c r="E100" s="36">
        <v>47</v>
      </c>
      <c r="F100" s="36">
        <v>2405295.95</v>
      </c>
      <c r="G100" s="36">
        <v>15</v>
      </c>
      <c r="H100" s="36">
        <v>5850242.82</v>
      </c>
      <c r="I100" s="36">
        <v>24</v>
      </c>
      <c r="J100" s="36">
        <v>6886678.38</v>
      </c>
      <c r="K100" s="36">
        <v>51</v>
      </c>
      <c r="L100" s="36">
        <v>2354368.7</v>
      </c>
      <c r="M100" s="36">
        <v>17</v>
      </c>
    </row>
    <row r="101" spans="1:13" ht="15">
      <c r="A101" s="36" t="s">
        <v>161</v>
      </c>
      <c r="B101" s="36">
        <v>17117513.37</v>
      </c>
      <c r="C101" s="36">
        <v>50</v>
      </c>
      <c r="D101" s="36">
        <v>7729318.36</v>
      </c>
      <c r="E101" s="36">
        <v>23</v>
      </c>
      <c r="F101" s="36">
        <v>4881804.47</v>
      </c>
      <c r="G101" s="36">
        <v>20</v>
      </c>
      <c r="H101" s="36">
        <v>16506614.14</v>
      </c>
      <c r="I101" s="36">
        <v>54</v>
      </c>
      <c r="J101" s="36">
        <v>6863677.9</v>
      </c>
      <c r="K101" s="36">
        <v>36</v>
      </c>
      <c r="L101" s="36">
        <v>4724597.98</v>
      </c>
      <c r="M101" s="36">
        <v>20</v>
      </c>
    </row>
    <row r="102" spans="1:13" ht="15">
      <c r="A102" s="36" t="s">
        <v>162</v>
      </c>
      <c r="B102" s="36">
        <v>2148984.72</v>
      </c>
      <c r="C102" s="36">
        <v>11</v>
      </c>
      <c r="D102" s="36">
        <v>0</v>
      </c>
      <c r="E102" s="36">
        <v>0</v>
      </c>
      <c r="F102" s="36">
        <v>0</v>
      </c>
      <c r="G102" s="36">
        <v>0</v>
      </c>
      <c r="H102" s="36">
        <v>2045795.87</v>
      </c>
      <c r="I102" s="36">
        <v>10</v>
      </c>
      <c r="J102" s="36">
        <v>0</v>
      </c>
      <c r="K102" s="36">
        <v>0</v>
      </c>
      <c r="L102" s="36">
        <v>0</v>
      </c>
      <c r="M102" s="36">
        <v>0</v>
      </c>
    </row>
    <row r="103" spans="1:13" ht="15">
      <c r="A103" s="36" t="s">
        <v>163</v>
      </c>
      <c r="B103" s="36">
        <v>0</v>
      </c>
      <c r="C103" s="36">
        <v>0</v>
      </c>
      <c r="D103" s="36">
        <v>139382.32</v>
      </c>
      <c r="E103" s="36">
        <v>12</v>
      </c>
      <c r="F103" s="36">
        <v>0</v>
      </c>
      <c r="G103" s="36">
        <v>0</v>
      </c>
      <c r="H103" s="36">
        <v>0</v>
      </c>
      <c r="I103" s="36">
        <v>0</v>
      </c>
      <c r="J103" s="36">
        <v>147794.92</v>
      </c>
      <c r="K103" s="36">
        <v>11</v>
      </c>
      <c r="L103" s="36">
        <v>0</v>
      </c>
      <c r="M103" s="36">
        <v>0</v>
      </c>
    </row>
    <row r="104" spans="1:13" ht="15">
      <c r="A104" s="36" t="s">
        <v>164</v>
      </c>
      <c r="B104" s="36">
        <v>1535449.87</v>
      </c>
      <c r="C104" s="36">
        <v>12</v>
      </c>
      <c r="D104" s="36">
        <v>0</v>
      </c>
      <c r="E104" s="36">
        <v>0</v>
      </c>
      <c r="F104" s="36">
        <v>0</v>
      </c>
      <c r="G104" s="36">
        <v>0</v>
      </c>
      <c r="H104" s="36">
        <v>1491997.93</v>
      </c>
      <c r="I104" s="36">
        <v>11</v>
      </c>
      <c r="J104" s="36">
        <v>0</v>
      </c>
      <c r="K104" s="36">
        <v>0</v>
      </c>
      <c r="L104" s="36">
        <v>0</v>
      </c>
      <c r="M104" s="36">
        <v>0</v>
      </c>
    </row>
    <row r="105" spans="1:13" ht="15">
      <c r="A105" s="36" t="s">
        <v>165</v>
      </c>
      <c r="B105" s="36">
        <v>0</v>
      </c>
      <c r="C105" s="36">
        <v>0</v>
      </c>
      <c r="D105" s="36">
        <v>743458.98</v>
      </c>
      <c r="E105" s="36">
        <v>11</v>
      </c>
      <c r="F105" s="36">
        <v>0</v>
      </c>
      <c r="G105" s="36">
        <v>0</v>
      </c>
      <c r="H105" s="36">
        <v>0</v>
      </c>
      <c r="I105" s="36">
        <v>0</v>
      </c>
      <c r="J105" s="36">
        <v>747776.51</v>
      </c>
      <c r="K105" s="36">
        <v>10</v>
      </c>
      <c r="L105" s="36">
        <v>0</v>
      </c>
      <c r="M105" s="36">
        <v>0</v>
      </c>
    </row>
    <row r="106" spans="1:13" ht="15">
      <c r="A106" s="36" t="s">
        <v>166</v>
      </c>
      <c r="B106" s="36">
        <v>0</v>
      </c>
      <c r="C106" s="36">
        <v>0</v>
      </c>
      <c r="D106" s="36">
        <v>641554.05</v>
      </c>
      <c r="E106" s="36">
        <v>10</v>
      </c>
      <c r="F106" s="36">
        <v>0</v>
      </c>
      <c r="G106" s="36">
        <v>0</v>
      </c>
      <c r="H106" s="36">
        <v>0</v>
      </c>
      <c r="I106" s="36">
        <v>0</v>
      </c>
      <c r="J106" s="36">
        <v>694747.86</v>
      </c>
      <c r="K106" s="36">
        <v>12</v>
      </c>
      <c r="L106" s="36">
        <v>0</v>
      </c>
      <c r="M106" s="36">
        <v>0</v>
      </c>
    </row>
    <row r="107" spans="1:13" ht="15">
      <c r="A107" s="36" t="s">
        <v>167</v>
      </c>
      <c r="B107" s="36">
        <v>37357630.55</v>
      </c>
      <c r="C107" s="36">
        <v>60</v>
      </c>
      <c r="D107" s="36">
        <v>0</v>
      </c>
      <c r="E107" s="36">
        <v>0</v>
      </c>
      <c r="F107" s="36">
        <v>4490563.21</v>
      </c>
      <c r="G107" s="36">
        <v>24</v>
      </c>
      <c r="H107" s="36">
        <v>37846732.83</v>
      </c>
      <c r="I107" s="36">
        <v>56</v>
      </c>
      <c r="J107" s="36">
        <v>9254322.43</v>
      </c>
      <c r="K107" s="36">
        <v>11</v>
      </c>
      <c r="L107" s="36">
        <v>4807461.63</v>
      </c>
      <c r="M107" s="36">
        <v>21</v>
      </c>
    </row>
    <row r="108" spans="1:13" ht="15">
      <c r="A108" s="36" t="s">
        <v>168</v>
      </c>
      <c r="B108" s="36">
        <v>8736886.98</v>
      </c>
      <c r="C108" s="36">
        <v>28</v>
      </c>
      <c r="D108" s="36">
        <v>2095541.14</v>
      </c>
      <c r="E108" s="36">
        <v>46</v>
      </c>
      <c r="F108" s="36">
        <v>2405162.1</v>
      </c>
      <c r="G108" s="36">
        <v>17</v>
      </c>
      <c r="H108" s="36">
        <v>8010695.86</v>
      </c>
      <c r="I108" s="36">
        <v>30</v>
      </c>
      <c r="J108" s="36">
        <v>1692648.84</v>
      </c>
      <c r="K108" s="36">
        <v>47</v>
      </c>
      <c r="L108" s="36">
        <v>2230998.2</v>
      </c>
      <c r="M108" s="36">
        <v>16</v>
      </c>
    </row>
    <row r="109" spans="1:13" ht="15">
      <c r="A109" s="36" t="s">
        <v>169</v>
      </c>
      <c r="B109" s="36">
        <v>4116792.14</v>
      </c>
      <c r="C109" s="36">
        <v>15</v>
      </c>
      <c r="D109" s="36">
        <v>0</v>
      </c>
      <c r="E109" s="36">
        <v>0</v>
      </c>
      <c r="F109" s="36">
        <v>0</v>
      </c>
      <c r="G109" s="36">
        <v>0</v>
      </c>
      <c r="H109" s="36">
        <v>4081974.38</v>
      </c>
      <c r="I109" s="36">
        <v>20</v>
      </c>
      <c r="J109" s="36">
        <v>0</v>
      </c>
      <c r="K109" s="36">
        <v>0</v>
      </c>
      <c r="L109" s="36">
        <v>0</v>
      </c>
      <c r="M109" s="36">
        <v>0</v>
      </c>
    </row>
    <row r="110" spans="1:13" ht="15">
      <c r="A110" s="36" t="s">
        <v>170</v>
      </c>
      <c r="B110" s="36">
        <v>1344335.65</v>
      </c>
      <c r="C110" s="36">
        <v>12</v>
      </c>
      <c r="D110" s="36">
        <v>2164813.73</v>
      </c>
      <c r="E110" s="36">
        <v>35</v>
      </c>
      <c r="F110" s="36">
        <v>0</v>
      </c>
      <c r="G110" s="36">
        <v>0</v>
      </c>
      <c r="H110" s="36">
        <v>0</v>
      </c>
      <c r="I110" s="36">
        <v>0</v>
      </c>
      <c r="J110" s="36">
        <v>2634097.31</v>
      </c>
      <c r="K110" s="36">
        <v>36</v>
      </c>
      <c r="L110" s="36">
        <v>0</v>
      </c>
      <c r="M110" s="36">
        <v>0</v>
      </c>
    </row>
    <row r="111" spans="1:13" ht="15">
      <c r="A111" s="36" t="s">
        <v>171</v>
      </c>
      <c r="B111" s="36">
        <v>12015864.93</v>
      </c>
      <c r="C111" s="36">
        <v>39</v>
      </c>
      <c r="D111" s="36">
        <v>0</v>
      </c>
      <c r="E111" s="36">
        <v>0</v>
      </c>
      <c r="F111" s="36">
        <v>4772719.64</v>
      </c>
      <c r="G111" s="36">
        <v>15</v>
      </c>
      <c r="H111" s="36">
        <v>11860516.08</v>
      </c>
      <c r="I111" s="36">
        <v>37</v>
      </c>
      <c r="J111" s="36">
        <v>0</v>
      </c>
      <c r="K111" s="36">
        <v>0</v>
      </c>
      <c r="L111" s="36">
        <v>4509124.6</v>
      </c>
      <c r="M111" s="36">
        <v>17</v>
      </c>
    </row>
    <row r="112" spans="1:13" ht="15">
      <c r="A112" s="36" t="s">
        <v>172</v>
      </c>
      <c r="B112" s="36">
        <v>15007412.23</v>
      </c>
      <c r="C112" s="36">
        <v>34</v>
      </c>
      <c r="D112" s="36">
        <v>18299232.49</v>
      </c>
      <c r="E112" s="36">
        <v>39</v>
      </c>
      <c r="F112" s="36">
        <v>4527498.56</v>
      </c>
      <c r="G112" s="36">
        <v>18</v>
      </c>
      <c r="H112" s="36">
        <v>14513601.88</v>
      </c>
      <c r="I112" s="36">
        <v>33</v>
      </c>
      <c r="J112" s="36">
        <v>17139817.09</v>
      </c>
      <c r="K112" s="36">
        <v>42</v>
      </c>
      <c r="L112" s="36">
        <v>4405751.91</v>
      </c>
      <c r="M112" s="36">
        <v>15</v>
      </c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47</v>
      </c>
      <c r="B2" s="36">
        <v>45037846.43</v>
      </c>
      <c r="C2" s="37">
        <v>172</v>
      </c>
      <c r="D2" s="36">
        <v>15054020.85</v>
      </c>
      <c r="E2" s="37">
        <v>144</v>
      </c>
      <c r="F2" s="36">
        <v>7746247.23</v>
      </c>
      <c r="G2" s="37">
        <v>69</v>
      </c>
      <c r="H2" s="36">
        <v>44060358.94</v>
      </c>
      <c r="I2" s="37">
        <v>170</v>
      </c>
      <c r="J2" s="36">
        <v>15820716.35</v>
      </c>
      <c r="K2" s="37">
        <v>166</v>
      </c>
      <c r="L2" s="36">
        <v>7597347.8</v>
      </c>
      <c r="M2" s="38">
        <v>64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70893625.48</v>
      </c>
      <c r="C3" s="37">
        <v>222</v>
      </c>
      <c r="D3" s="36">
        <v>41221831.52</v>
      </c>
      <c r="E3" s="37">
        <v>198</v>
      </c>
      <c r="F3" s="36">
        <v>13495935.41</v>
      </c>
      <c r="G3" s="37">
        <v>96</v>
      </c>
      <c r="H3" s="36">
        <v>68272361.89</v>
      </c>
      <c r="I3" s="37">
        <v>219</v>
      </c>
      <c r="J3" s="36">
        <v>38327056.86</v>
      </c>
      <c r="K3" s="37">
        <v>208</v>
      </c>
      <c r="L3" s="36">
        <v>12731962.31</v>
      </c>
      <c r="M3" s="38">
        <v>97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35453773.92</v>
      </c>
      <c r="C4" s="37">
        <v>158</v>
      </c>
      <c r="D4" s="36">
        <v>9184594.53</v>
      </c>
      <c r="E4" s="37">
        <v>110</v>
      </c>
      <c r="F4" s="36">
        <v>4714643.61</v>
      </c>
      <c r="G4" s="37">
        <v>58</v>
      </c>
      <c r="H4" s="36">
        <v>33459706.59</v>
      </c>
      <c r="I4" s="37">
        <v>154</v>
      </c>
      <c r="J4" s="36">
        <v>7979630.52</v>
      </c>
      <c r="K4" s="37">
        <v>121</v>
      </c>
      <c r="L4" s="36">
        <v>4275724.93</v>
      </c>
      <c r="M4" s="38">
        <v>53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354180181.55</v>
      </c>
      <c r="C5" s="37">
        <v>763</v>
      </c>
      <c r="D5" s="36">
        <v>122711401.4</v>
      </c>
      <c r="E5" s="37">
        <v>207</v>
      </c>
      <c r="F5" s="36">
        <v>72167165.93</v>
      </c>
      <c r="G5" s="37">
        <v>300</v>
      </c>
      <c r="H5" s="36">
        <v>348063507.37</v>
      </c>
      <c r="I5" s="37">
        <v>757</v>
      </c>
      <c r="J5" s="36">
        <v>123317853.63</v>
      </c>
      <c r="K5" s="37">
        <v>257</v>
      </c>
      <c r="L5" s="36">
        <v>70378799.65</v>
      </c>
      <c r="M5" s="38">
        <v>291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1669780.33</v>
      </c>
      <c r="C6" s="37">
        <v>22</v>
      </c>
      <c r="D6" s="36">
        <v>973660.26</v>
      </c>
      <c r="E6" s="37">
        <v>23</v>
      </c>
      <c r="F6" s="36">
        <v>0</v>
      </c>
      <c r="G6" s="37">
        <v>0</v>
      </c>
      <c r="H6" s="36">
        <v>1282725.47</v>
      </c>
      <c r="I6" s="37">
        <v>21</v>
      </c>
      <c r="J6" s="36">
        <v>494586.61</v>
      </c>
      <c r="K6" s="37">
        <v>26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46903984.55</v>
      </c>
      <c r="C7" s="37">
        <v>202</v>
      </c>
      <c r="D7" s="36">
        <v>13022999.15</v>
      </c>
      <c r="E7" s="37">
        <v>72</v>
      </c>
      <c r="F7" s="36">
        <v>4808016.99</v>
      </c>
      <c r="G7" s="37">
        <v>61</v>
      </c>
      <c r="H7" s="36">
        <v>44267080.08</v>
      </c>
      <c r="I7" s="37">
        <v>191</v>
      </c>
      <c r="J7" s="36">
        <v>11237940.46</v>
      </c>
      <c r="K7" s="37">
        <v>68</v>
      </c>
      <c r="L7" s="36">
        <v>4280885.36</v>
      </c>
      <c r="M7" s="38">
        <v>60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6399080.77</v>
      </c>
      <c r="C8" s="37">
        <v>57</v>
      </c>
      <c r="D8" s="36">
        <v>3634223.53</v>
      </c>
      <c r="E8" s="37">
        <v>110</v>
      </c>
      <c r="F8" s="36">
        <v>1243610.04</v>
      </c>
      <c r="G8" s="37">
        <v>15</v>
      </c>
      <c r="H8" s="36">
        <v>6322815.51</v>
      </c>
      <c r="I8" s="37">
        <v>66</v>
      </c>
      <c r="J8" s="36">
        <v>3737373.99</v>
      </c>
      <c r="K8" s="37">
        <v>117</v>
      </c>
      <c r="L8" s="36">
        <v>1228068.57</v>
      </c>
      <c r="M8" s="38">
        <v>15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70564345.15</v>
      </c>
      <c r="C9" s="37">
        <v>189</v>
      </c>
      <c r="D9" s="36">
        <v>74309091.39</v>
      </c>
      <c r="E9" s="37">
        <v>235</v>
      </c>
      <c r="F9" s="36">
        <v>18702958.56</v>
      </c>
      <c r="G9" s="37">
        <v>92</v>
      </c>
      <c r="H9" s="36">
        <v>63685422.79</v>
      </c>
      <c r="I9" s="37">
        <v>190</v>
      </c>
      <c r="J9" s="36">
        <v>70138769.34</v>
      </c>
      <c r="K9" s="37">
        <v>242</v>
      </c>
      <c r="L9" s="36">
        <v>16360063.13</v>
      </c>
      <c r="M9" s="38">
        <v>85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19753640.86</v>
      </c>
      <c r="C10" s="37">
        <v>107</v>
      </c>
      <c r="D10" s="36">
        <v>4979005.85</v>
      </c>
      <c r="E10" s="37">
        <v>52</v>
      </c>
      <c r="F10" s="36">
        <v>2024452.7</v>
      </c>
      <c r="G10" s="37">
        <v>29</v>
      </c>
      <c r="H10" s="36">
        <v>19961402.36</v>
      </c>
      <c r="I10" s="37">
        <v>112</v>
      </c>
      <c r="J10" s="36">
        <v>5104642.35</v>
      </c>
      <c r="K10" s="37">
        <v>63</v>
      </c>
      <c r="L10" s="36">
        <v>2097106.16</v>
      </c>
      <c r="M10" s="38">
        <v>33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29439035.76</v>
      </c>
      <c r="C11" s="37">
        <v>156</v>
      </c>
      <c r="D11" s="36">
        <v>9047631.54</v>
      </c>
      <c r="E11" s="37">
        <v>161</v>
      </c>
      <c r="F11" s="36">
        <v>4405088.82</v>
      </c>
      <c r="G11" s="37">
        <v>45</v>
      </c>
      <c r="H11" s="36">
        <v>28276106.73</v>
      </c>
      <c r="I11" s="37">
        <v>167</v>
      </c>
      <c r="J11" s="36">
        <v>8988204.53</v>
      </c>
      <c r="K11" s="37">
        <v>174</v>
      </c>
      <c r="L11" s="36">
        <v>4215544.52</v>
      </c>
      <c r="M11" s="38">
        <v>46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26176126.44</v>
      </c>
      <c r="C12" s="37">
        <v>80</v>
      </c>
      <c r="D12" s="36">
        <v>76540228.48</v>
      </c>
      <c r="E12" s="37">
        <v>98</v>
      </c>
      <c r="F12" s="36">
        <v>7106492.95</v>
      </c>
      <c r="G12" s="37">
        <v>15</v>
      </c>
      <c r="H12" s="36">
        <v>24682268.99</v>
      </c>
      <c r="I12" s="37">
        <v>69</v>
      </c>
      <c r="J12" s="36">
        <v>41574706.41</v>
      </c>
      <c r="K12" s="37">
        <v>97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108118803.85</v>
      </c>
      <c r="C13" s="37">
        <v>361</v>
      </c>
      <c r="D13" s="36">
        <v>48764963.2</v>
      </c>
      <c r="E13" s="37">
        <v>308</v>
      </c>
      <c r="F13" s="36">
        <v>22533926.5</v>
      </c>
      <c r="G13" s="37">
        <v>142</v>
      </c>
      <c r="H13" s="36">
        <v>102152075.23</v>
      </c>
      <c r="I13" s="37">
        <v>367</v>
      </c>
      <c r="J13" s="36">
        <v>45709978.07</v>
      </c>
      <c r="K13" s="37">
        <v>323</v>
      </c>
      <c r="L13" s="36">
        <v>20630191.94</v>
      </c>
      <c r="M13" s="38">
        <v>137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106837274.63</v>
      </c>
      <c r="C14" s="37">
        <v>343</v>
      </c>
      <c r="D14" s="36">
        <v>28607696.25</v>
      </c>
      <c r="E14" s="37">
        <v>194</v>
      </c>
      <c r="F14" s="36">
        <v>20332220.04</v>
      </c>
      <c r="G14" s="37">
        <v>139</v>
      </c>
      <c r="H14" s="36">
        <v>102821962.58</v>
      </c>
      <c r="I14" s="37">
        <v>356</v>
      </c>
      <c r="J14" s="36">
        <v>27555762.85</v>
      </c>
      <c r="K14" s="37">
        <v>247</v>
      </c>
      <c r="L14" s="36">
        <v>19637666.42</v>
      </c>
      <c r="M14" s="38">
        <v>136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82060938.97</v>
      </c>
      <c r="C15" s="37">
        <v>316</v>
      </c>
      <c r="D15" s="36">
        <v>33561329.07</v>
      </c>
      <c r="E15" s="37">
        <v>292</v>
      </c>
      <c r="F15" s="36">
        <v>18414430.67</v>
      </c>
      <c r="G15" s="37">
        <v>131</v>
      </c>
      <c r="H15" s="36">
        <v>79848402.02</v>
      </c>
      <c r="I15" s="37">
        <v>318</v>
      </c>
      <c r="J15" s="36">
        <v>32099057.99</v>
      </c>
      <c r="K15" s="37">
        <v>330</v>
      </c>
      <c r="L15" s="36">
        <v>16767466.47</v>
      </c>
      <c r="M15" s="38">
        <v>134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97423796.8</v>
      </c>
      <c r="C16" s="37">
        <v>341</v>
      </c>
      <c r="D16" s="36">
        <v>69005174.14</v>
      </c>
      <c r="E16" s="37">
        <v>347</v>
      </c>
      <c r="F16" s="36">
        <v>22075286.1</v>
      </c>
      <c r="G16" s="37">
        <v>145</v>
      </c>
      <c r="H16" s="36">
        <v>94112858.48</v>
      </c>
      <c r="I16" s="37">
        <v>338</v>
      </c>
      <c r="J16" s="36">
        <v>65279316.29</v>
      </c>
      <c r="K16" s="37">
        <v>372</v>
      </c>
      <c r="L16" s="36">
        <v>20693712.72</v>
      </c>
      <c r="M16" s="38">
        <v>129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2018-07-06T14:18:08Z</dcterms:modified>
  <cp:category/>
  <cp:version/>
  <cp:contentType/>
  <cp:contentStatus/>
</cp:coreProperties>
</file>