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<sst xmlns="http://schemas.openxmlformats.org/spreadsheetml/2006/main" count="324" uniqueCount="288">
  <si>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</si>
  <si>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</si>
  <si>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</si>
  <si>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</si>
  <si>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</si>
  <si>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</si>
  <si>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</si>
  <si>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</si>
  <si>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</si>
  <si>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</si>
  <si>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</si>
  <si>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</si>
  <si>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</si>
  <si>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</si>
  <si>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</si>
  <si>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</si>
  <si>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</si>
  <si>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</si>
  <si>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</si>
  <si>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</si>
  <si>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</si>
  <si>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</si>
  <si>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</si>
  <si>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</si>
  <si>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</si>
  <si>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</si>
  <si>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</si>
  <si>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</si>
  <si>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</si>
  <si>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</si>
  <si>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</si>
  <si>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</si>
  <si>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</si>
  <si>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</si>
  <si>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</si>
  <si>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</si>
  <si>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</si>
  <si>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</si>
  <si>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</si>
  <si>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</si>
  <si>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</si>
  <si>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</si>
  <si>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</si>
  <si>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</si>
  <si>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</si>
  <si>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</si>
  <si>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</si>
  <si>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</si>
  <si>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ALBANY</t>
  </si>
  <si>
    <t>ALBURGH</t>
  </si>
  <si>
    <t>ANDOVER</t>
  </si>
  <si>
    <t>ARLINGTON</t>
  </si>
  <si>
    <t>BAKERSFIELD</t>
  </si>
  <si>
    <t>BALTIMORE</t>
  </si>
  <si>
    <t>BARNARD</t>
  </si>
  <si>
    <t>BARNET</t>
  </si>
  <si>
    <t>BARRE</t>
  </si>
  <si>
    <t>BARRE TOWN</t>
  </si>
  <si>
    <t>BARTON</t>
  </si>
  <si>
    <t>BENNINGTON</t>
  </si>
  <si>
    <t>BENSON</t>
  </si>
  <si>
    <t>BERKSHIRE</t>
  </si>
  <si>
    <t>BERLIN</t>
  </si>
  <si>
    <t>BETHEL</t>
  </si>
  <si>
    <t>BOLTON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</si>
  <si>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</si>
  <si>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</si>
  <si>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</si>
  <si>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</si>
  <si>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</si>
  <si>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</si>
  <si>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</si>
  <si>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</si>
  <si>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</si>
  <si>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</si>
  <si>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</si>
  <si>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</si>
  <si>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</si>
  <si>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</si>
  <si>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</si>
  <si>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</si>
  <si>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</si>
  <si>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</si>
  <si>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</si>
  <si>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</si>
  <si>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</si>
  <si>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</si>
  <si>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</si>
  <si>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</si>
  <si>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</si>
  <si>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</si>
  <si>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</si>
  <si>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</si>
  <si>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</si>
  <si>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</si>
  <si>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</si>
  <si>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</si>
  <si>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</si>
  <si>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</si>
  <si>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</si>
  <si>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</si>
  <si>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</si>
  <si>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</si>
  <si>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</si>
  <si>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</si>
  <si>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</si>
  <si>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</si>
  <si>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</si>
  <si>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</si>
  <si>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</si>
  <si>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</si>
  <si>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</si>
  <si>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</si>
  <si>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FLETCHER</t>
  </si>
  <si>
    <t>FRANKLIN</t>
  </si>
  <si>
    <t>GEORGIA</t>
  </si>
  <si>
    <t>GLOVER</t>
  </si>
  <si>
    <t>GOSHEN</t>
  </si>
  <si>
    <t>GRAFTON</t>
  </si>
  <si>
    <t>GRAND ISLE</t>
  </si>
  <si>
    <t>GRANVILLE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</si>
  <si>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</si>
  <si>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</si>
  <si>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</si>
  <si>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</si>
  <si>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</si>
  <si>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</si>
  <si>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</si>
  <si>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</si>
  <si>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</si>
  <si>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</si>
  <si>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</si>
  <si>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</si>
  <si>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</si>
  <si>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</si>
  <si>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</si>
  <si>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</si>
  <si>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</si>
  <si>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</si>
  <si>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</si>
  <si>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</si>
  <si>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</si>
  <si>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</si>
  <si>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</si>
  <si>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</si>
  <si>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</si>
  <si>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</si>
  <si>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</si>
  <si>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</si>
  <si>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</si>
  <si>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</si>
  <si>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</si>
  <si>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</si>
  <si>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</si>
  <si>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</si>
  <si>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</si>
  <si>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</si>
  <si>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</si>
  <si>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</si>
  <si>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</si>
  <si>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</si>
  <si>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</si>
  <si>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</si>
  <si>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</si>
  <si>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</si>
  <si>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</si>
  <si>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</si>
  <si>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</si>
  <si>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</si>
  <si>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</si>
  <si>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</si>
  <si>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</si>
  <si>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</si>
  <si>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</si>
  <si>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</si>
  <si>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NORTON</t>
  </si>
  <si>
    <t>NORWICH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</si>
  <si>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</si>
  <si>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</si>
  <si>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</si>
  <si>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</si>
  <si>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</si>
  <si>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</si>
  <si>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</si>
  <si>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</si>
  <si>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</si>
  <si>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</si>
  <si>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</si>
  <si>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</si>
  <si>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</si>
  <si>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</si>
  <si>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</si>
  <si>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</si>
  <si>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</si>
  <si>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</si>
  <si>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</si>
  <si>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</si>
  <si>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</si>
  <si>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ROYALTON</t>
  </si>
  <si>
    <t>RUPERT</t>
  </si>
  <si>
    <t>RUTLAND</t>
  </si>
  <si>
    <t>RUTLAND TOWN</t>
  </si>
  <si>
    <t>RYEGATE</t>
  </si>
  <si>
    <t>SALISBURY</t>
  </si>
  <si>
    <t>SANDGATE</t>
  </si>
  <si>
    <t>SEARSBURG</t>
  </si>
  <si>
    <t>SHAFTSBURY</t>
  </si>
  <si>
    <t>SHARON</t>
  </si>
  <si>
    <t>SHEFFIELD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</si>
  <si>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</si>
  <si>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</si>
  <si>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</si>
  <si>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</si>
  <si>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</si>
  <si>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</si>
  <si>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</si>
  <si>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</si>
  <si>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</si>
  <si>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GEORGE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</si>
  <si>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</si>
  <si>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</si>
  <si>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</si>
  <si>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</si>
  <si>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</si>
  <si>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</si>
  <si>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</si>
  <si>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</si>
  <si>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</si>
  <si>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</si>
  <si>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</si>
  <si>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</si>
  <si>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</si>
  <si>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</si>
  <si>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</si>
  <si>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</si>
  <si>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</si>
  <si>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</si>
  <si>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</si>
  <si>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</si>
  <si>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</si>
  <si>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</si>
  <si>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</si>
  <si>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</si>
  <si>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</si>
  <si>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</si>
  <si>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</si>
  <si>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</si>
  <si>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WEATHERSFIELD</t>
  </si>
  <si>
    <t>WELLS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</si>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</sst>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42705</v>
      </c>
      <c r="F7" s="3" t="s">
        <v>3</v>
      </c>
      <c r="G7" s="5">
        <v>42735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B2" sqref="B2:D2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12/01/2016 - 12/31/2016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12/01/2015 - 12/31/2015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87248857.23</v>
      </c>
      <c r="D6" s="42">
        <f>SUM(D7:D51)</f>
        <v>43219052.39</v>
      </c>
      <c r="E6" s="43">
        <f>SUM(E7:E51)</f>
        <v>17510854.54</v>
      </c>
      <c r="F6" s="41">
        <f>SUM(F7:F51)</f>
        <v>82499451.23000002</v>
      </c>
      <c r="G6" s="42">
        <f>SUM(G7:G51)</f>
        <v>33274691.64</v>
      </c>
      <c r="H6" s="43">
        <f>SUM(H7:H51)</f>
        <v>15897220.55</v>
      </c>
      <c r="I6" s="20">
        <f>_xlfn.IFERROR((C6-F6)/F6,"")</f>
        <v>0.05756894051039355</v>
      </c>
      <c r="J6" s="20">
        <f>_xlfn.IFERROR((D6-G6)/G6,"")</f>
        <v>0.2988565861883371</v>
      </c>
      <c r="K6" s="20">
        <f>_xlfn.IFERROR((E6-H6)/H6,"")</f>
        <v>0.10150415822217415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2991035.95</v>
      </c>
      <c r="D7" s="44">
        <f>IF('County Data'!E2&gt;9,'County Data'!D2,"*")</f>
        <v>454992.89</v>
      </c>
      <c r="E7" s="45">
        <f>IF('County Data'!G2&gt;9,'County Data'!F2,"*")</f>
        <v>500687.18</v>
      </c>
      <c r="F7" s="44">
        <f>IF('County Data'!I2&gt;9,'County Data'!H2,"*")</f>
        <v>2880319.91</v>
      </c>
      <c r="G7" s="44">
        <f>IF('County Data'!K2&gt;9,'County Data'!J2,"*")</f>
        <v>403313.46</v>
      </c>
      <c r="H7" s="45">
        <f>IF('County Data'!M2&gt;9,'County Data'!L2,"*")</f>
        <v>500837.85</v>
      </c>
      <c r="I7" s="22">
        <f aca="true" t="shared" si="0" ref="I7:I50">_xlfn.IFERROR((C7-F7)/F7,"")</f>
        <v>0.038438799667916065</v>
      </c>
      <c r="J7" s="22">
        <f aca="true" t="shared" si="1" ref="J7:J50">_xlfn.IFERROR((D7-G7)/G7,"")</f>
        <v>0.1281371318477692</v>
      </c>
      <c r="K7" s="22">
        <f aca="true" t="shared" si="2" ref="K7:K50">_xlfn.IFERROR((E7-H7)/H7,"")</f>
        <v>-0.00030083588930026695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5070867.33</v>
      </c>
      <c r="D8" s="44">
        <f>IF('County Data'!E3&gt;9,'County Data'!D3,"*")</f>
        <v>3113140.11</v>
      </c>
      <c r="E8" s="45">
        <f>IF('County Data'!G3&gt;9,'County Data'!F3,"*")</f>
        <v>1038482.96</v>
      </c>
      <c r="F8" s="44">
        <f>IF('County Data'!I3&gt;9,'County Data'!H3,"*")</f>
        <v>5036977.22</v>
      </c>
      <c r="G8" s="44">
        <f>IF('County Data'!K3&gt;9,'County Data'!J3,"*")</f>
        <v>2706164.82</v>
      </c>
      <c r="H8" s="45">
        <f>IF('County Data'!M3&gt;9,'County Data'!L3,"*")</f>
        <v>1020501.8</v>
      </c>
      <c r="I8" s="22">
        <f t="shared" si="0"/>
        <v>0.006728263504038706</v>
      </c>
      <c r="J8" s="22">
        <f t="shared" si="1"/>
        <v>0.15038821249623668</v>
      </c>
      <c r="K8" s="22">
        <f t="shared" si="2"/>
        <v>0.01761991992566786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2321907.51</v>
      </c>
      <c r="D9" s="47">
        <f>IF('County Data'!E4&gt;9,'County Data'!D4,"*")</f>
        <v>383046.29</v>
      </c>
      <c r="E9" s="48">
        <f>IF('County Data'!G4&gt;9,'County Data'!F4,"*")</f>
        <v>311869.04</v>
      </c>
      <c r="F9" s="46">
        <f>IF('County Data'!I4&gt;9,'County Data'!H4,"*")</f>
        <v>2326069.15</v>
      </c>
      <c r="G9" s="47">
        <f>IF('County Data'!K4&gt;9,'County Data'!J4,"*")</f>
        <v>343937.04</v>
      </c>
      <c r="H9" s="48">
        <f>IF('County Data'!M4&gt;9,'County Data'!L4,"*")</f>
        <v>292349.16</v>
      </c>
      <c r="I9" s="9">
        <f t="shared" si="0"/>
        <v>-0.001789129957722938</v>
      </c>
      <c r="J9" s="9">
        <f t="shared" si="1"/>
        <v>0.11371049189700534</v>
      </c>
      <c r="K9" s="9">
        <f t="shared" si="2"/>
        <v>0.06676906477172709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27451296.66</v>
      </c>
      <c r="D10" s="44">
        <f>IF('County Data'!E5&gt;9,'County Data'!D5,"*")</f>
        <v>6490411.23</v>
      </c>
      <c r="E10" s="45">
        <f>IF('County Data'!G5&gt;9,'County Data'!F5,"*")</f>
        <v>5610259.44</v>
      </c>
      <c r="F10" s="44">
        <f>IF('County Data'!I5&gt;9,'County Data'!H5,"*")</f>
        <v>27789719.07</v>
      </c>
      <c r="G10" s="44">
        <f>IF('County Data'!K5&gt;9,'County Data'!J5,"*")</f>
        <v>5427521.9</v>
      </c>
      <c r="H10" s="45">
        <f>IF('County Data'!M5&gt;9,'County Data'!L5,"*")</f>
        <v>5669634.85</v>
      </c>
      <c r="I10" s="22">
        <f t="shared" si="0"/>
        <v>-0.012177971614162134</v>
      </c>
      <c r="J10" s="22">
        <f t="shared" si="1"/>
        <v>0.19583326416425884</v>
      </c>
      <c r="K10" s="22">
        <f t="shared" si="2"/>
        <v>-0.01047252805002058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73010.94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84796.68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0"/>
        <v>-0.1389882245389795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3611047.4</v>
      </c>
      <c r="D12" s="44">
        <f>IF('County Data'!E7&gt;9,'County Data'!D7,"*")</f>
        <v>200649.62</v>
      </c>
      <c r="E12" s="45">
        <f>IF('County Data'!G7&gt;9,'County Data'!F7,"*")</f>
        <v>338043.1</v>
      </c>
      <c r="F12" s="44">
        <f>IF('County Data'!I7&gt;9,'County Data'!H7,"*")</f>
        <v>3487313.43</v>
      </c>
      <c r="G12" s="44">
        <f>IF('County Data'!K7&gt;9,'County Data'!J7,"*")</f>
        <v>238070.95</v>
      </c>
      <c r="H12" s="45">
        <f>IF('County Data'!M7&gt;9,'County Data'!L7,"*")</f>
        <v>285974.97</v>
      </c>
      <c r="I12" s="22">
        <f t="shared" si="0"/>
        <v>0.03548117268025425</v>
      </c>
      <c r="J12" s="22">
        <f t="shared" si="1"/>
        <v>-0.15718562050514778</v>
      </c>
      <c r="K12" s="22">
        <f t="shared" si="2"/>
        <v>0.18207233311362883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240271.17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234925.67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0"/>
        <v>0.02275400555418231</v>
      </c>
      <c r="J13" s="9">
        <f t="shared" si="1"/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5482698.17</v>
      </c>
      <c r="D14" s="44">
        <f>IF('County Data'!E9&gt;9,'County Data'!D9,"*")</f>
        <v>8944687.68</v>
      </c>
      <c r="E14" s="45">
        <f>IF('County Data'!G9&gt;9,'County Data'!F9,"*")</f>
        <v>1611211.34</v>
      </c>
      <c r="F14" s="44">
        <f>IF('County Data'!I9&gt;9,'County Data'!H9,"*")</f>
        <v>4872832.55</v>
      </c>
      <c r="G14" s="44">
        <f>IF('County Data'!K9&gt;9,'County Data'!J9,"*")</f>
        <v>7423786.03</v>
      </c>
      <c r="H14" s="45">
        <f>IF('County Data'!M9&gt;9,'County Data'!L9,"*")</f>
        <v>1305562.66</v>
      </c>
      <c r="I14" s="22">
        <f t="shared" si="0"/>
        <v>0.12515628512619423</v>
      </c>
      <c r="J14" s="22">
        <f t="shared" si="1"/>
        <v>0.20486873461249253</v>
      </c>
      <c r="K14" s="22">
        <f t="shared" si="2"/>
        <v>0.2341126085821114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1295145.03</v>
      </c>
      <c r="D15" s="49">
        <f>IF('County Data'!E10&gt;9,'County Data'!D10,"*")</f>
        <v>197577.23</v>
      </c>
      <c r="E15" s="50">
        <f>IF('County Data'!G10&gt;9,'County Data'!F10,"*")</f>
        <v>163826.4</v>
      </c>
      <c r="F15" s="49">
        <f>IF('County Data'!I10&gt;9,'County Data'!H10,"*")</f>
        <v>1351326.59</v>
      </c>
      <c r="G15" s="49">
        <f>IF('County Data'!K10&gt;9,'County Data'!J10,"*")</f>
        <v>130003.11</v>
      </c>
      <c r="H15" s="50">
        <f>IF('County Data'!M10&gt;9,'County Data'!L10,"*")</f>
        <v>142548.84</v>
      </c>
      <c r="I15" s="23">
        <f t="shared" si="0"/>
        <v>-0.04157511619748417</v>
      </c>
      <c r="J15" s="23">
        <f t="shared" si="1"/>
        <v>0.5197884881369377</v>
      </c>
      <c r="K15" s="23">
        <f t="shared" si="2"/>
        <v>0.14926505189379302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2066735.02</v>
      </c>
      <c r="D16" s="44">
        <f>IF('County Data'!E11&gt;9,'County Data'!D11,"*")</f>
        <v>811930.75</v>
      </c>
      <c r="E16" s="45">
        <f>IF('County Data'!G11&gt;9,'County Data'!F11,"*")</f>
        <v>317711.65</v>
      </c>
      <c r="F16" s="44">
        <f>IF('County Data'!I11&gt;9,'County Data'!H11,"*")</f>
        <v>1957140.22</v>
      </c>
      <c r="G16" s="44">
        <f>IF('County Data'!K11&gt;9,'County Data'!J11,"*")</f>
        <v>701721.93</v>
      </c>
      <c r="H16" s="45">
        <f>IF('County Data'!M11&gt;9,'County Data'!L11,"*")</f>
        <v>295691.47</v>
      </c>
      <c r="I16" s="22">
        <f t="shared" si="0"/>
        <v>0.055997418519149356</v>
      </c>
      <c r="J16" s="22">
        <f t="shared" si="1"/>
        <v>0.15705483224672762</v>
      </c>
      <c r="K16" s="22">
        <f t="shared" si="2"/>
        <v>0.07447012252331815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3918278.93</v>
      </c>
      <c r="D17" s="47">
        <f>IF('County Data'!E12&gt;9,'County Data'!D12,"*")</f>
        <v>5909641.92</v>
      </c>
      <c r="E17" s="48" t="str">
        <f>IF('County Data'!G12&gt;9,'County Data'!F12,"*")</f>
        <v>*</v>
      </c>
      <c r="F17" s="46">
        <f>IF('County Data'!I12&gt;9,'County Data'!H12,"*")</f>
        <v>2976234.1</v>
      </c>
      <c r="G17" s="47">
        <f>IF('County Data'!K12&gt;9,'County Data'!J12,"*")</f>
        <v>2420201.83</v>
      </c>
      <c r="H17" s="48" t="str">
        <f>IF('County Data'!M12&gt;9,'County Data'!L12,"*")</f>
        <v>*</v>
      </c>
      <c r="I17" s="9">
        <f t="shared" si="0"/>
        <v>0.31652242342092646</v>
      </c>
      <c r="J17" s="9">
        <f t="shared" si="1"/>
        <v>1.4417971454884817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8789659.21</v>
      </c>
      <c r="D18" s="44">
        <f>IF('County Data'!E13&gt;9,'County Data'!D13,"*")</f>
        <v>4642434.39</v>
      </c>
      <c r="E18" s="45">
        <f>IF('County Data'!G13&gt;9,'County Data'!F13,"*")</f>
        <v>1958053.69</v>
      </c>
      <c r="F18" s="44">
        <f>IF('County Data'!I13&gt;9,'County Data'!H13,"*")</f>
        <v>8037682.06</v>
      </c>
      <c r="G18" s="44">
        <f>IF('County Data'!K13&gt;9,'County Data'!J13,"*")</f>
        <v>3582057.39</v>
      </c>
      <c r="H18" s="45">
        <f>IF('County Data'!M13&gt;9,'County Data'!L13,"*")</f>
        <v>1637426.08</v>
      </c>
      <c r="I18" s="22">
        <f t="shared" si="0"/>
        <v>0.09355646869167171</v>
      </c>
      <c r="J18" s="22">
        <f t="shared" si="1"/>
        <v>0.2960245703936082</v>
      </c>
      <c r="K18" s="22">
        <f t="shared" si="2"/>
        <v>0.19581195995119355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8368416.54</v>
      </c>
      <c r="D19" s="47">
        <f>IF('County Data'!E14&gt;9,'County Data'!D14,"*")</f>
        <v>2284386.07</v>
      </c>
      <c r="E19" s="48">
        <f>IF('County Data'!G14&gt;9,'County Data'!F14,"*")</f>
        <v>1851841.23</v>
      </c>
      <c r="F19" s="46">
        <f>IF('County Data'!I14&gt;9,'County Data'!H14,"*")</f>
        <v>7856157.68</v>
      </c>
      <c r="G19" s="47">
        <f>IF('County Data'!K14&gt;9,'County Data'!J14,"*")</f>
        <v>1717258.85</v>
      </c>
      <c r="H19" s="48">
        <f>IF('County Data'!M14&gt;9,'County Data'!L14,"*")</f>
        <v>1638982.27</v>
      </c>
      <c r="I19" s="9">
        <f t="shared" si="0"/>
        <v>0.0652047579574549</v>
      </c>
      <c r="J19" s="9">
        <f t="shared" si="1"/>
        <v>0.33025144694988745</v>
      </c>
      <c r="K19" s="9">
        <f t="shared" si="2"/>
        <v>0.1298726434667289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7546244.99</v>
      </c>
      <c r="D20" s="44">
        <f>IF('County Data'!E15&gt;9,'County Data'!D15,"*")</f>
        <v>3710462.54</v>
      </c>
      <c r="E20" s="45">
        <f>IF('County Data'!G15&gt;9,'County Data'!F15,"*")</f>
        <v>1827176.68</v>
      </c>
      <c r="F20" s="44">
        <f>IF('County Data'!I15&gt;9,'County Data'!H15,"*")</f>
        <v>6545323.78</v>
      </c>
      <c r="G20" s="44">
        <f>IF('County Data'!K15&gt;9,'County Data'!J15,"*")</f>
        <v>2802864.38</v>
      </c>
      <c r="H20" s="45">
        <f>IF('County Data'!M15&gt;9,'County Data'!L15,"*")</f>
        <v>1413025.46</v>
      </c>
      <c r="I20" s="22">
        <f t="shared" si="0"/>
        <v>0.15292157327013087</v>
      </c>
      <c r="J20" s="22">
        <f t="shared" si="1"/>
        <v>0.32381094371751235</v>
      </c>
      <c r="K20" s="22">
        <f t="shared" si="2"/>
        <v>0.2930953699871763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8022242.38</v>
      </c>
      <c r="D21" s="47">
        <f>IF('County Data'!E16&gt;9,'County Data'!D16,"*")</f>
        <v>6075691.67</v>
      </c>
      <c r="E21" s="48">
        <f>IF('County Data'!G16&gt;9,'County Data'!F16,"*")</f>
        <v>1981691.83</v>
      </c>
      <c r="F21" s="46">
        <f>IF('County Data'!I16&gt;9,'County Data'!H16,"*")</f>
        <v>7062633.12</v>
      </c>
      <c r="G21" s="47">
        <f>IF('County Data'!K16&gt;9,'County Data'!J16,"*")</f>
        <v>5377789.95</v>
      </c>
      <c r="H21" s="48">
        <f>IF('County Data'!M16&gt;9,'County Data'!L16,"*")</f>
        <v>1694685.14</v>
      </c>
      <c r="I21" s="9">
        <f t="shared" si="0"/>
        <v>0.1358713165041199</v>
      </c>
      <c r="J21" s="9">
        <f t="shared" si="1"/>
        <v>0.12977481948695294</v>
      </c>
      <c r="K21" s="9">
        <f t="shared" si="2"/>
        <v>0.16935694025145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12/01/2016 - 12/31/2016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12/01/2015 - 12/31/2015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ADDISON</v>
      </c>
      <c r="C6" s="41" t="str">
        <f>IF('Town Data'!C2&gt;9,'Town Data'!B2,"*")</f>
        <v>*</v>
      </c>
      <c r="D6" s="42" t="str">
        <f>IF('Town Data'!E2&gt;9,'Town Data'!D2,"*")</f>
        <v>*</v>
      </c>
      <c r="E6" s="43" t="str">
        <f>IF('Town Data'!G2&gt;9,'Town Data'!F2,"*")</f>
        <v>*</v>
      </c>
      <c r="F6" s="42" t="str">
        <f>IF('Town Data'!I2&gt;9,'Town Data'!H2,"*")</f>
        <v>*</v>
      </c>
      <c r="G6" s="42" t="str">
        <f>IF('Town Data'!K2&gt;9,'Town Data'!J2,"*")</f>
        <v>*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</c>
      <c r="K6" s="20">
        <f>_xlfn.IFERROR((E6-H6)/H6,"")</f>
      </c>
    </row>
    <row r="7" spans="1:12" ht="15">
      <c r="A7" s="15"/>
      <c r="B7" t="str">
        <f>'Town Data'!A3</f>
        <v>ALBANY</v>
      </c>
      <c r="C7" s="51" t="str">
        <f>IF('Town Data'!C3&gt;9,'Town Data'!B3,"*")</f>
        <v>*</v>
      </c>
      <c r="D7" s="47" t="str">
        <f>IF('Town Data'!E3&gt;9,'Town Data'!D3,"*")</f>
        <v>*</v>
      </c>
      <c r="E7" s="48" t="str">
        <f>IF('Town Data'!G3&gt;9,'Town Data'!F3,"*")</f>
        <v>*</v>
      </c>
      <c r="F7" s="46" t="str">
        <f>IF('Town Data'!I3&gt;9,'Town Data'!H3,"*")</f>
        <v>*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ALBURGH</v>
      </c>
      <c r="C8" s="52" t="str">
        <f>IF('Town Data'!C4&gt;9,'Town Data'!B4,"*")</f>
        <v>*</v>
      </c>
      <c r="D8" s="44" t="str">
        <f>IF('Town Data'!E4&gt;9,'Town Data'!D4,"*")</f>
        <v>*</v>
      </c>
      <c r="E8" s="45" t="str">
        <f>IF('Town Data'!G4&gt;9,'Town Data'!F4,"*")</f>
        <v>*</v>
      </c>
      <c r="F8" s="44" t="str">
        <f>IF('Town Data'!I4&gt;9,'Town Data'!H4,"*")</f>
        <v>*</v>
      </c>
      <c r="G8" s="44" t="str">
        <f>IF('Town Data'!K4&gt;9,'Town Data'!J4,"*")</f>
        <v>*</v>
      </c>
      <c r="H8" s="45" t="str">
        <f>IF('Town Data'!M4&gt;9,'Town Data'!L4,"*")</f>
        <v>*</v>
      </c>
      <c r="I8" s="22">
        <f t="shared" si="0"/>
      </c>
      <c r="J8" s="22">
        <f t="shared" si="1"/>
      </c>
      <c r="K8" s="22">
        <f t="shared" si="2"/>
      </c>
      <c r="L8" s="15"/>
    </row>
    <row r="9" spans="1:12" ht="15">
      <c r="A9" s="15"/>
      <c r="B9" s="15" t="str">
        <f>'Town Data'!A5</f>
        <v>ANDOVER</v>
      </c>
      <c r="C9" s="51" t="str">
        <f>IF('Town Data'!C5&gt;9,'Town Data'!B5,"*")</f>
        <v>*</v>
      </c>
      <c r="D9" s="47" t="str">
        <f>IF('Town Data'!E5&gt;9,'Town Data'!D5,"*")</f>
        <v>*</v>
      </c>
      <c r="E9" s="48" t="str">
        <f>IF('Town Data'!G5&gt;9,'Town Data'!F5,"*")</f>
        <v>*</v>
      </c>
      <c r="F9" s="46" t="str">
        <f>IF('Town Data'!I5&gt;9,'Town Data'!H5,"*")</f>
        <v>*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ARLINGTON</v>
      </c>
      <c r="C10" s="52" t="str">
        <f>IF('Town Data'!C6&gt;9,'Town Data'!B6,"*")</f>
        <v>*</v>
      </c>
      <c r="D10" s="44" t="str">
        <f>IF('Town Data'!E6&gt;9,'Town Data'!D6,"*")</f>
        <v>*</v>
      </c>
      <c r="E10" s="45" t="str">
        <f>IF('Town Data'!G6&gt;9,'Town Data'!F6,"*")</f>
        <v>*</v>
      </c>
      <c r="F10" s="44" t="str">
        <f>IF('Town Data'!I6&gt;9,'Town Data'!H6,"*")</f>
        <v>*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BAKERSFIELD</v>
      </c>
      <c r="C11" s="51" t="str">
        <f>IF('Town Data'!C7&gt;9,'Town Data'!B7,"*")</f>
        <v>*</v>
      </c>
      <c r="D11" s="47" t="str">
        <f>IF('Town Data'!E7&gt;9,'Town Data'!D7,"*")</f>
        <v>*</v>
      </c>
      <c r="E11" s="48" t="str">
        <f>IF('Town Data'!G7&gt;9,'Town Data'!F7,"*")</f>
        <v>*</v>
      </c>
      <c r="F11" s="46" t="str">
        <f>IF('Town Data'!I7&gt;9,'Town Data'!H7,"*")</f>
        <v>*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BALTIMORE</v>
      </c>
      <c r="C12" s="52" t="str">
        <f>IF('Town Data'!C8&gt;9,'Town Data'!B8,"*")</f>
        <v>*</v>
      </c>
      <c r="D12" s="44" t="str">
        <f>IF('Town Data'!E8&gt;9,'Town Data'!D8,"*")</f>
        <v>*</v>
      </c>
      <c r="E12" s="45" t="str">
        <f>IF('Town Data'!G8&gt;9,'Town Data'!F8,"*")</f>
        <v>*</v>
      </c>
      <c r="F12" s="44" t="str">
        <f>IF('Town Data'!I8&gt;9,'Town Data'!H8,"*")</f>
        <v>*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BARNARD</v>
      </c>
      <c r="C13" s="51" t="str">
        <f>IF('Town Data'!C9&gt;9,'Town Data'!B9,"*")</f>
        <v>*</v>
      </c>
      <c r="D13" s="47" t="str">
        <f>IF('Town Data'!E9&gt;9,'Town Data'!D9,"*")</f>
        <v>*</v>
      </c>
      <c r="E13" s="48" t="str">
        <f>IF('Town Data'!G9&gt;9,'Town Data'!F9,"*")</f>
        <v>*</v>
      </c>
      <c r="F13" s="46" t="str">
        <f>IF('Town Data'!I9&gt;9,'Town Data'!H9,"*")</f>
        <v>*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BARNET</v>
      </c>
      <c r="C14" s="52" t="str">
        <f>IF('Town Data'!C10&gt;9,'Town Data'!B10,"*")</f>
        <v>*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 t="str">
        <f>IF('Town Data'!I10&gt;9,'Town Data'!H10,"*")</f>
        <v>*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BARRE</v>
      </c>
      <c r="C15" s="51">
        <f>IF('Town Data'!C11&gt;9,'Town Data'!B11,"*")</f>
        <v>2174880.86</v>
      </c>
      <c r="D15" s="47" t="str">
        <f>IF('Town Data'!E11&gt;9,'Town Data'!D11,"*")</f>
        <v>*</v>
      </c>
      <c r="E15" s="48">
        <f>IF('Town Data'!G11&gt;9,'Town Data'!F11,"*")</f>
        <v>295198.37</v>
      </c>
      <c r="F15" s="46">
        <f>IF('Town Data'!I11&gt;9,'Town Data'!H11,"*")</f>
        <v>2257063.22</v>
      </c>
      <c r="G15" s="47" t="str">
        <f>IF('Town Data'!K11&gt;9,'Town Data'!J11,"*")</f>
        <v>*</v>
      </c>
      <c r="H15" s="48">
        <f>IF('Town Data'!M11&gt;9,'Town Data'!L11,"*")</f>
        <v>307784.99</v>
      </c>
      <c r="I15" s="9">
        <f t="shared" si="0"/>
        <v>-0.03641119099889472</v>
      </c>
      <c r="J15" s="9">
        <f t="shared" si="1"/>
      </c>
      <c r="K15" s="9">
        <f t="shared" si="2"/>
        <v>-0.040894196952229525</v>
      </c>
      <c r="L15" s="15"/>
    </row>
    <row r="16" spans="1:12" ht="15">
      <c r="A16" s="15"/>
      <c r="B16" s="28" t="str">
        <f>'Town Data'!A12</f>
        <v>BARRE TOWN</v>
      </c>
      <c r="C16" s="53" t="str">
        <f>IF('Town Data'!C12&gt;9,'Town Data'!B12,"*")</f>
        <v>*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 t="str">
        <f>IF('Town Data'!I12&gt;9,'Town Data'!H12,"*")</f>
        <v>*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BARTON</v>
      </c>
      <c r="C17" s="52">
        <f>IF('Town Data'!C13&gt;9,'Town Data'!B13,"*")</f>
        <v>93742.61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126043.86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-0.25626992064508336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BENNINGTON</v>
      </c>
      <c r="C18" s="51">
        <f>IF('Town Data'!C14&gt;9,'Town Data'!B14,"*")</f>
        <v>2014169.23</v>
      </c>
      <c r="D18" s="47">
        <f>IF('Town Data'!E14&gt;9,'Town Data'!D14,"*")</f>
        <v>377323.37</v>
      </c>
      <c r="E18" s="48">
        <f>IF('Town Data'!G14&gt;9,'Town Data'!F14,"*")</f>
        <v>293929.59</v>
      </c>
      <c r="F18" s="46">
        <f>IF('Town Data'!I14&gt;9,'Town Data'!H14,"*")</f>
        <v>2089335.06</v>
      </c>
      <c r="G18" s="47">
        <f>IF('Town Data'!K14&gt;9,'Town Data'!J14,"*")</f>
        <v>316910.55</v>
      </c>
      <c r="H18" s="48">
        <f>IF('Town Data'!M14&gt;9,'Town Data'!L14,"*")</f>
        <v>315670.16</v>
      </c>
      <c r="I18" s="9">
        <f t="shared" si="0"/>
        <v>-0.03597595782459136</v>
      </c>
      <c r="J18" s="9">
        <f t="shared" si="1"/>
        <v>0.19063051072297849</v>
      </c>
      <c r="K18" s="9">
        <f t="shared" si="2"/>
        <v>-0.06887115969402983</v>
      </c>
      <c r="L18" s="15"/>
    </row>
    <row r="19" spans="1:12" ht="15">
      <c r="A19" s="15"/>
      <c r="B19" s="27" t="str">
        <f>'Town Data'!A15</f>
        <v>BENSON</v>
      </c>
      <c r="C19" s="52" t="str">
        <f>IF('Town Data'!C15&gt;9,'Town Data'!B15,"*")</f>
        <v>*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 t="str">
        <f>IF('Town Data'!I15&gt;9,'Town Data'!H15,"*")</f>
        <v>*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BERKSHIRE</v>
      </c>
      <c r="C20" s="51" t="str">
        <f>IF('Town Data'!C16&gt;9,'Town Data'!B16,"*")</f>
        <v>*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 t="str">
        <f>IF('Town Data'!I16&gt;9,'Town Data'!H16,"*")</f>
        <v>*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BERLIN</v>
      </c>
      <c r="C21" s="52" t="str">
        <f>IF('Town Data'!C17&gt;9,'Town Data'!B17,"*")</f>
        <v>*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 t="str">
        <f>IF('Town Data'!I17&gt;9,'Town Data'!H17,"*")</f>
        <v>*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BETHEL</v>
      </c>
      <c r="C22" s="51">
        <f>IF('Town Data'!C18&gt;9,'Town Data'!B18,"*")</f>
        <v>142196.49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 t="str">
        <f>IF('Town Data'!I18&gt;9,'Town Data'!H18,"*")</f>
        <v>*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BOLTON</v>
      </c>
      <c r="C23" s="52" t="str">
        <f>IF('Town Data'!C19&gt;9,'Town Data'!B19,"*")</f>
        <v>*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 t="str">
        <f>IF('Town Data'!I19&gt;9,'Town Data'!H19,"*")</f>
        <v>*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BRADFORD</v>
      </c>
      <c r="C24" s="51">
        <f>IF('Town Data'!C20&gt;9,'Town Data'!B20,"*")</f>
        <v>355126.81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378300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-0.06125611948189268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BRANDON</v>
      </c>
      <c r="C25" s="52">
        <f>IF('Town Data'!C21&gt;9,'Town Data'!B21,"*")</f>
        <v>303481.9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361763.09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  <v>-0.16110319601703976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BRATTLEBORO</v>
      </c>
      <c r="C26" s="51">
        <f>IF('Town Data'!C22&gt;9,'Town Data'!B22,"*")</f>
        <v>3200995.9</v>
      </c>
      <c r="D26" s="47">
        <f>IF('Town Data'!E22&gt;9,'Town Data'!D22,"*")</f>
        <v>522739.72</v>
      </c>
      <c r="E26" s="48">
        <f>IF('Town Data'!G22&gt;9,'Town Data'!F22,"*")</f>
        <v>446251.77</v>
      </c>
      <c r="F26" s="46">
        <f>IF('Town Data'!I22&gt;9,'Town Data'!H22,"*")</f>
        <v>3098326.62</v>
      </c>
      <c r="G26" s="47">
        <f>IF('Town Data'!K22&gt;9,'Town Data'!J22,"*")</f>
        <v>456468.7</v>
      </c>
      <c r="H26" s="48">
        <f>IF('Town Data'!M22&gt;9,'Town Data'!L22,"*")</f>
        <v>438914.15</v>
      </c>
      <c r="I26" s="9">
        <f t="shared" si="0"/>
        <v>0.033137009938609956</v>
      </c>
      <c r="J26" s="9">
        <f t="shared" si="1"/>
        <v>0.14518195880681406</v>
      </c>
      <c r="K26" s="9">
        <f t="shared" si="2"/>
        <v>0.016717665630055435</v>
      </c>
      <c r="L26" s="15"/>
    </row>
    <row r="27" spans="1:12" ht="15">
      <c r="A27" s="15"/>
      <c r="B27" s="27" t="str">
        <f>'Town Data'!A23</f>
        <v>BRIDGEWATER</v>
      </c>
      <c r="C27" s="52" t="str">
        <f>IF('Town Data'!C23&gt;9,'Town Data'!B23,"*")</f>
        <v>*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 t="str">
        <f>IF('Town Data'!I23&gt;9,'Town Data'!H23,"*")</f>
        <v>*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BRIDPORT</v>
      </c>
      <c r="C28" s="51" t="str">
        <f>IF('Town Data'!C24&gt;9,'Town Data'!B24,"*")</f>
        <v>*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 t="str">
        <f>IF('Town Data'!I24&gt;9,'Town Data'!H24,"*")</f>
        <v>*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BRIGHTON</v>
      </c>
      <c r="C29" s="52" t="str">
        <f>IF('Town Data'!C25&gt;9,'Town Data'!B25,"*")</f>
        <v>*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 t="str">
        <f>IF('Town Data'!I25&gt;9,'Town Data'!H25,"*")</f>
        <v>*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BRISTOL</v>
      </c>
      <c r="C30" s="51">
        <f>IF('Town Data'!C26&gt;9,'Town Data'!B26,"*")</f>
        <v>342534.83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332030.52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0.031636579673458926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BROOKFIELD</v>
      </c>
      <c r="C31" s="52" t="str">
        <f>IF('Town Data'!C27&gt;9,'Town Data'!B27,"*")</f>
        <v>*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 t="str">
        <f>IF('Town Data'!I27&gt;9,'Town Data'!H27,"*")</f>
        <v>*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BROOKLINE</v>
      </c>
      <c r="C32" s="51" t="str">
        <f>IF('Town Data'!C28&gt;9,'Town Data'!B28,"*")</f>
        <v>*</v>
      </c>
      <c r="D32" s="47" t="str">
        <f>IF('Town Data'!E28&gt;9,'Town Data'!D28,"*")</f>
        <v>*</v>
      </c>
      <c r="E32" s="48" t="str">
        <f>IF('Town Data'!G28&gt;9,'Town Data'!F28,"*")</f>
        <v>*</v>
      </c>
      <c r="F32" s="46" t="str">
        <f>IF('Town Data'!I28&gt;9,'Town Data'!H28,"*")</f>
        <v>*</v>
      </c>
      <c r="G32" s="47" t="str">
        <f>IF('Town Data'!K28&gt;9,'Town Data'!J28,"*")</f>
        <v>*</v>
      </c>
      <c r="H32" s="48" t="str">
        <f>IF('Town Data'!M28&gt;9,'Town Data'!L28,"*")</f>
        <v>*</v>
      </c>
      <c r="I32" s="9">
        <f t="shared" si="0"/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BROWNINGTON</v>
      </c>
      <c r="C33" s="52" t="str">
        <f>IF('Town Data'!C29&gt;9,'Town Data'!B29,"*")</f>
        <v>*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 t="str">
        <f>IF('Town Data'!I29&gt;9,'Town Data'!H29,"*")</f>
        <v>*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BURKE</v>
      </c>
      <c r="C34" s="51">
        <f>IF('Town Data'!C30&gt;9,'Town Data'!B30,"*")</f>
        <v>165929.85</v>
      </c>
      <c r="D34" s="47">
        <f>IF('Town Data'!E30&gt;9,'Town Data'!D30,"*")</f>
        <v>55159.48</v>
      </c>
      <c r="E34" s="48" t="str">
        <f>IF('Town Data'!G30&gt;9,'Town Data'!F30,"*")</f>
        <v>*</v>
      </c>
      <c r="F34" s="46" t="str">
        <f>IF('Town Data'!I30&gt;9,'Town Data'!H30,"*")</f>
        <v>*</v>
      </c>
      <c r="G34" s="47">
        <f>IF('Town Data'!K30&gt;9,'Town Data'!J30,"*")</f>
        <v>21953.97</v>
      </c>
      <c r="H34" s="48" t="str">
        <f>IF('Town Data'!M30&gt;9,'Town Data'!L30,"*")</f>
        <v>*</v>
      </c>
      <c r="I34" s="9">
        <f t="shared" si="0"/>
      </c>
      <c r="J34" s="9">
        <f t="shared" si="1"/>
        <v>1.5125059385614539</v>
      </c>
      <c r="K34" s="9">
        <f t="shared" si="2"/>
      </c>
      <c r="L34" s="15"/>
    </row>
    <row r="35" spans="1:12" ht="15">
      <c r="A35" s="15"/>
      <c r="B35" s="27" t="str">
        <f>'Town Data'!A31</f>
        <v>BURLINGTON</v>
      </c>
      <c r="C35" s="52">
        <f>IF('Town Data'!C31&gt;9,'Town Data'!B31,"*")</f>
        <v>8089208</v>
      </c>
      <c r="D35" s="44">
        <f>IF('Town Data'!E31&gt;9,'Town Data'!D31,"*")</f>
        <v>2037374.48</v>
      </c>
      <c r="E35" s="45">
        <f>IF('Town Data'!G31&gt;9,'Town Data'!F31,"*")</f>
        <v>2891566.18</v>
      </c>
      <c r="F35" s="44">
        <f>IF('Town Data'!I31&gt;9,'Town Data'!H31,"*")</f>
        <v>8268629.61</v>
      </c>
      <c r="G35" s="44">
        <f>IF('Town Data'!K31&gt;9,'Town Data'!J31,"*")</f>
        <v>1985120.08</v>
      </c>
      <c r="H35" s="45">
        <f>IF('Town Data'!M31&gt;9,'Town Data'!L31,"*")</f>
        <v>2853387.35</v>
      </c>
      <c r="I35" s="22">
        <f t="shared" si="0"/>
        <v>-0.02169907450963937</v>
      </c>
      <c r="J35" s="22">
        <f t="shared" si="1"/>
        <v>0.02632304238240334</v>
      </c>
      <c r="K35" s="22">
        <f t="shared" si="2"/>
        <v>0.013380177773620562</v>
      </c>
      <c r="L35" s="15"/>
    </row>
    <row r="36" spans="1:12" ht="15">
      <c r="A36" s="15"/>
      <c r="B36" s="15" t="str">
        <f>'Town Data'!A32</f>
        <v>CABOT</v>
      </c>
      <c r="C36" s="51" t="str">
        <f>IF('Town Data'!C32&gt;9,'Town Data'!B32,"*")</f>
        <v>*</v>
      </c>
      <c r="D36" s="47" t="str">
        <f>IF('Town Data'!E32&gt;9,'Town Data'!D32,"*")</f>
        <v>*</v>
      </c>
      <c r="E36" s="48" t="str">
        <f>IF('Town Data'!G32&gt;9,'Town Data'!F32,"*")</f>
        <v>*</v>
      </c>
      <c r="F36" s="46" t="str">
        <f>IF('Town Data'!I32&gt;9,'Town Data'!H32,"*")</f>
        <v>*</v>
      </c>
      <c r="G36" s="47" t="str">
        <f>IF('Town Data'!K32&gt;9,'Town Data'!J32,"*")</f>
        <v>*</v>
      </c>
      <c r="H36" s="48" t="str">
        <f>IF('Town Data'!M32&gt;9,'Town Data'!L32,"*")</f>
        <v>*</v>
      </c>
      <c r="I36" s="9">
        <f t="shared" si="0"/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CALAIS</v>
      </c>
      <c r="C37" s="52" t="str">
        <f>IF('Town Data'!C33&gt;9,'Town Data'!B33,"*")</f>
        <v>*</v>
      </c>
      <c r="D37" s="44" t="str">
        <f>IF('Town Data'!E33&gt;9,'Town Data'!D33,"*")</f>
        <v>*</v>
      </c>
      <c r="E37" s="45" t="str">
        <f>IF('Town Data'!G33&gt;9,'Town Data'!F33,"*")</f>
        <v>*</v>
      </c>
      <c r="F37" s="44" t="str">
        <f>IF('Town Data'!I33&gt;9,'Town Data'!H33,"*")</f>
        <v>*</v>
      </c>
      <c r="G37" s="44" t="str">
        <f>IF('Town Data'!K33&gt;9,'Town Data'!J33,"*")</f>
        <v>*</v>
      </c>
      <c r="H37" s="45" t="str">
        <f>IF('Town Data'!M33&gt;9,'Town Data'!L33,"*")</f>
        <v>*</v>
      </c>
      <c r="I37" s="22">
        <f t="shared" si="0"/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CAMBRIDGE</v>
      </c>
      <c r="C38" s="51">
        <f>IF('Town Data'!C34&gt;9,'Town Data'!B34,"*")</f>
        <v>742153.58</v>
      </c>
      <c r="D38" s="47">
        <f>IF('Town Data'!E34&gt;9,'Town Data'!D34,"*")</f>
        <v>1071149.35</v>
      </c>
      <c r="E38" s="48" t="str">
        <f>IF('Town Data'!G34&gt;9,'Town Data'!F34,"*")</f>
        <v>*</v>
      </c>
      <c r="F38" s="46">
        <f>IF('Town Data'!I34&gt;9,'Town Data'!H34,"*")</f>
        <v>541979.29</v>
      </c>
      <c r="G38" s="47">
        <f>IF('Town Data'!K34&gt;9,'Town Data'!J34,"*")</f>
        <v>593536.57</v>
      </c>
      <c r="H38" s="48" t="str">
        <f>IF('Town Data'!M34&gt;9,'Town Data'!L34,"*")</f>
        <v>*</v>
      </c>
      <c r="I38" s="9">
        <f t="shared" si="0"/>
        <v>0.3693393708826031</v>
      </c>
      <c r="J38" s="9">
        <f t="shared" si="1"/>
        <v>0.8046897261949676</v>
      </c>
      <c r="K38" s="9">
        <f t="shared" si="2"/>
      </c>
      <c r="L38" s="15"/>
    </row>
    <row r="39" spans="1:12" ht="15">
      <c r="A39" s="15"/>
      <c r="B39" s="27" t="str">
        <f>'Town Data'!A35</f>
        <v>CANAAN</v>
      </c>
      <c r="C39" s="52" t="str">
        <f>IF('Town Data'!C35&gt;9,'Town Data'!B35,"*")</f>
        <v>*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 t="str">
        <f>IF('Town Data'!I35&gt;9,'Town Data'!H35,"*")</f>
        <v>*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CASTLETON</v>
      </c>
      <c r="C40" s="51">
        <f>IF('Town Data'!C36&gt;9,'Town Data'!B36,"*")</f>
        <v>258595.52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266317.8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-0.028996484651044725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CAVENDISH</v>
      </c>
      <c r="C41" s="52" t="str">
        <f>IF('Town Data'!C37&gt;9,'Town Data'!B37,"*")</f>
        <v>*</v>
      </c>
      <c r="D41" s="44" t="str">
        <f>IF('Town Data'!E37&gt;9,'Town Data'!D37,"*")</f>
        <v>*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 t="str">
        <f>IF('Town Data'!K37&gt;9,'Town Data'!J37,"*")</f>
        <v>*</v>
      </c>
      <c r="H41" s="45" t="str">
        <f>IF('Town Data'!M37&gt;9,'Town Data'!L37,"*")</f>
        <v>*</v>
      </c>
      <c r="I41" s="22">
        <f t="shared" si="0"/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CHARLESTON</v>
      </c>
      <c r="C42" s="51" t="str">
        <f>IF('Town Data'!C38&gt;9,'Town Data'!B38,"*")</f>
        <v>*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 t="str">
        <f>IF('Town Data'!I38&gt;9,'Town Data'!H38,"*")</f>
        <v>*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CHARLOTTE</v>
      </c>
      <c r="C43" s="52" t="str">
        <f>IF('Town Data'!C39&gt;9,'Town Data'!B39,"*")</f>
        <v>*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 t="str">
        <f>IF('Town Data'!I39&gt;9,'Town Data'!H39,"*")</f>
        <v>*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CHELSEA</v>
      </c>
      <c r="C44" s="51" t="str">
        <f>IF('Town Data'!C40&gt;9,'Town Data'!B40,"*")</f>
        <v>*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CHESTER</v>
      </c>
      <c r="C45" s="52">
        <f>IF('Town Data'!C41&gt;9,'Town Data'!B41,"*")</f>
        <v>297445.77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>
        <f>IF('Town Data'!I41&gt;9,'Town Data'!H41,"*")</f>
        <v>259431.89</v>
      </c>
      <c r="G45" s="44">
        <f>IF('Town Data'!K41&gt;9,'Town Data'!J41,"*")</f>
        <v>100491.47</v>
      </c>
      <c r="H45" s="45" t="str">
        <f>IF('Town Data'!M41&gt;9,'Town Data'!L41,"*")</f>
        <v>*</v>
      </c>
      <c r="I45" s="22">
        <f t="shared" si="0"/>
        <v>0.14652739877121507</v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CHITTENDEN</v>
      </c>
      <c r="C46" s="51" t="str">
        <f>IF('Town Data'!C42&gt;9,'Town Data'!B42,"*")</f>
        <v>*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 t="str">
        <f>IF('Town Data'!I42&gt;9,'Town Data'!H42,"*")</f>
        <v>*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CLARENDON</v>
      </c>
      <c r="C47" s="52" t="str">
        <f>IF('Town Data'!C43&gt;9,'Town Data'!B43,"*")</f>
        <v>*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 t="str">
        <f>IF('Town Data'!I43&gt;9,'Town Data'!H43,"*")</f>
        <v>*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COLCHESTER</v>
      </c>
      <c r="C48" s="51">
        <f>IF('Town Data'!C44&gt;9,'Town Data'!B44,"*")</f>
        <v>2036881.69</v>
      </c>
      <c r="D48" s="47" t="str">
        <f>IF('Town Data'!E44&gt;9,'Town Data'!D44,"*")</f>
        <v>*</v>
      </c>
      <c r="E48" s="48">
        <f>IF('Town Data'!G44&gt;9,'Town Data'!F44,"*")</f>
        <v>345478.03</v>
      </c>
      <c r="F48" s="46">
        <f>IF('Town Data'!I44&gt;9,'Town Data'!H44,"*")</f>
        <v>2058713.72</v>
      </c>
      <c r="G48" s="47" t="str">
        <f>IF('Town Data'!K44&gt;9,'Town Data'!J44,"*")</f>
        <v>*</v>
      </c>
      <c r="H48" s="48">
        <f>IF('Town Data'!M44&gt;9,'Town Data'!L44,"*")</f>
        <v>328253.81</v>
      </c>
      <c r="I48" s="9">
        <f t="shared" si="0"/>
        <v>-0.010604694469127077</v>
      </c>
      <c r="J48" s="9">
        <f t="shared" si="1"/>
      </c>
      <c r="K48" s="9">
        <f t="shared" si="2"/>
        <v>0.0524722622412213</v>
      </c>
      <c r="L48" s="15"/>
    </row>
    <row r="49" spans="1:12" ht="15">
      <c r="A49" s="15"/>
      <c r="B49" s="27" t="str">
        <f>'Town Data'!A45</f>
        <v>CONCORD</v>
      </c>
      <c r="C49" s="52" t="str">
        <f>IF('Town Data'!C45&gt;9,'Town Data'!B45,"*")</f>
        <v>*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 t="str">
        <f>IF('Town Data'!I45&gt;9,'Town Data'!H45,"*")</f>
        <v>*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CORINTH</v>
      </c>
      <c r="C50" s="51" t="str">
        <f>IF('Town Data'!C46&gt;9,'Town Data'!B46,"*")</f>
        <v>*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 t="str">
        <f>IF('Town Data'!I46&gt;9,'Town Data'!H46,"*")</f>
        <v>*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CORNWALL</v>
      </c>
      <c r="C51" s="52" t="str">
        <f>IF('Town Data'!C47&gt;9,'Town Data'!B47,"*")</f>
        <v>*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 t="str">
        <f>IF('Town Data'!I47&gt;9,'Town Data'!H47,"*")</f>
        <v>*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COVENTRY</v>
      </c>
      <c r="C52" s="51" t="str">
        <f>IF('Town Data'!C48&gt;9,'Town Data'!B48,"*")</f>
        <v>*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CRAFTSBURY</v>
      </c>
      <c r="C53" s="52" t="str">
        <f>IF('Town Data'!C49&gt;9,'Town Data'!B49,"*")</f>
        <v>*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 t="str">
        <f>IF('Town Data'!I49&gt;9,'Town Data'!H49,"*")</f>
        <v>*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DANBY</v>
      </c>
      <c r="C54" s="51" t="str">
        <f>IF('Town Data'!C50&gt;9,'Town Data'!B50,"*")</f>
        <v>*</v>
      </c>
      <c r="D54" s="47" t="str">
        <f>IF('Town Data'!E50&gt;9,'Town Data'!D50,"*")</f>
        <v>*</v>
      </c>
      <c r="E54" s="48" t="str">
        <f>IF('Town Data'!G50&gt;9,'Town Data'!F50,"*")</f>
        <v>*</v>
      </c>
      <c r="F54" s="46" t="str">
        <f>IF('Town Data'!I50&gt;9,'Town Data'!H50,"*")</f>
        <v>*</v>
      </c>
      <c r="G54" s="47" t="str">
        <f>IF('Town Data'!K50&gt;9,'Town Data'!J50,"*")</f>
        <v>*</v>
      </c>
      <c r="H54" s="48" t="str">
        <f>IF('Town Data'!M50&gt;9,'Town Data'!L50,"*")</f>
        <v>*</v>
      </c>
      <c r="I54" s="9">
        <f t="shared" si="0"/>
      </c>
      <c r="J54" s="9">
        <f t="shared" si="1"/>
      </c>
      <c r="K54" s="9">
        <f t="shared" si="2"/>
      </c>
      <c r="L54" s="15"/>
    </row>
    <row r="55" spans="1:12" ht="15">
      <c r="A55" s="15"/>
      <c r="B55" s="27" t="str">
        <f>'Town Data'!A51</f>
        <v>DANVILLE</v>
      </c>
      <c r="C55" s="52" t="str">
        <f>IF('Town Data'!C51&gt;9,'Town Data'!B51,"*")</f>
        <v>*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 t="str">
        <f>IF('Town Data'!I51&gt;9,'Town Data'!H51,"*")</f>
        <v>*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DERBY</v>
      </c>
      <c r="C56" s="51">
        <f>IF('Town Data'!C52&gt;9,'Town Data'!B52,"*")</f>
        <v>765687.1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>
        <f>IF('Town Data'!I52&gt;9,'Town Data'!H52,"*")</f>
        <v>682326.2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  <v>0.12217162407071577</v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DORSET</v>
      </c>
      <c r="C57" s="52">
        <f>IF('Town Data'!C53&gt;9,'Town Data'!B53,"*")</f>
        <v>379288.59</v>
      </c>
      <c r="D57" s="44">
        <f>IF('Town Data'!E53&gt;9,'Town Data'!D53,"*")</f>
        <v>169431.71</v>
      </c>
      <c r="E57" s="45" t="str">
        <f>IF('Town Data'!G53&gt;9,'Town Data'!F53,"*")</f>
        <v>*</v>
      </c>
      <c r="F57" s="44">
        <f>IF('Town Data'!I53&gt;9,'Town Data'!H53,"*")</f>
        <v>366527.81</v>
      </c>
      <c r="G57" s="44">
        <f>IF('Town Data'!K53&gt;9,'Town Data'!J53,"*")</f>
        <v>136004.7</v>
      </c>
      <c r="H57" s="45" t="str">
        <f>IF('Town Data'!M53&gt;9,'Town Data'!L53,"*")</f>
        <v>*</v>
      </c>
      <c r="I57" s="22">
        <f t="shared" si="0"/>
        <v>0.03481531183131787</v>
      </c>
      <c r="J57" s="22">
        <f t="shared" si="1"/>
        <v>0.24577834442486163</v>
      </c>
      <c r="K57" s="22">
        <f t="shared" si="2"/>
      </c>
      <c r="L57" s="15"/>
    </row>
    <row r="58" spans="1:12" ht="15">
      <c r="A58" s="15"/>
      <c r="B58" s="15" t="str">
        <f>'Town Data'!A54</f>
        <v>DOVER</v>
      </c>
      <c r="C58" s="51">
        <f>IF('Town Data'!C54&gt;9,'Town Data'!B54,"*")</f>
        <v>809447.4</v>
      </c>
      <c r="D58" s="47">
        <f>IF('Town Data'!E54&gt;9,'Town Data'!D54,"*")</f>
        <v>643196.75</v>
      </c>
      <c r="E58" s="48">
        <f>IF('Town Data'!G54&gt;9,'Town Data'!F54,"*")</f>
        <v>294714.55</v>
      </c>
      <c r="F58" s="46">
        <f>IF('Town Data'!I54&gt;9,'Town Data'!H54,"*")</f>
        <v>675092.76</v>
      </c>
      <c r="G58" s="47">
        <f>IF('Town Data'!K54&gt;9,'Town Data'!J54,"*")</f>
        <v>652511.47</v>
      </c>
      <c r="H58" s="48">
        <f>IF('Town Data'!M54&gt;9,'Town Data'!L54,"*")</f>
        <v>234682.99</v>
      </c>
      <c r="I58" s="9">
        <f t="shared" si="0"/>
        <v>0.19901656181292776</v>
      </c>
      <c r="J58" s="9">
        <f t="shared" si="1"/>
        <v>-0.014275182013275526</v>
      </c>
      <c r="K58" s="9">
        <f t="shared" si="2"/>
        <v>0.2557985135607826</v>
      </c>
      <c r="L58" s="15"/>
    </row>
    <row r="59" spans="1:12" ht="15">
      <c r="A59" s="15"/>
      <c r="B59" s="27" t="str">
        <f>'Town Data'!A55</f>
        <v>DUMMERSTON</v>
      </c>
      <c r="C59" s="52" t="str">
        <f>IF('Town Data'!C55&gt;9,'Town Data'!B55,"*")</f>
        <v>*</v>
      </c>
      <c r="D59" s="44" t="str">
        <f>IF('Town Data'!E55&gt;9,'Town Data'!D55,"*")</f>
        <v>*</v>
      </c>
      <c r="E59" s="45" t="str">
        <f>IF('Town Data'!G55&gt;9,'Town Data'!F55,"*")</f>
        <v>*</v>
      </c>
      <c r="F59" s="44" t="str">
        <f>IF('Town Data'!I55&gt;9,'Town Data'!H55,"*")</f>
        <v>*</v>
      </c>
      <c r="G59" s="44" t="str">
        <f>IF('Town Data'!K55&gt;9,'Town Data'!J55,"*")</f>
        <v>*</v>
      </c>
      <c r="H59" s="45" t="str">
        <f>IF('Town Data'!M55&gt;9,'Town Data'!L55,"*")</f>
        <v>*</v>
      </c>
      <c r="I59" s="22">
        <f t="shared" si="0"/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DUXBURY</v>
      </c>
      <c r="C60" s="51" t="str">
        <f>IF('Town Data'!C56&gt;9,'Town Data'!B56,"*")</f>
        <v>*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 t="str">
        <f>IF('Town Data'!I56&gt;9,'Town Data'!H56,"*")</f>
        <v>*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EAST MONTPELIER</v>
      </c>
      <c r="C61" s="52" t="str">
        <f>IF('Town Data'!C57&gt;9,'Town Data'!B57,"*")</f>
        <v>*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 t="str">
        <f>IF('Town Data'!I57&gt;9,'Town Data'!H57,"*")</f>
        <v>*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EDEN</v>
      </c>
      <c r="C62" s="51" t="str">
        <f>IF('Town Data'!C58&gt;9,'Town Data'!B58,"*")</f>
        <v>*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 t="str">
        <f>IF('Town Data'!I58&gt;9,'Town Data'!H58,"*")</f>
        <v>*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ELMORE</v>
      </c>
      <c r="C63" s="52" t="str">
        <f>IF('Town Data'!C59&gt;9,'Town Data'!B59,"*")</f>
        <v>*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 t="str">
        <f>IF('Town Data'!I59&gt;9,'Town Data'!H59,"*")</f>
        <v>*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ENOSBURG</v>
      </c>
      <c r="C64" s="51">
        <f>IF('Town Data'!C60&gt;9,'Town Data'!B60,"*")</f>
        <v>307466.67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>
        <f>IF('Town Data'!I60&gt;9,'Town Data'!H60,"*")</f>
        <v>318898.01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  <v>-0.035846382359049606</v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ESSEX</v>
      </c>
      <c r="C65" s="52">
        <f>IF('Town Data'!C61&gt;9,'Town Data'!B61,"*")</f>
        <v>3048135.25</v>
      </c>
      <c r="D65" s="44" t="str">
        <f>IF('Town Data'!E61&gt;9,'Town Data'!D61,"*")</f>
        <v>*</v>
      </c>
      <c r="E65" s="45">
        <f>IF('Town Data'!G61&gt;9,'Town Data'!F61,"*")</f>
        <v>364444.39</v>
      </c>
      <c r="F65" s="44">
        <f>IF('Town Data'!I61&gt;9,'Town Data'!H61,"*")</f>
        <v>2887769.09</v>
      </c>
      <c r="G65" s="44" t="str">
        <f>IF('Town Data'!K61&gt;9,'Town Data'!J61,"*")</f>
        <v>*</v>
      </c>
      <c r="H65" s="45">
        <f>IF('Town Data'!M61&gt;9,'Town Data'!L61,"*")</f>
        <v>334183.39</v>
      </c>
      <c r="I65" s="22">
        <f t="shared" si="0"/>
        <v>0.05553288888482429</v>
      </c>
      <c r="J65" s="22">
        <f t="shared" si="1"/>
      </c>
      <c r="K65" s="22">
        <f t="shared" si="2"/>
        <v>0.09055207681028073</v>
      </c>
      <c r="L65" s="15"/>
    </row>
    <row r="66" spans="1:12" ht="15">
      <c r="A66" s="15"/>
      <c r="B66" s="15" t="str">
        <f>'Town Data'!A62</f>
        <v>FAIR HAVEN</v>
      </c>
      <c r="C66" s="51">
        <f>IF('Town Data'!C62&gt;9,'Town Data'!B62,"*")</f>
        <v>393534.36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>
        <f>IF('Town Data'!I62&gt;9,'Town Data'!H62,"*")</f>
        <v>391369.06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  <v>0.005532629482770018</v>
      </c>
      <c r="J66" s="9">
        <f t="shared" si="1"/>
      </c>
      <c r="K66" s="9">
        <f t="shared" si="2"/>
      </c>
      <c r="L66" s="15"/>
    </row>
    <row r="67" spans="1:12" ht="15">
      <c r="A67" s="15"/>
      <c r="B67" s="27" t="str">
        <f>'Town Data'!A63</f>
        <v>FAIRFAX</v>
      </c>
      <c r="C67" s="52" t="str">
        <f>IF('Town Data'!C63&gt;9,'Town Data'!B63,"*")</f>
        <v>*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 t="str">
        <f>IF('Town Data'!I63&gt;9,'Town Data'!H63,"*")</f>
        <v>*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FAIRFIELD</v>
      </c>
      <c r="C68" s="51" t="str">
        <f>IF('Town Data'!C64&gt;9,'Town Data'!B64,"*")</f>
        <v>*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FAIRLEE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FAYSTON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FERRISBURGH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>
        <f>IF('Town Data'!I67&gt;9,'Town Data'!H67,"*")</f>
        <v>234244.82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FLETCHER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FRANKLIN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 t="str">
        <f>'Town Data'!A70</f>
        <v>GEORGIA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 t="str">
        <f>'Town Data'!A71</f>
        <v>GLOVER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GOSHEN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 t="str">
        <f>'Town Data'!A73</f>
        <v>GRAFTON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 t="str">
        <f>'Town Data'!A74</f>
        <v>GRAND ISLE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 t="str">
        <f>'Town Data'!A75</f>
        <v>GRANVILLE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GREENSBORO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GROTON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GUILFORD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 t="str">
        <f>'Town Data'!A79</f>
        <v>HALIFAX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 t="str">
        <f>'Town Data'!A80</f>
        <v>HANCOCK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 t="str">
        <f>'Town Data'!A81</f>
        <v>HARDWICK</v>
      </c>
      <c r="C85" s="52">
        <f>IF('Town Data'!C81&gt;9,'Town Data'!B81,"*")</f>
        <v>230005.05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>
        <f>IF('Town Data'!I81&gt;9,'Town Data'!H81,"*")</f>
        <v>199575.06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  <v>0.15247391131938023</v>
      </c>
      <c r="J85" s="22">
        <f t="shared" si="4"/>
      </c>
      <c r="K85" s="22">
        <f t="shared" si="5"/>
      </c>
      <c r="L85" s="15"/>
    </row>
    <row r="86" spans="1:12" ht="15">
      <c r="A86" s="15"/>
      <c r="B86" s="15" t="str">
        <f>'Town Data'!A82</f>
        <v>HARTFORD</v>
      </c>
      <c r="C86" s="51">
        <f>IF('Town Data'!C82&gt;9,'Town Data'!B82,"*")</f>
        <v>1650551.61</v>
      </c>
      <c r="D86" s="47">
        <f>IF('Town Data'!E82&gt;9,'Town Data'!D82,"*")</f>
        <v>739368.4</v>
      </c>
      <c r="E86" s="48">
        <f>IF('Town Data'!G82&gt;9,'Town Data'!F82,"*")</f>
        <v>313962.25</v>
      </c>
      <c r="F86" s="46">
        <f>IF('Town Data'!I82&gt;9,'Town Data'!H82,"*")</f>
        <v>1577730.52</v>
      </c>
      <c r="G86" s="47">
        <f>IF('Town Data'!K82&gt;9,'Town Data'!J82,"*")</f>
        <v>666478.12</v>
      </c>
      <c r="H86" s="48">
        <f>IF('Town Data'!M82&gt;9,'Town Data'!L82,"*")</f>
        <v>295679.31</v>
      </c>
      <c r="I86" s="9">
        <f t="shared" si="3"/>
        <v>0.04615559442939602</v>
      </c>
      <c r="J86" s="9">
        <f t="shared" si="4"/>
        <v>0.10936635099138743</v>
      </c>
      <c r="K86" s="9">
        <f t="shared" si="5"/>
        <v>0.06183368055072911</v>
      </c>
      <c r="L86" s="15"/>
    </row>
    <row r="87" spans="1:12" ht="15">
      <c r="A87" s="15"/>
      <c r="B87" s="27" t="str">
        <f>'Town Data'!A83</f>
        <v>HARTLAND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 t="str">
        <f>'Town Data'!A84</f>
        <v>HIGHGATE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 t="str">
        <f>'Town Data'!A85</f>
        <v>HINESBURG</v>
      </c>
      <c r="C89" s="52">
        <f>IF('Town Data'!C85&gt;9,'Town Data'!B85,"*")</f>
        <v>398052.27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>
        <f>IF('Town Data'!I85&gt;9,'Town Data'!H85,"*")</f>
        <v>406396.13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  <v>-0.020531347087384876</v>
      </c>
      <c r="J89" s="22">
        <f t="shared" si="4"/>
      </c>
      <c r="K89" s="22">
        <f t="shared" si="5"/>
      </c>
      <c r="L89" s="15"/>
    </row>
    <row r="90" spans="1:12" ht="15">
      <c r="A90" s="15"/>
      <c r="B90" s="15" t="str">
        <f>'Town Data'!A86</f>
        <v>HUBBARDTON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 t="str">
        <f>'Town Data'!A87</f>
        <v>HUNTINGTON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 t="str">
        <f>'Town Data'!A88</f>
        <v>HYDE PARK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 t="str">
        <f>'Town Data'!A89</f>
        <v>IRA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 t="str">
        <f>'Town Data'!A90</f>
        <v>IRASBURG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 t="str">
        <f>'Town Data'!A91</f>
        <v>ISLE LA MOTTE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 t="str">
        <f>'Town Data'!A92</f>
        <v>JAMAICA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 t="str">
        <f>'Town Data'!A93</f>
        <v>JAY</v>
      </c>
      <c r="C97" s="52" t="str">
        <f>IF('Town Data'!C93&gt;9,'Town Data'!B93,"*")</f>
        <v>*</v>
      </c>
      <c r="D97" s="44">
        <f>IF('Town Data'!E93&gt;9,'Town Data'!D93,"*")</f>
        <v>591120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>
        <f>IF('Town Data'!K93&gt;9,'Town Data'!J93,"*")</f>
        <v>507377.33</v>
      </c>
      <c r="H97" s="45" t="str">
        <f>IF('Town Data'!M93&gt;9,'Town Data'!L93,"*")</f>
        <v>*</v>
      </c>
      <c r="I97" s="22">
        <f t="shared" si="3"/>
      </c>
      <c r="J97" s="22">
        <f t="shared" si="4"/>
        <v>0.16505008215483333</v>
      </c>
      <c r="K97" s="22">
        <f t="shared" si="5"/>
      </c>
      <c r="L97" s="15"/>
    </row>
    <row r="98" spans="1:12" ht="15">
      <c r="A98" s="15"/>
      <c r="B98" s="15" t="str">
        <f>'Town Data'!A94</f>
        <v>JERICHO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 t="str">
        <f>'Town Data'!A95</f>
        <v>JOHNSON</v>
      </c>
      <c r="C99" s="52">
        <f>IF('Town Data'!C95&gt;9,'Town Data'!B95,"*")</f>
        <v>229153.28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>
        <f>IF('Town Data'!I95&gt;9,'Town Data'!H95,"*")</f>
        <v>195197.8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  <v>0.17395421464791105</v>
      </c>
      <c r="J99" s="22">
        <f t="shared" si="4"/>
      </c>
      <c r="K99" s="22">
        <f t="shared" si="5"/>
      </c>
      <c r="L99" s="15"/>
    </row>
    <row r="100" spans="1:12" ht="15">
      <c r="A100" s="15"/>
      <c r="B100" s="27" t="str">
        <f>'Town Data'!A96</f>
        <v>KILLINGTON</v>
      </c>
      <c r="C100" s="52">
        <f>IF('Town Data'!C96&gt;9,'Town Data'!B96,"*")</f>
        <v>2134617.56</v>
      </c>
      <c r="D100" s="44">
        <f>IF('Town Data'!E96&gt;9,'Town Data'!D96,"*")</f>
        <v>2736148.33</v>
      </c>
      <c r="E100" s="45">
        <f>IF('Town Data'!G96&gt;9,'Town Data'!F96,"*")</f>
        <v>1050992.71</v>
      </c>
      <c r="F100" s="44">
        <f>IF('Town Data'!I96&gt;9,'Town Data'!H96,"*")</f>
        <v>1541426.93</v>
      </c>
      <c r="G100" s="44">
        <f>IF('Town Data'!K96&gt;9,'Town Data'!J96,"*")</f>
        <v>2204252.74</v>
      </c>
      <c r="H100" s="45">
        <f>IF('Town Data'!M96&gt;9,'Town Data'!L96,"*")</f>
        <v>744636.9</v>
      </c>
      <c r="I100" s="22">
        <f t="shared" si="3"/>
        <v>0.3848321438110596</v>
      </c>
      <c r="J100" s="22">
        <f t="shared" si="4"/>
        <v>0.2413042662249338</v>
      </c>
      <c r="K100" s="22">
        <f t="shared" si="5"/>
        <v>0.411416369508414</v>
      </c>
      <c r="L100" s="15"/>
    </row>
    <row r="101" spans="1:12" ht="15">
      <c r="A101" s="15"/>
      <c r="B101" s="27" t="str">
        <f>'Town Data'!A97</f>
        <v>KIRBY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LANDGROVE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 t="str">
        <f>'Town Data'!A99</f>
        <v>LEICESTER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 t="str">
        <f>'Town Data'!A100</f>
        <v>LINCOLN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 t="str">
        <f>'Town Data'!A101</f>
        <v>LONDONDERRY</v>
      </c>
      <c r="C105" s="52">
        <f>IF('Town Data'!C101&gt;9,'Town Data'!B101,"*")</f>
        <v>256077.62</v>
      </c>
      <c r="D105" s="44">
        <f>IF('Town Data'!E101&gt;9,'Town Data'!D101,"*")</f>
        <v>71451.26</v>
      </c>
      <c r="E105" s="45" t="str">
        <f>IF('Town Data'!G101&gt;9,'Town Data'!F101,"*")</f>
        <v>*</v>
      </c>
      <c r="F105" s="44">
        <f>IF('Town Data'!I101&gt;9,'Town Data'!H101,"*")</f>
        <v>206197.7</v>
      </c>
      <c r="G105" s="44">
        <f>IF('Town Data'!K101&gt;9,'Town Data'!J101,"*")</f>
        <v>48339.29</v>
      </c>
      <c r="H105" s="45" t="str">
        <f>IF('Town Data'!M101&gt;9,'Town Data'!L101,"*")</f>
        <v>*</v>
      </c>
      <c r="I105" s="22">
        <f t="shared" si="6"/>
        <v>0.24190337719576882</v>
      </c>
      <c r="J105" s="22">
        <f t="shared" si="7"/>
        <v>0.47811976551579455</v>
      </c>
      <c r="K105" s="22">
        <f t="shared" si="8"/>
      </c>
      <c r="L105" s="15"/>
    </row>
    <row r="106" spans="2:12" ht="15">
      <c r="B106" s="27" t="str">
        <f>'Town Data'!A102</f>
        <v>LOWELL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 t="str">
        <f>'Town Data'!A103</f>
        <v>LUDLOW</v>
      </c>
      <c r="C107" s="52">
        <f>IF('Town Data'!C103&gt;9,'Town Data'!B103,"*")</f>
        <v>2209916.83</v>
      </c>
      <c r="D107" s="44">
        <f>IF('Town Data'!E103&gt;9,'Town Data'!D103,"*")</f>
        <v>2216467.87</v>
      </c>
      <c r="E107" s="45">
        <f>IF('Town Data'!G103&gt;9,'Town Data'!F103,"*")</f>
        <v>635968.61</v>
      </c>
      <c r="F107" s="44">
        <f>IF('Town Data'!I103&gt;9,'Town Data'!H103,"*")</f>
        <v>1538228.62</v>
      </c>
      <c r="G107" s="44">
        <f>IF('Town Data'!K103&gt;9,'Town Data'!J103,"*")</f>
        <v>1969415.81</v>
      </c>
      <c r="H107" s="45">
        <f>IF('Town Data'!M103&gt;9,'Town Data'!L103,"*")</f>
        <v>470978.59</v>
      </c>
      <c r="I107" s="22">
        <f t="shared" si="6"/>
        <v>0.4366634460357394</v>
      </c>
      <c r="J107" s="22">
        <f t="shared" si="7"/>
        <v>0.12544433671424626</v>
      </c>
      <c r="K107" s="22">
        <f t="shared" si="8"/>
        <v>0.3503132063816318</v>
      </c>
      <c r="L107" s="15"/>
    </row>
    <row r="108" spans="2:12" ht="15">
      <c r="B108" s="27" t="str">
        <f>'Town Data'!A104</f>
        <v>LUNENBURG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 t="str">
        <f>'Town Data'!A105</f>
        <v>LYNDON</v>
      </c>
      <c r="C109" s="52">
        <f>IF('Town Data'!C105&gt;9,'Town Data'!B105,"*")</f>
        <v>808193.96</v>
      </c>
      <c r="D109" s="44" t="str">
        <f>IF('Town Data'!E105&gt;9,'Town Data'!D105,"*")</f>
        <v>*</v>
      </c>
      <c r="E109" s="45">
        <f>IF('Town Data'!G105&gt;9,'Town Data'!F105,"*")</f>
        <v>83593.29</v>
      </c>
      <c r="F109" s="44">
        <f>IF('Town Data'!I105&gt;9,'Town Data'!H105,"*")</f>
        <v>810344.8</v>
      </c>
      <c r="G109" s="44" t="str">
        <f>IF('Town Data'!K105&gt;9,'Town Data'!J105,"*")</f>
        <v>*</v>
      </c>
      <c r="H109" s="45">
        <f>IF('Town Data'!M105&gt;9,'Town Data'!L105,"*")</f>
        <v>96740.46</v>
      </c>
      <c r="I109" s="22">
        <f t="shared" si="6"/>
        <v>-0.00265422817546319</v>
      </c>
      <c r="J109" s="22">
        <f t="shared" si="7"/>
      </c>
      <c r="K109" s="22">
        <f t="shared" si="8"/>
        <v>-0.13590146253180946</v>
      </c>
      <c r="L109" s="15"/>
    </row>
    <row r="110" spans="2:12" ht="15">
      <c r="B110" s="27" t="str">
        <f>'Town Data'!A106</f>
        <v>MANCHESTER</v>
      </c>
      <c r="C110" s="52">
        <f>IF('Town Data'!C106&gt;9,'Town Data'!B106,"*")</f>
        <v>2043410.83</v>
      </c>
      <c r="D110" s="44">
        <f>IF('Town Data'!E106&gt;9,'Town Data'!D106,"*")</f>
        <v>1973830.5</v>
      </c>
      <c r="E110" s="45">
        <f>IF('Town Data'!G106&gt;9,'Town Data'!F106,"*")</f>
        <v>519921.41</v>
      </c>
      <c r="F110" s="44">
        <f>IF('Town Data'!I106&gt;9,'Town Data'!H106,"*")</f>
        <v>2130588.98</v>
      </c>
      <c r="G110" s="44">
        <f>IF('Town Data'!K106&gt;9,'Town Data'!J106,"*")</f>
        <v>1624119</v>
      </c>
      <c r="H110" s="45">
        <f>IF('Town Data'!M106&gt;9,'Town Data'!L106,"*")</f>
        <v>530004.76</v>
      </c>
      <c r="I110" s="22">
        <f t="shared" si="6"/>
        <v>-0.04091739458823255</v>
      </c>
      <c r="J110" s="22">
        <f t="shared" si="7"/>
        <v>0.21532381555785013</v>
      </c>
      <c r="K110" s="22">
        <f t="shared" si="8"/>
        <v>-0.01902501781304763</v>
      </c>
      <c r="L110" s="15"/>
    </row>
    <row r="111" spans="2:12" ht="15">
      <c r="B111" s="27" t="str">
        <f>'Town Data'!A107</f>
        <v>MARLBORO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 t="str">
        <f>'Town Data'!A108</f>
        <v>MARSHFIELD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 t="str">
        <f>'Town Data'!A109</f>
        <v>MENDON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 t="str">
        <f>'Town Data'!A110</f>
        <v>MIDDLEBURY</v>
      </c>
      <c r="C114" s="52">
        <f>IF('Town Data'!C110&gt;9,'Town Data'!B110,"*")</f>
        <v>1820589</v>
      </c>
      <c r="D114" s="44" t="str">
        <f>IF('Town Data'!E110&gt;9,'Town Data'!D110,"*")</f>
        <v>*</v>
      </c>
      <c r="E114" s="45">
        <f>IF('Town Data'!G110&gt;9,'Town Data'!F110,"*")</f>
        <v>294270.51</v>
      </c>
      <c r="F114" s="44">
        <f>IF('Town Data'!I110&gt;9,'Town Data'!H110,"*")</f>
        <v>1725109.21</v>
      </c>
      <c r="G114" s="44" t="str">
        <f>IF('Town Data'!K110&gt;9,'Town Data'!J110,"*")</f>
        <v>*</v>
      </c>
      <c r="H114" s="45">
        <f>IF('Town Data'!M110&gt;9,'Town Data'!L110,"*")</f>
        <v>281795.96</v>
      </c>
      <c r="I114" s="22">
        <f t="shared" si="6"/>
        <v>0.05534709886570024</v>
      </c>
      <c r="J114" s="22">
        <f t="shared" si="7"/>
      </c>
      <c r="K114" s="22">
        <f t="shared" si="8"/>
        <v>0.04426802286306726</v>
      </c>
      <c r="L114" s="15"/>
    </row>
    <row r="115" spans="2:12" ht="15">
      <c r="B115" s="27" t="str">
        <f>'Town Data'!A111</f>
        <v>MIDDLESEX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 t="str">
        <f>'Town Data'!A112</f>
        <v>MIDDLETOWN SPRINGS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 t="str">
        <f>'Town Data'!A113</f>
        <v>MILTON</v>
      </c>
      <c r="C117" s="52">
        <f>IF('Town Data'!C113&gt;9,'Town Data'!B113,"*")</f>
        <v>878150.74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>
        <f>IF('Town Data'!I113&gt;9,'Town Data'!H113,"*")</f>
        <v>882391.25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  <v>-0.004805702685741738</v>
      </c>
      <c r="J117" s="22">
        <f t="shared" si="7"/>
      </c>
      <c r="K117" s="22">
        <f t="shared" si="8"/>
      </c>
      <c r="L117" s="15"/>
    </row>
    <row r="118" spans="2:12" ht="15">
      <c r="B118" s="27" t="str">
        <f>'Town Data'!A114</f>
        <v>MONKTON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 t="str">
        <f>'Town Data'!A115</f>
        <v>MONTGOMERY</v>
      </c>
      <c r="C119" s="52" t="str">
        <f>IF('Town Data'!C115&gt;9,'Town Data'!B115,"*")</f>
        <v>*</v>
      </c>
      <c r="D119" s="44">
        <f>IF('Town Data'!E115&gt;9,'Town Data'!D115,"*")</f>
        <v>59818.76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>
        <f>IF('Town Data'!K115&gt;9,'Town Data'!J115,"*")</f>
        <v>57462.82</v>
      </c>
      <c r="H119" s="45" t="str">
        <f>IF('Town Data'!M115&gt;9,'Town Data'!L115,"*")</f>
        <v>*</v>
      </c>
      <c r="I119" s="22">
        <f t="shared" si="6"/>
      </c>
      <c r="J119" s="22">
        <f t="shared" si="7"/>
        <v>0.04099938012091997</v>
      </c>
      <c r="K119" s="22">
        <f t="shared" si="8"/>
      </c>
      <c r="L119" s="15"/>
    </row>
    <row r="120" spans="2:12" ht="15">
      <c r="B120" s="27" t="str">
        <f>'Town Data'!A116</f>
        <v>MONTPELIER</v>
      </c>
      <c r="C120" s="52">
        <f>IF('Town Data'!C116&gt;9,'Town Data'!B116,"*")</f>
        <v>1850793.38</v>
      </c>
      <c r="D120" s="44" t="str">
        <f>IF('Town Data'!E116&gt;9,'Town Data'!D116,"*")</f>
        <v>*</v>
      </c>
      <c r="E120" s="45">
        <f>IF('Town Data'!G116&gt;9,'Town Data'!F116,"*")</f>
        <v>392421.15</v>
      </c>
      <c r="F120" s="44">
        <f>IF('Town Data'!I116&gt;9,'Town Data'!H116,"*")</f>
        <v>1929699.24</v>
      </c>
      <c r="G120" s="44">
        <f>IF('Town Data'!K116&gt;9,'Town Data'!J116,"*")</f>
        <v>189210</v>
      </c>
      <c r="H120" s="45">
        <f>IF('Town Data'!M116&gt;9,'Town Data'!L116,"*")</f>
        <v>409015.01</v>
      </c>
      <c r="I120" s="22">
        <f t="shared" si="6"/>
        <v>-0.0408902373822773</v>
      </c>
      <c r="J120" s="22">
        <f t="shared" si="7"/>
      </c>
      <c r="K120" s="22">
        <f t="shared" si="8"/>
        <v>-0.04057029594097289</v>
      </c>
      <c r="L120" s="15"/>
    </row>
    <row r="121" spans="2:12" ht="15">
      <c r="B121" s="27" t="str">
        <f>'Town Data'!A117</f>
        <v>MORETOWN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 t="str">
        <f>'Town Data'!A118</f>
        <v>MORGAN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 t="str">
        <f>'Town Data'!A119</f>
        <v>MORRISTOWN</v>
      </c>
      <c r="C123" s="52">
        <f>IF('Town Data'!C119&gt;9,'Town Data'!B119,"*")</f>
        <v>1018658.46</v>
      </c>
      <c r="D123" s="44">
        <f>IF('Town Data'!E119&gt;9,'Town Data'!D119,"*")</f>
        <v>126616.82</v>
      </c>
      <c r="E123" s="45">
        <f>IF('Town Data'!G119&gt;9,'Town Data'!F119,"*")</f>
        <v>93290.74</v>
      </c>
      <c r="F123" s="44">
        <f>IF('Town Data'!I119&gt;9,'Town Data'!H119,"*")</f>
        <v>1042137.5</v>
      </c>
      <c r="G123" s="44">
        <f>IF('Town Data'!K119&gt;9,'Town Data'!J119,"*")</f>
        <v>89918.4</v>
      </c>
      <c r="H123" s="45">
        <f>IF('Town Data'!M119&gt;9,'Town Data'!L119,"*")</f>
        <v>87785.04</v>
      </c>
      <c r="I123" s="22">
        <f t="shared" si="6"/>
        <v>-0.022529694977870038</v>
      </c>
      <c r="J123" s="22">
        <f t="shared" si="7"/>
        <v>0.408130260324917</v>
      </c>
      <c r="K123" s="22">
        <f t="shared" si="8"/>
        <v>0.06271797563685125</v>
      </c>
      <c r="L123" s="15"/>
    </row>
    <row r="124" spans="2:12" ht="15">
      <c r="B124" s="27" t="str">
        <f>'Town Data'!A120</f>
        <v>MOUNT HOLLY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>
        <f>IF('Town Data'!K120&gt;9,'Town Data'!J120,"*")</f>
        <v>31569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 t="str">
        <f>'Town Data'!A121</f>
        <v>MOUNT TABOR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 t="str">
        <f>'Town Data'!A122</f>
        <v>NEW HAVEN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 t="str">
        <f>'Town Data'!A123</f>
        <v>NEWARK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 t="str">
        <f>'Town Data'!A124</f>
        <v>NEWBURY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 t="str">
        <f>'Town Data'!A125</f>
        <v>NEWFANE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 t="str">
        <f>'Town Data'!A126</f>
        <v>NEWPORT</v>
      </c>
      <c r="C130" s="52">
        <f>IF('Town Data'!C126&gt;9,'Town Data'!B126,"*")</f>
        <v>743972.63</v>
      </c>
      <c r="D130" s="44" t="str">
        <f>IF('Town Data'!E126&gt;9,'Town Data'!D126,"*")</f>
        <v>*</v>
      </c>
      <c r="E130" s="45">
        <f>IF('Town Data'!G126&gt;9,'Town Data'!F126,"*")</f>
        <v>121072.54</v>
      </c>
      <c r="F130" s="44">
        <f>IF('Town Data'!I126&gt;9,'Town Data'!H126,"*")</f>
        <v>716517.32</v>
      </c>
      <c r="G130" s="44" t="str">
        <f>IF('Town Data'!K126&gt;9,'Town Data'!J126,"*")</f>
        <v>*</v>
      </c>
      <c r="H130" s="45">
        <f>IF('Town Data'!M126&gt;9,'Town Data'!L126,"*")</f>
        <v>115115.5</v>
      </c>
      <c r="I130" s="22">
        <f t="shared" si="6"/>
        <v>0.03831771994011263</v>
      </c>
      <c r="J130" s="22">
        <f t="shared" si="7"/>
      </c>
      <c r="K130" s="22">
        <f t="shared" si="8"/>
        <v>0.051748374458695776</v>
      </c>
    </row>
    <row r="131" spans="2:11" ht="15">
      <c r="B131" s="27" t="str">
        <f>'Town Data'!A127</f>
        <v>NEWPORT TOWN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 t="str">
        <f>'Town Data'!A128</f>
        <v>NORTH HERO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 t="str">
        <f>'Town Data'!A129</f>
        <v>NORTHFIELD</v>
      </c>
      <c r="C133" s="52">
        <f>IF('Town Data'!C129&gt;9,'Town Data'!B129,"*")</f>
        <v>283770.41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>
        <f>IF('Town Data'!I129&gt;9,'Town Data'!H129,"*")</f>
        <v>230049.71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  <v>0.2335177905679602</v>
      </c>
      <c r="J133" s="22">
        <f t="shared" si="7"/>
      </c>
      <c r="K133" s="22">
        <f t="shared" si="8"/>
      </c>
    </row>
    <row r="134" spans="2:11" ht="15">
      <c r="B134" s="27" t="str">
        <f>'Town Data'!A130</f>
        <v>NORTON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 t="str">
        <f>'Town Data'!A131</f>
        <v>NORWICH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 t="str">
        <f>'Town Data'!A132</f>
        <v>ORWELL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 t="str">
        <f>'Town Data'!A133</f>
        <v>PAWLET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 t="str">
        <f>'Town Data'!A134</f>
        <v>PEACHAM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 t="str">
        <f>'Town Data'!A135</f>
        <v>PERU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 t="str">
        <f>'Town Data'!A136</f>
        <v>PITTSFIELD</v>
      </c>
      <c r="C140" s="52" t="str">
        <f>IF('Town Data'!C136&gt;9,'Town Data'!B136,"*")</f>
        <v>*</v>
      </c>
      <c r="D140" s="44">
        <f>IF('Town Data'!E136&gt;9,'Town Data'!D136,"*")</f>
        <v>34798.7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>
        <f>IF('Town Data'!K136&gt;9,'Town Data'!J136,"*")</f>
        <v>50897.45</v>
      </c>
      <c r="H140" s="45" t="str">
        <f>IF('Town Data'!M136&gt;9,'Town Data'!L136,"*")</f>
        <v>*</v>
      </c>
      <c r="I140" s="22">
        <f t="shared" si="6"/>
      </c>
      <c r="J140" s="22">
        <f t="shared" si="7"/>
        <v>-0.31629777130288456</v>
      </c>
      <c r="K140" s="22">
        <f t="shared" si="8"/>
      </c>
    </row>
    <row r="141" spans="2:11" ht="15">
      <c r="B141" s="27" t="str">
        <f>'Town Data'!A137</f>
        <v>PITTSFORD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 t="str">
        <f>'Town Data'!A138</f>
        <v>PLAINFIELD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 t="str">
        <f>'Town Data'!A139</f>
        <v>PLYMOUTH</v>
      </c>
      <c r="C143" s="52" t="str">
        <f>IF('Town Data'!C139&gt;9,'Town Data'!B139,"*")</f>
        <v>*</v>
      </c>
      <c r="D143" s="44">
        <f>IF('Town Data'!E139&gt;9,'Town Data'!D139,"*")</f>
        <v>67367.05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>
        <f>IF('Town Data'!K139&gt;9,'Town Data'!J139,"*")</f>
        <v>64745.89</v>
      </c>
      <c r="H143" s="45" t="str">
        <f>IF('Town Data'!M139&gt;9,'Town Data'!L139,"*")</f>
        <v>*</v>
      </c>
      <c r="I143" s="22">
        <f t="shared" si="6"/>
      </c>
      <c r="J143" s="22">
        <f t="shared" si="7"/>
        <v>0.04048380522686465</v>
      </c>
      <c r="K143" s="22">
        <f t="shared" si="8"/>
      </c>
    </row>
    <row r="144" spans="2:11" ht="15">
      <c r="B144" s="27" t="str">
        <f>'Town Data'!A140</f>
        <v>POMFRET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 t="str">
        <f>'Town Data'!A141</f>
        <v>POULTNEY</v>
      </c>
      <c r="C145" s="52">
        <f>IF('Town Data'!C141&gt;9,'Town Data'!B141,"*")</f>
        <v>156762.27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>
        <f>IF('Town Data'!I141&gt;9,'Town Data'!H141,"*")</f>
        <v>144216.42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  <v>0.08699321478095196</v>
      </c>
      <c r="J145" s="22">
        <f t="shared" si="7"/>
      </c>
      <c r="K145" s="22">
        <f t="shared" si="8"/>
      </c>
    </row>
    <row r="146" spans="2:11" ht="15">
      <c r="B146" s="27" t="str">
        <f>'Town Data'!A142</f>
        <v>POWNAL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 t="str">
        <f>'Town Data'!A143</f>
        <v>PROCTOR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 t="str">
        <f>'Town Data'!A144</f>
        <v>PUTNEY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 t="str">
        <f>'Town Data'!A145</f>
        <v>RANDOLPH</v>
      </c>
      <c r="C149" s="52">
        <f>IF('Town Data'!C145&gt;9,'Town Data'!B145,"*")</f>
        <v>447536.77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>
        <f>IF('Town Data'!I145&gt;9,'Town Data'!H145,"*")</f>
        <v>505670.96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  <v>-0.11496446226613448</v>
      </c>
      <c r="J149" s="22">
        <f t="shared" si="7"/>
      </c>
      <c r="K149" s="22">
        <f t="shared" si="8"/>
      </c>
    </row>
    <row r="150" spans="2:11" ht="15">
      <c r="B150" s="27" t="str">
        <f>'Town Data'!A146</f>
        <v>READING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 t="str">
        <f>'Town Data'!A147</f>
        <v>READSBORO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 t="str">
        <f>'Town Data'!A148</f>
        <v>RICHFORD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 t="str">
        <f>'Town Data'!A149</f>
        <v>RICHMOND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>
        <f>IF('Town Data'!I149&gt;9,'Town Data'!H149,"*")</f>
        <v>262616.09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 t="str">
        <f>'Town Data'!A150</f>
        <v>RIPTON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 t="str">
        <f>'Town Data'!A151</f>
        <v>ROCHESTER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 t="str">
        <f>'Town Data'!A152</f>
        <v>ROCKINGHAM</v>
      </c>
      <c r="C156" s="52">
        <f>IF('Town Data'!C152&gt;9,'Town Data'!B152,"*")</f>
        <v>397529.38</v>
      </c>
      <c r="D156" s="44" t="str">
        <f>IF('Town Data'!E152&gt;9,'Town Data'!D152,"*")</f>
        <v>*</v>
      </c>
      <c r="E156" s="45">
        <f>IF('Town Data'!G152&gt;9,'Town Data'!F152,"*")</f>
        <v>98803.88</v>
      </c>
      <c r="F156" s="44">
        <f>IF('Town Data'!I152&gt;9,'Town Data'!H152,"*")</f>
        <v>435228.37</v>
      </c>
      <c r="G156" s="44" t="str">
        <f>IF('Town Data'!K152&gt;9,'Town Data'!J152,"*")</f>
        <v>*</v>
      </c>
      <c r="H156" s="45">
        <f>IF('Town Data'!M152&gt;9,'Town Data'!L152,"*")</f>
        <v>106447.19</v>
      </c>
      <c r="I156" s="22">
        <f t="shared" si="6"/>
        <v>-0.0866188709159745</v>
      </c>
      <c r="J156" s="22">
        <f t="shared" si="7"/>
      </c>
      <c r="K156" s="22">
        <f t="shared" si="8"/>
        <v>-0.07180377424711726</v>
      </c>
    </row>
    <row r="157" spans="2:11" ht="15">
      <c r="B157" s="27" t="str">
        <f>'Town Data'!A153</f>
        <v>ROYALTON</v>
      </c>
      <c r="C157" s="52">
        <f>IF('Town Data'!C153&gt;9,'Town Data'!B153,"*")</f>
        <v>282907.88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>
        <f>IF('Town Data'!I153&gt;9,'Town Data'!H153,"*")</f>
        <v>278170.89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  <v>0.017029064399944907</v>
      </c>
      <c r="J157" s="22">
        <f t="shared" si="7"/>
      </c>
      <c r="K157" s="22">
        <f t="shared" si="8"/>
      </c>
    </row>
    <row r="158" spans="2:11" ht="15">
      <c r="B158" s="27" t="str">
        <f>'Town Data'!A154</f>
        <v>RUPERT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 t="str">
        <f>'Town Data'!A155</f>
        <v>RUTLAND</v>
      </c>
      <c r="C159" s="52">
        <f>IF('Town Data'!C155&gt;9,'Town Data'!B155,"*")</f>
        <v>4368646.91</v>
      </c>
      <c r="D159" s="44">
        <f>IF('Town Data'!E155&gt;9,'Town Data'!D155,"*")</f>
        <v>837477.04</v>
      </c>
      <c r="E159" s="45">
        <f>IF('Town Data'!G155&gt;9,'Town Data'!F155,"*")</f>
        <v>512221.92</v>
      </c>
      <c r="F159" s="44">
        <f>IF('Town Data'!I155&gt;9,'Town Data'!H155,"*")</f>
        <v>4205843.21</v>
      </c>
      <c r="G159" s="44">
        <f>IF('Town Data'!K155&gt;9,'Town Data'!J155,"*")</f>
        <v>527279.3</v>
      </c>
      <c r="H159" s="45">
        <f>IF('Town Data'!M155&gt;9,'Town Data'!L155,"*")</f>
        <v>501450.61</v>
      </c>
      <c r="I159" s="22">
        <f t="shared" si="6"/>
        <v>0.038708932280906445</v>
      </c>
      <c r="J159" s="22">
        <f t="shared" si="7"/>
        <v>0.5882987251727879</v>
      </c>
      <c r="K159" s="22">
        <f t="shared" si="8"/>
        <v>0.021480300921360926</v>
      </c>
    </row>
    <row r="160" spans="2:11" ht="15">
      <c r="B160" s="27" t="str">
        <f>'Town Data'!A156</f>
        <v>RUTLAND TOWN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 t="str">
        <f>'Town Data'!A157</f>
        <v>RYEGATE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 t="str">
        <f>'Town Data'!A158</f>
        <v>SALISBURY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 t="str">
        <f>'Town Data'!A159</f>
        <v>SANDGATE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 t="str">
        <f>'Town Data'!A160</f>
        <v>SEARSBURG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 t="str">
        <f>'Town Data'!A161</f>
        <v>SHAFTSBURY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 t="str">
        <f>'Town Data'!A162</f>
        <v>SHARON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 t="str">
        <f>'Town Data'!A163</f>
        <v>SHEFFIELD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 t="str">
        <f>'Town Data'!A164</f>
        <v>SHELBURNE</v>
      </c>
      <c r="C168" s="52">
        <f>IF('Town Data'!C164&gt;9,'Town Data'!B164,"*")</f>
        <v>815190.75</v>
      </c>
      <c r="D168" s="44" t="str">
        <f>IF('Town Data'!E164&gt;9,'Town Data'!D164,"*")</f>
        <v>*</v>
      </c>
      <c r="E168" s="45">
        <f>IF('Town Data'!G164&gt;9,'Town Data'!F164,"*")</f>
        <v>106048.14</v>
      </c>
      <c r="F168" s="44">
        <f>IF('Town Data'!I164&gt;9,'Town Data'!H164,"*")</f>
        <v>729100.89</v>
      </c>
      <c r="G168" s="44" t="str">
        <f>IF('Town Data'!K164&gt;9,'Town Data'!J164,"*")</f>
        <v>*</v>
      </c>
      <c r="H168" s="45">
        <f>IF('Town Data'!M164&gt;9,'Town Data'!L164,"*")</f>
        <v>119726.97</v>
      </c>
      <c r="I168" s="22">
        <f t="shared" si="9"/>
        <v>0.11807674518131502</v>
      </c>
      <c r="J168" s="22">
        <f t="shared" si="10"/>
      </c>
      <c r="K168" s="22">
        <f t="shared" si="11"/>
        <v>-0.11425019776245905</v>
      </c>
    </row>
    <row r="169" spans="2:11" ht="15">
      <c r="B169" s="27" t="str">
        <f>'Town Data'!A165</f>
        <v>SHELDON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 t="str">
        <f>'Town Data'!A166</f>
        <v>SHOREHAM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 t="str">
        <f>'Town Data'!A167</f>
        <v>SHREWSBURY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 t="str">
        <f>'Town Data'!A168</f>
        <v>SOUTH BURLINGTON</v>
      </c>
      <c r="C172" s="52">
        <f>IF('Town Data'!C168&gt;9,'Town Data'!B168,"*")</f>
        <v>7501557.23</v>
      </c>
      <c r="D172" s="44">
        <f>IF('Town Data'!E168&gt;9,'Town Data'!D168,"*")</f>
        <v>2581483.02</v>
      </c>
      <c r="E172" s="45">
        <f>IF('Town Data'!G168&gt;9,'Town Data'!F168,"*")</f>
        <v>934741.23</v>
      </c>
      <c r="F172" s="44">
        <f>IF('Town Data'!I168&gt;9,'Town Data'!H168,"*")</f>
        <v>7684653.62</v>
      </c>
      <c r="G172" s="44">
        <f>IF('Town Data'!K168&gt;9,'Town Data'!J168,"*")</f>
        <v>1888188.9</v>
      </c>
      <c r="H172" s="45">
        <f>IF('Town Data'!M168&gt;9,'Town Data'!L168,"*")</f>
        <v>1010780.84</v>
      </c>
      <c r="I172" s="22">
        <f t="shared" si="9"/>
        <v>-0.023826238507806637</v>
      </c>
      <c r="J172" s="22">
        <f t="shared" si="10"/>
        <v>0.36717413178310715</v>
      </c>
      <c r="K172" s="22">
        <f t="shared" si="11"/>
        <v>-0.07522858268662867</v>
      </c>
    </row>
    <row r="173" spans="2:11" ht="15">
      <c r="B173" s="27" t="str">
        <f>'Town Data'!A169</f>
        <v>SOUTH HERO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 t="str">
        <f>'Town Data'!A170</f>
        <v>SPRINGFIELD</v>
      </c>
      <c r="C174" s="52">
        <f>IF('Town Data'!C170&gt;9,'Town Data'!B170,"*")</f>
        <v>830494.2</v>
      </c>
      <c r="D174" s="44" t="str">
        <f>IF('Town Data'!E170&gt;9,'Town Data'!D170,"*")</f>
        <v>*</v>
      </c>
      <c r="E174" s="45">
        <f>IF('Town Data'!G170&gt;9,'Town Data'!F170,"*")</f>
        <v>73868.87</v>
      </c>
      <c r="F174" s="44">
        <f>IF('Town Data'!I170&gt;9,'Town Data'!H170,"*")</f>
        <v>853177.27</v>
      </c>
      <c r="G174" s="44" t="str">
        <f>IF('Town Data'!K170&gt;9,'Town Data'!J170,"*")</f>
        <v>*</v>
      </c>
      <c r="H174" s="45">
        <f>IF('Town Data'!M170&gt;9,'Town Data'!L170,"*")</f>
        <v>69569.44</v>
      </c>
      <c r="I174" s="22">
        <f t="shared" si="9"/>
        <v>-0.02658658498954158</v>
      </c>
      <c r="J174" s="22">
        <f t="shared" si="10"/>
      </c>
      <c r="K174" s="22">
        <f t="shared" si="11"/>
        <v>0.06180055495631405</v>
      </c>
    </row>
    <row r="175" spans="2:11" ht="15">
      <c r="B175" s="27" t="str">
        <f>'Town Data'!A171</f>
        <v>ST ALBANS</v>
      </c>
      <c r="C175" s="52">
        <f>IF('Town Data'!C171&gt;9,'Town Data'!B171,"*")</f>
        <v>1570428.11</v>
      </c>
      <c r="D175" s="44" t="str">
        <f>IF('Town Data'!E171&gt;9,'Town Data'!D171,"*")</f>
        <v>*</v>
      </c>
      <c r="E175" s="45">
        <f>IF('Town Data'!G171&gt;9,'Town Data'!F171,"*")</f>
        <v>204108.64</v>
      </c>
      <c r="F175" s="44">
        <f>IF('Town Data'!I171&gt;9,'Town Data'!H171,"*")</f>
        <v>1426868.98</v>
      </c>
      <c r="G175" s="44" t="str">
        <f>IF('Town Data'!K171&gt;9,'Town Data'!J171,"*")</f>
        <v>*</v>
      </c>
      <c r="H175" s="45">
        <f>IF('Town Data'!M171&gt;9,'Town Data'!L171,"*")</f>
        <v>165540.59</v>
      </c>
      <c r="I175" s="22">
        <f t="shared" si="9"/>
        <v>0.10061129088390451</v>
      </c>
      <c r="J175" s="22">
        <f t="shared" si="10"/>
      </c>
      <c r="K175" s="22">
        <f t="shared" si="11"/>
        <v>0.23298243651300274</v>
      </c>
    </row>
    <row r="176" spans="2:11" ht="15">
      <c r="B176" s="27" t="str">
        <f>'Town Data'!A172</f>
        <v>ST ALBANS TOWN</v>
      </c>
      <c r="C176" s="52">
        <f>IF('Town Data'!C172&gt;9,'Town Data'!B172,"*")</f>
        <v>691606.39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>
        <f>IF('Town Data'!I172&gt;9,'Town Data'!H172,"*")</f>
        <v>748219.2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  <v>-0.07566340184801451</v>
      </c>
      <c r="J176" s="22">
        <f t="shared" si="10"/>
      </c>
      <c r="K176" s="22">
        <f t="shared" si="11"/>
      </c>
    </row>
    <row r="177" spans="2:11" ht="15">
      <c r="B177" s="27" t="str">
        <f>'Town Data'!A173</f>
        <v>ST GEORGE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 t="str">
        <f>'Town Data'!A174</f>
        <v>ST JOHNSBURY</v>
      </c>
      <c r="C178" s="52">
        <f>IF('Town Data'!C174&gt;9,'Town Data'!B174,"*")</f>
        <v>944518.26</v>
      </c>
      <c r="D178" s="44" t="str">
        <f>IF('Town Data'!E174&gt;9,'Town Data'!D174,"*")</f>
        <v>*</v>
      </c>
      <c r="E178" s="45">
        <f>IF('Town Data'!G174&gt;9,'Town Data'!F174,"*")</f>
        <v>99833.27</v>
      </c>
      <c r="F178" s="44">
        <f>IF('Town Data'!I174&gt;9,'Town Data'!H174,"*")</f>
        <v>1041235.52</v>
      </c>
      <c r="G178" s="44" t="str">
        <f>IF('Town Data'!K174&gt;9,'Town Data'!J174,"*")</f>
        <v>*</v>
      </c>
      <c r="H178" s="45">
        <f>IF('Town Data'!M174&gt;9,'Town Data'!L174,"*")</f>
        <v>109108.6</v>
      </c>
      <c r="I178" s="22">
        <f t="shared" si="9"/>
        <v>-0.09288701561007062</v>
      </c>
      <c r="J178" s="22">
        <f t="shared" si="10"/>
      </c>
      <c r="K178" s="22">
        <f t="shared" si="11"/>
        <v>-0.08501007253323754</v>
      </c>
    </row>
    <row r="179" spans="2:11" ht="15">
      <c r="B179" s="27" t="str">
        <f>'Town Data'!A175</f>
        <v>STAMFORD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 t="str">
        <f>'Town Data'!A176</f>
        <v>STARKSBORO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 t="str">
        <f>'Town Data'!A177</f>
        <v>STOCKBRIDGE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 t="str">
        <f>'Town Data'!A178</f>
        <v>STOWE</v>
      </c>
      <c r="C182" s="52">
        <f>IF('Town Data'!C178&gt;9,'Town Data'!B178,"*")</f>
        <v>3383266.28</v>
      </c>
      <c r="D182" s="44">
        <f>IF('Town Data'!E178&gt;9,'Town Data'!D178,"*")</f>
        <v>7709343.6</v>
      </c>
      <c r="E182" s="45">
        <f>IF('Town Data'!G178&gt;9,'Town Data'!F178,"*")</f>
        <v>1271129.32</v>
      </c>
      <c r="F182" s="44">
        <f>IF('Town Data'!I178&gt;9,'Town Data'!H178,"*")</f>
        <v>3020316.38</v>
      </c>
      <c r="G182" s="44">
        <f>IF('Town Data'!K178&gt;9,'Town Data'!J178,"*")</f>
        <v>6713714.95</v>
      </c>
      <c r="H182" s="45">
        <f>IF('Town Data'!M178&gt;9,'Town Data'!L178,"*")</f>
        <v>1068902.23</v>
      </c>
      <c r="I182" s="22">
        <f t="shared" si="9"/>
        <v>0.12016949694521735</v>
      </c>
      <c r="J182" s="22">
        <f t="shared" si="10"/>
        <v>0.1482977244960332</v>
      </c>
      <c r="K182" s="22">
        <f t="shared" si="11"/>
        <v>0.18919138189093318</v>
      </c>
    </row>
    <row r="183" spans="2:11" ht="15">
      <c r="B183" s="27" t="str">
        <f>'Town Data'!A179</f>
        <v>STRAFFORD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 t="str">
        <f>'Town Data'!A180</f>
        <v>STRATTON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>
        <f>IF('Town Data'!K180&gt;9,'Town Data'!J180,"*")</f>
        <v>1176036.1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 t="str">
        <f>'Town Data'!A181</f>
        <v>SUDBURY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 t="str">
        <f>'Town Data'!A182</f>
        <v>SUNDERLAND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 t="str">
        <f>'Town Data'!A183</f>
        <v>SUTTON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 t="str">
        <f>'Town Data'!A184</f>
        <v>SWANTON</v>
      </c>
      <c r="C188" s="52">
        <f>IF('Town Data'!C184&gt;9,'Town Data'!B184,"*")</f>
        <v>432064.08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>
        <f>IF('Town Data'!I184&gt;9,'Town Data'!H184,"*")</f>
        <v>430699.06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  <v>0.0031693126982910496</v>
      </c>
      <c r="J188" s="22">
        <f t="shared" si="10"/>
      </c>
      <c r="K188" s="22">
        <f t="shared" si="11"/>
      </c>
    </row>
    <row r="189" spans="2:11" ht="15">
      <c r="B189" s="27" t="str">
        <f>'Town Data'!A185</f>
        <v>THETFORD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 t="str">
        <f>'Town Data'!A186</f>
        <v>TINMOUTH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 t="str">
        <f>'Town Data'!A187</f>
        <v>TOPSHAM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 t="str">
        <f>'Town Data'!A188</f>
        <v>TOWNSHEND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 t="str">
        <f>'Town Data'!A189</f>
        <v>TROY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 t="str">
        <f>'Town Data'!A190</f>
        <v>TUNBRIDGE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 t="str">
        <f>'Town Data'!A191</f>
        <v>UNDERHILL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 t="str">
        <f>'Town Data'!A192</f>
        <v>VERGENNES</v>
      </c>
      <c r="C196" s="52">
        <f>IF('Town Data'!C192&gt;9,'Town Data'!B192,"*")</f>
        <v>288597.25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>
        <f>IF('Town Data'!I192&gt;9,'Town Data'!H192,"*")</f>
        <v>284080.35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  <v>0.015900078974135395</v>
      </c>
      <c r="J196" s="22">
        <f t="shared" si="10"/>
      </c>
      <c r="K196" s="22">
        <f t="shared" si="11"/>
      </c>
    </row>
    <row r="197" spans="2:11" ht="15">
      <c r="B197" s="27" t="str">
        <f>'Town Data'!A193</f>
        <v>VERNON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 t="str">
        <f>'Town Data'!A194</f>
        <v>WAITSFIELD</v>
      </c>
      <c r="C198" s="52">
        <f>IF('Town Data'!C194&gt;9,'Town Data'!B194,"*")</f>
        <v>717958.38</v>
      </c>
      <c r="D198" s="44">
        <f>IF('Town Data'!E194&gt;9,'Town Data'!D194,"*")</f>
        <v>262709.03</v>
      </c>
      <c r="E198" s="45">
        <f>IF('Town Data'!G194&gt;9,'Town Data'!F194,"*")</f>
        <v>253149.29</v>
      </c>
      <c r="F198" s="44">
        <f>IF('Town Data'!I194&gt;9,'Town Data'!H194,"*")</f>
        <v>591162.76</v>
      </c>
      <c r="G198" s="44">
        <f>IF('Town Data'!K194&gt;9,'Town Data'!J194,"*")</f>
        <v>135829.95</v>
      </c>
      <c r="H198" s="45">
        <f>IF('Town Data'!M194&gt;9,'Town Data'!L194,"*")</f>
        <v>185688.56</v>
      </c>
      <c r="I198" s="22">
        <f t="shared" si="9"/>
        <v>0.21448512758144642</v>
      </c>
      <c r="J198" s="22">
        <f t="shared" si="10"/>
        <v>0.9341023831636543</v>
      </c>
      <c r="K198" s="22">
        <f t="shared" si="11"/>
        <v>0.36330041010604</v>
      </c>
    </row>
    <row r="199" spans="2:11" ht="15">
      <c r="B199" s="27" t="str">
        <f>'Town Data'!A195</f>
        <v>WALDEN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 t="str">
        <f>'Town Data'!A196</f>
        <v>WALLINGFORD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 t="str">
        <f>'Town Data'!A197</f>
        <v>WARDSBORO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 t="str">
        <f>'Town Data'!A198</f>
        <v>WARREN</v>
      </c>
      <c r="C202" s="52">
        <f>IF('Town Data'!C198&gt;9,'Town Data'!B198,"*")</f>
        <v>867349.16</v>
      </c>
      <c r="D202" s="44">
        <f>IF('Town Data'!E198&gt;9,'Town Data'!D198,"*")</f>
        <v>943800.91</v>
      </c>
      <c r="E202" s="45">
        <f>IF('Town Data'!G198&gt;9,'Town Data'!F198,"*")</f>
        <v>340575.48</v>
      </c>
      <c r="F202" s="44">
        <f>IF('Town Data'!I198&gt;9,'Town Data'!H198,"*")</f>
        <v>664904.6</v>
      </c>
      <c r="G202" s="44">
        <f>IF('Town Data'!K198&gt;9,'Town Data'!J198,"*")</f>
        <v>727458.4</v>
      </c>
      <c r="H202" s="45">
        <f>IF('Town Data'!M198&gt;9,'Town Data'!L198,"*")</f>
        <v>268466.16</v>
      </c>
      <c r="I202" s="22">
        <f t="shared" si="9"/>
        <v>0.3044715888565067</v>
      </c>
      <c r="J202" s="22">
        <f t="shared" si="10"/>
        <v>0.29739502629978565</v>
      </c>
      <c r="K202" s="22">
        <f t="shared" si="11"/>
        <v>0.26859742769815015</v>
      </c>
    </row>
    <row r="203" spans="2:11" ht="15">
      <c r="B203" s="27" t="str">
        <f>'Town Data'!A199</f>
        <v>WASHINGTON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 t="str">
        <f>'Town Data'!A200</f>
        <v>WATERBURY</v>
      </c>
      <c r="C204" s="52">
        <f>IF('Town Data'!C200&gt;9,'Town Data'!B200,"*")</f>
        <v>1256887.68</v>
      </c>
      <c r="D204" s="44">
        <f>IF('Town Data'!E200&gt;9,'Town Data'!D200,"*")</f>
        <v>527449.4</v>
      </c>
      <c r="E204" s="45">
        <f>IF('Town Data'!G200&gt;9,'Town Data'!F200,"*")</f>
        <v>389748.96</v>
      </c>
      <c r="F204" s="44">
        <f>IF('Town Data'!I200&gt;9,'Town Data'!H200,"*")</f>
        <v>1115982.62</v>
      </c>
      <c r="G204" s="44">
        <f>IF('Town Data'!K200&gt;9,'Town Data'!J200,"*")</f>
        <v>295793.67</v>
      </c>
      <c r="H204" s="45">
        <f>IF('Town Data'!M200&gt;9,'Town Data'!L200,"*")</f>
        <v>341526.66</v>
      </c>
      <c r="I204" s="22">
        <f t="shared" si="9"/>
        <v>0.12626098065935812</v>
      </c>
      <c r="J204" s="22">
        <f t="shared" si="10"/>
        <v>0.7831666242215395</v>
      </c>
      <c r="K204" s="22">
        <f t="shared" si="11"/>
        <v>0.1411962978234263</v>
      </c>
    </row>
    <row r="205" spans="2:11" ht="15">
      <c r="B205" s="27" t="str">
        <f>'Town Data'!A201</f>
        <v>WATERFORD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 t="str">
        <f>'Town Data'!A202</f>
        <v>WEATHERSFIELD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 t="str">
        <f>'Town Data'!A203</f>
        <v>WELLS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 t="str">
        <f>'Town Data'!A204</f>
        <v>WEST FAIRLEE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 t="str">
        <f>'Town Data'!A205</f>
        <v>WEST HAVEN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 t="str">
        <f>'Town Data'!A206</f>
        <v>WEST RUTLAND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>
        <f>IF('Town Data'!I206&gt;9,'Town Data'!H206,"*")</f>
        <v>119625.32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 t="str">
        <f>'Town Data'!A207</f>
        <v>WEST WINDSOR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 t="str">
        <f>'Town Data'!A208</f>
        <v>WESTFIELD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 t="str">
        <f>'Town Data'!A209</f>
        <v>WESTFORD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 t="str">
        <f>'Town Data'!A210</f>
        <v>WESTMINSTER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 t="str">
        <f>'Town Data'!A211</f>
        <v>WESTMORE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 t="str">
        <f>'Town Data'!A212</f>
        <v>WESTON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 t="str">
        <f>'Town Data'!A213</f>
        <v>WEYBRIDGE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 t="str">
        <f>'Town Data'!A214</f>
        <v>WHEELOCK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 t="str">
        <f>'Town Data'!A215</f>
        <v>WHITINGHAM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 t="str">
        <f>'Town Data'!A216</f>
        <v>WILLIAMSTOWN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 t="str">
        <f>'Town Data'!A217</f>
        <v>WILLISTON</v>
      </c>
      <c r="C221" s="52">
        <f>IF('Town Data'!C217&gt;9,'Town Data'!B217,"*")</f>
        <v>3085748.45</v>
      </c>
      <c r="D221" s="44" t="str">
        <f>IF('Town Data'!E217&gt;9,'Town Data'!D217,"*")</f>
        <v>*</v>
      </c>
      <c r="E221" s="45">
        <f>IF('Town Data'!G217&gt;9,'Town Data'!F217,"*")</f>
        <v>378936.4</v>
      </c>
      <c r="F221" s="44">
        <f>IF('Town Data'!I217&gt;9,'Town Data'!H217,"*")</f>
        <v>3411812.59</v>
      </c>
      <c r="G221" s="44" t="str">
        <f>IF('Town Data'!K217&gt;9,'Town Data'!J217,"*")</f>
        <v>*</v>
      </c>
      <c r="H221" s="45">
        <f>IF('Town Data'!M217&gt;9,'Town Data'!L217,"*")</f>
        <v>444293.62</v>
      </c>
      <c r="I221" s="22">
        <f t="shared" si="9"/>
        <v>-0.09556918247962726</v>
      </c>
      <c r="J221" s="22">
        <f t="shared" si="10"/>
      </c>
      <c r="K221" s="22">
        <f t="shared" si="11"/>
        <v>-0.14710366536435965</v>
      </c>
    </row>
    <row r="222" spans="2:11" ht="15">
      <c r="B222" s="27" t="str">
        <f>'Town Data'!A218</f>
        <v>WILMINGTON</v>
      </c>
      <c r="C222" s="52">
        <f>IF('Town Data'!C218&gt;9,'Town Data'!B218,"*")</f>
        <v>709143.44</v>
      </c>
      <c r="D222" s="44">
        <f>IF('Town Data'!E218&gt;9,'Town Data'!D218,"*")</f>
        <v>182449.49</v>
      </c>
      <c r="E222" s="45">
        <f>IF('Town Data'!G218&gt;9,'Town Data'!F218,"*")</f>
        <v>196351.79</v>
      </c>
      <c r="F222" s="44">
        <f>IF('Town Data'!I218&gt;9,'Town Data'!H218,"*")</f>
        <v>596420.04</v>
      </c>
      <c r="G222" s="44">
        <f>IF('Town Data'!K218&gt;9,'Town Data'!J218,"*")</f>
        <v>118677.81</v>
      </c>
      <c r="H222" s="45">
        <f>IF('Town Data'!M218&gt;9,'Town Data'!L218,"*")</f>
        <v>162248.68</v>
      </c>
      <c r="I222" s="22">
        <f t="shared" si="9"/>
        <v>0.18900002085778322</v>
      </c>
      <c r="J222" s="22">
        <f t="shared" si="10"/>
        <v>0.5373513380471041</v>
      </c>
      <c r="K222" s="22">
        <f t="shared" si="11"/>
        <v>0.2101903694994623</v>
      </c>
    </row>
    <row r="223" spans="2:11" ht="15">
      <c r="B223" s="27" t="str">
        <f>'Town Data'!A219</f>
        <v>WINDHAM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 t="str">
        <f>'Town Data'!A220</f>
        <v>WINDSOR</v>
      </c>
      <c r="C224" s="52">
        <f>IF('Town Data'!C220&gt;9,'Town Data'!B220,"*")</f>
        <v>207052.96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>
        <f>IF('Town Data'!I220&gt;9,'Town Data'!H220,"*")</f>
        <v>224411.6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  <v>-0.07735179464876153</v>
      </c>
      <c r="J224" s="22">
        <f t="shared" si="10"/>
      </c>
      <c r="K224" s="22">
        <f t="shared" si="11"/>
      </c>
    </row>
    <row r="225" spans="2:11" ht="15">
      <c r="B225" s="27" t="str">
        <f>'Town Data'!A221</f>
        <v>WINHALL</v>
      </c>
      <c r="C225" s="52" t="str">
        <f>IF('Town Data'!C221&gt;9,'Town Data'!B221,"*")</f>
        <v>*</v>
      </c>
      <c r="D225" s="44">
        <f>IF('Town Data'!E221&gt;9,'Town Data'!D221,"*")</f>
        <v>430920.36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>
        <f>IF('Town Data'!K221&gt;9,'Town Data'!J221,"*")</f>
        <v>522254.6</v>
      </c>
      <c r="H225" s="45" t="str">
        <f>IF('Town Data'!M221&gt;9,'Town Data'!L221,"*")</f>
        <v>*</v>
      </c>
      <c r="I225" s="22">
        <f t="shared" si="9"/>
      </c>
      <c r="J225" s="22">
        <f t="shared" si="10"/>
        <v>-0.17488451035184754</v>
      </c>
      <c r="K225" s="22">
        <f t="shared" si="11"/>
      </c>
    </row>
    <row r="226" spans="2:11" ht="15">
      <c r="B226" s="27" t="str">
        <f>'Town Data'!A222</f>
        <v>WINOOSKI</v>
      </c>
      <c r="C226" s="52">
        <f>IF('Town Data'!C222&gt;9,'Town Data'!B222,"*")</f>
        <v>864609.53</v>
      </c>
      <c r="D226" s="44" t="str">
        <f>IF('Town Data'!E222&gt;9,'Town Data'!D222,"*")</f>
        <v>*</v>
      </c>
      <c r="E226" s="45">
        <f>IF('Town Data'!G222&gt;9,'Town Data'!F222,"*")</f>
        <v>325940.2</v>
      </c>
      <c r="F226" s="44">
        <f>IF('Town Data'!I222&gt;9,'Town Data'!H222,"*")</f>
        <v>845979.29</v>
      </c>
      <c r="G226" s="44" t="str">
        <f>IF('Town Data'!K222&gt;9,'Town Data'!J222,"*")</f>
        <v>*</v>
      </c>
      <c r="H226" s="45">
        <f>IF('Town Data'!M222&gt;9,'Town Data'!L222,"*")</f>
        <v>319154.96</v>
      </c>
      <c r="I226" s="22">
        <f t="shared" si="9"/>
        <v>0.02202209938259835</v>
      </c>
      <c r="J226" s="22">
        <f t="shared" si="10"/>
      </c>
      <c r="K226" s="22">
        <f t="shared" si="11"/>
        <v>0.021260017390925055</v>
      </c>
    </row>
    <row r="227" spans="2:11" ht="15">
      <c r="B227" s="27" t="str">
        <f>'Town Data'!A223</f>
        <v>WOLCOTT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 t="str">
        <f>'Town Data'!A224</f>
        <v>WOODBURY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 t="str">
        <f>'Town Data'!A225</f>
        <v>WOODFORD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 t="str">
        <f>'Town Data'!A226</f>
        <v>WOODSTOCK</v>
      </c>
      <c r="C230" s="52">
        <f>IF('Town Data'!C226&gt;9,'Town Data'!B226,"*")</f>
        <v>1133960.2</v>
      </c>
      <c r="D230" s="44">
        <f>IF('Town Data'!E226&gt;9,'Town Data'!D226,"*")</f>
        <v>1594570.16</v>
      </c>
      <c r="E230" s="45">
        <f>IF('Town Data'!G226&gt;9,'Town Data'!F226,"*")</f>
        <v>416686.92</v>
      </c>
      <c r="F230" s="44">
        <f>IF('Town Data'!I226&gt;9,'Town Data'!H226,"*")</f>
        <v>1050087.9</v>
      </c>
      <c r="G230" s="44">
        <f>IF('Town Data'!K226&gt;9,'Town Data'!J226,"*")</f>
        <v>1319973.93</v>
      </c>
      <c r="H230" s="45">
        <f>IF('Town Data'!M226&gt;9,'Town Data'!L226,"*")</f>
        <v>376798.56</v>
      </c>
      <c r="I230" s="22">
        <f t="shared" si="12"/>
        <v>0.07987169455052291</v>
      </c>
      <c r="J230" s="22">
        <f t="shared" si="13"/>
        <v>0.20803155559291991</v>
      </c>
      <c r="K230" s="22">
        <f t="shared" si="14"/>
        <v>0.10586123259069777</v>
      </c>
    </row>
    <row r="231" spans="2:11" ht="15">
      <c r="B231" s="27" t="str">
        <f>'Town Data'!A227</f>
        <v>WORCESTER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47</v>
      </c>
      <c r="B2" s="40">
        <v>0</v>
      </c>
      <c r="C2" s="40">
        <v>0</v>
      </c>
      <c r="D2" s="40">
        <v>0</v>
      </c>
      <c r="E2" s="40">
        <v>0</v>
      </c>
      <c r="F2" s="40">
        <v>0</v>
      </c>
      <c r="G2" s="40">
        <v>0</v>
      </c>
      <c r="H2" s="40">
        <v>0</v>
      </c>
      <c r="I2" s="40">
        <v>0</v>
      </c>
      <c r="J2" s="40">
        <v>0</v>
      </c>
      <c r="K2" s="40">
        <v>0</v>
      </c>
      <c r="L2" s="40">
        <v>0</v>
      </c>
      <c r="M2" s="40">
        <v>0</v>
      </c>
    </row>
    <row r="3" spans="1:13" ht="15">
      <c r="A3" s="39" t="s">
        <v>48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49</v>
      </c>
      <c r="B4" s="40">
        <v>0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</row>
    <row r="5" spans="1:13" ht="15">
      <c r="A5" s="39" t="s">
        <v>50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51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52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53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54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55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56</v>
      </c>
      <c r="B11" s="40">
        <v>2174880.86</v>
      </c>
      <c r="C11" s="40">
        <v>48</v>
      </c>
      <c r="D11" s="40">
        <v>0</v>
      </c>
      <c r="E11" s="40">
        <v>0</v>
      </c>
      <c r="F11" s="40">
        <v>295198.37</v>
      </c>
      <c r="G11" s="40">
        <v>23</v>
      </c>
      <c r="H11" s="40">
        <v>2257063.22</v>
      </c>
      <c r="I11" s="40">
        <v>50</v>
      </c>
      <c r="J11" s="40">
        <v>0</v>
      </c>
      <c r="K11" s="40">
        <v>0</v>
      </c>
      <c r="L11" s="40">
        <v>307784.99</v>
      </c>
      <c r="M11" s="40">
        <v>24</v>
      </c>
    </row>
    <row r="12" spans="1:13" ht="15">
      <c r="A12" s="39" t="s">
        <v>57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58</v>
      </c>
      <c r="B13" s="40">
        <v>93742.61</v>
      </c>
      <c r="C13" s="40">
        <v>10</v>
      </c>
      <c r="D13" s="40">
        <v>0</v>
      </c>
      <c r="E13" s="40">
        <v>0</v>
      </c>
      <c r="F13" s="40">
        <v>0</v>
      </c>
      <c r="G13" s="40">
        <v>0</v>
      </c>
      <c r="H13" s="40">
        <v>126043.86</v>
      </c>
      <c r="I13" s="40">
        <v>11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59</v>
      </c>
      <c r="B14" s="40">
        <v>2014169.23</v>
      </c>
      <c r="C14" s="40">
        <v>60</v>
      </c>
      <c r="D14" s="40">
        <v>377323.37</v>
      </c>
      <c r="E14" s="40">
        <v>20</v>
      </c>
      <c r="F14" s="40">
        <v>293929.59</v>
      </c>
      <c r="G14" s="40">
        <v>25</v>
      </c>
      <c r="H14" s="40">
        <v>2089335.06</v>
      </c>
      <c r="I14" s="40">
        <v>63</v>
      </c>
      <c r="J14" s="40">
        <v>316910.55</v>
      </c>
      <c r="K14" s="40">
        <v>24</v>
      </c>
      <c r="L14" s="40">
        <v>315670.16</v>
      </c>
      <c r="M14" s="40">
        <v>26</v>
      </c>
    </row>
    <row r="15" spans="1:13" ht="15">
      <c r="A15" s="39" t="s">
        <v>60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61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</row>
    <row r="17" spans="1:13" ht="15">
      <c r="A17" s="39" t="s">
        <v>62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63</v>
      </c>
      <c r="B18" s="40">
        <v>142196.49</v>
      </c>
      <c r="C18" s="40">
        <v>10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64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</row>
    <row r="20" spans="1:13" ht="15">
      <c r="A20" s="39" t="s">
        <v>65</v>
      </c>
      <c r="B20" s="40">
        <v>355126.81</v>
      </c>
      <c r="C20" s="40">
        <v>11</v>
      </c>
      <c r="D20" s="40">
        <v>0</v>
      </c>
      <c r="E20" s="40">
        <v>0</v>
      </c>
      <c r="F20" s="40">
        <v>0</v>
      </c>
      <c r="G20" s="40">
        <v>0</v>
      </c>
      <c r="H20" s="40">
        <v>378300</v>
      </c>
      <c r="I20" s="40">
        <v>12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66</v>
      </c>
      <c r="B21" s="40">
        <v>303481.9</v>
      </c>
      <c r="C21" s="40">
        <v>18</v>
      </c>
      <c r="D21" s="40">
        <v>0</v>
      </c>
      <c r="E21" s="40">
        <v>0</v>
      </c>
      <c r="F21" s="40">
        <v>0</v>
      </c>
      <c r="G21" s="40">
        <v>0</v>
      </c>
      <c r="H21" s="40">
        <v>361763.09</v>
      </c>
      <c r="I21" s="40">
        <v>22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67</v>
      </c>
      <c r="B22" s="40">
        <v>3200995.9</v>
      </c>
      <c r="C22" s="40">
        <v>89</v>
      </c>
      <c r="D22" s="40">
        <v>522739.72</v>
      </c>
      <c r="E22" s="40">
        <v>19</v>
      </c>
      <c r="F22" s="40">
        <v>446251.77</v>
      </c>
      <c r="G22" s="40">
        <v>39</v>
      </c>
      <c r="H22" s="40">
        <v>3098326.62</v>
      </c>
      <c r="I22" s="40">
        <v>90</v>
      </c>
      <c r="J22" s="40">
        <v>456468.7</v>
      </c>
      <c r="K22" s="40">
        <v>19</v>
      </c>
      <c r="L22" s="40">
        <v>438914.15</v>
      </c>
      <c r="M22" s="40">
        <v>38</v>
      </c>
    </row>
    <row r="23" spans="1:13" ht="15">
      <c r="A23" s="39" t="s">
        <v>68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69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70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71</v>
      </c>
      <c r="B26" s="40">
        <v>342534.83</v>
      </c>
      <c r="C26" s="40">
        <v>14</v>
      </c>
      <c r="D26" s="40">
        <v>0</v>
      </c>
      <c r="E26" s="40">
        <v>0</v>
      </c>
      <c r="F26" s="40">
        <v>0</v>
      </c>
      <c r="G26" s="40">
        <v>0</v>
      </c>
      <c r="H26" s="40">
        <v>332030.52</v>
      </c>
      <c r="I26" s="40">
        <v>13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72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73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</row>
    <row r="29" spans="1:13" ht="15">
      <c r="A29" s="39" t="s">
        <v>74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</row>
    <row r="30" spans="1:13" ht="15">
      <c r="A30" s="39" t="s">
        <v>75</v>
      </c>
      <c r="B30" s="40">
        <v>165929.85</v>
      </c>
      <c r="C30" s="40">
        <v>11</v>
      </c>
      <c r="D30" s="40">
        <v>55159.48</v>
      </c>
      <c r="E30" s="40">
        <v>11</v>
      </c>
      <c r="F30" s="40">
        <v>0</v>
      </c>
      <c r="G30" s="40">
        <v>0</v>
      </c>
      <c r="H30" s="40">
        <v>0</v>
      </c>
      <c r="I30" s="40">
        <v>0</v>
      </c>
      <c r="J30" s="40">
        <v>21953.97</v>
      </c>
      <c r="K30" s="40">
        <v>10</v>
      </c>
      <c r="L30" s="40">
        <v>0</v>
      </c>
      <c r="M30" s="40">
        <v>0</v>
      </c>
    </row>
    <row r="31" spans="1:13" ht="15">
      <c r="A31" s="39" t="s">
        <v>76</v>
      </c>
      <c r="B31" s="40">
        <v>8089208</v>
      </c>
      <c r="C31" s="40">
        <v>171</v>
      </c>
      <c r="D31" s="40">
        <v>2037374.48</v>
      </c>
      <c r="E31" s="40">
        <v>21</v>
      </c>
      <c r="F31" s="40">
        <v>2891566.18</v>
      </c>
      <c r="G31" s="40">
        <v>94</v>
      </c>
      <c r="H31" s="40">
        <v>8268629.61</v>
      </c>
      <c r="I31" s="40">
        <v>180</v>
      </c>
      <c r="J31" s="40">
        <v>1985120.08</v>
      </c>
      <c r="K31" s="40">
        <v>29</v>
      </c>
      <c r="L31" s="40">
        <v>2853387.35</v>
      </c>
      <c r="M31" s="40">
        <v>93</v>
      </c>
    </row>
    <row r="32" spans="1:13" ht="15">
      <c r="A32" s="39" t="s">
        <v>77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</row>
    <row r="33" spans="1:13" ht="15">
      <c r="A33" s="39" t="s">
        <v>78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</row>
    <row r="34" spans="1:13" ht="15">
      <c r="A34" s="39" t="s">
        <v>79</v>
      </c>
      <c r="B34" s="40">
        <v>742153.58</v>
      </c>
      <c r="C34" s="40">
        <v>13</v>
      </c>
      <c r="D34" s="40">
        <v>1071149.35</v>
      </c>
      <c r="E34" s="40">
        <v>13</v>
      </c>
      <c r="F34" s="40">
        <v>0</v>
      </c>
      <c r="G34" s="40">
        <v>0</v>
      </c>
      <c r="H34" s="40">
        <v>541979.29</v>
      </c>
      <c r="I34" s="40">
        <v>15</v>
      </c>
      <c r="J34" s="40">
        <v>593536.57</v>
      </c>
      <c r="K34" s="40">
        <v>12</v>
      </c>
      <c r="L34" s="40">
        <v>0</v>
      </c>
      <c r="M34" s="40">
        <v>0</v>
      </c>
    </row>
    <row r="35" spans="1:13" ht="15">
      <c r="A35" s="39" t="s">
        <v>80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81</v>
      </c>
      <c r="B36" s="40">
        <v>258595.52</v>
      </c>
      <c r="C36" s="40">
        <v>12</v>
      </c>
      <c r="D36" s="40">
        <v>0</v>
      </c>
      <c r="E36" s="40">
        <v>0</v>
      </c>
      <c r="F36" s="40">
        <v>0</v>
      </c>
      <c r="G36" s="40">
        <v>0</v>
      </c>
      <c r="H36" s="40">
        <v>266317.8</v>
      </c>
      <c r="I36" s="40">
        <v>16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82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</row>
    <row r="38" spans="1:13" ht="15">
      <c r="A38" s="39" t="s">
        <v>83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</row>
    <row r="39" spans="1:13" ht="15">
      <c r="A39" s="39" t="s">
        <v>84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85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86</v>
      </c>
      <c r="B41" s="40">
        <v>297445.77</v>
      </c>
      <c r="C41" s="40">
        <v>18</v>
      </c>
      <c r="D41" s="40">
        <v>0</v>
      </c>
      <c r="E41" s="40">
        <v>0</v>
      </c>
      <c r="F41" s="40">
        <v>0</v>
      </c>
      <c r="G41" s="40">
        <v>0</v>
      </c>
      <c r="H41" s="40">
        <v>259431.89</v>
      </c>
      <c r="I41" s="40">
        <v>18</v>
      </c>
      <c r="J41" s="40">
        <v>100491.47</v>
      </c>
      <c r="K41" s="40">
        <v>10</v>
      </c>
      <c r="L41" s="40">
        <v>0</v>
      </c>
      <c r="M41" s="40">
        <v>0</v>
      </c>
    </row>
    <row r="42" spans="1:13" ht="15">
      <c r="A42" s="39" t="s">
        <v>87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88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89</v>
      </c>
      <c r="B44" s="40">
        <v>2036881.69</v>
      </c>
      <c r="C44" s="40">
        <v>47</v>
      </c>
      <c r="D44" s="40">
        <v>0</v>
      </c>
      <c r="E44" s="40">
        <v>0</v>
      </c>
      <c r="F44" s="40">
        <v>345478.03</v>
      </c>
      <c r="G44" s="40">
        <v>18</v>
      </c>
      <c r="H44" s="40">
        <v>2058713.72</v>
      </c>
      <c r="I44" s="40">
        <v>49</v>
      </c>
      <c r="J44" s="40">
        <v>0</v>
      </c>
      <c r="K44" s="40">
        <v>0</v>
      </c>
      <c r="L44" s="40">
        <v>328253.81</v>
      </c>
      <c r="M44" s="40">
        <v>19</v>
      </c>
    </row>
    <row r="45" spans="1:13" ht="15">
      <c r="A45" s="39" t="s">
        <v>90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</row>
    <row r="46" spans="1:13" ht="15">
      <c r="A46" s="39" t="s">
        <v>91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92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93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94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95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</row>
    <row r="51" spans="1:13" ht="15">
      <c r="A51" s="39" t="s">
        <v>96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</row>
    <row r="52" spans="1:13" ht="15">
      <c r="A52" s="39" t="s">
        <v>97</v>
      </c>
      <c r="B52" s="40">
        <v>765687.1</v>
      </c>
      <c r="C52" s="40">
        <v>21</v>
      </c>
      <c r="D52" s="40">
        <v>0</v>
      </c>
      <c r="E52" s="40">
        <v>0</v>
      </c>
      <c r="F52" s="40">
        <v>0</v>
      </c>
      <c r="G52" s="40">
        <v>0</v>
      </c>
      <c r="H52" s="40">
        <v>682326.2</v>
      </c>
      <c r="I52" s="40">
        <v>20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98</v>
      </c>
      <c r="B53" s="40">
        <v>379288.59</v>
      </c>
      <c r="C53" s="40">
        <v>11</v>
      </c>
      <c r="D53" s="40">
        <v>169431.71</v>
      </c>
      <c r="E53" s="40">
        <v>10</v>
      </c>
      <c r="F53" s="40">
        <v>0</v>
      </c>
      <c r="G53" s="40">
        <v>0</v>
      </c>
      <c r="H53" s="40">
        <v>366527.81</v>
      </c>
      <c r="I53" s="40">
        <v>12</v>
      </c>
      <c r="J53" s="40">
        <v>136004.7</v>
      </c>
      <c r="K53" s="40">
        <v>12</v>
      </c>
      <c r="L53" s="40">
        <v>0</v>
      </c>
      <c r="M53" s="40">
        <v>0</v>
      </c>
    </row>
    <row r="54" spans="1:13" ht="15">
      <c r="A54" s="39" t="s">
        <v>99</v>
      </c>
      <c r="B54" s="40">
        <v>809447.4</v>
      </c>
      <c r="C54" s="40">
        <v>20</v>
      </c>
      <c r="D54" s="40">
        <v>643196.75</v>
      </c>
      <c r="E54" s="40">
        <v>49</v>
      </c>
      <c r="F54" s="40">
        <v>294714.55</v>
      </c>
      <c r="G54" s="40">
        <v>13</v>
      </c>
      <c r="H54" s="40">
        <v>675092.76</v>
      </c>
      <c r="I54" s="40">
        <v>23</v>
      </c>
      <c r="J54" s="40">
        <v>652511.47</v>
      </c>
      <c r="K54" s="40">
        <v>51</v>
      </c>
      <c r="L54" s="40">
        <v>234682.99</v>
      </c>
      <c r="M54" s="40">
        <v>15</v>
      </c>
    </row>
    <row r="55" spans="1:13" ht="15">
      <c r="A55" s="39" t="s">
        <v>100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</row>
    <row r="56" spans="1:13" ht="15">
      <c r="A56" s="39" t="s">
        <v>101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102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103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104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105</v>
      </c>
      <c r="B60" s="40">
        <v>307466.67</v>
      </c>
      <c r="C60" s="40">
        <v>14</v>
      </c>
      <c r="D60" s="40">
        <v>0</v>
      </c>
      <c r="E60" s="40">
        <v>0</v>
      </c>
      <c r="F60" s="40">
        <v>0</v>
      </c>
      <c r="G60" s="40">
        <v>0</v>
      </c>
      <c r="H60" s="40">
        <v>318898.01</v>
      </c>
      <c r="I60" s="40">
        <v>16</v>
      </c>
      <c r="J60" s="40">
        <v>0</v>
      </c>
      <c r="K60" s="40">
        <v>0</v>
      </c>
      <c r="L60" s="40">
        <v>0</v>
      </c>
      <c r="M60" s="40">
        <v>0</v>
      </c>
    </row>
    <row r="61" spans="1:13" ht="15">
      <c r="A61" s="39" t="s">
        <v>106</v>
      </c>
      <c r="B61" s="40">
        <v>3048135.25</v>
      </c>
      <c r="C61" s="40">
        <v>72</v>
      </c>
      <c r="D61" s="40">
        <v>0</v>
      </c>
      <c r="E61" s="40">
        <v>0</v>
      </c>
      <c r="F61" s="40">
        <v>364444.39</v>
      </c>
      <c r="G61" s="40">
        <v>20</v>
      </c>
      <c r="H61" s="40">
        <v>2887769.09</v>
      </c>
      <c r="I61" s="40">
        <v>69</v>
      </c>
      <c r="J61" s="40">
        <v>0</v>
      </c>
      <c r="K61" s="40">
        <v>0</v>
      </c>
      <c r="L61" s="40">
        <v>334183.39</v>
      </c>
      <c r="M61" s="40">
        <v>20</v>
      </c>
    </row>
    <row r="62" spans="1:13" ht="15">
      <c r="A62" s="39" t="s">
        <v>107</v>
      </c>
      <c r="B62" s="40">
        <v>393534.36</v>
      </c>
      <c r="C62" s="40">
        <v>13</v>
      </c>
      <c r="D62" s="40">
        <v>0</v>
      </c>
      <c r="E62" s="40">
        <v>0</v>
      </c>
      <c r="F62" s="40">
        <v>0</v>
      </c>
      <c r="G62" s="40">
        <v>0</v>
      </c>
      <c r="H62" s="40">
        <v>391369.06</v>
      </c>
      <c r="I62" s="40">
        <v>14</v>
      </c>
      <c r="J62" s="40">
        <v>0</v>
      </c>
      <c r="K62" s="40">
        <v>0</v>
      </c>
      <c r="L62" s="40">
        <v>0</v>
      </c>
      <c r="M62" s="40">
        <v>0</v>
      </c>
    </row>
    <row r="63" spans="1:13" ht="15">
      <c r="A63" s="39" t="s">
        <v>108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</row>
    <row r="64" spans="1:13" ht="15">
      <c r="A64" s="39" t="s">
        <v>109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</row>
    <row r="65" spans="1:13" ht="15">
      <c r="A65" s="39" t="s">
        <v>110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</row>
    <row r="66" spans="1:13" ht="15">
      <c r="A66" s="39" t="s">
        <v>111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</row>
    <row r="67" spans="1:13" ht="15">
      <c r="A67" s="39" t="s">
        <v>112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234244.82</v>
      </c>
      <c r="I67" s="40">
        <v>10</v>
      </c>
      <c r="J67" s="40">
        <v>0</v>
      </c>
      <c r="K67" s="40">
        <v>0</v>
      </c>
      <c r="L67" s="40">
        <v>0</v>
      </c>
      <c r="M67" s="40">
        <v>0</v>
      </c>
    </row>
    <row r="68" spans="1:13" ht="15">
      <c r="A68" s="39" t="s">
        <v>113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</row>
    <row r="69" spans="1:13" ht="15">
      <c r="A69" s="39" t="s">
        <v>114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</row>
    <row r="70" spans="1:13" ht="15">
      <c r="A70" s="39" t="s">
        <v>115</v>
      </c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</row>
    <row r="71" spans="1:13" ht="15">
      <c r="A71" s="39" t="s">
        <v>116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</row>
    <row r="72" spans="1:13" ht="15">
      <c r="A72" s="39" t="s">
        <v>117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</row>
    <row r="73" spans="1:13" ht="15">
      <c r="A73" s="39" t="s">
        <v>118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</row>
    <row r="74" spans="1:13" ht="15">
      <c r="A74" s="39" t="s">
        <v>119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</row>
    <row r="75" spans="1:13" ht="15">
      <c r="A75" s="39" t="s">
        <v>120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</row>
    <row r="76" spans="1:13" ht="15">
      <c r="A76" s="39" t="s">
        <v>121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</row>
    <row r="77" spans="1:13" ht="15">
      <c r="A77" s="36" t="s">
        <v>122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</row>
    <row r="78" spans="1:13" ht="15">
      <c r="A78" s="36" t="s">
        <v>123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</row>
    <row r="79" spans="1:13" ht="15">
      <c r="A79" s="36" t="s">
        <v>124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</row>
    <row r="80" spans="1:13" ht="15">
      <c r="A80" s="36" t="s">
        <v>125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</row>
    <row r="81" spans="1:13" ht="15">
      <c r="A81" s="36" t="s">
        <v>126</v>
      </c>
      <c r="B81" s="36">
        <v>230005.05</v>
      </c>
      <c r="C81" s="36">
        <v>15</v>
      </c>
      <c r="D81" s="36">
        <v>0</v>
      </c>
      <c r="E81" s="36">
        <v>0</v>
      </c>
      <c r="F81" s="36">
        <v>0</v>
      </c>
      <c r="G81" s="36">
        <v>0</v>
      </c>
      <c r="H81" s="36">
        <v>199575.06</v>
      </c>
      <c r="I81" s="36">
        <v>13</v>
      </c>
      <c r="J81" s="36">
        <v>0</v>
      </c>
      <c r="K81" s="36">
        <v>0</v>
      </c>
      <c r="L81" s="36">
        <v>0</v>
      </c>
      <c r="M81" s="36">
        <v>0</v>
      </c>
    </row>
    <row r="82" spans="1:13" ht="15">
      <c r="A82" s="36" t="s">
        <v>127</v>
      </c>
      <c r="B82" s="36">
        <v>1650551.61</v>
      </c>
      <c r="C82" s="36">
        <v>33</v>
      </c>
      <c r="D82" s="36">
        <v>739368.4</v>
      </c>
      <c r="E82" s="36">
        <v>18</v>
      </c>
      <c r="F82" s="36">
        <v>313962.25</v>
      </c>
      <c r="G82" s="36">
        <v>14</v>
      </c>
      <c r="H82" s="36">
        <v>1577730.52</v>
      </c>
      <c r="I82" s="36">
        <v>37</v>
      </c>
      <c r="J82" s="36">
        <v>666478.12</v>
      </c>
      <c r="K82" s="36">
        <v>21</v>
      </c>
      <c r="L82" s="36">
        <v>295679.31</v>
      </c>
      <c r="M82" s="36">
        <v>14</v>
      </c>
    </row>
    <row r="83" spans="1:13" ht="15">
      <c r="A83" s="36" t="s">
        <v>128</v>
      </c>
      <c r="B83" s="36">
        <v>0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</row>
    <row r="84" spans="1:13" ht="15">
      <c r="A84" s="36" t="s">
        <v>129</v>
      </c>
      <c r="B84" s="36">
        <v>0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</row>
    <row r="85" spans="1:13" ht="15">
      <c r="A85" s="36" t="s">
        <v>130</v>
      </c>
      <c r="B85" s="36">
        <v>398052.27</v>
      </c>
      <c r="C85" s="36">
        <v>11</v>
      </c>
      <c r="D85" s="36">
        <v>0</v>
      </c>
      <c r="E85" s="36">
        <v>0</v>
      </c>
      <c r="F85" s="36">
        <v>0</v>
      </c>
      <c r="G85" s="36">
        <v>0</v>
      </c>
      <c r="H85" s="36">
        <v>406396.13</v>
      </c>
      <c r="I85" s="36">
        <v>12</v>
      </c>
      <c r="J85" s="36">
        <v>0</v>
      </c>
      <c r="K85" s="36">
        <v>0</v>
      </c>
      <c r="L85" s="36">
        <v>0</v>
      </c>
      <c r="M85" s="36">
        <v>0</v>
      </c>
    </row>
    <row r="86" spans="1:13" ht="15">
      <c r="A86" s="36" t="s">
        <v>131</v>
      </c>
      <c r="B86" s="36">
        <v>0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</row>
    <row r="87" spans="1:13" ht="15">
      <c r="A87" s="36" t="s">
        <v>132</v>
      </c>
      <c r="B87" s="36">
        <v>0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</row>
    <row r="88" spans="1:13" ht="15">
      <c r="A88" s="36" t="s">
        <v>133</v>
      </c>
      <c r="B88" s="36">
        <v>0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</row>
    <row r="89" spans="1:13" ht="15">
      <c r="A89" s="36" t="s">
        <v>134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</row>
    <row r="90" spans="1:13" ht="15">
      <c r="A90" s="36" t="s">
        <v>135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</row>
    <row r="91" spans="1:13" ht="15">
      <c r="A91" s="36" t="s">
        <v>136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</row>
    <row r="92" spans="1:13" ht="15">
      <c r="A92" s="36" t="s">
        <v>137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</row>
    <row r="93" spans="1:13" ht="15">
      <c r="A93" s="36" t="s">
        <v>138</v>
      </c>
      <c r="B93" s="36">
        <v>0</v>
      </c>
      <c r="C93" s="36">
        <v>0</v>
      </c>
      <c r="D93" s="36">
        <v>591120</v>
      </c>
      <c r="E93" s="36">
        <v>20</v>
      </c>
      <c r="F93" s="36">
        <v>0</v>
      </c>
      <c r="G93" s="36">
        <v>0</v>
      </c>
      <c r="H93" s="36">
        <v>0</v>
      </c>
      <c r="I93" s="36">
        <v>0</v>
      </c>
      <c r="J93" s="36">
        <v>507377.33</v>
      </c>
      <c r="K93" s="36">
        <v>17</v>
      </c>
      <c r="L93" s="36">
        <v>0</v>
      </c>
      <c r="M93" s="36">
        <v>0</v>
      </c>
    </row>
    <row r="94" spans="1:13" ht="15">
      <c r="A94" s="36" t="s">
        <v>139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</row>
    <row r="95" spans="1:13" ht="15">
      <c r="A95" s="36" t="s">
        <v>140</v>
      </c>
      <c r="B95" s="36">
        <v>229153.28</v>
      </c>
      <c r="C95" s="36">
        <v>12</v>
      </c>
      <c r="D95" s="36">
        <v>0</v>
      </c>
      <c r="E95" s="36">
        <v>0</v>
      </c>
      <c r="F95" s="36">
        <v>0</v>
      </c>
      <c r="G95" s="36">
        <v>0</v>
      </c>
      <c r="H95" s="36">
        <v>195197.8</v>
      </c>
      <c r="I95" s="36">
        <v>10</v>
      </c>
      <c r="J95" s="36">
        <v>0</v>
      </c>
      <c r="K95" s="36">
        <v>0</v>
      </c>
      <c r="L95" s="36">
        <v>0</v>
      </c>
      <c r="M95" s="36">
        <v>0</v>
      </c>
    </row>
    <row r="96" spans="1:13" ht="15">
      <c r="A96" s="36" t="s">
        <v>141</v>
      </c>
      <c r="B96" s="36">
        <v>2134617.56</v>
      </c>
      <c r="C96" s="36">
        <v>34</v>
      </c>
      <c r="D96" s="36">
        <v>2736148.33</v>
      </c>
      <c r="E96" s="36">
        <v>75</v>
      </c>
      <c r="F96" s="36">
        <v>1050992.71</v>
      </c>
      <c r="G96" s="36">
        <v>28</v>
      </c>
      <c r="H96" s="36">
        <v>1541426.93</v>
      </c>
      <c r="I96" s="36">
        <v>39</v>
      </c>
      <c r="J96" s="36">
        <v>2204252.74</v>
      </c>
      <c r="K96" s="36">
        <v>74</v>
      </c>
      <c r="L96" s="36">
        <v>744636.9</v>
      </c>
      <c r="M96" s="36">
        <v>30</v>
      </c>
    </row>
    <row r="97" spans="1:13" ht="15">
      <c r="A97" s="36" t="s">
        <v>142</v>
      </c>
      <c r="B97" s="36">
        <v>0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</row>
    <row r="98" spans="1:13" ht="15">
      <c r="A98" s="36" t="s">
        <v>143</v>
      </c>
      <c r="B98" s="36">
        <v>0</v>
      </c>
      <c r="C98" s="36"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</row>
    <row r="99" spans="1:13" ht="15">
      <c r="A99" s="36" t="s">
        <v>144</v>
      </c>
      <c r="B99" s="36">
        <v>0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</row>
    <row r="100" spans="1:13" ht="15">
      <c r="A100" s="36" t="s">
        <v>145</v>
      </c>
      <c r="B100" s="36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</row>
    <row r="101" spans="1:13" ht="15">
      <c r="A101" s="36" t="s">
        <v>146</v>
      </c>
      <c r="B101" s="36">
        <v>256077.62</v>
      </c>
      <c r="C101" s="36">
        <v>14</v>
      </c>
      <c r="D101" s="36">
        <v>71451.26</v>
      </c>
      <c r="E101" s="36">
        <v>11</v>
      </c>
      <c r="F101" s="36">
        <v>0</v>
      </c>
      <c r="G101" s="36">
        <v>0</v>
      </c>
      <c r="H101" s="36">
        <v>206197.7</v>
      </c>
      <c r="I101" s="36">
        <v>13</v>
      </c>
      <c r="J101" s="36">
        <v>48339.29</v>
      </c>
      <c r="K101" s="36">
        <v>16</v>
      </c>
      <c r="L101" s="36">
        <v>0</v>
      </c>
      <c r="M101" s="36">
        <v>0</v>
      </c>
    </row>
    <row r="102" spans="1:13" ht="15">
      <c r="A102" s="36" t="s">
        <v>147</v>
      </c>
      <c r="B102" s="36">
        <v>0</v>
      </c>
      <c r="C102" s="36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</row>
    <row r="103" spans="1:13" ht="15">
      <c r="A103" s="36" t="s">
        <v>148</v>
      </c>
      <c r="B103" s="36">
        <v>2209916.83</v>
      </c>
      <c r="C103" s="36">
        <v>38</v>
      </c>
      <c r="D103" s="36">
        <v>2216467.87</v>
      </c>
      <c r="E103" s="36">
        <v>52</v>
      </c>
      <c r="F103" s="36">
        <v>635968.61</v>
      </c>
      <c r="G103" s="36">
        <v>22</v>
      </c>
      <c r="H103" s="36">
        <v>1538228.62</v>
      </c>
      <c r="I103" s="36">
        <v>39</v>
      </c>
      <c r="J103" s="36">
        <v>1969415.81</v>
      </c>
      <c r="K103" s="36">
        <v>61</v>
      </c>
      <c r="L103" s="36">
        <v>470978.59</v>
      </c>
      <c r="M103" s="36">
        <v>25</v>
      </c>
    </row>
    <row r="104" spans="1:13" ht="15">
      <c r="A104" s="36" t="s">
        <v>149</v>
      </c>
      <c r="B104" s="36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</row>
    <row r="105" spans="1:13" ht="15">
      <c r="A105" s="36" t="s">
        <v>150</v>
      </c>
      <c r="B105" s="36">
        <v>808193.96</v>
      </c>
      <c r="C105" s="36">
        <v>25</v>
      </c>
      <c r="D105" s="36">
        <v>0</v>
      </c>
      <c r="E105" s="36">
        <v>0</v>
      </c>
      <c r="F105" s="36">
        <v>83593.29</v>
      </c>
      <c r="G105" s="36">
        <v>11</v>
      </c>
      <c r="H105" s="36">
        <v>810344.8</v>
      </c>
      <c r="I105" s="36">
        <v>28</v>
      </c>
      <c r="J105" s="36">
        <v>0</v>
      </c>
      <c r="K105" s="36">
        <v>0</v>
      </c>
      <c r="L105" s="36">
        <v>96740.46</v>
      </c>
      <c r="M105" s="36">
        <v>14</v>
      </c>
    </row>
    <row r="106" spans="1:13" ht="15">
      <c r="A106" s="36" t="s">
        <v>151</v>
      </c>
      <c r="B106" s="36">
        <v>2043410.83</v>
      </c>
      <c r="C106" s="36">
        <v>46</v>
      </c>
      <c r="D106" s="36">
        <v>1973830.5</v>
      </c>
      <c r="E106" s="36">
        <v>33</v>
      </c>
      <c r="F106" s="36">
        <v>519921.41</v>
      </c>
      <c r="G106" s="36">
        <v>29</v>
      </c>
      <c r="H106" s="36">
        <v>2130588.98</v>
      </c>
      <c r="I106" s="36">
        <v>52</v>
      </c>
      <c r="J106" s="36">
        <v>1624119</v>
      </c>
      <c r="K106" s="36">
        <v>34</v>
      </c>
      <c r="L106" s="36">
        <v>530004.76</v>
      </c>
      <c r="M106" s="36">
        <v>33</v>
      </c>
    </row>
    <row r="107" spans="1:13" ht="15">
      <c r="A107" s="36" t="s">
        <v>152</v>
      </c>
      <c r="B107" s="36">
        <v>0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</row>
    <row r="108" spans="1:13" ht="15">
      <c r="A108" s="36" t="s">
        <v>153</v>
      </c>
      <c r="B108" s="36">
        <v>0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</row>
    <row r="109" spans="1:13" ht="15">
      <c r="A109" s="36" t="s">
        <v>154</v>
      </c>
      <c r="B109" s="36">
        <v>0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</row>
    <row r="110" spans="1:13" ht="15">
      <c r="A110" s="36" t="s">
        <v>155</v>
      </c>
      <c r="B110" s="36">
        <v>1820589</v>
      </c>
      <c r="C110" s="36">
        <v>49</v>
      </c>
      <c r="D110" s="36">
        <v>0</v>
      </c>
      <c r="E110" s="36">
        <v>0</v>
      </c>
      <c r="F110" s="36">
        <v>294270.51</v>
      </c>
      <c r="G110" s="36">
        <v>23</v>
      </c>
      <c r="H110" s="36">
        <v>1725109.21</v>
      </c>
      <c r="I110" s="36">
        <v>49</v>
      </c>
      <c r="J110" s="36">
        <v>0</v>
      </c>
      <c r="K110" s="36">
        <v>0</v>
      </c>
      <c r="L110" s="36">
        <v>281795.96</v>
      </c>
      <c r="M110" s="36">
        <v>23</v>
      </c>
    </row>
    <row r="111" spans="1:13" ht="15">
      <c r="A111" s="36" t="s">
        <v>156</v>
      </c>
      <c r="B111" s="36">
        <v>0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</row>
    <row r="112" spans="1:13" ht="15">
      <c r="A112" s="36" t="s">
        <v>157</v>
      </c>
      <c r="B112" s="36">
        <v>0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</row>
    <row r="113" spans="1:13" ht="15">
      <c r="A113" s="36" t="s">
        <v>158</v>
      </c>
      <c r="B113" s="36">
        <v>878150.74</v>
      </c>
      <c r="C113" s="36">
        <v>21</v>
      </c>
      <c r="D113" s="36">
        <v>0</v>
      </c>
      <c r="E113" s="36">
        <v>0</v>
      </c>
      <c r="F113" s="36">
        <v>0</v>
      </c>
      <c r="G113" s="36">
        <v>0</v>
      </c>
      <c r="H113" s="36">
        <v>882391.25</v>
      </c>
      <c r="I113" s="36">
        <v>21</v>
      </c>
      <c r="J113" s="36">
        <v>0</v>
      </c>
      <c r="K113" s="36">
        <v>0</v>
      </c>
      <c r="L113" s="36">
        <v>0</v>
      </c>
      <c r="M113" s="36">
        <v>0</v>
      </c>
    </row>
    <row r="114" spans="1:13" ht="15">
      <c r="A114" s="36" t="s">
        <v>159</v>
      </c>
      <c r="B114" s="36">
        <v>0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</row>
    <row r="115" spans="1:13" ht="15">
      <c r="A115" s="36" t="s">
        <v>160</v>
      </c>
      <c r="B115" s="36">
        <v>0</v>
      </c>
      <c r="C115" s="36">
        <v>0</v>
      </c>
      <c r="D115" s="36">
        <v>59818.76</v>
      </c>
      <c r="E115" s="36">
        <v>11</v>
      </c>
      <c r="F115" s="36">
        <v>0</v>
      </c>
      <c r="G115" s="36">
        <v>0</v>
      </c>
      <c r="H115" s="36">
        <v>0</v>
      </c>
      <c r="I115" s="36">
        <v>0</v>
      </c>
      <c r="J115" s="36">
        <v>57462.82</v>
      </c>
      <c r="K115" s="36">
        <v>12</v>
      </c>
      <c r="L115" s="36">
        <v>0</v>
      </c>
      <c r="M115" s="36">
        <v>0</v>
      </c>
    </row>
    <row r="116" spans="1:13" ht="15">
      <c r="A116" s="36" t="s">
        <v>161</v>
      </c>
      <c r="B116" s="36">
        <v>1850793.38</v>
      </c>
      <c r="C116" s="36">
        <v>51</v>
      </c>
      <c r="D116" s="36">
        <v>0</v>
      </c>
      <c r="E116" s="36">
        <v>0</v>
      </c>
      <c r="F116" s="36">
        <v>392421.15</v>
      </c>
      <c r="G116" s="36">
        <v>25</v>
      </c>
      <c r="H116" s="36">
        <v>1929699.24</v>
      </c>
      <c r="I116" s="36">
        <v>52</v>
      </c>
      <c r="J116" s="36">
        <v>189210</v>
      </c>
      <c r="K116" s="36">
        <v>12</v>
      </c>
      <c r="L116" s="36">
        <v>409015.01</v>
      </c>
      <c r="M116" s="36">
        <v>25</v>
      </c>
    </row>
    <row r="117" spans="1:13" ht="15">
      <c r="A117" s="36" t="s">
        <v>162</v>
      </c>
      <c r="B117" s="36">
        <v>0</v>
      </c>
      <c r="C117" s="36"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</row>
    <row r="118" spans="1:13" ht="15">
      <c r="A118" s="36" t="s">
        <v>163</v>
      </c>
      <c r="B118" s="36">
        <v>0</v>
      </c>
      <c r="C118" s="36">
        <v>0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</row>
    <row r="119" spans="1:13" ht="15">
      <c r="A119" s="36" t="s">
        <v>164</v>
      </c>
      <c r="B119" s="36">
        <v>1018658.46</v>
      </c>
      <c r="C119" s="36">
        <v>27</v>
      </c>
      <c r="D119" s="36">
        <v>126616.82</v>
      </c>
      <c r="E119" s="36">
        <v>11</v>
      </c>
      <c r="F119" s="36">
        <v>93290.74</v>
      </c>
      <c r="G119" s="36">
        <v>11</v>
      </c>
      <c r="H119" s="36">
        <v>1042137.5</v>
      </c>
      <c r="I119" s="36">
        <v>29</v>
      </c>
      <c r="J119" s="36">
        <v>89918.4</v>
      </c>
      <c r="K119" s="36">
        <v>12</v>
      </c>
      <c r="L119" s="36">
        <v>87785.04</v>
      </c>
      <c r="M119" s="36">
        <v>12</v>
      </c>
    </row>
    <row r="120" spans="1:13" ht="15">
      <c r="A120" s="36" t="s">
        <v>165</v>
      </c>
      <c r="B120" s="36">
        <v>0</v>
      </c>
      <c r="C120" s="36">
        <v>0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31569</v>
      </c>
      <c r="K120" s="36">
        <v>10</v>
      </c>
      <c r="L120" s="36">
        <v>0</v>
      </c>
      <c r="M120" s="36">
        <v>0</v>
      </c>
    </row>
    <row r="121" spans="1:13" ht="15">
      <c r="A121" s="36" t="s">
        <v>166</v>
      </c>
      <c r="B121" s="36">
        <v>0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</row>
    <row r="122" spans="1:13" ht="15">
      <c r="A122" s="36" t="s">
        <v>167</v>
      </c>
      <c r="B122" s="36">
        <v>0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</row>
    <row r="123" spans="1:13" ht="15">
      <c r="A123" s="36" t="s">
        <v>168</v>
      </c>
      <c r="B123" s="36">
        <v>0</v>
      </c>
      <c r="C123" s="36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</row>
    <row r="124" spans="1:13" ht="15">
      <c r="A124" s="36" t="s">
        <v>169</v>
      </c>
      <c r="B124" s="36">
        <v>0</v>
      </c>
      <c r="C124" s="36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</row>
    <row r="125" spans="1:13" ht="15">
      <c r="A125" s="36" t="s">
        <v>170</v>
      </c>
      <c r="B125" s="36">
        <v>0</v>
      </c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</row>
    <row r="126" spans="1:13" ht="15">
      <c r="A126" s="36" t="s">
        <v>171</v>
      </c>
      <c r="B126" s="36">
        <v>743972.63</v>
      </c>
      <c r="C126" s="36">
        <v>27</v>
      </c>
      <c r="D126" s="36">
        <v>0</v>
      </c>
      <c r="E126" s="36">
        <v>0</v>
      </c>
      <c r="F126" s="36">
        <v>121072.54</v>
      </c>
      <c r="G126" s="36">
        <v>13</v>
      </c>
      <c r="H126" s="36">
        <v>716517.32</v>
      </c>
      <c r="I126" s="36">
        <v>29</v>
      </c>
      <c r="J126" s="36">
        <v>0</v>
      </c>
      <c r="K126" s="36">
        <v>0</v>
      </c>
      <c r="L126" s="36">
        <v>115115.5</v>
      </c>
      <c r="M126" s="36">
        <v>14</v>
      </c>
    </row>
    <row r="127" spans="1:13" ht="15">
      <c r="A127" s="36" t="s">
        <v>172</v>
      </c>
      <c r="B127" s="36">
        <v>0</v>
      </c>
      <c r="C127" s="36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</row>
    <row r="128" spans="1:13" ht="15">
      <c r="A128" s="36" t="s">
        <v>173</v>
      </c>
      <c r="B128" s="36">
        <v>0</v>
      </c>
      <c r="C128" s="36"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</row>
    <row r="129" spans="1:13" ht="15">
      <c r="A129" s="36" t="s">
        <v>174</v>
      </c>
      <c r="B129" s="36">
        <v>283770.41</v>
      </c>
      <c r="C129" s="36">
        <v>18</v>
      </c>
      <c r="D129" s="36">
        <v>0</v>
      </c>
      <c r="E129" s="36">
        <v>0</v>
      </c>
      <c r="F129" s="36">
        <v>0</v>
      </c>
      <c r="G129" s="36">
        <v>0</v>
      </c>
      <c r="H129" s="36">
        <v>230049.71</v>
      </c>
      <c r="I129" s="36">
        <v>16</v>
      </c>
      <c r="J129" s="36">
        <v>0</v>
      </c>
      <c r="K129" s="36">
        <v>0</v>
      </c>
      <c r="L129" s="36">
        <v>0</v>
      </c>
      <c r="M129" s="36">
        <v>0</v>
      </c>
    </row>
    <row r="130" spans="1:13" ht="15">
      <c r="A130" s="36" t="s">
        <v>175</v>
      </c>
      <c r="B130" s="36">
        <v>0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</row>
    <row r="131" spans="1:13" ht="15">
      <c r="A131" s="36" t="s">
        <v>176</v>
      </c>
      <c r="B131" s="36">
        <v>0</v>
      </c>
      <c r="C131" s="36">
        <v>0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</row>
    <row r="132" spans="1:13" ht="15">
      <c r="A132" s="36" t="s">
        <v>177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</row>
    <row r="133" spans="1:13" ht="15">
      <c r="A133" s="36" t="s">
        <v>178</v>
      </c>
      <c r="B133" s="36">
        <v>0</v>
      </c>
      <c r="C133" s="36">
        <v>0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</row>
    <row r="134" spans="1:13" ht="15">
      <c r="A134" s="36" t="s">
        <v>179</v>
      </c>
      <c r="B134" s="36">
        <v>0</v>
      </c>
      <c r="C134" s="36">
        <v>0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</row>
    <row r="135" spans="1:13" ht="15">
      <c r="A135" s="36" t="s">
        <v>180</v>
      </c>
      <c r="B135" s="36"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</row>
    <row r="136" spans="1:13" ht="15">
      <c r="A136" s="36" t="s">
        <v>181</v>
      </c>
      <c r="B136" s="36">
        <v>0</v>
      </c>
      <c r="C136" s="36">
        <v>0</v>
      </c>
      <c r="D136" s="36">
        <v>34798.7</v>
      </c>
      <c r="E136" s="36">
        <v>11</v>
      </c>
      <c r="F136" s="36">
        <v>0</v>
      </c>
      <c r="G136" s="36">
        <v>0</v>
      </c>
      <c r="H136" s="36">
        <v>0</v>
      </c>
      <c r="I136" s="36">
        <v>0</v>
      </c>
      <c r="J136" s="36">
        <v>50897.45</v>
      </c>
      <c r="K136" s="36">
        <v>11</v>
      </c>
      <c r="L136" s="36">
        <v>0</v>
      </c>
      <c r="M136" s="36">
        <v>0</v>
      </c>
    </row>
    <row r="137" spans="1:13" ht="15">
      <c r="A137" s="36" t="s">
        <v>182</v>
      </c>
      <c r="B137" s="36">
        <v>0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</row>
    <row r="138" spans="1:13" ht="15">
      <c r="A138" s="36" t="s">
        <v>183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</row>
    <row r="139" spans="1:13" ht="15">
      <c r="A139" s="36" t="s">
        <v>184</v>
      </c>
      <c r="B139" s="36">
        <v>0</v>
      </c>
      <c r="C139" s="36">
        <v>0</v>
      </c>
      <c r="D139" s="36">
        <v>67367.05</v>
      </c>
      <c r="E139" s="36">
        <v>12</v>
      </c>
      <c r="F139" s="36">
        <v>0</v>
      </c>
      <c r="G139" s="36">
        <v>0</v>
      </c>
      <c r="H139" s="36">
        <v>0</v>
      </c>
      <c r="I139" s="36">
        <v>0</v>
      </c>
      <c r="J139" s="36">
        <v>64745.89</v>
      </c>
      <c r="K139" s="36">
        <v>10</v>
      </c>
      <c r="L139" s="36">
        <v>0</v>
      </c>
      <c r="M139" s="36">
        <v>0</v>
      </c>
    </row>
    <row r="140" spans="1:13" ht="15">
      <c r="A140" s="36" t="s">
        <v>185</v>
      </c>
      <c r="B140" s="36">
        <v>0</v>
      </c>
      <c r="C140" s="36"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</row>
    <row r="141" spans="1:13" ht="15">
      <c r="A141" s="36" t="s">
        <v>186</v>
      </c>
      <c r="B141" s="36">
        <v>156762.27</v>
      </c>
      <c r="C141" s="36">
        <v>12</v>
      </c>
      <c r="D141" s="36">
        <v>0</v>
      </c>
      <c r="E141" s="36">
        <v>0</v>
      </c>
      <c r="F141" s="36">
        <v>0</v>
      </c>
      <c r="G141" s="36">
        <v>0</v>
      </c>
      <c r="H141" s="36">
        <v>144216.42</v>
      </c>
      <c r="I141" s="36">
        <v>10</v>
      </c>
      <c r="J141" s="36">
        <v>0</v>
      </c>
      <c r="K141" s="36">
        <v>0</v>
      </c>
      <c r="L141" s="36">
        <v>0</v>
      </c>
      <c r="M141" s="36">
        <v>0</v>
      </c>
    </row>
    <row r="142" spans="1:13" ht="15">
      <c r="A142" s="36" t="s">
        <v>187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</row>
    <row r="143" spans="1:13" ht="15">
      <c r="A143" s="36" t="s">
        <v>188</v>
      </c>
      <c r="B143" s="36">
        <v>0</v>
      </c>
      <c r="C143" s="36"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</row>
    <row r="144" spans="1:13" ht="15">
      <c r="A144" s="36" t="s">
        <v>189</v>
      </c>
      <c r="B144" s="36">
        <v>0</v>
      </c>
      <c r="C144" s="36"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</row>
    <row r="145" spans="1:13" ht="15">
      <c r="A145" s="36" t="s">
        <v>190</v>
      </c>
      <c r="B145" s="36">
        <v>447536.77</v>
      </c>
      <c r="C145" s="36">
        <v>21</v>
      </c>
      <c r="D145" s="36">
        <v>0</v>
      </c>
      <c r="E145" s="36">
        <v>0</v>
      </c>
      <c r="F145" s="36">
        <v>0</v>
      </c>
      <c r="G145" s="36">
        <v>0</v>
      </c>
      <c r="H145" s="36">
        <v>505670.96</v>
      </c>
      <c r="I145" s="36">
        <v>23</v>
      </c>
      <c r="J145" s="36">
        <v>0</v>
      </c>
      <c r="K145" s="36">
        <v>0</v>
      </c>
      <c r="L145" s="36">
        <v>0</v>
      </c>
      <c r="M145" s="36">
        <v>0</v>
      </c>
    </row>
    <row r="146" spans="1:13" ht="15">
      <c r="A146" s="36" t="s">
        <v>191</v>
      </c>
      <c r="B146" s="36">
        <v>0</v>
      </c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</row>
    <row r="147" spans="1:13" ht="15">
      <c r="A147" s="36" t="s">
        <v>192</v>
      </c>
      <c r="B147" s="36">
        <v>0</v>
      </c>
      <c r="C147" s="36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</row>
    <row r="148" spans="1:13" ht="15">
      <c r="A148" s="36" t="s">
        <v>193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</row>
    <row r="149" spans="1:13" ht="15">
      <c r="A149" s="36" t="s">
        <v>194</v>
      </c>
      <c r="B149" s="36">
        <v>0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262616.09</v>
      </c>
      <c r="I149" s="36">
        <v>10</v>
      </c>
      <c r="J149" s="36">
        <v>0</v>
      </c>
      <c r="K149" s="36">
        <v>0</v>
      </c>
      <c r="L149" s="36">
        <v>0</v>
      </c>
      <c r="M149" s="36">
        <v>0</v>
      </c>
    </row>
    <row r="150" spans="1:13" ht="15">
      <c r="A150" s="36" t="s">
        <v>195</v>
      </c>
      <c r="B150" s="36">
        <v>0</v>
      </c>
      <c r="C150" s="36"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</row>
    <row r="151" spans="1:13" ht="15">
      <c r="A151" s="36" t="s">
        <v>196</v>
      </c>
      <c r="B151" s="36">
        <v>0</v>
      </c>
      <c r="C151" s="36"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</row>
    <row r="152" spans="1:13" ht="15">
      <c r="A152" s="36" t="s">
        <v>197</v>
      </c>
      <c r="B152" s="36">
        <v>397529.38</v>
      </c>
      <c r="C152" s="36">
        <v>27</v>
      </c>
      <c r="D152" s="36">
        <v>0</v>
      </c>
      <c r="E152" s="36">
        <v>0</v>
      </c>
      <c r="F152" s="36">
        <v>98803.88</v>
      </c>
      <c r="G152" s="36">
        <v>12</v>
      </c>
      <c r="H152" s="36">
        <v>435228.37</v>
      </c>
      <c r="I152" s="36">
        <v>30</v>
      </c>
      <c r="J152" s="36">
        <v>0</v>
      </c>
      <c r="K152" s="36">
        <v>0</v>
      </c>
      <c r="L152" s="36">
        <v>106447.19</v>
      </c>
      <c r="M152" s="36">
        <v>12</v>
      </c>
    </row>
    <row r="153" spans="1:13" ht="15">
      <c r="A153" s="36" t="s">
        <v>198</v>
      </c>
      <c r="B153" s="36">
        <v>282907.88</v>
      </c>
      <c r="C153" s="36">
        <v>10</v>
      </c>
      <c r="D153" s="36">
        <v>0</v>
      </c>
      <c r="E153" s="36">
        <v>0</v>
      </c>
      <c r="F153" s="36">
        <v>0</v>
      </c>
      <c r="G153" s="36">
        <v>0</v>
      </c>
      <c r="H153" s="36">
        <v>278170.89</v>
      </c>
      <c r="I153" s="36">
        <v>10</v>
      </c>
      <c r="J153" s="36">
        <v>0</v>
      </c>
      <c r="K153" s="36">
        <v>0</v>
      </c>
      <c r="L153" s="36">
        <v>0</v>
      </c>
      <c r="M153" s="36">
        <v>0</v>
      </c>
    </row>
    <row r="154" spans="1:13" ht="15">
      <c r="A154" s="36" t="s">
        <v>199</v>
      </c>
      <c r="B154" s="36">
        <v>0</v>
      </c>
      <c r="C154" s="36">
        <v>0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</row>
    <row r="155" spans="1:13" ht="15">
      <c r="A155" s="36" t="s">
        <v>200</v>
      </c>
      <c r="B155" s="36">
        <v>4368646.91</v>
      </c>
      <c r="C155" s="36">
        <v>96</v>
      </c>
      <c r="D155" s="36">
        <v>837477.04</v>
      </c>
      <c r="E155" s="36">
        <v>15</v>
      </c>
      <c r="F155" s="36">
        <v>512221.92</v>
      </c>
      <c r="G155" s="36">
        <v>42</v>
      </c>
      <c r="H155" s="36">
        <v>4205843.21</v>
      </c>
      <c r="I155" s="36">
        <v>99</v>
      </c>
      <c r="J155" s="36">
        <v>527279.3</v>
      </c>
      <c r="K155" s="36">
        <v>12</v>
      </c>
      <c r="L155" s="36">
        <v>501450.61</v>
      </c>
      <c r="M155" s="36">
        <v>42</v>
      </c>
    </row>
    <row r="156" spans="1:13" ht="15">
      <c r="A156" s="36" t="s">
        <v>201</v>
      </c>
      <c r="B156" s="36">
        <v>0</v>
      </c>
      <c r="C156" s="36">
        <v>0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</row>
    <row r="157" spans="1:13" ht="15">
      <c r="A157" s="36" t="s">
        <v>202</v>
      </c>
      <c r="B157" s="36">
        <v>0</v>
      </c>
      <c r="C157" s="36">
        <v>0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</row>
    <row r="158" spans="1:13" ht="15">
      <c r="A158" s="36" t="s">
        <v>203</v>
      </c>
      <c r="B158" s="36">
        <v>0</v>
      </c>
      <c r="C158" s="36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</row>
    <row r="159" spans="1:13" ht="15">
      <c r="A159" s="36" t="s">
        <v>204</v>
      </c>
      <c r="B159" s="36">
        <v>0</v>
      </c>
      <c r="C159" s="36"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</row>
    <row r="160" spans="1:13" ht="15">
      <c r="A160" s="36" t="s">
        <v>205</v>
      </c>
      <c r="B160" s="36">
        <v>0</v>
      </c>
      <c r="C160" s="36"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</row>
    <row r="161" spans="1:13" ht="15">
      <c r="A161" s="36" t="s">
        <v>206</v>
      </c>
      <c r="B161" s="36">
        <v>0</v>
      </c>
      <c r="C161" s="36"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</row>
    <row r="162" spans="1:13" ht="15">
      <c r="A162" s="36" t="s">
        <v>207</v>
      </c>
      <c r="B162" s="36">
        <v>0</v>
      </c>
      <c r="C162" s="36"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</row>
    <row r="163" spans="1:13" ht="15">
      <c r="A163" s="36" t="s">
        <v>208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</row>
    <row r="164" spans="1:13" ht="15">
      <c r="A164" s="36" t="s">
        <v>209</v>
      </c>
      <c r="B164" s="36">
        <v>815190.75</v>
      </c>
      <c r="C164" s="36">
        <v>26</v>
      </c>
      <c r="D164" s="36">
        <v>0</v>
      </c>
      <c r="E164" s="36">
        <v>0</v>
      </c>
      <c r="F164" s="36">
        <v>106048.14</v>
      </c>
      <c r="G164" s="36">
        <v>13</v>
      </c>
      <c r="H164" s="36">
        <v>729100.89</v>
      </c>
      <c r="I164" s="36">
        <v>29</v>
      </c>
      <c r="J164" s="36">
        <v>0</v>
      </c>
      <c r="K164" s="36">
        <v>0</v>
      </c>
      <c r="L164" s="36">
        <v>119726.97</v>
      </c>
      <c r="M164" s="36">
        <v>15</v>
      </c>
    </row>
    <row r="165" spans="1:13" ht="15">
      <c r="A165" s="36" t="s">
        <v>210</v>
      </c>
      <c r="B165" s="36">
        <v>0</v>
      </c>
      <c r="C165" s="36">
        <v>0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</row>
    <row r="166" spans="1:13" ht="15">
      <c r="A166" s="36" t="s">
        <v>211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</row>
    <row r="167" spans="1:13" ht="15">
      <c r="A167" s="36" t="s">
        <v>212</v>
      </c>
      <c r="B167" s="36">
        <v>0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</row>
    <row r="168" spans="1:13" ht="15">
      <c r="A168" s="36" t="s">
        <v>213</v>
      </c>
      <c r="B168" s="36">
        <v>7501557.23</v>
      </c>
      <c r="C168" s="36">
        <v>90</v>
      </c>
      <c r="D168" s="36">
        <v>2581483.02</v>
      </c>
      <c r="E168" s="36">
        <v>20</v>
      </c>
      <c r="F168" s="36">
        <v>934741.23</v>
      </c>
      <c r="G168" s="36">
        <v>35</v>
      </c>
      <c r="H168" s="36">
        <v>7684653.62</v>
      </c>
      <c r="I168" s="36">
        <v>93</v>
      </c>
      <c r="J168" s="36">
        <v>1888188.9</v>
      </c>
      <c r="K168" s="36">
        <v>16</v>
      </c>
      <c r="L168" s="36">
        <v>1010780.84</v>
      </c>
      <c r="M168" s="36">
        <v>36</v>
      </c>
    </row>
    <row r="169" spans="1:13" ht="15">
      <c r="A169" s="36" t="s">
        <v>214</v>
      </c>
      <c r="B169" s="36">
        <v>0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</row>
    <row r="170" spans="1:13" ht="15">
      <c r="A170" s="36" t="s">
        <v>215</v>
      </c>
      <c r="B170" s="36">
        <v>830494.2</v>
      </c>
      <c r="C170" s="36">
        <v>31</v>
      </c>
      <c r="D170" s="36">
        <v>0</v>
      </c>
      <c r="E170" s="36">
        <v>0</v>
      </c>
      <c r="F170" s="36">
        <v>73868.87</v>
      </c>
      <c r="G170" s="36">
        <v>13</v>
      </c>
      <c r="H170" s="36">
        <v>853177.27</v>
      </c>
      <c r="I170" s="36">
        <v>31</v>
      </c>
      <c r="J170" s="36">
        <v>0</v>
      </c>
      <c r="K170" s="36">
        <v>0</v>
      </c>
      <c r="L170" s="36">
        <v>69569.44</v>
      </c>
      <c r="M170" s="36">
        <v>13</v>
      </c>
    </row>
    <row r="171" spans="1:13" ht="15">
      <c r="A171" s="36" t="s">
        <v>216</v>
      </c>
      <c r="B171" s="36">
        <v>1570428.11</v>
      </c>
      <c r="C171" s="36">
        <v>41</v>
      </c>
      <c r="D171" s="36">
        <v>0</v>
      </c>
      <c r="E171" s="36">
        <v>0</v>
      </c>
      <c r="F171" s="36">
        <v>204108.64</v>
      </c>
      <c r="G171" s="36">
        <v>16</v>
      </c>
      <c r="H171" s="36">
        <v>1426868.98</v>
      </c>
      <c r="I171" s="36">
        <v>42</v>
      </c>
      <c r="J171" s="36">
        <v>0</v>
      </c>
      <c r="K171" s="36">
        <v>0</v>
      </c>
      <c r="L171" s="36">
        <v>165540.59</v>
      </c>
      <c r="M171" s="36">
        <v>18</v>
      </c>
    </row>
    <row r="172" spans="1:13" ht="15">
      <c r="A172" s="36" t="s">
        <v>217</v>
      </c>
      <c r="B172" s="36">
        <v>691606.39</v>
      </c>
      <c r="C172" s="36">
        <v>12</v>
      </c>
      <c r="D172" s="36">
        <v>0</v>
      </c>
      <c r="E172" s="36">
        <v>0</v>
      </c>
      <c r="F172" s="36">
        <v>0</v>
      </c>
      <c r="G172" s="36">
        <v>0</v>
      </c>
      <c r="H172" s="36">
        <v>748219.2</v>
      </c>
      <c r="I172" s="36">
        <v>12</v>
      </c>
      <c r="J172" s="36">
        <v>0</v>
      </c>
      <c r="K172" s="36">
        <v>0</v>
      </c>
      <c r="L172" s="36">
        <v>0</v>
      </c>
      <c r="M172" s="36">
        <v>0</v>
      </c>
    </row>
    <row r="173" spans="1:13" ht="15">
      <c r="A173" s="36" t="s">
        <v>218</v>
      </c>
      <c r="B173" s="36">
        <v>0</v>
      </c>
      <c r="C173" s="36"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</row>
    <row r="174" spans="1:13" ht="15">
      <c r="A174" s="36" t="s">
        <v>219</v>
      </c>
      <c r="B174" s="36">
        <v>944518.26</v>
      </c>
      <c r="C174" s="36">
        <v>39</v>
      </c>
      <c r="D174" s="36">
        <v>0</v>
      </c>
      <c r="E174" s="36">
        <v>0</v>
      </c>
      <c r="F174" s="36">
        <v>99833.27</v>
      </c>
      <c r="G174" s="36">
        <v>19</v>
      </c>
      <c r="H174" s="36">
        <v>1041235.52</v>
      </c>
      <c r="I174" s="36">
        <v>44</v>
      </c>
      <c r="J174" s="36">
        <v>0</v>
      </c>
      <c r="K174" s="36">
        <v>0</v>
      </c>
      <c r="L174" s="36">
        <v>109108.6</v>
      </c>
      <c r="M174" s="36">
        <v>18</v>
      </c>
    </row>
    <row r="175" spans="1:13" ht="15">
      <c r="A175" s="36" t="s">
        <v>220</v>
      </c>
      <c r="B175" s="36">
        <v>0</v>
      </c>
      <c r="C175" s="36">
        <v>0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</row>
    <row r="176" spans="1:13" ht="15">
      <c r="A176" s="36" t="s">
        <v>221</v>
      </c>
      <c r="B176" s="36">
        <v>0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</row>
    <row r="177" spans="1:13" ht="15">
      <c r="A177" s="36" t="s">
        <v>222</v>
      </c>
      <c r="B177" s="36">
        <v>0</v>
      </c>
      <c r="C177" s="36"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</row>
    <row r="178" spans="1:13" ht="15">
      <c r="A178" s="36" t="s">
        <v>223</v>
      </c>
      <c r="B178" s="36">
        <v>3383266.28</v>
      </c>
      <c r="C178" s="36">
        <v>57</v>
      </c>
      <c r="D178" s="36">
        <v>7709343.6</v>
      </c>
      <c r="E178" s="36">
        <v>82</v>
      </c>
      <c r="F178" s="36">
        <v>1271129.32</v>
      </c>
      <c r="G178" s="36">
        <v>40</v>
      </c>
      <c r="H178" s="36">
        <v>3020316.38</v>
      </c>
      <c r="I178" s="36">
        <v>59</v>
      </c>
      <c r="J178" s="36">
        <v>6713714.95</v>
      </c>
      <c r="K178" s="36">
        <v>87</v>
      </c>
      <c r="L178" s="36">
        <v>1068902.23</v>
      </c>
      <c r="M178" s="36">
        <v>39</v>
      </c>
    </row>
    <row r="179" spans="1:13" ht="15">
      <c r="A179" s="36" t="s">
        <v>224</v>
      </c>
      <c r="B179" s="36">
        <v>0</v>
      </c>
      <c r="C179" s="36">
        <v>0</v>
      </c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</row>
    <row r="180" spans="1:13" ht="15">
      <c r="A180" s="36" t="s">
        <v>225</v>
      </c>
      <c r="B180" s="36">
        <v>0</v>
      </c>
      <c r="C180" s="36">
        <v>0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1176036.1</v>
      </c>
      <c r="K180" s="36">
        <v>11</v>
      </c>
      <c r="L180" s="36">
        <v>0</v>
      </c>
      <c r="M180" s="36">
        <v>0</v>
      </c>
    </row>
    <row r="181" spans="1:13" ht="15">
      <c r="A181" s="36" t="s">
        <v>226</v>
      </c>
      <c r="B181" s="36">
        <v>0</v>
      </c>
      <c r="C181" s="36"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</row>
    <row r="182" spans="1:13" ht="15">
      <c r="A182" s="36" t="s">
        <v>227</v>
      </c>
      <c r="B182" s="36">
        <v>0</v>
      </c>
      <c r="C182" s="36"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</row>
    <row r="183" spans="1:13" ht="15">
      <c r="A183" s="36" t="s">
        <v>228</v>
      </c>
      <c r="B183" s="36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</row>
    <row r="184" spans="1:13" ht="15">
      <c r="A184" s="36" t="s">
        <v>229</v>
      </c>
      <c r="B184" s="36">
        <v>432064.08</v>
      </c>
      <c r="C184" s="36">
        <v>15</v>
      </c>
      <c r="D184" s="36">
        <v>0</v>
      </c>
      <c r="E184" s="36">
        <v>0</v>
      </c>
      <c r="F184" s="36">
        <v>0</v>
      </c>
      <c r="G184" s="36">
        <v>0</v>
      </c>
      <c r="H184" s="36">
        <v>430699.06</v>
      </c>
      <c r="I184" s="36">
        <v>16</v>
      </c>
      <c r="J184" s="36">
        <v>0</v>
      </c>
      <c r="K184" s="36">
        <v>0</v>
      </c>
      <c r="L184" s="36">
        <v>0</v>
      </c>
      <c r="M184" s="36">
        <v>0</v>
      </c>
    </row>
    <row r="185" spans="1:13" ht="15">
      <c r="A185" s="36" t="s">
        <v>230</v>
      </c>
      <c r="B185" s="36">
        <v>0</v>
      </c>
      <c r="C185" s="36"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</row>
    <row r="186" spans="1:13" ht="15">
      <c r="A186" s="36" t="s">
        <v>231</v>
      </c>
      <c r="B186" s="36">
        <v>0</v>
      </c>
      <c r="C186" s="36">
        <v>0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</row>
    <row r="187" spans="1:13" ht="15">
      <c r="A187" s="36" t="s">
        <v>232</v>
      </c>
      <c r="B187" s="36">
        <v>0</v>
      </c>
      <c r="C187" s="36">
        <v>0</v>
      </c>
      <c r="D187" s="36">
        <v>0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</row>
    <row r="188" spans="1:13" ht="15">
      <c r="A188" s="36" t="s">
        <v>233</v>
      </c>
      <c r="B188" s="36">
        <v>0</v>
      </c>
      <c r="C188" s="36">
        <v>0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</row>
    <row r="189" spans="1:13" ht="15">
      <c r="A189" s="36" t="s">
        <v>234</v>
      </c>
      <c r="B189" s="36">
        <v>0</v>
      </c>
      <c r="C189" s="36">
        <v>0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</row>
    <row r="190" spans="1:13" ht="15">
      <c r="A190" s="36" t="s">
        <v>235</v>
      </c>
      <c r="B190" s="36">
        <v>0</v>
      </c>
      <c r="C190" s="36">
        <v>0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</row>
    <row r="191" spans="1:13" ht="15">
      <c r="A191" s="36" t="s">
        <v>236</v>
      </c>
      <c r="B191" s="36">
        <v>0</v>
      </c>
      <c r="C191" s="36"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</row>
    <row r="192" spans="1:13" ht="15">
      <c r="A192" s="36" t="s">
        <v>237</v>
      </c>
      <c r="B192" s="36">
        <v>288597.25</v>
      </c>
      <c r="C192" s="36">
        <v>14</v>
      </c>
      <c r="D192" s="36">
        <v>0</v>
      </c>
      <c r="E192" s="36">
        <v>0</v>
      </c>
      <c r="F192" s="36">
        <v>0</v>
      </c>
      <c r="G192" s="36">
        <v>0</v>
      </c>
      <c r="H192" s="36">
        <v>284080.35</v>
      </c>
      <c r="I192" s="36">
        <v>14</v>
      </c>
      <c r="J192" s="36">
        <v>0</v>
      </c>
      <c r="K192" s="36">
        <v>0</v>
      </c>
      <c r="L192" s="36">
        <v>0</v>
      </c>
      <c r="M192" s="36">
        <v>0</v>
      </c>
    </row>
    <row r="193" spans="1:13" ht="15">
      <c r="A193" s="36" t="s">
        <v>238</v>
      </c>
      <c r="B193" s="36">
        <v>0</v>
      </c>
      <c r="C193" s="36">
        <v>0</v>
      </c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</row>
    <row r="194" spans="1:13" ht="15">
      <c r="A194" s="36" t="s">
        <v>239</v>
      </c>
      <c r="B194" s="36">
        <v>717958.38</v>
      </c>
      <c r="C194" s="36">
        <v>30</v>
      </c>
      <c r="D194" s="36">
        <v>262709.03</v>
      </c>
      <c r="E194" s="36">
        <v>18</v>
      </c>
      <c r="F194" s="36">
        <v>253149.29</v>
      </c>
      <c r="G194" s="36">
        <v>19</v>
      </c>
      <c r="H194" s="36">
        <v>591162.76</v>
      </c>
      <c r="I194" s="36">
        <v>28</v>
      </c>
      <c r="J194" s="36">
        <v>135829.95</v>
      </c>
      <c r="K194" s="36">
        <v>17</v>
      </c>
      <c r="L194" s="36">
        <v>185688.56</v>
      </c>
      <c r="M194" s="36">
        <v>17</v>
      </c>
    </row>
    <row r="195" spans="1:13" ht="15">
      <c r="A195" s="36" t="s">
        <v>240</v>
      </c>
      <c r="B195" s="36">
        <v>0</v>
      </c>
      <c r="C195" s="36">
        <v>0</v>
      </c>
      <c r="D195" s="36">
        <v>0</v>
      </c>
      <c r="E195" s="36">
        <v>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</row>
    <row r="196" spans="1:13" ht="15">
      <c r="A196" s="36" t="s">
        <v>241</v>
      </c>
      <c r="B196" s="36">
        <v>0</v>
      </c>
      <c r="C196" s="36">
        <v>0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</row>
    <row r="197" spans="1:13" ht="15">
      <c r="A197" s="36" t="s">
        <v>242</v>
      </c>
      <c r="B197" s="36">
        <v>0</v>
      </c>
      <c r="C197" s="36">
        <v>0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</row>
    <row r="198" spans="1:13" ht="15">
      <c r="A198" s="36" t="s">
        <v>243</v>
      </c>
      <c r="B198" s="36">
        <v>867349.16</v>
      </c>
      <c r="C198" s="36">
        <v>18</v>
      </c>
      <c r="D198" s="36">
        <v>943800.91</v>
      </c>
      <c r="E198" s="36">
        <v>23</v>
      </c>
      <c r="F198" s="36">
        <v>340575.48</v>
      </c>
      <c r="G198" s="36">
        <v>13</v>
      </c>
      <c r="H198" s="36">
        <v>664904.6</v>
      </c>
      <c r="I198" s="36">
        <v>21</v>
      </c>
      <c r="J198" s="36">
        <v>727458.4</v>
      </c>
      <c r="K198" s="36">
        <v>25</v>
      </c>
      <c r="L198" s="36">
        <v>268466.16</v>
      </c>
      <c r="M198" s="36">
        <v>14</v>
      </c>
    </row>
    <row r="199" spans="1:13" ht="15">
      <c r="A199" s="36" t="s">
        <v>244</v>
      </c>
      <c r="B199" s="36">
        <v>0</v>
      </c>
      <c r="C199" s="36">
        <v>0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</row>
    <row r="200" spans="1:13" ht="15">
      <c r="A200" s="36" t="s">
        <v>245</v>
      </c>
      <c r="B200" s="36">
        <v>1256887.68</v>
      </c>
      <c r="C200" s="36">
        <v>39</v>
      </c>
      <c r="D200" s="36">
        <v>527449.4</v>
      </c>
      <c r="E200" s="36">
        <v>12</v>
      </c>
      <c r="F200" s="36">
        <v>389748.96</v>
      </c>
      <c r="G200" s="36">
        <v>17</v>
      </c>
      <c r="H200" s="36">
        <v>1115982.62</v>
      </c>
      <c r="I200" s="36">
        <v>37</v>
      </c>
      <c r="J200" s="36">
        <v>295793.67</v>
      </c>
      <c r="K200" s="36">
        <v>13</v>
      </c>
      <c r="L200" s="36">
        <v>341526.66</v>
      </c>
      <c r="M200" s="36">
        <v>14</v>
      </c>
    </row>
    <row r="201" spans="1:13" ht="15">
      <c r="A201" s="36" t="s">
        <v>246</v>
      </c>
      <c r="B201" s="36">
        <v>0</v>
      </c>
      <c r="C201" s="36">
        <v>0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</row>
    <row r="202" spans="1:13" ht="15">
      <c r="A202" s="36" t="s">
        <v>247</v>
      </c>
      <c r="B202" s="36">
        <v>0</v>
      </c>
      <c r="C202" s="36">
        <v>0</v>
      </c>
      <c r="D202" s="36">
        <v>0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</row>
    <row r="203" spans="1:13" ht="15">
      <c r="A203" s="36" t="s">
        <v>248</v>
      </c>
      <c r="B203" s="36">
        <v>0</v>
      </c>
      <c r="C203" s="36"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</row>
    <row r="204" spans="1:13" ht="15">
      <c r="A204" s="36" t="s">
        <v>249</v>
      </c>
      <c r="B204" s="36">
        <v>0</v>
      </c>
      <c r="C204" s="36">
        <v>0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</row>
    <row r="205" spans="1:13" ht="15">
      <c r="A205" s="36" t="s">
        <v>250</v>
      </c>
      <c r="B205" s="36">
        <v>0</v>
      </c>
      <c r="C205" s="36">
        <v>0</v>
      </c>
      <c r="D205" s="36">
        <v>0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</row>
    <row r="206" spans="1:13" ht="15">
      <c r="A206" s="36" t="s">
        <v>251</v>
      </c>
      <c r="B206" s="36">
        <v>0</v>
      </c>
      <c r="C206" s="36"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119625.32</v>
      </c>
      <c r="I206" s="36">
        <v>11</v>
      </c>
      <c r="J206" s="36">
        <v>0</v>
      </c>
      <c r="K206" s="36">
        <v>0</v>
      </c>
      <c r="L206" s="36">
        <v>0</v>
      </c>
      <c r="M206" s="36">
        <v>0</v>
      </c>
    </row>
    <row r="207" spans="1:13" ht="15">
      <c r="A207" s="36" t="s">
        <v>252</v>
      </c>
      <c r="B207" s="36">
        <v>0</v>
      </c>
      <c r="C207" s="36">
        <v>0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</row>
    <row r="208" spans="1:13" ht="15">
      <c r="A208" s="36" t="s">
        <v>253</v>
      </c>
      <c r="B208" s="36">
        <v>0</v>
      </c>
      <c r="C208" s="36">
        <v>0</v>
      </c>
      <c r="D208" s="36">
        <v>0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</row>
    <row r="209" spans="1:13" ht="15">
      <c r="A209" s="36" t="s">
        <v>254</v>
      </c>
      <c r="B209" s="36">
        <v>0</v>
      </c>
      <c r="C209" s="36">
        <v>0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</row>
    <row r="210" spans="1:13" ht="15">
      <c r="A210" s="36" t="s">
        <v>255</v>
      </c>
      <c r="B210" s="36">
        <v>0</v>
      </c>
      <c r="C210" s="36">
        <v>0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</row>
    <row r="211" spans="1:13" ht="15">
      <c r="A211" s="36" t="s">
        <v>256</v>
      </c>
      <c r="B211" s="36">
        <v>0</v>
      </c>
      <c r="C211" s="36">
        <v>0</v>
      </c>
      <c r="D211" s="36">
        <v>0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</row>
    <row r="212" spans="1:13" ht="15">
      <c r="A212" s="36" t="s">
        <v>257</v>
      </c>
      <c r="B212" s="36">
        <v>0</v>
      </c>
      <c r="C212" s="36">
        <v>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</row>
    <row r="213" spans="1:13" ht="15">
      <c r="A213" s="36" t="s">
        <v>258</v>
      </c>
      <c r="B213" s="36">
        <v>0</v>
      </c>
      <c r="C213" s="36">
        <v>0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</row>
    <row r="214" spans="1:13" ht="15">
      <c r="A214" s="36" t="s">
        <v>259</v>
      </c>
      <c r="B214" s="36">
        <v>0</v>
      </c>
      <c r="C214" s="36">
        <v>0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</row>
    <row r="215" spans="1:13" ht="15">
      <c r="A215" s="36" t="s">
        <v>260</v>
      </c>
      <c r="B215" s="36">
        <v>0</v>
      </c>
      <c r="C215" s="36">
        <v>0</v>
      </c>
      <c r="D215" s="36">
        <v>0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</row>
    <row r="216" spans="1:13" ht="15">
      <c r="A216" s="36" t="s">
        <v>261</v>
      </c>
      <c r="B216" s="36">
        <v>0</v>
      </c>
      <c r="C216" s="36">
        <v>0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</row>
    <row r="217" spans="1:13" ht="15">
      <c r="A217" s="36" t="s">
        <v>262</v>
      </c>
      <c r="B217" s="36">
        <v>3085748.45</v>
      </c>
      <c r="C217" s="36">
        <v>40</v>
      </c>
      <c r="D217" s="36">
        <v>0</v>
      </c>
      <c r="E217" s="36">
        <v>0</v>
      </c>
      <c r="F217" s="36">
        <v>378936.4</v>
      </c>
      <c r="G217" s="36">
        <v>17</v>
      </c>
      <c r="H217" s="36">
        <v>3411812.59</v>
      </c>
      <c r="I217" s="36">
        <v>43</v>
      </c>
      <c r="J217" s="36">
        <v>0</v>
      </c>
      <c r="K217" s="36">
        <v>0</v>
      </c>
      <c r="L217" s="36">
        <v>444293.62</v>
      </c>
      <c r="M217" s="36">
        <v>18</v>
      </c>
    </row>
    <row r="218" spans="1:13" ht="15">
      <c r="A218" s="36" t="s">
        <v>263</v>
      </c>
      <c r="B218" s="36">
        <v>709143.44</v>
      </c>
      <c r="C218" s="36">
        <v>18</v>
      </c>
      <c r="D218" s="36">
        <v>182449.49</v>
      </c>
      <c r="E218" s="36">
        <v>19</v>
      </c>
      <c r="F218" s="36">
        <v>196351.79</v>
      </c>
      <c r="G218" s="36">
        <v>14</v>
      </c>
      <c r="H218" s="36">
        <v>596420.04</v>
      </c>
      <c r="I218" s="36">
        <v>18</v>
      </c>
      <c r="J218" s="36">
        <v>118677.81</v>
      </c>
      <c r="K218" s="36">
        <v>22</v>
      </c>
      <c r="L218" s="36">
        <v>162248.68</v>
      </c>
      <c r="M218" s="36">
        <v>14</v>
      </c>
    </row>
    <row r="219" spans="1:13" ht="15">
      <c r="A219" s="36" t="s">
        <v>264</v>
      </c>
      <c r="B219" s="36">
        <v>0</v>
      </c>
      <c r="C219" s="36">
        <v>0</v>
      </c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</row>
    <row r="220" spans="1:13" ht="15">
      <c r="A220" s="36" t="s">
        <v>265</v>
      </c>
      <c r="B220" s="36">
        <v>207052.96</v>
      </c>
      <c r="C220" s="36">
        <v>10</v>
      </c>
      <c r="D220" s="36">
        <v>0</v>
      </c>
      <c r="E220" s="36">
        <v>0</v>
      </c>
      <c r="F220" s="36">
        <v>0</v>
      </c>
      <c r="G220" s="36">
        <v>0</v>
      </c>
      <c r="H220" s="36">
        <v>224411.6</v>
      </c>
      <c r="I220" s="36">
        <v>10</v>
      </c>
      <c r="J220" s="36">
        <v>0</v>
      </c>
      <c r="K220" s="36">
        <v>0</v>
      </c>
      <c r="L220" s="36">
        <v>0</v>
      </c>
      <c r="M220" s="36">
        <v>0</v>
      </c>
    </row>
    <row r="221" spans="1:13" ht="15">
      <c r="A221" s="36" t="s">
        <v>266</v>
      </c>
      <c r="B221" s="36">
        <v>0</v>
      </c>
      <c r="C221" s="36">
        <v>0</v>
      </c>
      <c r="D221" s="36">
        <v>430920.36</v>
      </c>
      <c r="E221" s="36">
        <v>24</v>
      </c>
      <c r="F221" s="36">
        <v>0</v>
      </c>
      <c r="G221" s="36">
        <v>0</v>
      </c>
      <c r="H221" s="36">
        <v>0</v>
      </c>
      <c r="I221" s="36">
        <v>0</v>
      </c>
      <c r="J221" s="36">
        <v>522254.6</v>
      </c>
      <c r="K221" s="36">
        <v>24</v>
      </c>
      <c r="L221" s="36">
        <v>0</v>
      </c>
      <c r="M221" s="36">
        <v>0</v>
      </c>
    </row>
    <row r="222" spans="1:13" ht="15">
      <c r="A222" s="36" t="s">
        <v>267</v>
      </c>
      <c r="B222" s="36">
        <v>864609.53</v>
      </c>
      <c r="C222" s="36">
        <v>27</v>
      </c>
      <c r="D222" s="36">
        <v>0</v>
      </c>
      <c r="E222" s="36">
        <v>0</v>
      </c>
      <c r="F222" s="36">
        <v>325940.2</v>
      </c>
      <c r="G222" s="36">
        <v>12</v>
      </c>
      <c r="H222" s="36">
        <v>845979.29</v>
      </c>
      <c r="I222" s="36">
        <v>29</v>
      </c>
      <c r="J222" s="36">
        <v>0</v>
      </c>
      <c r="K222" s="36">
        <v>0</v>
      </c>
      <c r="L222" s="36">
        <v>319154.96</v>
      </c>
      <c r="M222" s="36">
        <v>15</v>
      </c>
    </row>
    <row r="223" spans="1:13" ht="15">
      <c r="A223" s="36" t="s">
        <v>268</v>
      </c>
      <c r="B223" s="36">
        <v>0</v>
      </c>
      <c r="C223" s="36">
        <v>0</v>
      </c>
      <c r="D223" s="36">
        <v>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</row>
    <row r="224" spans="1:13" ht="15">
      <c r="A224" s="36" t="s">
        <v>269</v>
      </c>
      <c r="B224" s="36">
        <v>0</v>
      </c>
      <c r="C224" s="36">
        <v>0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</row>
    <row r="225" spans="1:13" ht="15">
      <c r="A225" s="36" t="s">
        <v>270</v>
      </c>
      <c r="B225" s="36">
        <v>0</v>
      </c>
      <c r="C225" s="36">
        <v>0</v>
      </c>
      <c r="D225" s="36">
        <v>0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</row>
    <row r="226" spans="1:13" ht="15">
      <c r="A226" s="36" t="s">
        <v>271</v>
      </c>
      <c r="B226" s="36">
        <v>1133960.2</v>
      </c>
      <c r="C226" s="36">
        <v>19</v>
      </c>
      <c r="D226" s="36">
        <v>1594570.16</v>
      </c>
      <c r="E226" s="36">
        <v>25</v>
      </c>
      <c r="F226" s="36">
        <v>416686.92</v>
      </c>
      <c r="G226" s="36">
        <v>14</v>
      </c>
      <c r="H226" s="36">
        <v>1050087.9</v>
      </c>
      <c r="I226" s="36">
        <v>21</v>
      </c>
      <c r="J226" s="36">
        <v>1319973.93</v>
      </c>
      <c r="K226" s="36">
        <v>25</v>
      </c>
      <c r="L226" s="36">
        <v>376798.56</v>
      </c>
      <c r="M226" s="36">
        <v>14</v>
      </c>
    </row>
    <row r="227" spans="1:13" ht="15">
      <c r="A227" s="36" t="s">
        <v>272</v>
      </c>
      <c r="B227" s="36">
        <v>0</v>
      </c>
      <c r="C227" s="36">
        <v>0</v>
      </c>
      <c r="D227" s="36">
        <v>0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273</v>
      </c>
      <c r="B2" s="36">
        <v>2991035.95</v>
      </c>
      <c r="C2" s="37">
        <v>114</v>
      </c>
      <c r="D2" s="36">
        <v>454992.89</v>
      </c>
      <c r="E2" s="37">
        <v>39</v>
      </c>
      <c r="F2" s="36">
        <v>500687.18</v>
      </c>
      <c r="G2" s="37">
        <v>51</v>
      </c>
      <c r="H2" s="36">
        <v>2880319.91</v>
      </c>
      <c r="I2" s="37">
        <v>113</v>
      </c>
      <c r="J2" s="36">
        <v>403313.46</v>
      </c>
      <c r="K2" s="37">
        <v>50</v>
      </c>
      <c r="L2" s="36">
        <v>500837.85</v>
      </c>
      <c r="M2" s="38">
        <v>50</v>
      </c>
      <c r="N2" s="36"/>
      <c r="O2" s="36"/>
      <c r="P2" s="36"/>
      <c r="Q2" s="36"/>
      <c r="R2" s="36"/>
    </row>
    <row r="3" spans="1:18" ht="15">
      <c r="A3" s="36" t="s">
        <v>274</v>
      </c>
      <c r="B3" s="36">
        <v>5070867.33</v>
      </c>
      <c r="C3" s="37">
        <v>148</v>
      </c>
      <c r="D3" s="36">
        <v>3113140.11</v>
      </c>
      <c r="E3" s="37">
        <v>110</v>
      </c>
      <c r="F3" s="36">
        <v>1038482.96</v>
      </c>
      <c r="G3" s="37">
        <v>75</v>
      </c>
      <c r="H3" s="36">
        <v>5036977.22</v>
      </c>
      <c r="I3" s="37">
        <v>161</v>
      </c>
      <c r="J3" s="36">
        <v>2706164.82</v>
      </c>
      <c r="K3" s="37">
        <v>119</v>
      </c>
      <c r="L3" s="36">
        <v>1020501.8</v>
      </c>
      <c r="M3" s="38">
        <v>81</v>
      </c>
      <c r="N3" s="36"/>
      <c r="O3" s="36"/>
      <c r="P3" s="36"/>
      <c r="Q3" s="36"/>
      <c r="R3" s="36"/>
    </row>
    <row r="4" spans="1:18" ht="15">
      <c r="A4" s="36" t="s">
        <v>275</v>
      </c>
      <c r="B4" s="36">
        <v>2321907.51</v>
      </c>
      <c r="C4" s="37">
        <v>99</v>
      </c>
      <c r="D4" s="36">
        <v>383046.29</v>
      </c>
      <c r="E4" s="37">
        <v>31</v>
      </c>
      <c r="F4" s="36">
        <v>311869.04</v>
      </c>
      <c r="G4" s="37">
        <v>44</v>
      </c>
      <c r="H4" s="36">
        <v>2326069.15</v>
      </c>
      <c r="I4" s="37">
        <v>105</v>
      </c>
      <c r="J4" s="36">
        <v>343937.04</v>
      </c>
      <c r="K4" s="37">
        <v>32</v>
      </c>
      <c r="L4" s="36">
        <v>292349.16</v>
      </c>
      <c r="M4" s="38">
        <v>45</v>
      </c>
      <c r="N4" s="36"/>
      <c r="O4" s="36"/>
      <c r="P4" s="36"/>
      <c r="Q4" s="36"/>
      <c r="R4" s="36"/>
    </row>
    <row r="5" spans="1:18" ht="15">
      <c r="A5" s="36" t="s">
        <v>276</v>
      </c>
      <c r="B5" s="36">
        <v>27451296.66</v>
      </c>
      <c r="C5" s="37">
        <v>533</v>
      </c>
      <c r="D5" s="36">
        <v>6490411.23</v>
      </c>
      <c r="E5" s="37">
        <v>84</v>
      </c>
      <c r="F5" s="36">
        <v>5610259.44</v>
      </c>
      <c r="G5" s="37">
        <v>229</v>
      </c>
      <c r="H5" s="36">
        <v>27789719.07</v>
      </c>
      <c r="I5" s="37">
        <v>553</v>
      </c>
      <c r="J5" s="36">
        <v>5427521.9</v>
      </c>
      <c r="K5" s="37">
        <v>89</v>
      </c>
      <c r="L5" s="36">
        <v>5669634.85</v>
      </c>
      <c r="M5" s="38">
        <v>238</v>
      </c>
      <c r="N5" s="36"/>
      <c r="O5" s="36"/>
      <c r="P5" s="36"/>
      <c r="Q5" s="36"/>
      <c r="R5" s="36"/>
    </row>
    <row r="6" spans="1:18" ht="15">
      <c r="A6" s="36" t="s">
        <v>277</v>
      </c>
      <c r="B6" s="36">
        <v>73010.94</v>
      </c>
      <c r="C6" s="37">
        <v>13</v>
      </c>
      <c r="D6" s="36">
        <v>0</v>
      </c>
      <c r="E6" s="37">
        <v>0</v>
      </c>
      <c r="F6" s="36">
        <v>0</v>
      </c>
      <c r="G6" s="37">
        <v>0</v>
      </c>
      <c r="H6" s="36">
        <v>84796.68</v>
      </c>
      <c r="I6" s="37">
        <v>13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278</v>
      </c>
      <c r="B7" s="36">
        <v>3611047.4</v>
      </c>
      <c r="C7" s="37">
        <v>126</v>
      </c>
      <c r="D7" s="36">
        <v>200649.62</v>
      </c>
      <c r="E7" s="37">
        <v>23</v>
      </c>
      <c r="F7" s="36">
        <v>338043.1</v>
      </c>
      <c r="G7" s="37">
        <v>40</v>
      </c>
      <c r="H7" s="36">
        <v>3487313.43</v>
      </c>
      <c r="I7" s="37">
        <v>129</v>
      </c>
      <c r="J7" s="36">
        <v>238070.95</v>
      </c>
      <c r="K7" s="37">
        <v>31</v>
      </c>
      <c r="L7" s="36">
        <v>285974.97</v>
      </c>
      <c r="M7" s="38">
        <v>44</v>
      </c>
      <c r="N7" s="36"/>
      <c r="O7" s="36"/>
      <c r="P7" s="36"/>
      <c r="Q7" s="36"/>
      <c r="R7" s="36"/>
    </row>
    <row r="8" spans="1:18" ht="15">
      <c r="A8" s="36" t="s">
        <v>279</v>
      </c>
      <c r="B8" s="36">
        <v>240271.17</v>
      </c>
      <c r="C8" s="37">
        <v>21</v>
      </c>
      <c r="D8" s="36">
        <v>0</v>
      </c>
      <c r="E8" s="37">
        <v>0</v>
      </c>
      <c r="F8" s="36">
        <v>0</v>
      </c>
      <c r="G8" s="37">
        <v>0</v>
      </c>
      <c r="H8" s="36">
        <v>234925.67</v>
      </c>
      <c r="I8" s="37">
        <v>24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280</v>
      </c>
      <c r="B9" s="36">
        <v>5482698.17</v>
      </c>
      <c r="C9" s="37">
        <v>120</v>
      </c>
      <c r="D9" s="36">
        <v>8944687.68</v>
      </c>
      <c r="E9" s="37">
        <v>123</v>
      </c>
      <c r="F9" s="36">
        <v>1611211.34</v>
      </c>
      <c r="G9" s="37">
        <v>67</v>
      </c>
      <c r="H9" s="36">
        <v>4872832.55</v>
      </c>
      <c r="I9" s="37">
        <v>125</v>
      </c>
      <c r="J9" s="36">
        <v>7423786.03</v>
      </c>
      <c r="K9" s="37">
        <v>127</v>
      </c>
      <c r="L9" s="36">
        <v>1305562.66</v>
      </c>
      <c r="M9" s="38">
        <v>65</v>
      </c>
      <c r="N9" s="36"/>
      <c r="O9" s="36"/>
      <c r="P9" s="36"/>
      <c r="Q9" s="36"/>
      <c r="R9" s="36"/>
    </row>
    <row r="10" spans="1:18" ht="15">
      <c r="A10" s="36" t="s">
        <v>281</v>
      </c>
      <c r="B10" s="36">
        <v>1295145.03</v>
      </c>
      <c r="C10" s="37">
        <v>63</v>
      </c>
      <c r="D10" s="36">
        <v>197577.23</v>
      </c>
      <c r="E10" s="37">
        <v>13</v>
      </c>
      <c r="F10" s="36">
        <v>163826.4</v>
      </c>
      <c r="G10" s="37">
        <v>21</v>
      </c>
      <c r="H10" s="36">
        <v>1351326.59</v>
      </c>
      <c r="I10" s="37">
        <v>68</v>
      </c>
      <c r="J10" s="36">
        <v>130003.11</v>
      </c>
      <c r="K10" s="37">
        <v>17</v>
      </c>
      <c r="L10" s="36">
        <v>142548.84</v>
      </c>
      <c r="M10" s="38">
        <v>23</v>
      </c>
      <c r="N10" s="36"/>
      <c r="O10" s="36"/>
      <c r="P10" s="36"/>
      <c r="Q10" s="36"/>
      <c r="R10" s="36"/>
    </row>
    <row r="11" spans="1:18" ht="15">
      <c r="A11" s="36" t="s">
        <v>282</v>
      </c>
      <c r="B11" s="36">
        <v>2066735.02</v>
      </c>
      <c r="C11" s="37">
        <v>95</v>
      </c>
      <c r="D11" s="36">
        <v>811930.75</v>
      </c>
      <c r="E11" s="37">
        <v>60</v>
      </c>
      <c r="F11" s="36">
        <v>317711.65</v>
      </c>
      <c r="G11" s="37">
        <v>33</v>
      </c>
      <c r="H11" s="36">
        <v>1957140.22</v>
      </c>
      <c r="I11" s="37">
        <v>97</v>
      </c>
      <c r="J11" s="36">
        <v>701721.93</v>
      </c>
      <c r="K11" s="37">
        <v>58</v>
      </c>
      <c r="L11" s="36">
        <v>295691.47</v>
      </c>
      <c r="M11" s="38">
        <v>32</v>
      </c>
      <c r="N11" s="36"/>
      <c r="O11" s="36"/>
      <c r="P11" s="36"/>
      <c r="Q11" s="36"/>
      <c r="R11" s="36"/>
    </row>
    <row r="12" spans="1:18" ht="15">
      <c r="A12" s="36" t="s">
        <v>283</v>
      </c>
      <c r="B12" s="36">
        <v>3918278.93</v>
      </c>
      <c r="C12" s="37">
        <v>63</v>
      </c>
      <c r="D12" s="36">
        <v>5909641.92</v>
      </c>
      <c r="E12" s="37">
        <v>33</v>
      </c>
      <c r="F12" s="36">
        <v>0</v>
      </c>
      <c r="G12" s="37">
        <v>0</v>
      </c>
      <c r="H12" s="36">
        <v>2976234.1</v>
      </c>
      <c r="I12" s="37">
        <v>57</v>
      </c>
      <c r="J12" s="36">
        <v>2420201.83</v>
      </c>
      <c r="K12" s="37">
        <v>34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284</v>
      </c>
      <c r="B13" s="36">
        <v>8789659.21</v>
      </c>
      <c r="C13" s="37">
        <v>251</v>
      </c>
      <c r="D13" s="36">
        <v>4642434.39</v>
      </c>
      <c r="E13" s="37">
        <v>149</v>
      </c>
      <c r="F13" s="36">
        <v>1958053.69</v>
      </c>
      <c r="G13" s="37">
        <v>113</v>
      </c>
      <c r="H13" s="36">
        <v>8037682.06</v>
      </c>
      <c r="I13" s="37">
        <v>271</v>
      </c>
      <c r="J13" s="36">
        <v>3582057.39</v>
      </c>
      <c r="K13" s="37">
        <v>144</v>
      </c>
      <c r="L13" s="36">
        <v>1637426.08</v>
      </c>
      <c r="M13" s="38">
        <v>114</v>
      </c>
      <c r="N13" s="36"/>
      <c r="O13" s="36"/>
      <c r="P13" s="36"/>
      <c r="Q13" s="36"/>
      <c r="R13" s="36"/>
    </row>
    <row r="14" spans="1:18" ht="15">
      <c r="A14" s="36" t="s">
        <v>285</v>
      </c>
      <c r="B14" s="36">
        <v>8368416.54</v>
      </c>
      <c r="C14" s="37">
        <v>248</v>
      </c>
      <c r="D14" s="36">
        <v>2284386.07</v>
      </c>
      <c r="E14" s="37">
        <v>91</v>
      </c>
      <c r="F14" s="36">
        <v>1851841.23</v>
      </c>
      <c r="G14" s="37">
        <v>113</v>
      </c>
      <c r="H14" s="36">
        <v>7856157.68</v>
      </c>
      <c r="I14" s="37">
        <v>249</v>
      </c>
      <c r="J14" s="36">
        <v>1717258.85</v>
      </c>
      <c r="K14" s="37">
        <v>106</v>
      </c>
      <c r="L14" s="36">
        <v>1638982.27</v>
      </c>
      <c r="M14" s="38">
        <v>108</v>
      </c>
      <c r="N14" s="36"/>
      <c r="O14" s="36"/>
      <c r="P14" s="36"/>
      <c r="Q14" s="36"/>
      <c r="R14" s="36"/>
    </row>
    <row r="15" spans="1:18" ht="15">
      <c r="A15" s="36" t="s">
        <v>286</v>
      </c>
      <c r="B15" s="36">
        <v>7546244.99</v>
      </c>
      <c r="C15" s="37">
        <v>218</v>
      </c>
      <c r="D15" s="36">
        <v>3710462.54</v>
      </c>
      <c r="E15" s="37">
        <v>147</v>
      </c>
      <c r="F15" s="36">
        <v>1827176.68</v>
      </c>
      <c r="G15" s="37">
        <v>110</v>
      </c>
      <c r="H15" s="36">
        <v>6545323.78</v>
      </c>
      <c r="I15" s="37">
        <v>224</v>
      </c>
      <c r="J15" s="36">
        <v>2802864.38</v>
      </c>
      <c r="K15" s="37">
        <v>174</v>
      </c>
      <c r="L15" s="36">
        <v>1413025.46</v>
      </c>
      <c r="M15" s="38">
        <v>108</v>
      </c>
      <c r="N15" s="36"/>
      <c r="O15" s="36"/>
      <c r="P15" s="36"/>
      <c r="Q15" s="36"/>
      <c r="R15" s="36"/>
    </row>
    <row r="16" spans="1:18" ht="15">
      <c r="A16" s="36" t="s">
        <v>287</v>
      </c>
      <c r="B16" s="36">
        <v>8022242.38</v>
      </c>
      <c r="C16" s="37">
        <v>228</v>
      </c>
      <c r="D16" s="36">
        <v>6075691.67</v>
      </c>
      <c r="E16" s="37">
        <v>166</v>
      </c>
      <c r="F16" s="36">
        <v>1981691.83</v>
      </c>
      <c r="G16" s="37">
        <v>109</v>
      </c>
      <c r="H16" s="36">
        <v>7062633.12</v>
      </c>
      <c r="I16" s="37">
        <v>231</v>
      </c>
      <c r="J16" s="36">
        <v>5377789.95</v>
      </c>
      <c r="K16" s="37">
        <v>188</v>
      </c>
      <c r="L16" s="36">
        <v>1694685.14</v>
      </c>
      <c r="M16" s="38">
        <v>109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2017-03-17T00:41:05Z</dcterms:modified>
  <cp:category/>
  <cp:version/>
  <cp:contentType/>
  <cp:contentStatus/>
</cp:coreProperties>
</file>