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<sst xmlns="http://schemas.openxmlformats.org/spreadsheetml/2006/main" count="167" uniqueCount="131">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</sst>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7" t="s">
        <v>0</v>
      </c>
      <c r="E3" s="57"/>
      <c r="F3" s="57"/>
      <c r="G3" s="57"/>
      <c r="H3" s="4"/>
    </row>
    <row r="4" spans="4:8" ht="36">
      <c r="D4" s="57" t="s">
        <v>16</v>
      </c>
      <c r="E4" s="57"/>
      <c r="F4" s="57"/>
      <c r="G4" s="57"/>
      <c r="H4" s="4"/>
    </row>
    <row r="5" spans="4:18" ht="36">
      <c r="D5" s="57" t="s">
        <v>1</v>
      </c>
      <c r="E5" s="57"/>
      <c r="F5" s="57"/>
      <c r="G5" s="57"/>
      <c r="H5" s="4"/>
      <c r="O5" s="1" t="s">
        <v>36</v>
      </c>
      <c r="R5" s="1" t="s">
        <v>14</v>
      </c>
    </row>
    <row r="6" spans="5:18" ht="15">
      <c r="E6" s="56"/>
      <c r="F6" s="56"/>
      <c r="G6" s="56"/>
      <c r="H6" s="56"/>
      <c r="O6" s="1" t="s">
        <v>37</v>
      </c>
      <c r="R6" s="1" t="s">
        <v>35</v>
      </c>
    </row>
    <row r="7" spans="4:15" ht="33.75">
      <c r="D7" s="3" t="s">
        <v>2</v>
      </c>
      <c r="E7" s="5">
        <v>42705</v>
      </c>
      <c r="F7" s="3" t="s">
        <v>3</v>
      </c>
      <c r="G7" s="5">
        <v>42735</v>
      </c>
      <c r="O7" s="1" t="s">
        <v>38</v>
      </c>
    </row>
    <row r="8" ht="15">
      <c r="O8" s="1" t="s">
        <v>39</v>
      </c>
    </row>
    <row r="12" spans="3:8" ht="18.75">
      <c r="C12" s="59" t="s">
        <v>41</v>
      </c>
      <c r="D12" s="59"/>
      <c r="E12" s="59"/>
      <c r="F12" s="59"/>
      <c r="G12" s="59"/>
      <c r="H12" s="59"/>
    </row>
    <row r="13" s="30" customFormat="1" ht="15"/>
    <row r="14" spans="3:8" ht="18.75">
      <c r="C14" s="60" t="s">
        <v>4</v>
      </c>
      <c r="D14" s="60"/>
      <c r="E14" s="60"/>
      <c r="F14" s="60"/>
      <c r="G14" s="60"/>
      <c r="H14" s="60"/>
    </row>
    <row r="15" spans="2:8" ht="16.5" customHeight="1">
      <c r="B15" s="2" t="s">
        <v>5</v>
      </c>
      <c r="C15" s="58" t="s">
        <v>45</v>
      </c>
      <c r="D15" s="58"/>
      <c r="E15" s="58"/>
      <c r="F15" s="58"/>
      <c r="G15" s="58"/>
      <c r="H15" s="58"/>
    </row>
    <row r="16" spans="2:8" ht="16.5" customHeight="1">
      <c r="B16" s="2" t="s">
        <v>6</v>
      </c>
      <c r="C16" s="58" t="s">
        <v>46</v>
      </c>
      <c r="D16" s="58"/>
      <c r="E16" s="58"/>
      <c r="F16" s="58"/>
      <c r="G16" s="58"/>
      <c r="H16" s="58"/>
    </row>
    <row r="17" spans="2:8" ht="16.5" customHeight="1">
      <c r="B17" s="2" t="s">
        <v>7</v>
      </c>
      <c r="C17" s="58" t="s">
        <v>44</v>
      </c>
      <c r="D17" s="58"/>
      <c r="E17" s="58"/>
      <c r="F17" s="58"/>
      <c r="G17" s="58"/>
      <c r="H17" s="58"/>
    </row>
    <row r="18" spans="2:8" ht="16.5" customHeight="1">
      <c r="B18" s="2" t="s">
        <v>8</v>
      </c>
      <c r="C18" s="58" t="s">
        <v>43</v>
      </c>
      <c r="D18" s="58"/>
      <c r="E18" s="58"/>
      <c r="F18" s="58"/>
      <c r="G18" s="58"/>
      <c r="H18" s="58"/>
    </row>
    <row r="19" spans="2:8" ht="16.5" customHeight="1">
      <c r="B19" s="2" t="s">
        <v>9</v>
      </c>
      <c r="C19" s="58" t="s">
        <v>42</v>
      </c>
      <c r="D19" s="58"/>
      <c r="E19" s="58"/>
      <c r="F19" s="58"/>
      <c r="G19" s="58"/>
      <c r="H19" s="58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B2" sqref="B2:D2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12/01/2016 - 12/31/2016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12/01/2015 - 12/31/2015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 aca="true" t="shared" si="0" ref="C6:H6">SUM(C7:C51)</f>
        <v>88506358.88999999</v>
      </c>
      <c r="D6" s="42">
        <f t="shared" si="0"/>
        <v>43592200.849999994</v>
      </c>
      <c r="E6" s="43">
        <f t="shared" si="0"/>
        <v>17743590.06</v>
      </c>
      <c r="F6" s="41">
        <f t="shared" si="0"/>
        <v>82613000.17</v>
      </c>
      <c r="G6" s="42">
        <f t="shared" si="0"/>
        <v>33285137.08</v>
      </c>
      <c r="H6" s="43">
        <f t="shared" si="0"/>
        <v>15811606.099999998</v>
      </c>
      <c r="I6" s="20">
        <f>_xlfn.IFERROR((C6-F6)/F6,"")</f>
        <v>0.07133694101258524</v>
      </c>
      <c r="J6" s="20">
        <f>_xlfn.IFERROR((D6-G6)/G6,"")</f>
        <v>0.30965964614257785</v>
      </c>
      <c r="K6" s="20">
        <f>_xlfn.IFERROR((E6-H6)/H6,"")</f>
        <v>0.12218771121549765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2999697.77</v>
      </c>
      <c r="D7" s="44">
        <f>IF('County Data'!E2&gt;9,'County Data'!D2,"*")</f>
        <v>463184.89</v>
      </c>
      <c r="E7" s="45">
        <f>IF('County Data'!G2&gt;9,'County Data'!F2,"*")</f>
        <v>502808.86</v>
      </c>
      <c r="F7" s="44">
        <f>IF('County Data'!I2&gt;9,'County Data'!H2,"*")</f>
        <v>2881745.91</v>
      </c>
      <c r="G7" s="44">
        <f>IF('County Data'!K2&gt;9,'County Data'!J2,"*")</f>
        <v>403313.46</v>
      </c>
      <c r="H7" s="45">
        <f>IF('County Data'!M2&gt;9,'County Data'!L2,"*")</f>
        <v>500837.85</v>
      </c>
      <c r="I7" s="22">
        <f aca="true" t="shared" si="1" ref="I7:I50">_xlfn.IFERROR((C7-F7)/F7,"")</f>
        <v>0.04093069399029697</v>
      </c>
      <c r="J7" s="22">
        <f aca="true" t="shared" si="2" ref="J7:J50">_xlfn.IFERROR((D7-G7)/G7,"")</f>
        <v>0.14844887646447502</v>
      </c>
      <c r="K7" s="22">
        <f aca="true" t="shared" si="3" ref="K7:K50">_xlfn.IFERROR((E7-H7)/H7,"")</f>
        <v>0.003935425407644429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5347045.05</v>
      </c>
      <c r="D8" s="44">
        <f>IF('County Data'!E3&gt;9,'County Data'!D3,"*")</f>
        <v>3271942.91</v>
      </c>
      <c r="E8" s="45">
        <f>IF('County Data'!G3&gt;9,'County Data'!F3,"*")</f>
        <v>1078287.21</v>
      </c>
      <c r="F8" s="44">
        <f>IF('County Data'!I3&gt;9,'County Data'!H3,"*")</f>
        <v>5039531.22</v>
      </c>
      <c r="G8" s="44">
        <f>IF('County Data'!K3&gt;9,'County Data'!J3,"*")</f>
        <v>2706164.82</v>
      </c>
      <c r="H8" s="45">
        <f>IF('County Data'!M3&gt;9,'County Data'!L3,"*")</f>
        <v>1020951.8</v>
      </c>
      <c r="I8" s="22">
        <f t="shared" si="1"/>
        <v>0.06102032442612789</v>
      </c>
      <c r="J8" s="22">
        <f t="shared" si="2"/>
        <v>0.2090700780006446</v>
      </c>
      <c r="K8" s="22">
        <f t="shared" si="3"/>
        <v>0.056158782422441406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2355372.14</v>
      </c>
      <c r="D9" s="47">
        <f>IF('County Data'!E4&gt;9,'County Data'!D4,"*")</f>
        <v>391057</v>
      </c>
      <c r="E9" s="48">
        <f>IF('County Data'!G4&gt;9,'County Data'!F4,"*")</f>
        <v>319276.03</v>
      </c>
      <c r="F9" s="46">
        <f>IF('County Data'!I4&gt;9,'County Data'!H4,"*")</f>
        <v>2326069.15</v>
      </c>
      <c r="G9" s="47">
        <f>IF('County Data'!K4&gt;9,'County Data'!J4,"*")</f>
        <v>343937.04</v>
      </c>
      <c r="H9" s="48">
        <f>IF('County Data'!M4&gt;9,'County Data'!L4,"*")</f>
        <v>292349.16</v>
      </c>
      <c r="I9" s="9">
        <f t="shared" si="1"/>
        <v>0.012597643539531155</v>
      </c>
      <c r="J9" s="9">
        <f t="shared" si="2"/>
        <v>0.13700170240460297</v>
      </c>
      <c r="K9" s="9">
        <f t="shared" si="3"/>
        <v>0.0921051731429639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27746498.35</v>
      </c>
      <c r="D10" s="44">
        <f>IF('County Data'!E5&gt;9,'County Data'!D5,"*")</f>
        <v>6516310.84</v>
      </c>
      <c r="E10" s="45">
        <f>IF('County Data'!G5&gt;9,'County Data'!F5,"*")</f>
        <v>5638608.28</v>
      </c>
      <c r="F10" s="44">
        <f>IF('County Data'!I5&gt;9,'County Data'!H5,"*")</f>
        <v>27710239.07</v>
      </c>
      <c r="G10" s="44">
        <f>IF('County Data'!K5&gt;9,'County Data'!J5,"*")</f>
        <v>5422605.9</v>
      </c>
      <c r="H10" s="45">
        <f>IF('County Data'!M5&gt;9,'County Data'!L5,"*")</f>
        <v>5619985.02</v>
      </c>
      <c r="I10" s="22">
        <f t="shared" si="1"/>
        <v>0.0013085155962893392</v>
      </c>
      <c r="J10" s="22">
        <f t="shared" si="2"/>
        <v>0.2016936063895035</v>
      </c>
      <c r="K10" s="22">
        <f t="shared" si="3"/>
        <v>0.0033137561637131747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73010.94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84796.68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1"/>
        <v>-0.1389882245389795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3617785.4</v>
      </c>
      <c r="D12" s="44">
        <f>IF('County Data'!E7&gt;9,'County Data'!D7,"*")</f>
        <v>218259.62</v>
      </c>
      <c r="E12" s="45">
        <f>IF('County Data'!G7&gt;9,'County Data'!F7,"*")</f>
        <v>344712.95</v>
      </c>
      <c r="F12" s="44">
        <f>IF('County Data'!I7&gt;9,'County Data'!H7,"*")</f>
        <v>3487313.43</v>
      </c>
      <c r="G12" s="44">
        <f>IF('County Data'!K7&gt;9,'County Data'!J7,"*")</f>
        <v>238070.95</v>
      </c>
      <c r="H12" s="45">
        <f>IF('County Data'!M7&gt;9,'County Data'!L7,"*")</f>
        <v>285974.97</v>
      </c>
      <c r="I12" s="22">
        <f t="shared" si="1"/>
        <v>0.03741331905460523</v>
      </c>
      <c r="J12" s="22">
        <f t="shared" si="2"/>
        <v>-0.08321607487179773</v>
      </c>
      <c r="K12" s="22">
        <f t="shared" si="3"/>
        <v>0.20539552814709638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243067.15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235739.03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0.031085730691264808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5503167.69</v>
      </c>
      <c r="D14" s="44">
        <f>IF('County Data'!E9&gt;9,'County Data'!D9,"*")</f>
        <v>8964662.68</v>
      </c>
      <c r="E14" s="45">
        <f>IF('County Data'!G9&gt;9,'County Data'!F9,"*")</f>
        <v>1630543.77</v>
      </c>
      <c r="F14" s="44">
        <f>IF('County Data'!I9&gt;9,'County Data'!H9,"*")</f>
        <v>4917315.89</v>
      </c>
      <c r="G14" s="44">
        <f>IF('County Data'!K9&gt;9,'County Data'!J9,"*")</f>
        <v>7425697.47</v>
      </c>
      <c r="H14" s="45">
        <f>IF('County Data'!M9&gt;9,'County Data'!L9,"*")</f>
        <v>1282679.66</v>
      </c>
      <c r="I14" s="22">
        <f t="shared" si="1"/>
        <v>0.11914056633851944</v>
      </c>
      <c r="J14" s="22">
        <f t="shared" si="2"/>
        <v>0.20724857378279377</v>
      </c>
      <c r="K14" s="22">
        <f t="shared" si="3"/>
        <v>0.2712010807125453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1295695.78</v>
      </c>
      <c r="D15" s="49">
        <f>IF('County Data'!E10&gt;9,'County Data'!D10,"*")</f>
        <v>197577.23</v>
      </c>
      <c r="E15" s="50">
        <f>IF('County Data'!G10&gt;9,'County Data'!F10,"*")</f>
        <v>167758.15</v>
      </c>
      <c r="F15" s="49">
        <f>IF('County Data'!I10&gt;9,'County Data'!H10,"*")</f>
        <v>1351326.59</v>
      </c>
      <c r="G15" s="49">
        <f>IF('County Data'!K10&gt;9,'County Data'!J10,"*")</f>
        <v>130003.11</v>
      </c>
      <c r="H15" s="50">
        <f>IF('County Data'!M10&gt;9,'County Data'!L10,"*")</f>
        <v>142548.84</v>
      </c>
      <c r="I15" s="23">
        <f t="shared" si="1"/>
        <v>-0.041167553729554045</v>
      </c>
      <c r="J15" s="23">
        <f t="shared" si="2"/>
        <v>0.5197884881369377</v>
      </c>
      <c r="K15" s="23">
        <f t="shared" si="3"/>
        <v>0.1768468266735808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2104319.76</v>
      </c>
      <c r="D16" s="44">
        <f>IF('County Data'!E11&gt;9,'County Data'!D11,"*")</f>
        <v>811930.75</v>
      </c>
      <c r="E16" s="45">
        <f>IF('County Data'!G11&gt;9,'County Data'!F11,"*")</f>
        <v>326525.23</v>
      </c>
      <c r="F16" s="44">
        <f>IF('County Data'!I11&gt;9,'County Data'!H11,"*")</f>
        <v>1957422.44</v>
      </c>
      <c r="G16" s="44">
        <f>IF('County Data'!K11&gt;9,'County Data'!J11,"*")</f>
        <v>701721.93</v>
      </c>
      <c r="H16" s="45">
        <f>IF('County Data'!M11&gt;9,'County Data'!L11,"*")</f>
        <v>295691.47</v>
      </c>
      <c r="I16" s="22">
        <f t="shared" si="1"/>
        <v>0.07504630426123031</v>
      </c>
      <c r="J16" s="22">
        <f t="shared" si="2"/>
        <v>0.15705483224672762</v>
      </c>
      <c r="K16" s="22">
        <f t="shared" si="3"/>
        <v>0.10427679905680069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4107493.93</v>
      </c>
      <c r="D17" s="47">
        <f>IF('County Data'!E12&gt;9,'County Data'!D12,"*")</f>
        <v>5909641.92</v>
      </c>
      <c r="E17" s="48" t="str">
        <f>IF('County Data'!G12&gt;9,'County Data'!F12,"*")</f>
        <v>*</v>
      </c>
      <c r="F17" s="46">
        <f>IF('County Data'!I12&gt;9,'County Data'!H12,"*")</f>
        <v>3055680.1</v>
      </c>
      <c r="G17" s="47">
        <f>IF('County Data'!K12&gt;9,'County Data'!J12,"*")</f>
        <v>2424201.83</v>
      </c>
      <c r="H17" s="48" t="str">
        <f>IF('County Data'!M12&gt;9,'County Data'!L12,"*")</f>
        <v>*</v>
      </c>
      <c r="I17" s="9">
        <f t="shared" si="1"/>
        <v>0.344215950485131</v>
      </c>
      <c r="J17" s="9">
        <f t="shared" si="2"/>
        <v>1.4377681127317685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8868050.54</v>
      </c>
      <c r="D18" s="44">
        <f>IF('County Data'!E13&gt;9,'County Data'!D13,"*")</f>
        <v>4699583.87</v>
      </c>
      <c r="E18" s="45">
        <f>IF('County Data'!G13&gt;9,'County Data'!F13,"*")</f>
        <v>1979708.77</v>
      </c>
      <c r="F18" s="44">
        <f>IF('County Data'!I13&gt;9,'County Data'!H13,"*")</f>
        <v>8037682.06</v>
      </c>
      <c r="G18" s="44">
        <f>IF('County Data'!K13&gt;9,'County Data'!J13,"*")</f>
        <v>3591507.39</v>
      </c>
      <c r="H18" s="45">
        <f>IF('County Data'!M13&gt;9,'County Data'!L13,"*")</f>
        <v>1637426.08</v>
      </c>
      <c r="I18" s="22">
        <f t="shared" si="1"/>
        <v>0.10330944590759286</v>
      </c>
      <c r="J18" s="22">
        <f t="shared" si="2"/>
        <v>0.30852685507073396</v>
      </c>
      <c r="K18" s="22">
        <f t="shared" si="3"/>
        <v>0.20903703329313036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8392198.88</v>
      </c>
      <c r="D19" s="47">
        <f>IF('County Data'!E14&gt;9,'County Data'!D14,"*")</f>
        <v>2291006.07</v>
      </c>
      <c r="E19" s="48">
        <f>IF('County Data'!G14&gt;9,'County Data'!F14,"*")</f>
        <v>1858593.23</v>
      </c>
      <c r="F19" s="46">
        <f>IF('County Data'!I14&gt;9,'County Data'!H14,"*")</f>
        <v>7865916.68</v>
      </c>
      <c r="G19" s="47">
        <f>IF('County Data'!K14&gt;9,'County Data'!J14,"*")</f>
        <v>1717258.85</v>
      </c>
      <c r="H19" s="48">
        <f>IF('County Data'!M14&gt;9,'County Data'!L14,"*")</f>
        <v>1641489.27</v>
      </c>
      <c r="I19" s="9">
        <f t="shared" si="1"/>
        <v>0.06690665836038338</v>
      </c>
      <c r="J19" s="9">
        <f t="shared" si="2"/>
        <v>0.33410642781081007</v>
      </c>
      <c r="K19" s="9">
        <f t="shared" si="3"/>
        <v>0.1322603589117582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7751191.99</v>
      </c>
      <c r="D20" s="44">
        <f>IF('County Data'!E15&gt;9,'County Data'!D15,"*")</f>
        <v>3732697.08</v>
      </c>
      <c r="E20" s="45">
        <f>IF('County Data'!G15&gt;9,'County Data'!F15,"*")</f>
        <v>1881064.29</v>
      </c>
      <c r="F20" s="44">
        <f>IF('County Data'!I15&gt;9,'County Data'!H15,"*")</f>
        <v>6568146.59</v>
      </c>
      <c r="G20" s="44">
        <f>IF('County Data'!K15&gt;9,'County Data'!J15,"*")</f>
        <v>2802864.38</v>
      </c>
      <c r="H20" s="45">
        <f>IF('County Data'!M15&gt;9,'County Data'!L15,"*")</f>
        <v>1413094.2</v>
      </c>
      <c r="I20" s="22">
        <f t="shared" si="1"/>
        <v>0.1801186048132949</v>
      </c>
      <c r="J20" s="22">
        <f t="shared" si="2"/>
        <v>0.331743735670864</v>
      </c>
      <c r="K20" s="22">
        <f t="shared" si="3"/>
        <v>0.33116694555819426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8101763.52</v>
      </c>
      <c r="D21" s="47">
        <f>IF('County Data'!E16&gt;9,'County Data'!D16,"*")</f>
        <v>6124345.99</v>
      </c>
      <c r="E21" s="48">
        <f>IF('County Data'!G16&gt;9,'County Data'!F16,"*")</f>
        <v>2015703.29</v>
      </c>
      <c r="F21" s="46">
        <f>IF('County Data'!I16&gt;9,'County Data'!H16,"*")</f>
        <v>7094075.33</v>
      </c>
      <c r="G21" s="47">
        <f>IF('County Data'!K16&gt;9,'County Data'!J16,"*")</f>
        <v>5377789.95</v>
      </c>
      <c r="H21" s="48">
        <f>IF('County Data'!M16&gt;9,'County Data'!L16,"*")</f>
        <v>1678577.78</v>
      </c>
      <c r="I21" s="9">
        <f t="shared" si="1"/>
        <v>0.14204644624206428</v>
      </c>
      <c r="J21" s="9">
        <f t="shared" si="2"/>
        <v>0.13882208991818284</v>
      </c>
      <c r="K21" s="9">
        <f t="shared" si="3"/>
        <v>0.2008399694174434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C6" sqref="C6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12/01/2016 - 12/31/2016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12/01/2015 - 12/31/2015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2191907.56</v>
      </c>
      <c r="D6" s="42" t="str">
        <f>IF('Town Data'!E2&gt;9,'Town Data'!D2,"*")</f>
        <v>*</v>
      </c>
      <c r="E6" s="43">
        <f>IF('Town Data'!G2&gt;9,'Town Data'!F2,"*")</f>
        <v>301950.37</v>
      </c>
      <c r="F6" s="42">
        <f>IF('Town Data'!I2&gt;9,'Town Data'!H2,"*")</f>
        <v>2257063.22</v>
      </c>
      <c r="G6" s="42" t="str">
        <f>IF('Town Data'!K2&gt;9,'Town Data'!J2,"*")</f>
        <v>*</v>
      </c>
      <c r="H6" s="43">
        <f>IF('Town Data'!M2&gt;9,'Town Data'!L2,"*")</f>
        <v>307784.99</v>
      </c>
      <c r="I6" s="20">
        <f>_xlfn.IFERROR((C6-F6)/F6,"")</f>
        <v>-0.02886745015498509</v>
      </c>
      <c r="J6" s="20">
        <f>_xlfn.IFERROR((D6-G6)/G6,"")</f>
      </c>
      <c r="K6" s="20">
        <f>_xlfn.IFERROR((E6-H6)/H6,"")</f>
        <v>-0.018956804878626457</v>
      </c>
    </row>
    <row r="7" spans="1:12" ht="15">
      <c r="A7" s="15"/>
      <c r="B7" t="str">
        <f>'Town Data'!A3</f>
        <v>BARTON</v>
      </c>
      <c r="C7" s="51">
        <f>IF('Town Data'!C3&gt;9,'Town Data'!B3,"*")</f>
        <v>110663.61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126043.86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-0.12202300056504141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2117477.01</v>
      </c>
      <c r="D8" s="44">
        <f>IF('Town Data'!E4&gt;9,'Town Data'!D4,"*")</f>
        <v>381423.37</v>
      </c>
      <c r="E8" s="45">
        <f>IF('Town Data'!G4&gt;9,'Town Data'!F4,"*")</f>
        <v>320603.59</v>
      </c>
      <c r="F8" s="44">
        <f>IF('Town Data'!I4&gt;9,'Town Data'!H4,"*")</f>
        <v>2088885.06</v>
      </c>
      <c r="G8" s="44">
        <f>IF('Town Data'!K4&gt;9,'Town Data'!J4,"*")</f>
        <v>316910.55</v>
      </c>
      <c r="H8" s="45">
        <f>IF('Town Data'!M4&gt;9,'Town Data'!L4,"*")</f>
        <v>316120.16</v>
      </c>
      <c r="I8" s="22">
        <f t="shared" si="0"/>
        <v>0.013687660727488626</v>
      </c>
      <c r="J8" s="22">
        <f t="shared" si="1"/>
        <v>0.2035679152997589</v>
      </c>
      <c r="K8" s="22">
        <f t="shared" si="2"/>
        <v>0.014182676612589503</v>
      </c>
      <c r="L8" s="15"/>
    </row>
    <row r="9" spans="1:12" ht="15">
      <c r="A9" s="15"/>
      <c r="B9" s="15" t="str">
        <f>'Town Data'!A5</f>
        <v>BETHEL</v>
      </c>
      <c r="C9" s="51">
        <f>IF('Town Data'!C5&gt;9,'Town Data'!B5,"*")</f>
        <v>142196.49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BRADFORD</v>
      </c>
      <c r="C10" s="52">
        <f>IF('Town Data'!C6&gt;9,'Town Data'!B6,"*")</f>
        <v>355126.81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378300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-0.06125611948189268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BRANDON</v>
      </c>
      <c r="C11" s="51">
        <f>IF('Town Data'!C7&gt;9,'Town Data'!B7,"*")</f>
        <v>303481.9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361763.09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-0.16110319601703976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BRATTLEBORO</v>
      </c>
      <c r="C12" s="52">
        <f>IF('Town Data'!C8&gt;9,'Town Data'!B8,"*")</f>
        <v>3233993.81</v>
      </c>
      <c r="D12" s="44">
        <f>IF('Town Data'!E8&gt;9,'Town Data'!D8,"*")</f>
        <v>530586.26</v>
      </c>
      <c r="E12" s="45">
        <f>IF('Town Data'!G8&gt;9,'Town Data'!F8,"*")</f>
        <v>446204.38</v>
      </c>
      <c r="F12" s="44">
        <f>IF('Town Data'!I8&gt;9,'Town Data'!H8,"*")</f>
        <v>3121149.43</v>
      </c>
      <c r="G12" s="44">
        <f>IF('Town Data'!K8&gt;9,'Town Data'!J8,"*")</f>
        <v>456468.7</v>
      </c>
      <c r="H12" s="45">
        <f>IF('Town Data'!M8&gt;9,'Town Data'!L8,"*")</f>
        <v>438982.89</v>
      </c>
      <c r="I12" s="22">
        <f t="shared" si="0"/>
        <v>0.03615475084767085</v>
      </c>
      <c r="J12" s="22">
        <f t="shared" si="1"/>
        <v>0.16237161496505675</v>
      </c>
      <c r="K12" s="22">
        <f t="shared" si="2"/>
        <v>0.016450504483215715</v>
      </c>
      <c r="L12" s="15"/>
    </row>
    <row r="13" spans="1:12" ht="15">
      <c r="A13" s="15"/>
      <c r="B13" s="15" t="str">
        <f>'Town Data'!A9</f>
        <v>BRISTOL</v>
      </c>
      <c r="C13" s="51">
        <f>IF('Town Data'!C9&gt;9,'Town Data'!B9,"*")</f>
        <v>342534.83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333456.52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0.027224868777494582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BURKE</v>
      </c>
      <c r="C14" s="52">
        <f>IF('Town Data'!C10&gt;9,'Town Data'!B10,"*")</f>
        <v>165929.85</v>
      </c>
      <c r="D14" s="44">
        <f>IF('Town Data'!E10&gt;9,'Town Data'!D10,"*")</f>
        <v>55159.48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21953.97</v>
      </c>
      <c r="H14" s="45" t="str">
        <f>IF('Town Data'!M10&gt;9,'Town Data'!L10,"*")</f>
        <v>*</v>
      </c>
      <c r="I14" s="22">
        <f t="shared" si="0"/>
      </c>
      <c r="J14" s="22">
        <f t="shared" si="1"/>
        <v>1.5125059385614539</v>
      </c>
      <c r="K14" s="22">
        <f t="shared" si="2"/>
      </c>
      <c r="L14" s="15"/>
    </row>
    <row r="15" spans="1:12" ht="15">
      <c r="A15" s="15"/>
      <c r="B15" s="15" t="str">
        <f>'Town Data'!A11</f>
        <v>BURLINGTON</v>
      </c>
      <c r="C15" s="51">
        <f>IF('Town Data'!C11&gt;9,'Town Data'!B11,"*")</f>
        <v>8300299.27</v>
      </c>
      <c r="D15" s="47">
        <f>IF('Town Data'!E11&gt;9,'Town Data'!D11,"*")</f>
        <v>2038779.5</v>
      </c>
      <c r="E15" s="48">
        <f>IF('Town Data'!G11&gt;9,'Town Data'!F11,"*")</f>
        <v>2924308.94</v>
      </c>
      <c r="F15" s="46">
        <f>IF('Town Data'!I11&gt;9,'Town Data'!H11,"*")</f>
        <v>8268595.61</v>
      </c>
      <c r="G15" s="47">
        <f>IF('Town Data'!K11&gt;9,'Town Data'!J11,"*")</f>
        <v>1980204.08</v>
      </c>
      <c r="H15" s="48">
        <f>IF('Town Data'!M11&gt;9,'Town Data'!L11,"*")</f>
        <v>2847832.52</v>
      </c>
      <c r="I15" s="9">
        <f t="shared" si="0"/>
        <v>0.0038342254834251373</v>
      </c>
      <c r="J15" s="9">
        <f t="shared" si="1"/>
        <v>0.029580496571848254</v>
      </c>
      <c r="K15" s="9">
        <f t="shared" si="2"/>
        <v>0.026854254757930754</v>
      </c>
      <c r="L15" s="15"/>
    </row>
    <row r="16" spans="1:12" ht="15">
      <c r="A16" s="15"/>
      <c r="B16" s="28" t="str">
        <f>'Town Data'!A12</f>
        <v>CAMBRIDGE</v>
      </c>
      <c r="C16" s="53">
        <f>IF('Town Data'!C12&gt;9,'Town Data'!B12,"*")</f>
        <v>742153.58</v>
      </c>
      <c r="D16" s="54">
        <f>IF('Town Data'!E12&gt;9,'Town Data'!D12,"*")</f>
        <v>1071149.35</v>
      </c>
      <c r="E16" s="55" t="str">
        <f>IF('Town Data'!G12&gt;9,'Town Data'!F12,"*")</f>
        <v>*</v>
      </c>
      <c r="F16" s="54">
        <f>IF('Town Data'!I12&gt;9,'Town Data'!H12,"*")</f>
        <v>541979.29</v>
      </c>
      <c r="G16" s="54">
        <f>IF('Town Data'!K12&gt;9,'Town Data'!J12,"*")</f>
        <v>593536.57</v>
      </c>
      <c r="H16" s="55" t="str">
        <f>IF('Town Data'!M12&gt;9,'Town Data'!L12,"*")</f>
        <v>*</v>
      </c>
      <c r="I16" s="26">
        <f t="shared" si="0"/>
        <v>0.3693393708826031</v>
      </c>
      <c r="J16" s="26">
        <f t="shared" si="1"/>
        <v>0.8046897261949676</v>
      </c>
      <c r="K16" s="26">
        <f t="shared" si="2"/>
      </c>
      <c r="L16" s="15"/>
    </row>
    <row r="17" spans="1:12" ht="15">
      <c r="A17" s="15"/>
      <c r="B17" s="27" t="str">
        <f>'Town Data'!A13</f>
        <v>CASTLETON</v>
      </c>
      <c r="C17" s="52">
        <f>IF('Town Data'!C13&gt;9,'Town Data'!B13,"*")</f>
        <v>258595.52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266317.8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-0.028996484651044725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CHESTER</v>
      </c>
      <c r="C18" s="51">
        <f>IF('Town Data'!C14&gt;9,'Town Data'!B14,"*")</f>
        <v>298490.77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260689.89</v>
      </c>
      <c r="G18" s="47">
        <f>IF('Town Data'!K14&gt;9,'Town Data'!J14,"*")</f>
        <v>100491.47</v>
      </c>
      <c r="H18" s="48" t="str">
        <f>IF('Town Data'!M14&gt;9,'Town Data'!L14,"*")</f>
        <v>*</v>
      </c>
      <c r="I18" s="9">
        <f t="shared" si="0"/>
        <v>0.1450032450433732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COLCHESTER</v>
      </c>
      <c r="C19" s="52">
        <f>IF('Town Data'!C15&gt;9,'Town Data'!B15,"*")</f>
        <v>1960324.12</v>
      </c>
      <c r="D19" s="44" t="str">
        <f>IF('Town Data'!E15&gt;9,'Town Data'!D15,"*")</f>
        <v>*</v>
      </c>
      <c r="E19" s="45">
        <f>IF('Town Data'!G15&gt;9,'Town Data'!F15,"*")</f>
        <v>299091.03</v>
      </c>
      <c r="F19" s="44">
        <f>IF('Town Data'!I15&gt;9,'Town Data'!H15,"*")</f>
        <v>1979267.72</v>
      </c>
      <c r="G19" s="44" t="str">
        <f>IF('Town Data'!K15&gt;9,'Town Data'!J15,"*")</f>
        <v>*</v>
      </c>
      <c r="H19" s="45">
        <f>IF('Town Data'!M15&gt;9,'Town Data'!L15,"*")</f>
        <v>284158.81</v>
      </c>
      <c r="I19" s="22">
        <f t="shared" si="0"/>
        <v>-0.009571014476000174</v>
      </c>
      <c r="J19" s="22">
        <f t="shared" si="1"/>
      </c>
      <c r="K19" s="22">
        <f t="shared" si="2"/>
        <v>0.052548854635195125</v>
      </c>
      <c r="L19" s="15"/>
    </row>
    <row r="20" spans="1:12" ht="15">
      <c r="A20" s="15"/>
      <c r="B20" s="15" t="str">
        <f>'Town Data'!A16</f>
        <v>DERBY</v>
      </c>
      <c r="C20" s="51">
        <f>IF('Town Data'!C16&gt;9,'Town Data'!B16,"*")</f>
        <v>765687.1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682326.2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0.12217162407071577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DORSET</v>
      </c>
      <c r="C21" s="52">
        <f>IF('Town Data'!C17&gt;9,'Town Data'!B17,"*")</f>
        <v>379288.59</v>
      </c>
      <c r="D21" s="44">
        <f>IF('Town Data'!E17&gt;9,'Town Data'!D17,"*")</f>
        <v>169431.71</v>
      </c>
      <c r="E21" s="45" t="str">
        <f>IF('Town Data'!G17&gt;9,'Town Data'!F17,"*")</f>
        <v>*</v>
      </c>
      <c r="F21" s="44">
        <f>IF('Town Data'!I17&gt;9,'Town Data'!H17,"*")</f>
        <v>366527.81</v>
      </c>
      <c r="G21" s="44">
        <f>IF('Town Data'!K17&gt;9,'Town Data'!J17,"*")</f>
        <v>136004.7</v>
      </c>
      <c r="H21" s="45" t="str">
        <f>IF('Town Data'!M17&gt;9,'Town Data'!L17,"*")</f>
        <v>*</v>
      </c>
      <c r="I21" s="22">
        <f t="shared" si="0"/>
        <v>0.03481531183131787</v>
      </c>
      <c r="J21" s="22">
        <f t="shared" si="1"/>
        <v>0.24577834442486163</v>
      </c>
      <c r="K21" s="22">
        <f t="shared" si="2"/>
      </c>
      <c r="L21" s="15"/>
    </row>
    <row r="22" spans="1:12" ht="15">
      <c r="A22" s="15"/>
      <c r="B22" s="15" t="str">
        <f>'Town Data'!A18</f>
        <v>DOVER</v>
      </c>
      <c r="C22" s="51">
        <f>IF('Town Data'!C18&gt;9,'Town Data'!B18,"*")</f>
        <v>928548.13</v>
      </c>
      <c r="D22" s="47">
        <f>IF('Town Data'!E18&gt;9,'Town Data'!D18,"*")</f>
        <v>647276.75</v>
      </c>
      <c r="E22" s="48">
        <f>IF('Town Data'!G18&gt;9,'Town Data'!F18,"*")</f>
        <v>302638.55</v>
      </c>
      <c r="F22" s="46">
        <f>IF('Town Data'!I18&gt;9,'Town Data'!H18,"*")</f>
        <v>675092.76</v>
      </c>
      <c r="G22" s="47">
        <f>IF('Town Data'!K18&gt;9,'Town Data'!J18,"*")</f>
        <v>652511.47</v>
      </c>
      <c r="H22" s="48">
        <f>IF('Town Data'!M18&gt;9,'Town Data'!L18,"*")</f>
        <v>234682.99</v>
      </c>
      <c r="I22" s="9">
        <f t="shared" si="0"/>
        <v>0.37543784353427223</v>
      </c>
      <c r="J22" s="9">
        <f t="shared" si="1"/>
        <v>-0.008022418364538438</v>
      </c>
      <c r="K22" s="9">
        <f t="shared" si="2"/>
        <v>0.28956321035452975</v>
      </c>
      <c r="L22" s="15"/>
    </row>
    <row r="23" spans="1:12" ht="15">
      <c r="A23" s="15"/>
      <c r="B23" s="27" t="str">
        <f>'Town Data'!A19</f>
        <v>ENOSBURG</v>
      </c>
      <c r="C23" s="52">
        <f>IF('Town Data'!C19&gt;9,'Town Data'!B19,"*")</f>
        <v>307466.67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318898.01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-0.035846382359049606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ESSEX</v>
      </c>
      <c r="C24" s="51">
        <f>IF('Town Data'!C20&gt;9,'Town Data'!B20,"*")</f>
        <v>3005163.25</v>
      </c>
      <c r="D24" s="47" t="str">
        <f>IF('Town Data'!E20&gt;9,'Town Data'!D20,"*")</f>
        <v>*</v>
      </c>
      <c r="E24" s="48">
        <f>IF('Town Data'!G20&gt;9,'Town Data'!F20,"*")</f>
        <v>314230.39</v>
      </c>
      <c r="F24" s="46">
        <f>IF('Town Data'!I20&gt;9,'Town Data'!H20,"*")</f>
        <v>2887769.09</v>
      </c>
      <c r="G24" s="47" t="str">
        <f>IF('Town Data'!K20&gt;9,'Town Data'!J20,"*")</f>
        <v>*</v>
      </c>
      <c r="H24" s="48">
        <f>IF('Town Data'!M20&gt;9,'Town Data'!L20,"*")</f>
        <v>334183.39</v>
      </c>
      <c r="I24" s="9">
        <f t="shared" si="0"/>
        <v>0.04065219771432631</v>
      </c>
      <c r="J24" s="9">
        <f t="shared" si="1"/>
      </c>
      <c r="K24" s="9">
        <f t="shared" si="2"/>
        <v>-0.05970673766879916</v>
      </c>
      <c r="L24" s="15"/>
    </row>
    <row r="25" spans="1:12" ht="15">
      <c r="A25" s="15"/>
      <c r="B25" s="27" t="str">
        <f>'Town Data'!A21</f>
        <v>FAIR HAVEN</v>
      </c>
      <c r="C25" s="52">
        <f>IF('Town Data'!C21&gt;9,'Town Data'!B21,"*")</f>
        <v>393534.36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391369.06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0.005532629482770018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FERRISBURGH</v>
      </c>
      <c r="C26" s="51" t="str">
        <f>IF('Town Data'!C22&gt;9,'Town Data'!B22,"*")</f>
        <v>*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234244.82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HARDWICK</v>
      </c>
      <c r="C27" s="52">
        <f>IF('Town Data'!C23&gt;9,'Town Data'!B23,"*")</f>
        <v>235216.39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199575.06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0.17858609186939498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HARTFORD</v>
      </c>
      <c r="C28" s="51">
        <f>IF('Town Data'!C24&gt;9,'Town Data'!B24,"*")</f>
        <v>1664134.61</v>
      </c>
      <c r="D28" s="47">
        <f>IF('Town Data'!E24&gt;9,'Town Data'!D24,"*")</f>
        <v>741743.4</v>
      </c>
      <c r="E28" s="48">
        <f>IF('Town Data'!G24&gt;9,'Town Data'!F24,"*")</f>
        <v>320262.25</v>
      </c>
      <c r="F28" s="46">
        <f>IF('Town Data'!I24&gt;9,'Town Data'!H24,"*")</f>
        <v>1577730.52</v>
      </c>
      <c r="G28" s="47">
        <f>IF('Town Data'!K24&gt;9,'Town Data'!J24,"*")</f>
        <v>666478.12</v>
      </c>
      <c r="H28" s="48">
        <f>IF('Town Data'!M24&gt;9,'Town Data'!L24,"*")</f>
        <v>295679.31</v>
      </c>
      <c r="I28" s="9">
        <f t="shared" si="0"/>
        <v>0.054764795955142</v>
      </c>
      <c r="J28" s="9">
        <f t="shared" si="1"/>
        <v>0.11292985882267227</v>
      </c>
      <c r="K28" s="9">
        <f t="shared" si="2"/>
        <v>0.08314054845433724</v>
      </c>
      <c r="L28" s="15"/>
    </row>
    <row r="29" spans="1:12" ht="15">
      <c r="A29" s="15"/>
      <c r="B29" s="27" t="str">
        <f>'Town Data'!A25</f>
        <v>HINESBURG</v>
      </c>
      <c r="C29" s="52">
        <f>IF('Town Data'!C25&gt;9,'Town Data'!B25,"*")</f>
        <v>410471.55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406396.13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0.010028195888577934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JAY</v>
      </c>
      <c r="C30" s="51" t="str">
        <f>IF('Town Data'!C26&gt;9,'Town Data'!B26,"*")</f>
        <v>*</v>
      </c>
      <c r="D30" s="47">
        <f>IF('Town Data'!E26&gt;9,'Town Data'!D26,"*")</f>
        <v>591120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507377.33</v>
      </c>
      <c r="H30" s="48" t="str">
        <f>IF('Town Data'!M26&gt;9,'Town Data'!L26,"*")</f>
        <v>*</v>
      </c>
      <c r="I30" s="9">
        <f t="shared" si="0"/>
      </c>
      <c r="J30" s="9">
        <f t="shared" si="1"/>
        <v>0.16505008215483333</v>
      </c>
      <c r="K30" s="9">
        <f t="shared" si="2"/>
      </c>
      <c r="L30" s="15"/>
    </row>
    <row r="31" spans="1:12" ht="15">
      <c r="A31" s="15"/>
      <c r="B31" s="27" t="str">
        <f>'Town Data'!A27</f>
        <v>JOHNSON</v>
      </c>
      <c r="C31" s="52">
        <f>IF('Town Data'!C27&gt;9,'Town Data'!B27,"*")</f>
        <v>229153.28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195197.8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0.17395421464791105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KILLINGTON</v>
      </c>
      <c r="C32" s="51">
        <f>IF('Town Data'!C28&gt;9,'Town Data'!B28,"*")</f>
        <v>2200070.89</v>
      </c>
      <c r="D32" s="47">
        <f>IF('Town Data'!E28&gt;9,'Town Data'!D28,"*")</f>
        <v>2781047.83</v>
      </c>
      <c r="E32" s="48">
        <f>IF('Town Data'!G28&gt;9,'Town Data'!F28,"*")</f>
        <v>1052845.71</v>
      </c>
      <c r="F32" s="46">
        <f>IF('Town Data'!I28&gt;9,'Town Data'!H28,"*")</f>
        <v>1541426.93</v>
      </c>
      <c r="G32" s="47">
        <f>IF('Town Data'!K28&gt;9,'Town Data'!J28,"*")</f>
        <v>2204252.74</v>
      </c>
      <c r="H32" s="48">
        <f>IF('Town Data'!M28&gt;9,'Town Data'!L28,"*")</f>
        <v>744636.9</v>
      </c>
      <c r="I32" s="9">
        <f t="shared" si="0"/>
        <v>0.42729496103976866</v>
      </c>
      <c r="J32" s="9">
        <f t="shared" si="1"/>
        <v>0.2616737543445221</v>
      </c>
      <c r="K32" s="9">
        <f t="shared" si="2"/>
        <v>0.4139048306631056</v>
      </c>
      <c r="L32" s="15"/>
    </row>
    <row r="33" spans="1:12" ht="15">
      <c r="A33" s="15"/>
      <c r="B33" s="27" t="str">
        <f>'Town Data'!A29</f>
        <v>LONDONDERRY</v>
      </c>
      <c r="C33" s="52">
        <f>IF('Town Data'!C29&gt;9,'Town Data'!B29,"*")</f>
        <v>256077.62</v>
      </c>
      <c r="D33" s="44">
        <f>IF('Town Data'!E29&gt;9,'Town Data'!D29,"*")</f>
        <v>71451.26</v>
      </c>
      <c r="E33" s="45" t="str">
        <f>IF('Town Data'!G29&gt;9,'Town Data'!F29,"*")</f>
        <v>*</v>
      </c>
      <c r="F33" s="44">
        <f>IF('Town Data'!I29&gt;9,'Town Data'!H29,"*")</f>
        <v>206197.7</v>
      </c>
      <c r="G33" s="44">
        <f>IF('Town Data'!K29&gt;9,'Town Data'!J29,"*")</f>
        <v>48339.29</v>
      </c>
      <c r="H33" s="45" t="str">
        <f>IF('Town Data'!M29&gt;9,'Town Data'!L29,"*")</f>
        <v>*</v>
      </c>
      <c r="I33" s="22">
        <f t="shared" si="0"/>
        <v>0.24190337719576882</v>
      </c>
      <c r="J33" s="22">
        <f t="shared" si="1"/>
        <v>0.47811976551579455</v>
      </c>
      <c r="K33" s="22">
        <f t="shared" si="2"/>
      </c>
      <c r="L33" s="15"/>
    </row>
    <row r="34" spans="1:12" ht="15">
      <c r="A34" s="15"/>
      <c r="B34" s="15" t="str">
        <f>'Town Data'!A30</f>
        <v>LUDLOW</v>
      </c>
      <c r="C34" s="51">
        <f>IF('Town Data'!C30&gt;9,'Town Data'!B30,"*")</f>
        <v>2211916.83</v>
      </c>
      <c r="D34" s="47">
        <f>IF('Town Data'!E30&gt;9,'Town Data'!D30,"*")</f>
        <v>2226735.72</v>
      </c>
      <c r="E34" s="48">
        <f>IF('Town Data'!G30&gt;9,'Town Data'!F30,"*")</f>
        <v>635968.61</v>
      </c>
      <c r="F34" s="46">
        <f>IF('Town Data'!I30&gt;9,'Town Data'!H30,"*")</f>
        <v>1568412.83</v>
      </c>
      <c r="G34" s="47">
        <f>IF('Town Data'!K30&gt;9,'Town Data'!J30,"*")</f>
        <v>1969415.81</v>
      </c>
      <c r="H34" s="48">
        <f>IF('Town Data'!M30&gt;9,'Town Data'!L30,"*")</f>
        <v>454650.23</v>
      </c>
      <c r="I34" s="9">
        <f t="shared" si="0"/>
        <v>0.4102899362280784</v>
      </c>
      <c r="J34" s="9">
        <f t="shared" si="1"/>
        <v>0.13065798938620288</v>
      </c>
      <c r="K34" s="9">
        <f t="shared" si="2"/>
        <v>0.3988085082459983</v>
      </c>
      <c r="L34" s="15"/>
    </row>
    <row r="35" spans="1:12" ht="15">
      <c r="A35" s="15"/>
      <c r="B35" s="27" t="str">
        <f>'Town Data'!A31</f>
        <v>LYNDON</v>
      </c>
      <c r="C35" s="52">
        <f>IF('Town Data'!C31&gt;9,'Town Data'!B31,"*")</f>
        <v>821333.49</v>
      </c>
      <c r="D35" s="44" t="str">
        <f>IF('Town Data'!E31&gt;9,'Town Data'!D31,"*")</f>
        <v>*</v>
      </c>
      <c r="E35" s="45">
        <f>IF('Town Data'!G31&gt;9,'Town Data'!F31,"*")</f>
        <v>89165.28</v>
      </c>
      <c r="F35" s="44">
        <f>IF('Town Data'!I31&gt;9,'Town Data'!H31,"*")</f>
        <v>810344.8</v>
      </c>
      <c r="G35" s="44" t="str">
        <f>IF('Town Data'!K31&gt;9,'Town Data'!J31,"*")</f>
        <v>*</v>
      </c>
      <c r="H35" s="45">
        <f>IF('Town Data'!M31&gt;9,'Town Data'!L31,"*")</f>
        <v>96740.46</v>
      </c>
      <c r="I35" s="22">
        <f t="shared" si="0"/>
        <v>0.013560511525464152</v>
      </c>
      <c r="J35" s="22">
        <f t="shared" si="1"/>
      </c>
      <c r="K35" s="22">
        <f t="shared" si="2"/>
        <v>-0.07830415526244146</v>
      </c>
      <c r="L35" s="15"/>
    </row>
    <row r="36" spans="1:12" ht="15">
      <c r="A36" s="15"/>
      <c r="B36" s="15" t="str">
        <f>'Town Data'!A32</f>
        <v>MANCHESTER</v>
      </c>
      <c r="C36" s="51">
        <f>IF('Town Data'!C32&gt;9,'Town Data'!B32,"*")</f>
        <v>2214587.77</v>
      </c>
      <c r="D36" s="47">
        <f>IF('Town Data'!E32&gt;9,'Town Data'!D32,"*")</f>
        <v>1973830.5</v>
      </c>
      <c r="E36" s="48">
        <f>IF('Town Data'!G32&gt;9,'Town Data'!F32,"*")</f>
        <v>533051.66</v>
      </c>
      <c r="F36" s="46">
        <f>IF('Town Data'!I32&gt;9,'Town Data'!H32,"*")</f>
        <v>2130588.98</v>
      </c>
      <c r="G36" s="47">
        <f>IF('Town Data'!K32&gt;9,'Town Data'!J32,"*")</f>
        <v>1624119</v>
      </c>
      <c r="H36" s="48">
        <f>IF('Town Data'!M32&gt;9,'Town Data'!L32,"*")</f>
        <v>530004.76</v>
      </c>
      <c r="I36" s="9">
        <f t="shared" si="0"/>
        <v>0.03942514994140261</v>
      </c>
      <c r="J36" s="9">
        <f t="shared" si="1"/>
        <v>0.21532381555785013</v>
      </c>
      <c r="K36" s="9">
        <f t="shared" si="2"/>
        <v>0.005748816293649935</v>
      </c>
      <c r="L36" s="15"/>
    </row>
    <row r="37" spans="1:12" ht="15">
      <c r="A37" s="15"/>
      <c r="B37" s="27" t="str">
        <f>'Town Data'!A33</f>
        <v>MENDON</v>
      </c>
      <c r="C37" s="52" t="str">
        <f>IF('Town Data'!C33&gt;9,'Town Data'!B33,"*")</f>
        <v>*</v>
      </c>
      <c r="D37" s="44">
        <f>IF('Town Data'!E33&gt;9,'Town Data'!D33,"*")</f>
        <v>269398.95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MIDDLEBURY</v>
      </c>
      <c r="C38" s="51">
        <f>IF('Town Data'!C34&gt;9,'Town Data'!B34,"*")</f>
        <v>1820589</v>
      </c>
      <c r="D38" s="47" t="str">
        <f>IF('Town Data'!E34&gt;9,'Town Data'!D34,"*")</f>
        <v>*</v>
      </c>
      <c r="E38" s="48">
        <f>IF('Town Data'!G34&gt;9,'Town Data'!F34,"*")</f>
        <v>294270.51</v>
      </c>
      <c r="F38" s="46">
        <f>IF('Town Data'!I34&gt;9,'Town Data'!H34,"*")</f>
        <v>1725109.21</v>
      </c>
      <c r="G38" s="47" t="str">
        <f>IF('Town Data'!K34&gt;9,'Town Data'!J34,"*")</f>
        <v>*</v>
      </c>
      <c r="H38" s="48">
        <f>IF('Town Data'!M34&gt;9,'Town Data'!L34,"*")</f>
        <v>281795.96</v>
      </c>
      <c r="I38" s="9">
        <f t="shared" si="0"/>
        <v>0.05534709886570024</v>
      </c>
      <c r="J38" s="9">
        <f t="shared" si="1"/>
      </c>
      <c r="K38" s="9">
        <f t="shared" si="2"/>
        <v>0.04426802286306726</v>
      </c>
      <c r="L38" s="15"/>
    </row>
    <row r="39" spans="1:12" ht="15">
      <c r="A39" s="15"/>
      <c r="B39" s="27" t="str">
        <f>'Town Data'!A35</f>
        <v>MILTON</v>
      </c>
      <c r="C39" s="52">
        <f>IF('Town Data'!C35&gt;9,'Town Data'!B35,"*")</f>
        <v>878150.74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882391.25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-0.004805702685741738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MONTGOMERY</v>
      </c>
      <c r="C40" s="51" t="str">
        <f>IF('Town Data'!C36&gt;9,'Town Data'!B36,"*")</f>
        <v>*</v>
      </c>
      <c r="D40" s="47">
        <f>IF('Town Data'!E36&gt;9,'Town Data'!D36,"*")</f>
        <v>72695.76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>
        <f>IF('Town Data'!K36&gt;9,'Town Data'!J36,"*")</f>
        <v>57462.82</v>
      </c>
      <c r="H40" s="48" t="str">
        <f>IF('Town Data'!M36&gt;9,'Town Data'!L36,"*")</f>
        <v>*</v>
      </c>
      <c r="I40" s="9">
        <f t="shared" si="0"/>
      </c>
      <c r="J40" s="9">
        <f t="shared" si="1"/>
        <v>0.26509210651339415</v>
      </c>
      <c r="K40" s="9">
        <f t="shared" si="2"/>
      </c>
      <c r="L40" s="15"/>
    </row>
    <row r="41" spans="1:12" ht="15">
      <c r="A41" s="15"/>
      <c r="B41" s="27" t="str">
        <f>'Town Data'!A37</f>
        <v>MONTPELIER</v>
      </c>
      <c r="C41" s="52">
        <f>IF('Town Data'!C37&gt;9,'Town Data'!B37,"*")</f>
        <v>1855270.76</v>
      </c>
      <c r="D41" s="44" t="str">
        <f>IF('Town Data'!E37&gt;9,'Town Data'!D37,"*")</f>
        <v>*</v>
      </c>
      <c r="E41" s="45">
        <f>IF('Town Data'!G37&gt;9,'Town Data'!F37,"*")</f>
        <v>392421.15</v>
      </c>
      <c r="F41" s="44">
        <f>IF('Town Data'!I37&gt;9,'Town Data'!H37,"*")</f>
        <v>1929699.24</v>
      </c>
      <c r="G41" s="44">
        <f>IF('Town Data'!K37&gt;9,'Town Data'!J37,"*")</f>
        <v>189210</v>
      </c>
      <c r="H41" s="45">
        <f>IF('Town Data'!M37&gt;9,'Town Data'!L37,"*")</f>
        <v>409015.01</v>
      </c>
      <c r="I41" s="22">
        <f t="shared" si="0"/>
        <v>-0.03856998979799566</v>
      </c>
      <c r="J41" s="22">
        <f t="shared" si="1"/>
      </c>
      <c r="K41" s="22">
        <f t="shared" si="2"/>
        <v>-0.04057029594097289</v>
      </c>
      <c r="L41" s="15"/>
    </row>
    <row r="42" spans="1:12" ht="15">
      <c r="A42" s="15"/>
      <c r="B42" s="15" t="str">
        <f>'Town Data'!A38</f>
        <v>MORRISTOWN</v>
      </c>
      <c r="C42" s="51">
        <f>IF('Town Data'!C38&gt;9,'Town Data'!B38,"*")</f>
        <v>1018658.46</v>
      </c>
      <c r="D42" s="47">
        <f>IF('Town Data'!E38&gt;9,'Town Data'!D38,"*")</f>
        <v>126616.82</v>
      </c>
      <c r="E42" s="48">
        <f>IF('Town Data'!G38&gt;9,'Town Data'!F38,"*")</f>
        <v>93290.74</v>
      </c>
      <c r="F42" s="46">
        <f>IF('Town Data'!I38&gt;9,'Town Data'!H38,"*")</f>
        <v>1042137.5</v>
      </c>
      <c r="G42" s="47">
        <f>IF('Town Data'!K38&gt;9,'Town Data'!J38,"*")</f>
        <v>89918.4</v>
      </c>
      <c r="H42" s="48">
        <f>IF('Town Data'!M38&gt;9,'Town Data'!L38,"*")</f>
        <v>87785.04</v>
      </c>
      <c r="I42" s="9">
        <f t="shared" si="0"/>
        <v>-0.022529694977870038</v>
      </c>
      <c r="J42" s="9">
        <f t="shared" si="1"/>
        <v>0.408130260324917</v>
      </c>
      <c r="K42" s="9">
        <f t="shared" si="2"/>
        <v>0.06271797563685125</v>
      </c>
      <c r="L42" s="15"/>
    </row>
    <row r="43" spans="1:12" ht="15">
      <c r="A43" s="15"/>
      <c r="B43" s="27" t="str">
        <f>'Town Data'!A39</f>
        <v>MOUNT HOLLY</v>
      </c>
      <c r="C43" s="52" t="str">
        <f>IF('Town Data'!C39&gt;9,'Town Data'!B39,"*")</f>
        <v>*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>
        <f>IF('Town Data'!K39&gt;9,'Town Data'!J39,"*")</f>
        <v>31569</v>
      </c>
      <c r="H43" s="45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NEWPORT</v>
      </c>
      <c r="C44" s="51">
        <f>IF('Town Data'!C40&gt;9,'Town Data'!B40,"*")</f>
        <v>761600.59</v>
      </c>
      <c r="D44" s="47" t="str">
        <f>IF('Town Data'!E40&gt;9,'Town Data'!D40,"*")</f>
        <v>*</v>
      </c>
      <c r="E44" s="48">
        <f>IF('Town Data'!G40&gt;9,'Town Data'!F40,"*")</f>
        <v>127730.15</v>
      </c>
      <c r="F44" s="46">
        <f>IF('Town Data'!I40&gt;9,'Town Data'!H40,"*")</f>
        <v>716799.54</v>
      </c>
      <c r="G44" s="47" t="str">
        <f>IF('Town Data'!K40&gt;9,'Town Data'!J40,"*")</f>
        <v>*</v>
      </c>
      <c r="H44" s="48">
        <f>IF('Town Data'!M40&gt;9,'Town Data'!L40,"*")</f>
        <v>115115.5</v>
      </c>
      <c r="I44" s="9">
        <f t="shared" si="0"/>
        <v>0.06250150495353266</v>
      </c>
      <c r="J44" s="9">
        <f t="shared" si="1"/>
      </c>
      <c r="K44" s="9">
        <f t="shared" si="2"/>
        <v>0.10958254970008378</v>
      </c>
      <c r="L44" s="15"/>
    </row>
    <row r="45" spans="1:12" ht="15">
      <c r="A45" s="15"/>
      <c r="B45" s="27" t="str">
        <f>'Town Data'!A41</f>
        <v>NORTHFIELD</v>
      </c>
      <c r="C45" s="52">
        <f>IF('Town Data'!C41&gt;9,'Town Data'!B41,"*")</f>
        <v>283770.41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230049.71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  <v>0.2335177905679602</v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PITTSFIELD</v>
      </c>
      <c r="C46" s="51" t="str">
        <f>IF('Town Data'!C42&gt;9,'Town Data'!B42,"*")</f>
        <v>*</v>
      </c>
      <c r="D46" s="47">
        <f>IF('Town Data'!E42&gt;9,'Town Data'!D42,"*")</f>
        <v>34798.7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>
        <f>IF('Town Data'!K42&gt;9,'Town Data'!J42,"*")</f>
        <v>50897.45</v>
      </c>
      <c r="H46" s="48" t="str">
        <f>IF('Town Data'!M42&gt;9,'Town Data'!L42,"*")</f>
        <v>*</v>
      </c>
      <c r="I46" s="9">
        <f t="shared" si="0"/>
      </c>
      <c r="J46" s="9">
        <f t="shared" si="1"/>
        <v>-0.31629777130288456</v>
      </c>
      <c r="K46" s="9">
        <f t="shared" si="2"/>
      </c>
      <c r="L46" s="15"/>
    </row>
    <row r="47" spans="1:12" ht="15">
      <c r="A47" s="15"/>
      <c r="B47" s="27" t="str">
        <f>'Town Data'!A43</f>
        <v>PLYMOUTH</v>
      </c>
      <c r="C47" s="52" t="str">
        <f>IF('Town Data'!C43&gt;9,'Town Data'!B43,"*")</f>
        <v>*</v>
      </c>
      <c r="D47" s="44">
        <f>IF('Town Data'!E43&gt;9,'Town Data'!D43,"*")</f>
        <v>67367.05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>
        <f>IF('Town Data'!K43&gt;9,'Town Data'!J43,"*")</f>
        <v>64745.89</v>
      </c>
      <c r="H47" s="45" t="str">
        <f>IF('Town Data'!M43&gt;9,'Town Data'!L43,"*")</f>
        <v>*</v>
      </c>
      <c r="I47" s="22">
        <f t="shared" si="0"/>
      </c>
      <c r="J47" s="22">
        <f t="shared" si="1"/>
        <v>0.04048380522686465</v>
      </c>
      <c r="K47" s="22">
        <f t="shared" si="2"/>
      </c>
      <c r="L47" s="15"/>
    </row>
    <row r="48" spans="1:12" ht="15">
      <c r="A48" s="15"/>
      <c r="B48" s="15" t="str">
        <f>'Town Data'!A44</f>
        <v>POULTNEY</v>
      </c>
      <c r="C48" s="51">
        <f>IF('Town Data'!C44&gt;9,'Town Data'!B44,"*")</f>
        <v>156762.27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144216.42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0.08699321478095196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RANDOLPH</v>
      </c>
      <c r="C49" s="52">
        <f>IF('Town Data'!C45&gt;9,'Town Data'!B45,"*")</f>
        <v>447536.77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505670.96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-0.11496446226613448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RICHMOND</v>
      </c>
      <c r="C50" s="51" t="str">
        <f>IF('Town Data'!C46&gt;9,'Town Data'!B46,"*")</f>
        <v>*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262616.09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ROCKINGHAM</v>
      </c>
      <c r="C51" s="52">
        <f>IF('Town Data'!C47&gt;9,'Town Data'!B47,"*")</f>
        <v>397529.38</v>
      </c>
      <c r="D51" s="44" t="str">
        <f>IF('Town Data'!E47&gt;9,'Town Data'!D47,"*")</f>
        <v>*</v>
      </c>
      <c r="E51" s="45">
        <f>IF('Town Data'!G47&gt;9,'Town Data'!F47,"*")</f>
        <v>98803.88</v>
      </c>
      <c r="F51" s="44">
        <f>IF('Town Data'!I47&gt;9,'Town Data'!H47,"*")</f>
        <v>435228.37</v>
      </c>
      <c r="G51" s="44" t="str">
        <f>IF('Town Data'!K47&gt;9,'Town Data'!J47,"*")</f>
        <v>*</v>
      </c>
      <c r="H51" s="45">
        <f>IF('Town Data'!M47&gt;9,'Town Data'!L47,"*")</f>
        <v>106447.19</v>
      </c>
      <c r="I51" s="22">
        <f t="shared" si="0"/>
        <v>-0.0866188709159745</v>
      </c>
      <c r="J51" s="22">
        <f t="shared" si="1"/>
      </c>
      <c r="K51" s="22">
        <f t="shared" si="2"/>
        <v>-0.07180377424711726</v>
      </c>
      <c r="L51" s="15"/>
    </row>
    <row r="52" spans="1:12" ht="15">
      <c r="A52" s="15"/>
      <c r="B52" s="15" t="str">
        <f>'Town Data'!A48</f>
        <v>ROYALTON</v>
      </c>
      <c r="C52" s="51">
        <f>IF('Town Data'!C48&gt;9,'Town Data'!B48,"*")</f>
        <v>282907.88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278170.89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0.017029064399944907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RUTLAND</v>
      </c>
      <c r="C53" s="52">
        <f>IF('Town Data'!C49&gt;9,'Town Data'!B49,"*")</f>
        <v>4379583.91</v>
      </c>
      <c r="D53" s="44">
        <f>IF('Town Data'!E49&gt;9,'Town Data'!D49,"*")</f>
        <v>837477.04</v>
      </c>
      <c r="E53" s="45">
        <f>IF('Town Data'!G49&gt;9,'Town Data'!F49,"*")</f>
        <v>532024</v>
      </c>
      <c r="F53" s="44">
        <f>IF('Town Data'!I49&gt;9,'Town Data'!H49,"*")</f>
        <v>4205843.21</v>
      </c>
      <c r="G53" s="44">
        <f>IF('Town Data'!K49&gt;9,'Town Data'!J49,"*")</f>
        <v>527279.3</v>
      </c>
      <c r="H53" s="45">
        <f>IF('Town Data'!M49&gt;9,'Town Data'!L49,"*")</f>
        <v>501450.61</v>
      </c>
      <c r="I53" s="22">
        <f t="shared" si="0"/>
        <v>0.041309362076766575</v>
      </c>
      <c r="J53" s="22">
        <f t="shared" si="1"/>
        <v>0.5882987251727879</v>
      </c>
      <c r="K53" s="22">
        <f t="shared" si="2"/>
        <v>0.060969892927241656</v>
      </c>
      <c r="L53" s="15"/>
    </row>
    <row r="54" spans="1:12" ht="15">
      <c r="A54" s="15"/>
      <c r="B54" s="15" t="str">
        <f>'Town Data'!A50</f>
        <v>SHELBURNE</v>
      </c>
      <c r="C54" s="51">
        <f>IF('Town Data'!C50&gt;9,'Town Data'!B50,"*")</f>
        <v>835358.49</v>
      </c>
      <c r="D54" s="47">
        <f>IF('Town Data'!E50&gt;9,'Town Data'!D50,"*")</f>
        <v>112563.07</v>
      </c>
      <c r="E54" s="48">
        <f>IF('Town Data'!G50&gt;9,'Town Data'!F50,"*")</f>
        <v>106048.14</v>
      </c>
      <c r="F54" s="46">
        <f>IF('Town Data'!I50&gt;9,'Town Data'!H50,"*")</f>
        <v>729100.89</v>
      </c>
      <c r="G54" s="47" t="str">
        <f>IF('Town Data'!K50&gt;9,'Town Data'!J50,"*")</f>
        <v>*</v>
      </c>
      <c r="H54" s="48">
        <f>IF('Town Data'!M50&gt;9,'Town Data'!L50,"*")</f>
        <v>119726.97</v>
      </c>
      <c r="I54" s="9">
        <f t="shared" si="0"/>
        <v>0.14573785529187872</v>
      </c>
      <c r="J54" s="9">
        <f t="shared" si="1"/>
      </c>
      <c r="K54" s="9">
        <f t="shared" si="2"/>
        <v>-0.11425019776245905</v>
      </c>
      <c r="L54" s="15"/>
    </row>
    <row r="55" spans="1:12" ht="15">
      <c r="A55" s="15"/>
      <c r="B55" s="27" t="str">
        <f>'Town Data'!A51</f>
        <v>SOUTH BURLINGTON</v>
      </c>
      <c r="C55" s="52">
        <f>IF('Town Data'!C51&gt;9,'Town Data'!B51,"*")</f>
        <v>7516935.46</v>
      </c>
      <c r="D55" s="44">
        <f>IF('Town Data'!E51&gt;9,'Town Data'!D51,"*")</f>
        <v>2596385.22</v>
      </c>
      <c r="E55" s="45">
        <f>IF('Town Data'!G51&gt;9,'Town Data'!F51,"*")</f>
        <v>954186.07</v>
      </c>
      <c r="F55" s="44">
        <f>IF('Town Data'!I51&gt;9,'Town Data'!H51,"*")</f>
        <v>7684653.62</v>
      </c>
      <c r="G55" s="44">
        <f>IF('Town Data'!K51&gt;9,'Town Data'!J51,"*")</f>
        <v>1888188.9</v>
      </c>
      <c r="H55" s="45">
        <f>IF('Town Data'!M51&gt;9,'Town Data'!L51,"*")</f>
        <v>1010780.84</v>
      </c>
      <c r="I55" s="22">
        <f t="shared" si="0"/>
        <v>-0.02182507739366399</v>
      </c>
      <c r="J55" s="22">
        <f t="shared" si="1"/>
        <v>0.37506645653938564</v>
      </c>
      <c r="K55" s="22">
        <f t="shared" si="2"/>
        <v>-0.055991138494473264</v>
      </c>
      <c r="L55" s="15"/>
    </row>
    <row r="56" spans="1:12" ht="15">
      <c r="A56" s="15"/>
      <c r="B56" s="15" t="str">
        <f>'Town Data'!A52</f>
        <v>SOUTH HERO</v>
      </c>
      <c r="C56" s="51">
        <f>IF('Town Data'!C52&gt;9,'Town Data'!B52,"*")</f>
        <v>113255.24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SPRINGFIELD</v>
      </c>
      <c r="C57" s="52">
        <f>IF('Town Data'!C53&gt;9,'Town Data'!B53,"*")</f>
        <v>830494.2</v>
      </c>
      <c r="D57" s="44" t="str">
        <f>IF('Town Data'!E53&gt;9,'Town Data'!D53,"*")</f>
        <v>*</v>
      </c>
      <c r="E57" s="45">
        <f>IF('Town Data'!G53&gt;9,'Town Data'!F53,"*")</f>
        <v>73868.87</v>
      </c>
      <c r="F57" s="44">
        <f>IF('Town Data'!I53&gt;9,'Town Data'!H53,"*")</f>
        <v>853177.27</v>
      </c>
      <c r="G57" s="44" t="str">
        <f>IF('Town Data'!K53&gt;9,'Town Data'!J53,"*")</f>
        <v>*</v>
      </c>
      <c r="H57" s="45">
        <f>IF('Town Data'!M53&gt;9,'Town Data'!L53,"*")</f>
        <v>69569.44</v>
      </c>
      <c r="I57" s="22">
        <f t="shared" si="0"/>
        <v>-0.02658658498954158</v>
      </c>
      <c r="J57" s="22">
        <f t="shared" si="1"/>
      </c>
      <c r="K57" s="22">
        <f t="shared" si="2"/>
        <v>0.06180055495631405</v>
      </c>
      <c r="L57" s="15"/>
    </row>
    <row r="58" spans="1:12" ht="15">
      <c r="A58" s="15"/>
      <c r="B58" s="15" t="str">
        <f>'Town Data'!A54</f>
        <v>ST ALBANS</v>
      </c>
      <c r="C58" s="51">
        <f>IF('Town Data'!C54&gt;9,'Town Data'!B54,"*")</f>
        <v>1572447.11</v>
      </c>
      <c r="D58" s="47" t="str">
        <f>IF('Town Data'!E54&gt;9,'Town Data'!D54,"*")</f>
        <v>*</v>
      </c>
      <c r="E58" s="48">
        <f>IF('Town Data'!G54&gt;9,'Town Data'!F54,"*")</f>
        <v>210606.64</v>
      </c>
      <c r="F58" s="46">
        <f>IF('Town Data'!I54&gt;9,'Town Data'!H54,"*")</f>
        <v>1426868.98</v>
      </c>
      <c r="G58" s="47" t="str">
        <f>IF('Town Data'!K54&gt;9,'Town Data'!J54,"*")</f>
        <v>*</v>
      </c>
      <c r="H58" s="48">
        <f>IF('Town Data'!M54&gt;9,'Town Data'!L54,"*")</f>
        <v>165540.59</v>
      </c>
      <c r="I58" s="9">
        <f t="shared" si="0"/>
        <v>0.10202627714283909</v>
      </c>
      <c r="J58" s="9">
        <f t="shared" si="1"/>
      </c>
      <c r="K58" s="9">
        <f t="shared" si="2"/>
        <v>0.2722356492749</v>
      </c>
      <c r="L58" s="15"/>
    </row>
    <row r="59" spans="1:12" ht="15">
      <c r="A59" s="15"/>
      <c r="B59" s="27" t="str">
        <f>'Town Data'!A55</f>
        <v>ST ALBANS TOWN</v>
      </c>
      <c r="C59" s="52">
        <f>IF('Town Data'!C55&gt;9,'Town Data'!B55,"*")</f>
        <v>691606.39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748219.2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-0.07566340184801451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ST JOHNSBURY</v>
      </c>
      <c r="C60" s="51">
        <f>IF('Town Data'!C56&gt;9,'Town Data'!B56,"*")</f>
        <v>959632.02</v>
      </c>
      <c r="D60" s="47" t="str">
        <f>IF('Town Data'!E56&gt;9,'Town Data'!D56,"*")</f>
        <v>*</v>
      </c>
      <c r="E60" s="48">
        <f>IF('Town Data'!G56&gt;9,'Town Data'!F56,"*")</f>
        <v>101668.27</v>
      </c>
      <c r="F60" s="46">
        <f>IF('Town Data'!I56&gt;9,'Town Data'!H56,"*")</f>
        <v>1041235.52</v>
      </c>
      <c r="G60" s="47" t="str">
        <f>IF('Town Data'!K56&gt;9,'Town Data'!J56,"*")</f>
        <v>*</v>
      </c>
      <c r="H60" s="48">
        <f>IF('Town Data'!M56&gt;9,'Town Data'!L56,"*")</f>
        <v>109108.6</v>
      </c>
      <c r="I60" s="9">
        <f t="shared" si="0"/>
        <v>-0.0783717981499517</v>
      </c>
      <c r="J60" s="9">
        <f t="shared" si="1"/>
      </c>
      <c r="K60" s="9">
        <f t="shared" si="2"/>
        <v>-0.06819196653609341</v>
      </c>
      <c r="L60" s="15"/>
    </row>
    <row r="61" spans="1:12" ht="15">
      <c r="A61" s="15"/>
      <c r="B61" s="27" t="str">
        <f>'Town Data'!A57</f>
        <v>STOWE</v>
      </c>
      <c r="C61" s="52">
        <f>IF('Town Data'!C57&gt;9,'Town Data'!B57,"*")</f>
        <v>3403735.8</v>
      </c>
      <c r="D61" s="44">
        <f>IF('Town Data'!E57&gt;9,'Town Data'!D57,"*")</f>
        <v>7726643.6</v>
      </c>
      <c r="E61" s="45">
        <f>IF('Town Data'!G57&gt;9,'Town Data'!F57,"*")</f>
        <v>1290461.75</v>
      </c>
      <c r="F61" s="44">
        <f>IF('Town Data'!I57&gt;9,'Town Data'!H57,"*")</f>
        <v>3064799.72</v>
      </c>
      <c r="G61" s="44">
        <f>IF('Town Data'!K57&gt;9,'Town Data'!J57,"*")</f>
        <v>6715626.39</v>
      </c>
      <c r="H61" s="45">
        <f>IF('Town Data'!M57&gt;9,'Town Data'!L57,"*")</f>
        <v>1046019.23</v>
      </c>
      <c r="I61" s="22">
        <f t="shared" si="0"/>
        <v>0.11058996050808814</v>
      </c>
      <c r="J61" s="22">
        <f t="shared" si="1"/>
        <v>0.15054697079418677</v>
      </c>
      <c r="K61" s="22">
        <f t="shared" si="2"/>
        <v>0.23368836154188105</v>
      </c>
      <c r="L61" s="15"/>
    </row>
    <row r="62" spans="1:12" ht="15">
      <c r="A62" s="15"/>
      <c r="B62" s="15" t="str">
        <f>'Town Data'!A58</f>
        <v>STRATTON</v>
      </c>
      <c r="C62" s="51">
        <f>IF('Town Data'!C58&gt;9,'Town Data'!B58,"*")</f>
        <v>1558158.72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>
        <f>IF('Town Data'!K58&gt;9,'Town Data'!J58,"*")</f>
        <v>1176036.1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SWANTON</v>
      </c>
      <c r="C63" s="52">
        <f>IF('Town Data'!C59&gt;9,'Town Data'!B59,"*")</f>
        <v>432064.08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430699.06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0.0031693126982910496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VERGENNES</v>
      </c>
      <c r="C64" s="51">
        <f>IF('Town Data'!C60&gt;9,'Town Data'!B60,"*")</f>
        <v>288597.25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284080.35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0.015900078974135395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WAITSFIELD</v>
      </c>
      <c r="C65" s="52">
        <f>IF('Town Data'!C61&gt;9,'Town Data'!B61,"*")</f>
        <v>717958.38</v>
      </c>
      <c r="D65" s="44">
        <f>IF('Town Data'!E61&gt;9,'Town Data'!D61,"*")</f>
        <v>268809.03</v>
      </c>
      <c r="E65" s="45">
        <f>IF('Town Data'!G61&gt;9,'Town Data'!F61,"*")</f>
        <v>253149.29</v>
      </c>
      <c r="F65" s="44">
        <f>IF('Town Data'!I61&gt;9,'Town Data'!H61,"*")</f>
        <v>600921.76</v>
      </c>
      <c r="G65" s="44">
        <f>IF('Town Data'!K61&gt;9,'Town Data'!J61,"*")</f>
        <v>135829.95</v>
      </c>
      <c r="H65" s="45">
        <f>IF('Town Data'!M61&gt;9,'Town Data'!L61,"*")</f>
        <v>188195.56</v>
      </c>
      <c r="I65" s="22">
        <f t="shared" si="0"/>
        <v>0.19476182723022045</v>
      </c>
      <c r="J65" s="22">
        <f t="shared" si="1"/>
        <v>0.9790114772183897</v>
      </c>
      <c r="K65" s="22">
        <f t="shared" si="2"/>
        <v>0.345139545268762</v>
      </c>
      <c r="L65" s="15"/>
    </row>
    <row r="66" spans="1:12" ht="15">
      <c r="A66" s="15"/>
      <c r="B66" s="15" t="str">
        <f>'Town Data'!A62</f>
        <v>WARREN</v>
      </c>
      <c r="C66" s="51">
        <f>IF('Town Data'!C62&gt;9,'Town Data'!B62,"*")</f>
        <v>869222.87</v>
      </c>
      <c r="D66" s="47">
        <f>IF('Town Data'!E62&gt;9,'Town Data'!D62,"*")</f>
        <v>943800.91</v>
      </c>
      <c r="E66" s="48">
        <f>IF('Town Data'!G62&gt;9,'Town Data'!F62,"*")</f>
        <v>340575.48</v>
      </c>
      <c r="F66" s="46">
        <f>IF('Town Data'!I62&gt;9,'Town Data'!H62,"*")</f>
        <v>664904.6</v>
      </c>
      <c r="G66" s="47">
        <f>IF('Town Data'!K62&gt;9,'Town Data'!J62,"*")</f>
        <v>727458.4</v>
      </c>
      <c r="H66" s="48">
        <f>IF('Town Data'!M62&gt;9,'Town Data'!L62,"*")</f>
        <v>268466.16</v>
      </c>
      <c r="I66" s="9">
        <f t="shared" si="0"/>
        <v>0.30728960214743595</v>
      </c>
      <c r="J66" s="9">
        <f t="shared" si="1"/>
        <v>0.29739502629978565</v>
      </c>
      <c r="K66" s="9">
        <f t="shared" si="2"/>
        <v>0.26859742769815015</v>
      </c>
      <c r="L66" s="15"/>
    </row>
    <row r="67" spans="1:12" ht="15">
      <c r="A67" s="15"/>
      <c r="B67" s="27" t="str">
        <f>'Town Data'!A63</f>
        <v>WATERBURY</v>
      </c>
      <c r="C67" s="52">
        <f>IF('Town Data'!C63&gt;9,'Town Data'!B63,"*")</f>
        <v>1257292.23</v>
      </c>
      <c r="D67" s="44">
        <f>IF('Town Data'!E63&gt;9,'Town Data'!D63,"*")</f>
        <v>527449.4</v>
      </c>
      <c r="E67" s="45">
        <f>IF('Town Data'!G63&gt;9,'Town Data'!F63,"*")</f>
        <v>389748.96</v>
      </c>
      <c r="F67" s="44">
        <f>IF('Town Data'!I63&gt;9,'Town Data'!H63,"*")</f>
        <v>1115982.62</v>
      </c>
      <c r="G67" s="44">
        <f>IF('Town Data'!K63&gt;9,'Town Data'!J63,"*")</f>
        <v>295793.67</v>
      </c>
      <c r="H67" s="45">
        <f>IF('Town Data'!M63&gt;9,'Town Data'!L63,"*")</f>
        <v>341526.66</v>
      </c>
      <c r="I67" s="22">
        <f t="shared" si="0"/>
        <v>0.1266234863048314</v>
      </c>
      <c r="J67" s="22">
        <f t="shared" si="1"/>
        <v>0.7831666242215395</v>
      </c>
      <c r="K67" s="22">
        <f t="shared" si="2"/>
        <v>0.1411962978234263</v>
      </c>
      <c r="L67" s="15"/>
    </row>
    <row r="68" spans="1:12" ht="15">
      <c r="A68" s="15"/>
      <c r="B68" s="15" t="str">
        <f>'Town Data'!A64</f>
        <v>WEST RUTLAND</v>
      </c>
      <c r="C68" s="51">
        <f>IF('Town Data'!C64&gt;9,'Town Data'!B64,"*")</f>
        <v>124874.87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119625.32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0.043883268191048416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WILLISTON</v>
      </c>
      <c r="C69" s="52">
        <f>IF('Town Data'!C65&gt;9,'Town Data'!B65,"*")</f>
        <v>3216323.23</v>
      </c>
      <c r="D69" s="44" t="str">
        <f>IF('Town Data'!E65&gt;9,'Town Data'!D65,"*")</f>
        <v>*</v>
      </c>
      <c r="E69" s="45">
        <f>IF('Town Data'!G65&gt;9,'Town Data'!F65,"*")</f>
        <v>451698.64</v>
      </c>
      <c r="F69" s="44">
        <f>IF('Town Data'!I65&gt;9,'Town Data'!H65,"*")</f>
        <v>3411812.59</v>
      </c>
      <c r="G69" s="44" t="str">
        <f>IF('Town Data'!K65&gt;9,'Town Data'!J65,"*")</f>
        <v>*</v>
      </c>
      <c r="H69" s="45">
        <f>IF('Town Data'!M65&gt;9,'Town Data'!L65,"*")</f>
        <v>444293.62</v>
      </c>
      <c r="I69" s="22">
        <f t="shared" si="0"/>
        <v>-0.0572978013425995</v>
      </c>
      <c r="J69" s="22">
        <f t="shared" si="1"/>
      </c>
      <c r="K69" s="22">
        <f t="shared" si="2"/>
        <v>0.016666951013161114</v>
      </c>
      <c r="L69" s="15"/>
    </row>
    <row r="70" spans="1:12" ht="15">
      <c r="A70" s="15"/>
      <c r="B70" s="15" t="str">
        <f>'Town Data'!A66</f>
        <v>WILMINGTON</v>
      </c>
      <c r="C70" s="51">
        <f>IF('Town Data'!C66&gt;9,'Town Data'!B66,"*")</f>
        <v>709143.44</v>
      </c>
      <c r="D70" s="47">
        <f>IF('Town Data'!E66&gt;9,'Town Data'!D66,"*")</f>
        <v>192757.49</v>
      </c>
      <c r="E70" s="48">
        <f>IF('Town Data'!G66&gt;9,'Town Data'!F66,"*")</f>
        <v>196351.79</v>
      </c>
      <c r="F70" s="46">
        <f>IF('Town Data'!I66&gt;9,'Town Data'!H66,"*")</f>
        <v>596420.04</v>
      </c>
      <c r="G70" s="47">
        <f>IF('Town Data'!K66&gt;9,'Town Data'!J66,"*")</f>
        <v>118677.81</v>
      </c>
      <c r="H70" s="48">
        <f>IF('Town Data'!M66&gt;9,'Town Data'!L66,"*")</f>
        <v>162248.68</v>
      </c>
      <c r="I70" s="9">
        <f t="shared" si="0"/>
        <v>0.18900002085778322</v>
      </c>
      <c r="J70" s="9">
        <f t="shared" si="1"/>
        <v>0.6242083503226087</v>
      </c>
      <c r="K70" s="9">
        <f t="shared" si="2"/>
        <v>0.2101903694994623</v>
      </c>
      <c r="L70" s="15"/>
    </row>
    <row r="71" spans="1:12" ht="15">
      <c r="A71" s="15"/>
      <c r="B71" s="27" t="str">
        <f>'Town Data'!A67</f>
        <v>WINDSOR</v>
      </c>
      <c r="C71" s="52">
        <f>IF('Town Data'!C67&gt;9,'Town Data'!B67,"*")</f>
        <v>209385.96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>
        <f>IF('Town Data'!I67&gt;9,'Town Data'!H67,"*")</f>
        <v>224411.6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  <v>-0.06695571886658272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WINHALL</v>
      </c>
      <c r="C72" s="51" t="str">
        <f>IF('Town Data'!C68&gt;9,'Town Data'!B68,"*")</f>
        <v>*</v>
      </c>
      <c r="D72" s="47">
        <f>IF('Town Data'!E68&gt;9,'Town Data'!D68,"*")</f>
        <v>582233.16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>
        <f>IF('Town Data'!K68&gt;9,'Town Data'!J68,"*")</f>
        <v>522254.6</v>
      </c>
      <c r="H72" s="48" t="str">
        <f>IF('Town Data'!M68&gt;9,'Town Data'!L68,"*")</f>
        <v>*</v>
      </c>
      <c r="I72" s="9">
        <f t="shared" si="3"/>
      </c>
      <c r="J72" s="9">
        <f t="shared" si="4"/>
        <v>0.11484544128476812</v>
      </c>
      <c r="K72" s="9">
        <f t="shared" si="5"/>
      </c>
      <c r="L72" s="15"/>
    </row>
    <row r="73" spans="1:12" ht="15">
      <c r="A73" s="15"/>
      <c r="B73" s="27" t="str">
        <f>'Town Data'!A69</f>
        <v>WINOOSKI</v>
      </c>
      <c r="C73" s="52">
        <f>IF('Town Data'!C69&gt;9,'Town Data'!B69,"*")</f>
        <v>884593.49</v>
      </c>
      <c r="D73" s="44" t="str">
        <f>IF('Town Data'!E69&gt;9,'Town Data'!D69,"*")</f>
        <v>*</v>
      </c>
      <c r="E73" s="45">
        <f>IF('Town Data'!G69&gt;9,'Town Data'!F69,"*")</f>
        <v>325940.2</v>
      </c>
      <c r="F73" s="44">
        <f>IF('Town Data'!I69&gt;9,'Town Data'!H69,"*")</f>
        <v>845979.29</v>
      </c>
      <c r="G73" s="44" t="str">
        <f>IF('Town Data'!K69&gt;9,'Town Data'!J69,"*")</f>
        <v>*</v>
      </c>
      <c r="H73" s="45">
        <f>IF('Town Data'!M69&gt;9,'Town Data'!L69,"*")</f>
        <v>319154.96</v>
      </c>
      <c r="I73" s="22">
        <f t="shared" si="3"/>
        <v>0.04564437978144826</v>
      </c>
      <c r="J73" s="22">
        <f t="shared" si="4"/>
      </c>
      <c r="K73" s="22">
        <f t="shared" si="5"/>
        <v>0.021260017390925055</v>
      </c>
      <c r="L73" s="15"/>
    </row>
    <row r="74" spans="1:12" ht="15">
      <c r="A74" s="15"/>
      <c r="B74" s="15" t="str">
        <f>'Town Data'!A70</f>
        <v>WOODSTOCK</v>
      </c>
      <c r="C74" s="51">
        <f>IF('Town Data'!C70&gt;9,'Town Data'!B70,"*")</f>
        <v>1166125.35</v>
      </c>
      <c r="D74" s="47">
        <f>IF('Town Data'!E70&gt;9,'Town Data'!D70,"*")</f>
        <v>1594570.16</v>
      </c>
      <c r="E74" s="48">
        <f>IF('Town Data'!G70&gt;9,'Town Data'!F70,"*")</f>
        <v>432678.17</v>
      </c>
      <c r="F74" s="46">
        <f>IF('Town Data'!I70&gt;9,'Town Data'!H70,"*")</f>
        <v>1050087.9</v>
      </c>
      <c r="G74" s="47">
        <f>IF('Town Data'!K70&gt;9,'Town Data'!J70,"*")</f>
        <v>1319973.93</v>
      </c>
      <c r="H74" s="48">
        <f>IF('Town Data'!M70&gt;9,'Town Data'!L70,"*")</f>
        <v>376798.56</v>
      </c>
      <c r="I74" s="9">
        <f t="shared" si="3"/>
        <v>0.11050260649608494</v>
      </c>
      <c r="J74" s="9">
        <f t="shared" si="4"/>
        <v>0.20803155559291991</v>
      </c>
      <c r="K74" s="9">
        <f t="shared" si="5"/>
        <v>0.1483010179232107</v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70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2191907.56</v>
      </c>
      <c r="C2" s="40">
        <v>49</v>
      </c>
      <c r="D2" s="40">
        <v>0</v>
      </c>
      <c r="E2" s="40">
        <v>0</v>
      </c>
      <c r="F2" s="40">
        <v>301950.37</v>
      </c>
      <c r="G2" s="40">
        <v>24</v>
      </c>
      <c r="H2" s="40">
        <v>2257063.22</v>
      </c>
      <c r="I2" s="40">
        <v>50</v>
      </c>
      <c r="J2" s="40">
        <v>0</v>
      </c>
      <c r="K2" s="40">
        <v>0</v>
      </c>
      <c r="L2" s="40">
        <v>307784.99</v>
      </c>
      <c r="M2" s="40">
        <v>24</v>
      </c>
    </row>
    <row r="3" spans="1:13" ht="15">
      <c r="A3" s="39" t="s">
        <v>48</v>
      </c>
      <c r="B3" s="40">
        <v>110663.61</v>
      </c>
      <c r="C3" s="40">
        <v>12</v>
      </c>
      <c r="D3" s="40">
        <v>0</v>
      </c>
      <c r="E3" s="40">
        <v>0</v>
      </c>
      <c r="F3" s="40">
        <v>0</v>
      </c>
      <c r="G3" s="40">
        <v>0</v>
      </c>
      <c r="H3" s="40">
        <v>126043.86</v>
      </c>
      <c r="I3" s="40">
        <v>11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2117477.01</v>
      </c>
      <c r="C4" s="40">
        <v>64</v>
      </c>
      <c r="D4" s="40">
        <v>381423.37</v>
      </c>
      <c r="E4" s="40">
        <v>21</v>
      </c>
      <c r="F4" s="40">
        <v>320603.59</v>
      </c>
      <c r="G4" s="40">
        <v>29</v>
      </c>
      <c r="H4" s="40">
        <v>2088885.06</v>
      </c>
      <c r="I4" s="40">
        <v>63</v>
      </c>
      <c r="J4" s="40">
        <v>316910.55</v>
      </c>
      <c r="K4" s="40">
        <v>24</v>
      </c>
      <c r="L4" s="40">
        <v>316120.16</v>
      </c>
      <c r="M4" s="40">
        <v>27</v>
      </c>
    </row>
    <row r="5" spans="1:13" ht="15">
      <c r="A5" s="39" t="s">
        <v>50</v>
      </c>
      <c r="B5" s="40">
        <v>142196.49</v>
      </c>
      <c r="C5" s="40">
        <v>10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355126.81</v>
      </c>
      <c r="C6" s="40">
        <v>11</v>
      </c>
      <c r="D6" s="40">
        <v>0</v>
      </c>
      <c r="E6" s="40">
        <v>0</v>
      </c>
      <c r="F6" s="40">
        <v>0</v>
      </c>
      <c r="G6" s="40">
        <v>0</v>
      </c>
      <c r="H6" s="40">
        <v>378300</v>
      </c>
      <c r="I6" s="40">
        <v>12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303481.9</v>
      </c>
      <c r="C7" s="40">
        <v>18</v>
      </c>
      <c r="D7" s="40">
        <v>0</v>
      </c>
      <c r="E7" s="40">
        <v>0</v>
      </c>
      <c r="F7" s="40">
        <v>0</v>
      </c>
      <c r="G7" s="40">
        <v>0</v>
      </c>
      <c r="H7" s="40">
        <v>361763.09</v>
      </c>
      <c r="I7" s="40">
        <v>22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3233993.81</v>
      </c>
      <c r="C8" s="40">
        <v>92</v>
      </c>
      <c r="D8" s="40">
        <v>530586.26</v>
      </c>
      <c r="E8" s="40">
        <v>19</v>
      </c>
      <c r="F8" s="40">
        <v>446204.38</v>
      </c>
      <c r="G8" s="40">
        <v>39</v>
      </c>
      <c r="H8" s="40">
        <v>3121149.43</v>
      </c>
      <c r="I8" s="40">
        <v>92</v>
      </c>
      <c r="J8" s="40">
        <v>456468.7</v>
      </c>
      <c r="K8" s="40">
        <v>19</v>
      </c>
      <c r="L8" s="40">
        <v>438982.89</v>
      </c>
      <c r="M8" s="40">
        <v>38</v>
      </c>
    </row>
    <row r="9" spans="1:13" ht="15">
      <c r="A9" s="39" t="s">
        <v>54</v>
      </c>
      <c r="B9" s="40">
        <v>342534.83</v>
      </c>
      <c r="C9" s="40">
        <v>14</v>
      </c>
      <c r="D9" s="40">
        <v>0</v>
      </c>
      <c r="E9" s="40">
        <v>0</v>
      </c>
      <c r="F9" s="40">
        <v>0</v>
      </c>
      <c r="G9" s="40">
        <v>0</v>
      </c>
      <c r="H9" s="40">
        <v>333456.52</v>
      </c>
      <c r="I9" s="40">
        <v>14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40">
        <v>165929.85</v>
      </c>
      <c r="C10" s="40">
        <v>11</v>
      </c>
      <c r="D10" s="40">
        <v>55159.48</v>
      </c>
      <c r="E10" s="40">
        <v>11</v>
      </c>
      <c r="F10" s="40">
        <v>0</v>
      </c>
      <c r="G10" s="40">
        <v>0</v>
      </c>
      <c r="H10" s="40">
        <v>0</v>
      </c>
      <c r="I10" s="40">
        <v>0</v>
      </c>
      <c r="J10" s="40">
        <v>21953.97</v>
      </c>
      <c r="K10" s="40">
        <v>10</v>
      </c>
      <c r="L10" s="40">
        <v>0</v>
      </c>
      <c r="M10" s="40">
        <v>0</v>
      </c>
    </row>
    <row r="11" spans="1:13" ht="15">
      <c r="A11" s="39" t="s">
        <v>56</v>
      </c>
      <c r="B11" s="40">
        <v>8300299.27</v>
      </c>
      <c r="C11" s="40">
        <v>176</v>
      </c>
      <c r="D11" s="40">
        <v>2038779.5</v>
      </c>
      <c r="E11" s="40">
        <v>22</v>
      </c>
      <c r="F11" s="40">
        <v>2924308.94</v>
      </c>
      <c r="G11" s="40">
        <v>96</v>
      </c>
      <c r="H11" s="40">
        <v>8268595.61</v>
      </c>
      <c r="I11" s="40">
        <v>179</v>
      </c>
      <c r="J11" s="40">
        <v>1980204.08</v>
      </c>
      <c r="K11" s="40">
        <v>28</v>
      </c>
      <c r="L11" s="40">
        <v>2847832.52</v>
      </c>
      <c r="M11" s="40">
        <v>93</v>
      </c>
    </row>
    <row r="12" spans="1:13" ht="15">
      <c r="A12" s="39" t="s">
        <v>57</v>
      </c>
      <c r="B12" s="40">
        <v>742153.58</v>
      </c>
      <c r="C12" s="40">
        <v>13</v>
      </c>
      <c r="D12" s="40">
        <v>1071149.35</v>
      </c>
      <c r="E12" s="40">
        <v>13</v>
      </c>
      <c r="F12" s="40">
        <v>0</v>
      </c>
      <c r="G12" s="40">
        <v>0</v>
      </c>
      <c r="H12" s="40">
        <v>541979.29</v>
      </c>
      <c r="I12" s="40">
        <v>15</v>
      </c>
      <c r="J12" s="40">
        <v>593536.57</v>
      </c>
      <c r="K12" s="40">
        <v>12</v>
      </c>
      <c r="L12" s="40">
        <v>0</v>
      </c>
      <c r="M12" s="40">
        <v>0</v>
      </c>
    </row>
    <row r="13" spans="1:13" ht="15">
      <c r="A13" s="39" t="s">
        <v>58</v>
      </c>
      <c r="B13" s="40">
        <v>258595.52</v>
      </c>
      <c r="C13" s="40">
        <v>12</v>
      </c>
      <c r="D13" s="40">
        <v>0</v>
      </c>
      <c r="E13" s="40">
        <v>0</v>
      </c>
      <c r="F13" s="40">
        <v>0</v>
      </c>
      <c r="G13" s="40">
        <v>0</v>
      </c>
      <c r="H13" s="40">
        <v>266317.8</v>
      </c>
      <c r="I13" s="40">
        <v>16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59</v>
      </c>
      <c r="B14" s="40">
        <v>298490.77</v>
      </c>
      <c r="C14" s="40">
        <v>19</v>
      </c>
      <c r="D14" s="40">
        <v>0</v>
      </c>
      <c r="E14" s="40">
        <v>0</v>
      </c>
      <c r="F14" s="40">
        <v>0</v>
      </c>
      <c r="G14" s="40">
        <v>0</v>
      </c>
      <c r="H14" s="40">
        <v>260689.89</v>
      </c>
      <c r="I14" s="40">
        <v>19</v>
      </c>
      <c r="J14" s="40">
        <v>100491.47</v>
      </c>
      <c r="K14" s="40">
        <v>10</v>
      </c>
      <c r="L14" s="40">
        <v>0</v>
      </c>
      <c r="M14" s="40">
        <v>0</v>
      </c>
    </row>
    <row r="15" spans="1:13" ht="15">
      <c r="A15" s="39" t="s">
        <v>60</v>
      </c>
      <c r="B15" s="40">
        <v>1960324.12</v>
      </c>
      <c r="C15" s="40">
        <v>48</v>
      </c>
      <c r="D15" s="40">
        <v>0</v>
      </c>
      <c r="E15" s="40">
        <v>0</v>
      </c>
      <c r="F15" s="40">
        <v>299091.03</v>
      </c>
      <c r="G15" s="40">
        <v>18</v>
      </c>
      <c r="H15" s="40">
        <v>1979267.72</v>
      </c>
      <c r="I15" s="40">
        <v>48</v>
      </c>
      <c r="J15" s="40">
        <v>0</v>
      </c>
      <c r="K15" s="40">
        <v>0</v>
      </c>
      <c r="L15" s="40">
        <v>284158.81</v>
      </c>
      <c r="M15" s="40">
        <v>18</v>
      </c>
    </row>
    <row r="16" spans="1:13" ht="15">
      <c r="A16" s="39" t="s">
        <v>61</v>
      </c>
      <c r="B16" s="40">
        <v>765687.1</v>
      </c>
      <c r="C16" s="40">
        <v>21</v>
      </c>
      <c r="D16" s="40">
        <v>0</v>
      </c>
      <c r="E16" s="40">
        <v>0</v>
      </c>
      <c r="F16" s="40">
        <v>0</v>
      </c>
      <c r="G16" s="40">
        <v>0</v>
      </c>
      <c r="H16" s="40">
        <v>682326.2</v>
      </c>
      <c r="I16" s="40">
        <v>20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40">
        <v>379288.59</v>
      </c>
      <c r="C17" s="40">
        <v>11</v>
      </c>
      <c r="D17" s="40">
        <v>169431.71</v>
      </c>
      <c r="E17" s="40">
        <v>10</v>
      </c>
      <c r="F17" s="40">
        <v>0</v>
      </c>
      <c r="G17" s="40">
        <v>0</v>
      </c>
      <c r="H17" s="40">
        <v>366527.81</v>
      </c>
      <c r="I17" s="40">
        <v>12</v>
      </c>
      <c r="J17" s="40">
        <v>136004.7</v>
      </c>
      <c r="K17" s="40">
        <v>12</v>
      </c>
      <c r="L17" s="40">
        <v>0</v>
      </c>
      <c r="M17" s="40">
        <v>0</v>
      </c>
    </row>
    <row r="18" spans="1:13" ht="15">
      <c r="A18" s="39" t="s">
        <v>63</v>
      </c>
      <c r="B18" s="40">
        <v>928548.13</v>
      </c>
      <c r="C18" s="40">
        <v>24</v>
      </c>
      <c r="D18" s="40">
        <v>647276.75</v>
      </c>
      <c r="E18" s="40">
        <v>50</v>
      </c>
      <c r="F18" s="40">
        <v>302638.55</v>
      </c>
      <c r="G18" s="40">
        <v>15</v>
      </c>
      <c r="H18" s="40">
        <v>675092.76</v>
      </c>
      <c r="I18" s="40">
        <v>23</v>
      </c>
      <c r="J18" s="40">
        <v>652511.47</v>
      </c>
      <c r="K18" s="40">
        <v>51</v>
      </c>
      <c r="L18" s="40">
        <v>234682.99</v>
      </c>
      <c r="M18" s="40">
        <v>15</v>
      </c>
    </row>
    <row r="19" spans="1:13" ht="15">
      <c r="A19" s="39" t="s">
        <v>64</v>
      </c>
      <c r="B19" s="40">
        <v>307466.67</v>
      </c>
      <c r="C19" s="40">
        <v>14</v>
      </c>
      <c r="D19" s="40">
        <v>0</v>
      </c>
      <c r="E19" s="40">
        <v>0</v>
      </c>
      <c r="F19" s="40">
        <v>0</v>
      </c>
      <c r="G19" s="40">
        <v>0</v>
      </c>
      <c r="H19" s="40">
        <v>318898.01</v>
      </c>
      <c r="I19" s="40">
        <v>16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65</v>
      </c>
      <c r="B20" s="40">
        <v>3005163.25</v>
      </c>
      <c r="C20" s="40">
        <v>73</v>
      </c>
      <c r="D20" s="40">
        <v>0</v>
      </c>
      <c r="E20" s="40">
        <v>0</v>
      </c>
      <c r="F20" s="40">
        <v>314230.39</v>
      </c>
      <c r="G20" s="40">
        <v>20</v>
      </c>
      <c r="H20" s="40">
        <v>2887769.09</v>
      </c>
      <c r="I20" s="40">
        <v>69</v>
      </c>
      <c r="J20" s="40">
        <v>0</v>
      </c>
      <c r="K20" s="40">
        <v>0</v>
      </c>
      <c r="L20" s="40">
        <v>334183.39</v>
      </c>
      <c r="M20" s="40">
        <v>20</v>
      </c>
    </row>
    <row r="21" spans="1:13" ht="15">
      <c r="A21" s="39" t="s">
        <v>66</v>
      </c>
      <c r="B21" s="40">
        <v>393534.36</v>
      </c>
      <c r="C21" s="40">
        <v>13</v>
      </c>
      <c r="D21" s="40">
        <v>0</v>
      </c>
      <c r="E21" s="40">
        <v>0</v>
      </c>
      <c r="F21" s="40">
        <v>0</v>
      </c>
      <c r="G21" s="40">
        <v>0</v>
      </c>
      <c r="H21" s="40">
        <v>391369.06</v>
      </c>
      <c r="I21" s="40">
        <v>14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234244.82</v>
      </c>
      <c r="I22" s="40">
        <v>10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40">
        <v>235216.39</v>
      </c>
      <c r="C23" s="40">
        <v>16</v>
      </c>
      <c r="D23" s="40">
        <v>0</v>
      </c>
      <c r="E23" s="40">
        <v>0</v>
      </c>
      <c r="F23" s="40">
        <v>0</v>
      </c>
      <c r="G23" s="40">
        <v>0</v>
      </c>
      <c r="H23" s="40">
        <v>199575.06</v>
      </c>
      <c r="I23" s="40">
        <v>13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69</v>
      </c>
      <c r="B24" s="40">
        <v>1664134.61</v>
      </c>
      <c r="C24" s="40">
        <v>35</v>
      </c>
      <c r="D24" s="40">
        <v>741743.4</v>
      </c>
      <c r="E24" s="40">
        <v>18</v>
      </c>
      <c r="F24" s="40">
        <v>320262.25</v>
      </c>
      <c r="G24" s="40">
        <v>16</v>
      </c>
      <c r="H24" s="40">
        <v>1577730.52</v>
      </c>
      <c r="I24" s="40">
        <v>37</v>
      </c>
      <c r="J24" s="40">
        <v>666478.12</v>
      </c>
      <c r="K24" s="40">
        <v>21</v>
      </c>
      <c r="L24" s="40">
        <v>295679.31</v>
      </c>
      <c r="M24" s="40">
        <v>14</v>
      </c>
    </row>
    <row r="25" spans="1:13" ht="15">
      <c r="A25" s="39" t="s">
        <v>70</v>
      </c>
      <c r="B25" s="40">
        <v>410471.55</v>
      </c>
      <c r="C25" s="40">
        <v>12</v>
      </c>
      <c r="D25" s="40">
        <v>0</v>
      </c>
      <c r="E25" s="40">
        <v>0</v>
      </c>
      <c r="F25" s="40">
        <v>0</v>
      </c>
      <c r="G25" s="40">
        <v>0</v>
      </c>
      <c r="H25" s="40">
        <v>406396.13</v>
      </c>
      <c r="I25" s="40">
        <v>12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0</v>
      </c>
      <c r="C26" s="40">
        <v>0</v>
      </c>
      <c r="D26" s="40">
        <v>591120</v>
      </c>
      <c r="E26" s="40">
        <v>20</v>
      </c>
      <c r="F26" s="40">
        <v>0</v>
      </c>
      <c r="G26" s="40">
        <v>0</v>
      </c>
      <c r="H26" s="40">
        <v>0</v>
      </c>
      <c r="I26" s="40">
        <v>0</v>
      </c>
      <c r="J26" s="40">
        <v>507377.33</v>
      </c>
      <c r="K26" s="40">
        <v>17</v>
      </c>
      <c r="L26" s="40">
        <v>0</v>
      </c>
      <c r="M26" s="40">
        <v>0</v>
      </c>
    </row>
    <row r="27" spans="1:13" ht="15">
      <c r="A27" s="39" t="s">
        <v>72</v>
      </c>
      <c r="B27" s="40">
        <v>229153.28</v>
      </c>
      <c r="C27" s="40">
        <v>12</v>
      </c>
      <c r="D27" s="40">
        <v>0</v>
      </c>
      <c r="E27" s="40">
        <v>0</v>
      </c>
      <c r="F27" s="40">
        <v>0</v>
      </c>
      <c r="G27" s="40">
        <v>0</v>
      </c>
      <c r="H27" s="40">
        <v>195197.8</v>
      </c>
      <c r="I27" s="40">
        <v>10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40">
        <v>2200070.89</v>
      </c>
      <c r="C28" s="40">
        <v>36</v>
      </c>
      <c r="D28" s="40">
        <v>2781047.83</v>
      </c>
      <c r="E28" s="40">
        <v>79</v>
      </c>
      <c r="F28" s="40">
        <v>1052845.71</v>
      </c>
      <c r="G28" s="40">
        <v>29</v>
      </c>
      <c r="H28" s="40">
        <v>1541426.93</v>
      </c>
      <c r="I28" s="40">
        <v>39</v>
      </c>
      <c r="J28" s="40">
        <v>2204252.74</v>
      </c>
      <c r="K28" s="40">
        <v>74</v>
      </c>
      <c r="L28" s="40">
        <v>744636.9</v>
      </c>
      <c r="M28" s="40">
        <v>30</v>
      </c>
    </row>
    <row r="29" spans="1:13" ht="15">
      <c r="A29" s="39" t="s">
        <v>74</v>
      </c>
      <c r="B29" s="40">
        <v>256077.62</v>
      </c>
      <c r="C29" s="40">
        <v>14</v>
      </c>
      <c r="D29" s="40">
        <v>71451.26</v>
      </c>
      <c r="E29" s="40">
        <v>11</v>
      </c>
      <c r="F29" s="40">
        <v>0</v>
      </c>
      <c r="G29" s="40">
        <v>0</v>
      </c>
      <c r="H29" s="40">
        <v>206197.7</v>
      </c>
      <c r="I29" s="40">
        <v>13</v>
      </c>
      <c r="J29" s="40">
        <v>48339.29</v>
      </c>
      <c r="K29" s="40">
        <v>16</v>
      </c>
      <c r="L29" s="40">
        <v>0</v>
      </c>
      <c r="M29" s="40">
        <v>0</v>
      </c>
    </row>
    <row r="30" spans="1:13" ht="15">
      <c r="A30" s="39" t="s">
        <v>75</v>
      </c>
      <c r="B30" s="40">
        <v>2211916.83</v>
      </c>
      <c r="C30" s="40">
        <v>39</v>
      </c>
      <c r="D30" s="40">
        <v>2226735.72</v>
      </c>
      <c r="E30" s="40">
        <v>54</v>
      </c>
      <c r="F30" s="40">
        <v>635968.61</v>
      </c>
      <c r="G30" s="40">
        <v>22</v>
      </c>
      <c r="H30" s="40">
        <v>1568412.83</v>
      </c>
      <c r="I30" s="40">
        <v>39</v>
      </c>
      <c r="J30" s="40">
        <v>1969415.81</v>
      </c>
      <c r="K30" s="40">
        <v>61</v>
      </c>
      <c r="L30" s="40">
        <v>454650.23</v>
      </c>
      <c r="M30" s="40">
        <v>25</v>
      </c>
    </row>
    <row r="31" spans="1:13" ht="15">
      <c r="A31" s="39" t="s">
        <v>76</v>
      </c>
      <c r="B31" s="40">
        <v>821333.49</v>
      </c>
      <c r="C31" s="40">
        <v>26</v>
      </c>
      <c r="D31" s="40">
        <v>0</v>
      </c>
      <c r="E31" s="40">
        <v>0</v>
      </c>
      <c r="F31" s="40">
        <v>89165.28</v>
      </c>
      <c r="G31" s="40">
        <v>12</v>
      </c>
      <c r="H31" s="40">
        <v>810344.8</v>
      </c>
      <c r="I31" s="40">
        <v>28</v>
      </c>
      <c r="J31" s="40">
        <v>0</v>
      </c>
      <c r="K31" s="40">
        <v>0</v>
      </c>
      <c r="L31" s="40">
        <v>96740.46</v>
      </c>
      <c r="M31" s="40">
        <v>14</v>
      </c>
    </row>
    <row r="32" spans="1:13" ht="15">
      <c r="A32" s="39" t="s">
        <v>77</v>
      </c>
      <c r="B32" s="40">
        <v>2214587.77</v>
      </c>
      <c r="C32" s="40">
        <v>49</v>
      </c>
      <c r="D32" s="40">
        <v>1973830.5</v>
      </c>
      <c r="E32" s="40">
        <v>33</v>
      </c>
      <c r="F32" s="40">
        <v>533051.66</v>
      </c>
      <c r="G32" s="40">
        <v>30</v>
      </c>
      <c r="H32" s="40">
        <v>2130588.98</v>
      </c>
      <c r="I32" s="40">
        <v>52</v>
      </c>
      <c r="J32" s="40">
        <v>1624119</v>
      </c>
      <c r="K32" s="40">
        <v>34</v>
      </c>
      <c r="L32" s="40">
        <v>530004.76</v>
      </c>
      <c r="M32" s="40">
        <v>33</v>
      </c>
    </row>
    <row r="33" spans="1:13" ht="15">
      <c r="A33" s="39" t="s">
        <v>78</v>
      </c>
      <c r="B33" s="40">
        <v>0</v>
      </c>
      <c r="C33" s="40">
        <v>0</v>
      </c>
      <c r="D33" s="40">
        <v>269398.95</v>
      </c>
      <c r="E33" s="40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79</v>
      </c>
      <c r="B34" s="40">
        <v>1820589</v>
      </c>
      <c r="C34" s="40">
        <v>49</v>
      </c>
      <c r="D34" s="40">
        <v>0</v>
      </c>
      <c r="E34" s="40">
        <v>0</v>
      </c>
      <c r="F34" s="40">
        <v>294270.51</v>
      </c>
      <c r="G34" s="40">
        <v>23</v>
      </c>
      <c r="H34" s="40">
        <v>1725109.21</v>
      </c>
      <c r="I34" s="40">
        <v>49</v>
      </c>
      <c r="J34" s="40">
        <v>0</v>
      </c>
      <c r="K34" s="40">
        <v>0</v>
      </c>
      <c r="L34" s="40">
        <v>281795.96</v>
      </c>
      <c r="M34" s="40">
        <v>23</v>
      </c>
    </row>
    <row r="35" spans="1:13" ht="15">
      <c r="A35" s="39" t="s">
        <v>80</v>
      </c>
      <c r="B35" s="40">
        <v>878150.74</v>
      </c>
      <c r="C35" s="40">
        <v>21</v>
      </c>
      <c r="D35" s="40">
        <v>0</v>
      </c>
      <c r="E35" s="40">
        <v>0</v>
      </c>
      <c r="F35" s="40">
        <v>0</v>
      </c>
      <c r="G35" s="40">
        <v>0</v>
      </c>
      <c r="H35" s="40">
        <v>882391.25</v>
      </c>
      <c r="I35" s="40">
        <v>21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81</v>
      </c>
      <c r="B36" s="40">
        <v>0</v>
      </c>
      <c r="C36" s="40">
        <v>0</v>
      </c>
      <c r="D36" s="40">
        <v>72695.76</v>
      </c>
      <c r="E36" s="40">
        <v>12</v>
      </c>
      <c r="F36" s="40">
        <v>0</v>
      </c>
      <c r="G36" s="40">
        <v>0</v>
      </c>
      <c r="H36" s="40">
        <v>0</v>
      </c>
      <c r="I36" s="40">
        <v>0</v>
      </c>
      <c r="J36" s="40">
        <v>57462.82</v>
      </c>
      <c r="K36" s="40">
        <v>12</v>
      </c>
      <c r="L36" s="40">
        <v>0</v>
      </c>
      <c r="M36" s="40">
        <v>0</v>
      </c>
    </row>
    <row r="37" spans="1:13" ht="15">
      <c r="A37" s="39" t="s">
        <v>82</v>
      </c>
      <c r="B37" s="40">
        <v>1855270.76</v>
      </c>
      <c r="C37" s="40">
        <v>52</v>
      </c>
      <c r="D37" s="40">
        <v>0</v>
      </c>
      <c r="E37" s="40">
        <v>0</v>
      </c>
      <c r="F37" s="40">
        <v>392421.15</v>
      </c>
      <c r="G37" s="40">
        <v>25</v>
      </c>
      <c r="H37" s="40">
        <v>1929699.24</v>
      </c>
      <c r="I37" s="40">
        <v>52</v>
      </c>
      <c r="J37" s="40">
        <v>189210</v>
      </c>
      <c r="K37" s="40">
        <v>12</v>
      </c>
      <c r="L37" s="40">
        <v>409015.01</v>
      </c>
      <c r="M37" s="40">
        <v>25</v>
      </c>
    </row>
    <row r="38" spans="1:13" ht="15">
      <c r="A38" s="39" t="s">
        <v>83</v>
      </c>
      <c r="B38" s="40">
        <v>1018658.46</v>
      </c>
      <c r="C38" s="40">
        <v>27</v>
      </c>
      <c r="D38" s="40">
        <v>126616.82</v>
      </c>
      <c r="E38" s="40">
        <v>11</v>
      </c>
      <c r="F38" s="40">
        <v>93290.74</v>
      </c>
      <c r="G38" s="40">
        <v>11</v>
      </c>
      <c r="H38" s="40">
        <v>1042137.5</v>
      </c>
      <c r="I38" s="40">
        <v>29</v>
      </c>
      <c r="J38" s="40">
        <v>89918.4</v>
      </c>
      <c r="K38" s="40">
        <v>12</v>
      </c>
      <c r="L38" s="40">
        <v>87785.04</v>
      </c>
      <c r="M38" s="40">
        <v>12</v>
      </c>
    </row>
    <row r="39" spans="1:13" ht="15">
      <c r="A39" s="39" t="s">
        <v>84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31569</v>
      </c>
      <c r="K39" s="40">
        <v>10</v>
      </c>
      <c r="L39" s="40">
        <v>0</v>
      </c>
      <c r="M39" s="40">
        <v>0</v>
      </c>
    </row>
    <row r="40" spans="1:13" ht="15">
      <c r="A40" s="39" t="s">
        <v>85</v>
      </c>
      <c r="B40" s="40">
        <v>761600.59</v>
      </c>
      <c r="C40" s="40">
        <v>28</v>
      </c>
      <c r="D40" s="40">
        <v>0</v>
      </c>
      <c r="E40" s="40">
        <v>0</v>
      </c>
      <c r="F40" s="40">
        <v>127730.15</v>
      </c>
      <c r="G40" s="40">
        <v>13</v>
      </c>
      <c r="H40" s="40">
        <v>716799.54</v>
      </c>
      <c r="I40" s="40">
        <v>30</v>
      </c>
      <c r="J40" s="40">
        <v>0</v>
      </c>
      <c r="K40" s="40">
        <v>0</v>
      </c>
      <c r="L40" s="40">
        <v>115115.5</v>
      </c>
      <c r="M40" s="40">
        <v>14</v>
      </c>
    </row>
    <row r="41" spans="1:13" ht="15">
      <c r="A41" s="39" t="s">
        <v>86</v>
      </c>
      <c r="B41" s="40">
        <v>283770.41</v>
      </c>
      <c r="C41" s="40">
        <v>18</v>
      </c>
      <c r="D41" s="40">
        <v>0</v>
      </c>
      <c r="E41" s="40">
        <v>0</v>
      </c>
      <c r="F41" s="40">
        <v>0</v>
      </c>
      <c r="G41" s="40">
        <v>0</v>
      </c>
      <c r="H41" s="40">
        <v>230049.71</v>
      </c>
      <c r="I41" s="40">
        <v>16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87</v>
      </c>
      <c r="B42" s="40">
        <v>0</v>
      </c>
      <c r="C42" s="40">
        <v>0</v>
      </c>
      <c r="D42" s="40">
        <v>34798.7</v>
      </c>
      <c r="E42" s="40">
        <v>11</v>
      </c>
      <c r="F42" s="40">
        <v>0</v>
      </c>
      <c r="G42" s="40">
        <v>0</v>
      </c>
      <c r="H42" s="40">
        <v>0</v>
      </c>
      <c r="I42" s="40">
        <v>0</v>
      </c>
      <c r="J42" s="40">
        <v>50897.45</v>
      </c>
      <c r="K42" s="40">
        <v>11</v>
      </c>
      <c r="L42" s="40">
        <v>0</v>
      </c>
      <c r="M42" s="40">
        <v>0</v>
      </c>
    </row>
    <row r="43" spans="1:13" ht="15">
      <c r="A43" s="39" t="s">
        <v>88</v>
      </c>
      <c r="B43" s="40">
        <v>0</v>
      </c>
      <c r="C43" s="40">
        <v>0</v>
      </c>
      <c r="D43" s="40">
        <v>67367.05</v>
      </c>
      <c r="E43" s="40">
        <v>12</v>
      </c>
      <c r="F43" s="40">
        <v>0</v>
      </c>
      <c r="G43" s="40">
        <v>0</v>
      </c>
      <c r="H43" s="40">
        <v>0</v>
      </c>
      <c r="I43" s="40">
        <v>0</v>
      </c>
      <c r="J43" s="40">
        <v>64745.89</v>
      </c>
      <c r="K43" s="40">
        <v>10</v>
      </c>
      <c r="L43" s="40">
        <v>0</v>
      </c>
      <c r="M43" s="40">
        <v>0</v>
      </c>
    </row>
    <row r="44" spans="1:13" ht="15">
      <c r="A44" s="39" t="s">
        <v>89</v>
      </c>
      <c r="B44" s="40">
        <v>156762.27</v>
      </c>
      <c r="C44" s="40">
        <v>12</v>
      </c>
      <c r="D44" s="40">
        <v>0</v>
      </c>
      <c r="E44" s="40">
        <v>0</v>
      </c>
      <c r="F44" s="40">
        <v>0</v>
      </c>
      <c r="G44" s="40">
        <v>0</v>
      </c>
      <c r="H44" s="40">
        <v>144216.42</v>
      </c>
      <c r="I44" s="40">
        <v>10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90</v>
      </c>
      <c r="B45" s="40">
        <v>447536.77</v>
      </c>
      <c r="C45" s="40">
        <v>21</v>
      </c>
      <c r="D45" s="40">
        <v>0</v>
      </c>
      <c r="E45" s="40">
        <v>0</v>
      </c>
      <c r="F45" s="40">
        <v>0</v>
      </c>
      <c r="G45" s="40">
        <v>0</v>
      </c>
      <c r="H45" s="40">
        <v>505670.96</v>
      </c>
      <c r="I45" s="40">
        <v>23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91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262616.09</v>
      </c>
      <c r="I46" s="40">
        <v>10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92</v>
      </c>
      <c r="B47" s="40">
        <v>397529.38</v>
      </c>
      <c r="C47" s="40">
        <v>27</v>
      </c>
      <c r="D47" s="40">
        <v>0</v>
      </c>
      <c r="E47" s="40">
        <v>0</v>
      </c>
      <c r="F47" s="40">
        <v>98803.88</v>
      </c>
      <c r="G47" s="40">
        <v>12</v>
      </c>
      <c r="H47" s="40">
        <v>435228.37</v>
      </c>
      <c r="I47" s="40">
        <v>30</v>
      </c>
      <c r="J47" s="40">
        <v>0</v>
      </c>
      <c r="K47" s="40">
        <v>0</v>
      </c>
      <c r="L47" s="40">
        <v>106447.19</v>
      </c>
      <c r="M47" s="40">
        <v>12</v>
      </c>
    </row>
    <row r="48" spans="1:13" ht="15">
      <c r="A48" s="39" t="s">
        <v>93</v>
      </c>
      <c r="B48" s="40">
        <v>282907.88</v>
      </c>
      <c r="C48" s="40">
        <v>10</v>
      </c>
      <c r="D48" s="40">
        <v>0</v>
      </c>
      <c r="E48" s="40">
        <v>0</v>
      </c>
      <c r="F48" s="40">
        <v>0</v>
      </c>
      <c r="G48" s="40">
        <v>0</v>
      </c>
      <c r="H48" s="40">
        <v>278170.89</v>
      </c>
      <c r="I48" s="40">
        <v>10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94</v>
      </c>
      <c r="B49" s="40">
        <v>4379583.91</v>
      </c>
      <c r="C49" s="40">
        <v>97</v>
      </c>
      <c r="D49" s="40">
        <v>837477.04</v>
      </c>
      <c r="E49" s="40">
        <v>15</v>
      </c>
      <c r="F49" s="40">
        <v>532024</v>
      </c>
      <c r="G49" s="40">
        <v>43</v>
      </c>
      <c r="H49" s="40">
        <v>4205843.21</v>
      </c>
      <c r="I49" s="40">
        <v>99</v>
      </c>
      <c r="J49" s="40">
        <v>527279.3</v>
      </c>
      <c r="K49" s="40">
        <v>12</v>
      </c>
      <c r="L49" s="40">
        <v>501450.61</v>
      </c>
      <c r="M49" s="40">
        <v>42</v>
      </c>
    </row>
    <row r="50" spans="1:13" ht="15">
      <c r="A50" s="39" t="s">
        <v>95</v>
      </c>
      <c r="B50" s="40">
        <v>835358.49</v>
      </c>
      <c r="C50" s="40">
        <v>26</v>
      </c>
      <c r="D50" s="40">
        <v>112563.07</v>
      </c>
      <c r="E50" s="40">
        <v>10</v>
      </c>
      <c r="F50" s="40">
        <v>106048.14</v>
      </c>
      <c r="G50" s="40">
        <v>13</v>
      </c>
      <c r="H50" s="40">
        <v>729100.89</v>
      </c>
      <c r="I50" s="40">
        <v>29</v>
      </c>
      <c r="J50" s="40">
        <v>0</v>
      </c>
      <c r="K50" s="40">
        <v>0</v>
      </c>
      <c r="L50" s="40">
        <v>119726.97</v>
      </c>
      <c r="M50" s="40">
        <v>15</v>
      </c>
    </row>
    <row r="51" spans="1:13" ht="15">
      <c r="A51" s="39" t="s">
        <v>96</v>
      </c>
      <c r="B51" s="40">
        <v>7516935.46</v>
      </c>
      <c r="C51" s="40">
        <v>92</v>
      </c>
      <c r="D51" s="40">
        <v>2596385.22</v>
      </c>
      <c r="E51" s="40">
        <v>22</v>
      </c>
      <c r="F51" s="40">
        <v>954186.07</v>
      </c>
      <c r="G51" s="40">
        <v>36</v>
      </c>
      <c r="H51" s="40">
        <v>7684653.62</v>
      </c>
      <c r="I51" s="40">
        <v>93</v>
      </c>
      <c r="J51" s="40">
        <v>1888188.9</v>
      </c>
      <c r="K51" s="40">
        <v>16</v>
      </c>
      <c r="L51" s="40">
        <v>1010780.84</v>
      </c>
      <c r="M51" s="40">
        <v>36</v>
      </c>
    </row>
    <row r="52" spans="1:13" ht="15">
      <c r="A52" s="39" t="s">
        <v>97</v>
      </c>
      <c r="B52" s="40">
        <v>113255.24</v>
      </c>
      <c r="C52" s="40">
        <v>10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98</v>
      </c>
      <c r="B53" s="40">
        <v>830494.2</v>
      </c>
      <c r="C53" s="40">
        <v>31</v>
      </c>
      <c r="D53" s="40">
        <v>0</v>
      </c>
      <c r="E53" s="40">
        <v>0</v>
      </c>
      <c r="F53" s="40">
        <v>73868.87</v>
      </c>
      <c r="G53" s="40">
        <v>13</v>
      </c>
      <c r="H53" s="40">
        <v>853177.27</v>
      </c>
      <c r="I53" s="40">
        <v>31</v>
      </c>
      <c r="J53" s="40">
        <v>0</v>
      </c>
      <c r="K53" s="40">
        <v>0</v>
      </c>
      <c r="L53" s="40">
        <v>69569.44</v>
      </c>
      <c r="M53" s="40">
        <v>13</v>
      </c>
    </row>
    <row r="54" spans="1:13" ht="15">
      <c r="A54" s="39" t="s">
        <v>99</v>
      </c>
      <c r="B54" s="40">
        <v>1572447.11</v>
      </c>
      <c r="C54" s="40">
        <v>41</v>
      </c>
      <c r="D54" s="40">
        <v>0</v>
      </c>
      <c r="E54" s="40">
        <v>0</v>
      </c>
      <c r="F54" s="40">
        <v>210606.64</v>
      </c>
      <c r="G54" s="40">
        <v>17</v>
      </c>
      <c r="H54" s="40">
        <v>1426868.98</v>
      </c>
      <c r="I54" s="40">
        <v>42</v>
      </c>
      <c r="J54" s="40">
        <v>0</v>
      </c>
      <c r="K54" s="40">
        <v>0</v>
      </c>
      <c r="L54" s="40">
        <v>165540.59</v>
      </c>
      <c r="M54" s="40">
        <v>18</v>
      </c>
    </row>
    <row r="55" spans="1:13" ht="15">
      <c r="A55" s="39" t="s">
        <v>100</v>
      </c>
      <c r="B55" s="40">
        <v>691606.39</v>
      </c>
      <c r="C55" s="40">
        <v>12</v>
      </c>
      <c r="D55" s="40">
        <v>0</v>
      </c>
      <c r="E55" s="40">
        <v>0</v>
      </c>
      <c r="F55" s="40">
        <v>0</v>
      </c>
      <c r="G55" s="40">
        <v>0</v>
      </c>
      <c r="H55" s="40">
        <v>748219.2</v>
      </c>
      <c r="I55" s="40">
        <v>12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101</v>
      </c>
      <c r="B56" s="40">
        <v>959632.02</v>
      </c>
      <c r="C56" s="40">
        <v>41</v>
      </c>
      <c r="D56" s="40">
        <v>0</v>
      </c>
      <c r="E56" s="40">
        <v>0</v>
      </c>
      <c r="F56" s="40">
        <v>101668.27</v>
      </c>
      <c r="G56" s="40">
        <v>20</v>
      </c>
      <c r="H56" s="40">
        <v>1041235.52</v>
      </c>
      <c r="I56" s="40">
        <v>44</v>
      </c>
      <c r="J56" s="40">
        <v>0</v>
      </c>
      <c r="K56" s="40">
        <v>0</v>
      </c>
      <c r="L56" s="40">
        <v>109108.6</v>
      </c>
      <c r="M56" s="40">
        <v>18</v>
      </c>
    </row>
    <row r="57" spans="1:13" ht="15">
      <c r="A57" s="39" t="s">
        <v>102</v>
      </c>
      <c r="B57" s="40">
        <v>3403735.8</v>
      </c>
      <c r="C57" s="40">
        <v>59</v>
      </c>
      <c r="D57" s="40">
        <v>7726643.6</v>
      </c>
      <c r="E57" s="40">
        <v>86</v>
      </c>
      <c r="F57" s="40">
        <v>1290461.75</v>
      </c>
      <c r="G57" s="40">
        <v>41</v>
      </c>
      <c r="H57" s="40">
        <v>3064799.72</v>
      </c>
      <c r="I57" s="40">
        <v>59</v>
      </c>
      <c r="J57" s="40">
        <v>6715626.39</v>
      </c>
      <c r="K57" s="40">
        <v>87</v>
      </c>
      <c r="L57" s="40">
        <v>1046019.23</v>
      </c>
      <c r="M57" s="40">
        <v>38</v>
      </c>
    </row>
    <row r="58" spans="1:13" ht="15">
      <c r="A58" s="39" t="s">
        <v>103</v>
      </c>
      <c r="B58" s="40">
        <v>1558158.72</v>
      </c>
      <c r="C58" s="40">
        <v>10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1176036.1</v>
      </c>
      <c r="K58" s="40">
        <v>11</v>
      </c>
      <c r="L58" s="40">
        <v>0</v>
      </c>
      <c r="M58" s="40">
        <v>0</v>
      </c>
    </row>
    <row r="59" spans="1:13" ht="15">
      <c r="A59" s="39" t="s">
        <v>104</v>
      </c>
      <c r="B59" s="40">
        <v>432064.08</v>
      </c>
      <c r="C59" s="40">
        <v>15</v>
      </c>
      <c r="D59" s="40">
        <v>0</v>
      </c>
      <c r="E59" s="40">
        <v>0</v>
      </c>
      <c r="F59" s="40">
        <v>0</v>
      </c>
      <c r="G59" s="40">
        <v>0</v>
      </c>
      <c r="H59" s="40">
        <v>430699.06</v>
      </c>
      <c r="I59" s="40">
        <v>16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288597.25</v>
      </c>
      <c r="C60" s="40">
        <v>14</v>
      </c>
      <c r="D60" s="40">
        <v>0</v>
      </c>
      <c r="E60" s="40">
        <v>0</v>
      </c>
      <c r="F60" s="40">
        <v>0</v>
      </c>
      <c r="G60" s="40">
        <v>0</v>
      </c>
      <c r="H60" s="40">
        <v>284080.35</v>
      </c>
      <c r="I60" s="40">
        <v>14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106</v>
      </c>
      <c r="B61" s="40">
        <v>717958.38</v>
      </c>
      <c r="C61" s="40">
        <v>30</v>
      </c>
      <c r="D61" s="40">
        <v>268809.03</v>
      </c>
      <c r="E61" s="40">
        <v>19</v>
      </c>
      <c r="F61" s="40">
        <v>253149.29</v>
      </c>
      <c r="G61" s="40">
        <v>19</v>
      </c>
      <c r="H61" s="40">
        <v>600921.76</v>
      </c>
      <c r="I61" s="40">
        <v>29</v>
      </c>
      <c r="J61" s="40">
        <v>135829.95</v>
      </c>
      <c r="K61" s="40">
        <v>17</v>
      </c>
      <c r="L61" s="40">
        <v>188195.56</v>
      </c>
      <c r="M61" s="40">
        <v>18</v>
      </c>
    </row>
    <row r="62" spans="1:13" ht="15">
      <c r="A62" s="39" t="s">
        <v>107</v>
      </c>
      <c r="B62" s="40">
        <v>869222.87</v>
      </c>
      <c r="C62" s="40">
        <v>19</v>
      </c>
      <c r="D62" s="40">
        <v>943800.91</v>
      </c>
      <c r="E62" s="40">
        <v>23</v>
      </c>
      <c r="F62" s="40">
        <v>340575.48</v>
      </c>
      <c r="G62" s="40">
        <v>13</v>
      </c>
      <c r="H62" s="40">
        <v>664904.6</v>
      </c>
      <c r="I62" s="40">
        <v>21</v>
      </c>
      <c r="J62" s="40">
        <v>727458.4</v>
      </c>
      <c r="K62" s="40">
        <v>25</v>
      </c>
      <c r="L62" s="40">
        <v>268466.16</v>
      </c>
      <c r="M62" s="40">
        <v>14</v>
      </c>
    </row>
    <row r="63" spans="1:13" ht="15">
      <c r="A63" s="39" t="s">
        <v>108</v>
      </c>
      <c r="B63" s="40">
        <v>1257292.23</v>
      </c>
      <c r="C63" s="40">
        <v>39</v>
      </c>
      <c r="D63" s="40">
        <v>527449.4</v>
      </c>
      <c r="E63" s="40">
        <v>12</v>
      </c>
      <c r="F63" s="40">
        <v>389748.96</v>
      </c>
      <c r="G63" s="40">
        <v>17</v>
      </c>
      <c r="H63" s="40">
        <v>1115982.62</v>
      </c>
      <c r="I63" s="40">
        <v>37</v>
      </c>
      <c r="J63" s="40">
        <v>295793.67</v>
      </c>
      <c r="K63" s="40">
        <v>13</v>
      </c>
      <c r="L63" s="40">
        <v>341526.66</v>
      </c>
      <c r="M63" s="40">
        <v>14</v>
      </c>
    </row>
    <row r="64" spans="1:13" ht="15">
      <c r="A64" s="39" t="s">
        <v>109</v>
      </c>
      <c r="B64" s="40">
        <v>124874.87</v>
      </c>
      <c r="C64" s="40">
        <v>10</v>
      </c>
      <c r="D64" s="40">
        <v>0</v>
      </c>
      <c r="E64" s="40">
        <v>0</v>
      </c>
      <c r="F64" s="40">
        <v>0</v>
      </c>
      <c r="G64" s="40">
        <v>0</v>
      </c>
      <c r="H64" s="40">
        <v>119625.32</v>
      </c>
      <c r="I64" s="40">
        <v>11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110</v>
      </c>
      <c r="B65" s="40">
        <v>3216323.23</v>
      </c>
      <c r="C65" s="40">
        <v>44</v>
      </c>
      <c r="D65" s="40">
        <v>0</v>
      </c>
      <c r="E65" s="40">
        <v>0</v>
      </c>
      <c r="F65" s="40">
        <v>451698.64</v>
      </c>
      <c r="G65" s="40">
        <v>19</v>
      </c>
      <c r="H65" s="40">
        <v>3411812.59</v>
      </c>
      <c r="I65" s="40">
        <v>43</v>
      </c>
      <c r="J65" s="40">
        <v>0</v>
      </c>
      <c r="K65" s="40">
        <v>0</v>
      </c>
      <c r="L65" s="40">
        <v>444293.62</v>
      </c>
      <c r="M65" s="40">
        <v>18</v>
      </c>
    </row>
    <row r="66" spans="1:13" ht="15">
      <c r="A66" s="39" t="s">
        <v>111</v>
      </c>
      <c r="B66" s="40">
        <v>709143.44</v>
      </c>
      <c r="C66" s="40">
        <v>18</v>
      </c>
      <c r="D66" s="40">
        <v>192757.49</v>
      </c>
      <c r="E66" s="40">
        <v>21</v>
      </c>
      <c r="F66" s="40">
        <v>196351.79</v>
      </c>
      <c r="G66" s="40">
        <v>14</v>
      </c>
      <c r="H66" s="40">
        <v>596420.04</v>
      </c>
      <c r="I66" s="40">
        <v>18</v>
      </c>
      <c r="J66" s="40">
        <v>118677.81</v>
      </c>
      <c r="K66" s="40">
        <v>22</v>
      </c>
      <c r="L66" s="40">
        <v>162248.68</v>
      </c>
      <c r="M66" s="40">
        <v>14</v>
      </c>
    </row>
    <row r="67" spans="1:13" ht="15">
      <c r="A67" s="39" t="s">
        <v>112</v>
      </c>
      <c r="B67" s="40">
        <v>209385.96</v>
      </c>
      <c r="C67" s="40">
        <v>11</v>
      </c>
      <c r="D67" s="40">
        <v>0</v>
      </c>
      <c r="E67" s="40">
        <v>0</v>
      </c>
      <c r="F67" s="40">
        <v>0</v>
      </c>
      <c r="G67" s="40">
        <v>0</v>
      </c>
      <c r="H67" s="40">
        <v>224411.6</v>
      </c>
      <c r="I67" s="40">
        <v>10</v>
      </c>
      <c r="J67" s="40">
        <v>0</v>
      </c>
      <c r="K67" s="40">
        <v>0</v>
      </c>
      <c r="L67" s="40">
        <v>0</v>
      </c>
      <c r="M67" s="40">
        <v>0</v>
      </c>
    </row>
    <row r="68" spans="1:13" ht="15">
      <c r="A68" s="39" t="s">
        <v>113</v>
      </c>
      <c r="B68" s="40">
        <v>0</v>
      </c>
      <c r="C68" s="40">
        <v>0</v>
      </c>
      <c r="D68" s="40">
        <v>582233.16</v>
      </c>
      <c r="E68" s="40">
        <v>25</v>
      </c>
      <c r="F68" s="40">
        <v>0</v>
      </c>
      <c r="G68" s="40">
        <v>0</v>
      </c>
      <c r="H68" s="40">
        <v>0</v>
      </c>
      <c r="I68" s="40">
        <v>0</v>
      </c>
      <c r="J68" s="40">
        <v>522254.6</v>
      </c>
      <c r="K68" s="40">
        <v>24</v>
      </c>
      <c r="L68" s="40">
        <v>0</v>
      </c>
      <c r="M68" s="40">
        <v>0</v>
      </c>
    </row>
    <row r="69" spans="1:13" ht="15">
      <c r="A69" s="39" t="s">
        <v>114</v>
      </c>
      <c r="B69" s="40">
        <v>884593.49</v>
      </c>
      <c r="C69" s="40">
        <v>27</v>
      </c>
      <c r="D69" s="40">
        <v>0</v>
      </c>
      <c r="E69" s="40">
        <v>0</v>
      </c>
      <c r="F69" s="40">
        <v>325940.2</v>
      </c>
      <c r="G69" s="40">
        <v>12</v>
      </c>
      <c r="H69" s="40">
        <v>845979.29</v>
      </c>
      <c r="I69" s="40">
        <v>29</v>
      </c>
      <c r="J69" s="40">
        <v>0</v>
      </c>
      <c r="K69" s="40">
        <v>0</v>
      </c>
      <c r="L69" s="40">
        <v>319154.96</v>
      </c>
      <c r="M69" s="40">
        <v>15</v>
      </c>
    </row>
    <row r="70" spans="1:13" ht="15">
      <c r="A70" s="39" t="s">
        <v>115</v>
      </c>
      <c r="B70" s="40">
        <v>1166125.35</v>
      </c>
      <c r="C70" s="40">
        <v>20</v>
      </c>
      <c r="D70" s="40">
        <v>1594570.16</v>
      </c>
      <c r="E70" s="40">
        <v>25</v>
      </c>
      <c r="F70" s="40">
        <v>432678.17</v>
      </c>
      <c r="G70" s="40">
        <v>15</v>
      </c>
      <c r="H70" s="40">
        <v>1050087.9</v>
      </c>
      <c r="I70" s="40">
        <v>21</v>
      </c>
      <c r="J70" s="40">
        <v>1319973.93</v>
      </c>
      <c r="K70" s="40">
        <v>25</v>
      </c>
      <c r="L70" s="40">
        <v>376798.56</v>
      </c>
      <c r="M70" s="40">
        <v>14</v>
      </c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116</v>
      </c>
      <c r="B2" s="36">
        <v>2999697.77</v>
      </c>
      <c r="C2" s="37">
        <v>117</v>
      </c>
      <c r="D2" s="36">
        <v>463184.89</v>
      </c>
      <c r="E2" s="37">
        <v>41</v>
      </c>
      <c r="F2" s="36">
        <v>502808.86</v>
      </c>
      <c r="G2" s="37">
        <v>53</v>
      </c>
      <c r="H2" s="36">
        <v>2881745.91</v>
      </c>
      <c r="I2" s="37">
        <v>114</v>
      </c>
      <c r="J2" s="36">
        <v>403313.46</v>
      </c>
      <c r="K2" s="37">
        <v>50</v>
      </c>
      <c r="L2" s="36">
        <v>500837.85</v>
      </c>
      <c r="M2" s="38">
        <v>50</v>
      </c>
      <c r="N2" s="36"/>
      <c r="O2" s="36"/>
      <c r="P2" s="36"/>
      <c r="Q2" s="36"/>
      <c r="R2" s="36"/>
    </row>
    <row r="3" spans="1:18" ht="15">
      <c r="A3" s="36" t="s">
        <v>117</v>
      </c>
      <c r="B3" s="36">
        <v>5347045.05</v>
      </c>
      <c r="C3" s="37">
        <v>156</v>
      </c>
      <c r="D3" s="36">
        <v>3271942.91</v>
      </c>
      <c r="E3" s="37">
        <v>114</v>
      </c>
      <c r="F3" s="36">
        <v>1078287.21</v>
      </c>
      <c r="G3" s="37">
        <v>80</v>
      </c>
      <c r="H3" s="36">
        <v>5039531.22</v>
      </c>
      <c r="I3" s="37">
        <v>162</v>
      </c>
      <c r="J3" s="36">
        <v>2706164.82</v>
      </c>
      <c r="K3" s="37">
        <v>119</v>
      </c>
      <c r="L3" s="36">
        <v>1020951.8</v>
      </c>
      <c r="M3" s="38">
        <v>82</v>
      </c>
      <c r="N3" s="36"/>
      <c r="O3" s="36"/>
      <c r="P3" s="36"/>
      <c r="Q3" s="36"/>
      <c r="R3" s="36"/>
    </row>
    <row r="4" spans="1:18" ht="15">
      <c r="A4" s="36" t="s">
        <v>118</v>
      </c>
      <c r="B4" s="36">
        <v>2355372.14</v>
      </c>
      <c r="C4" s="37">
        <v>103</v>
      </c>
      <c r="D4" s="36">
        <v>391057</v>
      </c>
      <c r="E4" s="37">
        <v>32</v>
      </c>
      <c r="F4" s="36">
        <v>319276.03</v>
      </c>
      <c r="G4" s="37">
        <v>46</v>
      </c>
      <c r="H4" s="36">
        <v>2326069.15</v>
      </c>
      <c r="I4" s="37">
        <v>105</v>
      </c>
      <c r="J4" s="36">
        <v>343937.04</v>
      </c>
      <c r="K4" s="37">
        <v>32</v>
      </c>
      <c r="L4" s="36">
        <v>292349.16</v>
      </c>
      <c r="M4" s="38">
        <v>45</v>
      </c>
      <c r="N4" s="36"/>
      <c r="O4" s="36"/>
      <c r="P4" s="36"/>
      <c r="Q4" s="36"/>
      <c r="R4" s="36"/>
    </row>
    <row r="5" spans="1:18" ht="15">
      <c r="A5" s="36" t="s">
        <v>119</v>
      </c>
      <c r="B5" s="36">
        <v>27746498.35</v>
      </c>
      <c r="C5" s="37">
        <v>548</v>
      </c>
      <c r="D5" s="36">
        <v>6516310.84</v>
      </c>
      <c r="E5" s="37">
        <v>89</v>
      </c>
      <c r="F5" s="36">
        <v>5638608.28</v>
      </c>
      <c r="G5" s="37">
        <v>234</v>
      </c>
      <c r="H5" s="36">
        <v>27710239.07</v>
      </c>
      <c r="I5" s="37">
        <v>551</v>
      </c>
      <c r="J5" s="36">
        <v>5422605.9</v>
      </c>
      <c r="K5" s="37">
        <v>88</v>
      </c>
      <c r="L5" s="36">
        <v>5619985.02</v>
      </c>
      <c r="M5" s="38">
        <v>237</v>
      </c>
      <c r="N5" s="36"/>
      <c r="O5" s="36"/>
      <c r="P5" s="36"/>
      <c r="Q5" s="36"/>
      <c r="R5" s="36"/>
    </row>
    <row r="6" spans="1:18" ht="15">
      <c r="A6" s="36" t="s">
        <v>120</v>
      </c>
      <c r="B6" s="36">
        <v>73010.94</v>
      </c>
      <c r="C6" s="37">
        <v>13</v>
      </c>
      <c r="D6" s="36">
        <v>0</v>
      </c>
      <c r="E6" s="37">
        <v>0</v>
      </c>
      <c r="F6" s="36">
        <v>0</v>
      </c>
      <c r="G6" s="37">
        <v>0</v>
      </c>
      <c r="H6" s="36">
        <v>84796.68</v>
      </c>
      <c r="I6" s="37">
        <v>13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121</v>
      </c>
      <c r="B7" s="36">
        <v>3617785.4</v>
      </c>
      <c r="C7" s="37">
        <v>127</v>
      </c>
      <c r="D7" s="36">
        <v>218259.62</v>
      </c>
      <c r="E7" s="37">
        <v>25</v>
      </c>
      <c r="F7" s="36">
        <v>344712.95</v>
      </c>
      <c r="G7" s="37">
        <v>43</v>
      </c>
      <c r="H7" s="36">
        <v>3487313.43</v>
      </c>
      <c r="I7" s="37">
        <v>129</v>
      </c>
      <c r="J7" s="36">
        <v>238070.95</v>
      </c>
      <c r="K7" s="37">
        <v>31</v>
      </c>
      <c r="L7" s="36">
        <v>285974.97</v>
      </c>
      <c r="M7" s="38">
        <v>44</v>
      </c>
      <c r="N7" s="36"/>
      <c r="O7" s="36"/>
      <c r="P7" s="36"/>
      <c r="Q7" s="36"/>
      <c r="R7" s="36"/>
    </row>
    <row r="8" spans="1:18" ht="15">
      <c r="A8" s="36" t="s">
        <v>122</v>
      </c>
      <c r="B8" s="36">
        <v>243067.15</v>
      </c>
      <c r="C8" s="37">
        <v>24</v>
      </c>
      <c r="D8" s="36">
        <v>0</v>
      </c>
      <c r="E8" s="37">
        <v>0</v>
      </c>
      <c r="F8" s="36">
        <v>0</v>
      </c>
      <c r="G8" s="37">
        <v>0</v>
      </c>
      <c r="H8" s="36">
        <v>235739.03</v>
      </c>
      <c r="I8" s="37">
        <v>25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123</v>
      </c>
      <c r="B9" s="36">
        <v>5503167.69</v>
      </c>
      <c r="C9" s="37">
        <v>122</v>
      </c>
      <c r="D9" s="36">
        <v>8964662.68</v>
      </c>
      <c r="E9" s="37">
        <v>128</v>
      </c>
      <c r="F9" s="36">
        <v>1630543.77</v>
      </c>
      <c r="G9" s="37">
        <v>68</v>
      </c>
      <c r="H9" s="36">
        <v>4917315.89</v>
      </c>
      <c r="I9" s="37">
        <v>125</v>
      </c>
      <c r="J9" s="36">
        <v>7425697.47</v>
      </c>
      <c r="K9" s="37">
        <v>127</v>
      </c>
      <c r="L9" s="36">
        <v>1282679.66</v>
      </c>
      <c r="M9" s="38">
        <v>64</v>
      </c>
      <c r="N9" s="36"/>
      <c r="O9" s="36"/>
      <c r="P9" s="36"/>
      <c r="Q9" s="36"/>
      <c r="R9" s="36"/>
    </row>
    <row r="10" spans="1:18" ht="15">
      <c r="A10" s="36" t="s">
        <v>124</v>
      </c>
      <c r="B10" s="36">
        <v>1295695.78</v>
      </c>
      <c r="C10" s="37">
        <v>64</v>
      </c>
      <c r="D10" s="36">
        <v>197577.23</v>
      </c>
      <c r="E10" s="37">
        <v>13</v>
      </c>
      <c r="F10" s="36">
        <v>167758.15</v>
      </c>
      <c r="G10" s="37">
        <v>22</v>
      </c>
      <c r="H10" s="36">
        <v>1351326.59</v>
      </c>
      <c r="I10" s="37">
        <v>68</v>
      </c>
      <c r="J10" s="36">
        <v>130003.11</v>
      </c>
      <c r="K10" s="37">
        <v>17</v>
      </c>
      <c r="L10" s="36">
        <v>142548.84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125</v>
      </c>
      <c r="B11" s="36">
        <v>2104319.76</v>
      </c>
      <c r="C11" s="37">
        <v>99</v>
      </c>
      <c r="D11" s="36">
        <v>811930.75</v>
      </c>
      <c r="E11" s="37">
        <v>60</v>
      </c>
      <c r="F11" s="36">
        <v>326525.23</v>
      </c>
      <c r="G11" s="37">
        <v>34</v>
      </c>
      <c r="H11" s="36">
        <v>1957422.44</v>
      </c>
      <c r="I11" s="37">
        <v>98</v>
      </c>
      <c r="J11" s="36">
        <v>701721.93</v>
      </c>
      <c r="K11" s="37">
        <v>58</v>
      </c>
      <c r="L11" s="36">
        <v>295691.47</v>
      </c>
      <c r="M11" s="38">
        <v>32</v>
      </c>
      <c r="N11" s="36"/>
      <c r="O11" s="36"/>
      <c r="P11" s="36"/>
      <c r="Q11" s="36"/>
      <c r="R11" s="36"/>
    </row>
    <row r="12" spans="1:18" ht="15">
      <c r="A12" s="36" t="s">
        <v>126</v>
      </c>
      <c r="B12" s="36">
        <v>4107493.93</v>
      </c>
      <c r="C12" s="37">
        <v>65</v>
      </c>
      <c r="D12" s="36">
        <v>5909641.92</v>
      </c>
      <c r="E12" s="37">
        <v>33</v>
      </c>
      <c r="F12" s="36">
        <v>0</v>
      </c>
      <c r="G12" s="37">
        <v>0</v>
      </c>
      <c r="H12" s="36">
        <v>3055680.1</v>
      </c>
      <c r="I12" s="37">
        <v>58</v>
      </c>
      <c r="J12" s="36">
        <v>2424201.83</v>
      </c>
      <c r="K12" s="37">
        <v>35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127</v>
      </c>
      <c r="B13" s="36">
        <v>8868050.54</v>
      </c>
      <c r="C13" s="37">
        <v>255</v>
      </c>
      <c r="D13" s="36">
        <v>4699583.87</v>
      </c>
      <c r="E13" s="37">
        <v>154</v>
      </c>
      <c r="F13" s="36">
        <v>1979708.77</v>
      </c>
      <c r="G13" s="37">
        <v>115</v>
      </c>
      <c r="H13" s="36">
        <v>8037682.06</v>
      </c>
      <c r="I13" s="37">
        <v>271</v>
      </c>
      <c r="J13" s="36">
        <v>3591507.39</v>
      </c>
      <c r="K13" s="37">
        <v>145</v>
      </c>
      <c r="L13" s="36">
        <v>1637426.08</v>
      </c>
      <c r="M13" s="38">
        <v>114</v>
      </c>
      <c r="N13" s="36"/>
      <c r="O13" s="36"/>
      <c r="P13" s="36"/>
      <c r="Q13" s="36"/>
      <c r="R13" s="36"/>
    </row>
    <row r="14" spans="1:18" ht="15">
      <c r="A14" s="36" t="s">
        <v>128</v>
      </c>
      <c r="B14" s="36">
        <v>8392198.88</v>
      </c>
      <c r="C14" s="37">
        <v>251</v>
      </c>
      <c r="D14" s="36">
        <v>2291006.07</v>
      </c>
      <c r="E14" s="37">
        <v>93</v>
      </c>
      <c r="F14" s="36">
        <v>1858593.23</v>
      </c>
      <c r="G14" s="37">
        <v>114</v>
      </c>
      <c r="H14" s="36">
        <v>7865916.68</v>
      </c>
      <c r="I14" s="37">
        <v>250</v>
      </c>
      <c r="J14" s="36">
        <v>1717258.85</v>
      </c>
      <c r="K14" s="37">
        <v>106</v>
      </c>
      <c r="L14" s="36">
        <v>1641489.27</v>
      </c>
      <c r="M14" s="38">
        <v>109</v>
      </c>
      <c r="N14" s="36"/>
      <c r="O14" s="36"/>
      <c r="P14" s="36"/>
      <c r="Q14" s="36"/>
      <c r="R14" s="36"/>
    </row>
    <row r="15" spans="1:18" ht="15">
      <c r="A15" s="36" t="s">
        <v>129</v>
      </c>
      <c r="B15" s="36">
        <v>7751191.99</v>
      </c>
      <c r="C15" s="37">
        <v>227</v>
      </c>
      <c r="D15" s="36">
        <v>3732697.08</v>
      </c>
      <c r="E15" s="37">
        <v>150</v>
      </c>
      <c r="F15" s="36">
        <v>1881064.29</v>
      </c>
      <c r="G15" s="37">
        <v>113</v>
      </c>
      <c r="H15" s="36">
        <v>6568146.59</v>
      </c>
      <c r="I15" s="37">
        <v>226</v>
      </c>
      <c r="J15" s="36">
        <v>2802864.38</v>
      </c>
      <c r="K15" s="37">
        <v>174</v>
      </c>
      <c r="L15" s="36">
        <v>1413094.2</v>
      </c>
      <c r="M15" s="38">
        <v>108</v>
      </c>
      <c r="N15" s="36"/>
      <c r="O15" s="36"/>
      <c r="P15" s="36"/>
      <c r="Q15" s="36"/>
      <c r="R15" s="36"/>
    </row>
    <row r="16" spans="1:18" ht="15">
      <c r="A16" s="36" t="s">
        <v>130</v>
      </c>
      <c r="B16" s="36">
        <v>8101763.52</v>
      </c>
      <c r="C16" s="37">
        <v>236</v>
      </c>
      <c r="D16" s="36">
        <v>6124345.99</v>
      </c>
      <c r="E16" s="37">
        <v>171</v>
      </c>
      <c r="F16" s="36">
        <v>2015703.29</v>
      </c>
      <c r="G16" s="37">
        <v>116</v>
      </c>
      <c r="H16" s="36">
        <v>7094075.33</v>
      </c>
      <c r="I16" s="37">
        <v>232</v>
      </c>
      <c r="J16" s="36">
        <v>5377789.95</v>
      </c>
      <c r="K16" s="37">
        <v>188</v>
      </c>
      <c r="L16" s="36">
        <v>1678577.78</v>
      </c>
      <c r="M16" s="38">
        <v>110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2017-06-29T20:07:02Z</dcterms:modified>
  <cp:category/>
  <cp:version/>
  <cp:contentType/>
  <cp:contentStatus/>
</cp:coreProperties>
</file>