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<sst xmlns="http://schemas.openxmlformats.org/spreadsheetml/2006/main" count="251" uniqueCount="215">
  <si>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</si>
  <si>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</si>
  <si>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</si>
  <si>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</si>
  <si>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</si>
  <si>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</si>
  <si>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</si>
  <si>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</si>
  <si>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</si>
  <si>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</si>
  <si>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</si>
  <si>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</si>
  <si>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</si>
  <si>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</si>
  <si>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</si>
  <si>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</si>
  <si>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</si>
  <si>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</si>
  <si>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</si>
  <si>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</si>
  <si>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</si>
  <si>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</si>
  <si>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</si>
  <si>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</si>
  <si>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</si>
  <si>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</si>
  <si>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</si>
  <si>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</si>
  <si>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</si>
  <si>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</si>
  <si>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</si>
  <si>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</si>
  <si>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</si>
  <si>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</si>
  <si>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</si>
  <si>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</si>
  <si>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</si>
  <si>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</si>
  <si>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</si>
  <si>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</si>
  <si>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</si>
  <si>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</si>
  <si>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</si>
  <si>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</si>
  <si>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</si>
  <si>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</si>
  <si>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</si>
  <si>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</si>
  <si>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</si>
  <si>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</si>
  <si>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</si>
  <si>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</si>
  <si>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</si>
  <si>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</si>
  <si>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</si>
  <si>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</si>
  <si>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</si>
  <si>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</si>
  <si>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</si>
  <si>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</si>
  <si>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</si>
  <si>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</si>
  <si>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</si>
  <si>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</si>
  <si>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</si>
  <si>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</si>
  <si>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</si>
  <si>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</si>
  <si>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</si>
  <si>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</si>
  <si>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</si>
  <si>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</si>
  <si>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</si>
  <si>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</si>
  <si>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</si>
  <si>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</si>
  <si>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</si>
  <si>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</si>
  <si>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</si>
  <si>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</si>
  <si>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</si>
  <si>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</si>
  <si>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</si>
  <si>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</si>
  <si>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</si>
  <si>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</si>
  <si>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</si>
  <si>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</si>
  <si>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</si>
  <si>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CHARLOTTE</t>
  </si>
  <si>
    <t>CHESTER</t>
  </si>
  <si>
    <t>CHITTENDEN</t>
  </si>
  <si>
    <t>CLARENDON</t>
  </si>
  <si>
    <t>COLCHESTER</t>
  </si>
  <si>
    <t>CONCORD</t>
  </si>
  <si>
    <t>CORNWALL</t>
  </si>
  <si>
    <t>CRAFTSBURY</t>
  </si>
  <si>
    <t>DANVILLE</t>
  </si>
  <si>
    <t>DERBY</t>
  </si>
  <si>
    <t>DORSET</t>
  </si>
  <si>
    <t>DOVER</t>
  </si>
  <si>
    <t>DUMMERSTON</t>
  </si>
  <si>
    <t>EAST MONTPELIER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</si>
  <si>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</si>
  <si>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</si>
  <si>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</si>
  <si>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</si>
  <si>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</si>
  <si>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</si>
  <si>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</si>
  <si>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</si>
  <si>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</si>
  <si>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GEORGIA</t>
  </si>
  <si>
    <t>GLOVER</t>
  </si>
  <si>
    <t>GOSHEN</t>
  </si>
  <si>
    <t>GRAFTON</t>
  </si>
  <si>
    <t>GRAND ISLE</t>
  </si>
  <si>
    <t>GRANVILLE</t>
  </si>
  <si>
    <t>GREENSBORO</t>
  </si>
  <si>
    <t>HARDWICK</t>
  </si>
  <si>
    <t>HARTFORD</t>
  </si>
  <si>
    <t>HARTLAND</t>
  </si>
  <si>
    <t>HIGHGATE</t>
  </si>
  <si>
    <t>HINESBURG</t>
  </si>
  <si>
    <t>HUNTINGTON</t>
  </si>
  <si>
    <t>HYDE PARK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</si>
  <si>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</si>
  <si>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</si>
  <si>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</si>
  <si>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</si>
  <si>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</si>
  <si>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</si>
  <si>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</si>
  <si>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</si>
  <si>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</si>
  <si>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</si>
  <si>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</si>
  <si>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MARSHFIELD</t>
  </si>
  <si>
    <t>MENDON</t>
  </si>
  <si>
    <t>MIDDLEBURY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</si>
  <si>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</si>
  <si>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</si>
  <si>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</si>
  <si>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</si>
  <si>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</si>
  <si>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</si>
  <si>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</si>
  <si>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NEWFANE</t>
  </si>
  <si>
    <t>NEWPORT</t>
  </si>
  <si>
    <t>NEWPORT TOWN</t>
  </si>
  <si>
    <t>NORTH HERO</t>
  </si>
  <si>
    <t>NORTHFIELD</t>
  </si>
  <si>
    <t>NORWICH</t>
  </si>
  <si>
    <t>PAWLET</t>
  </si>
  <si>
    <t>PERU</t>
  </si>
  <si>
    <t>PITTSFIELD</t>
  </si>
  <si>
    <t>PITTSFORD</t>
  </si>
  <si>
    <t>PLAINFIELD</t>
  </si>
  <si>
    <t>PLYMOUTH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</si>
  <si>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</si>
  <si>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</si>
  <si>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</si>
  <si>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</si>
  <si>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</si>
  <si>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</si>
  <si>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</si>
  <si>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</si>
  <si>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</si>
  <si>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</si>
  <si>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</si>
  <si>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SHAFTSBURY</t>
  </si>
  <si>
    <t>SHARON</t>
  </si>
  <si>
    <t>SHELBURNE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</si>
  <si>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</si>
  <si>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</si>
  <si>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</si>
  <si>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</si>
  <si>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</si>
  <si>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</si>
  <si>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</si>
  <si>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</si>
  <si>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</si>
  <si>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STOCKBRIDGE</t>
  </si>
  <si>
    <t>STOWE</t>
  </si>
  <si>
    <t>STRATTON</t>
  </si>
  <si>
    <t>SUNDERLAND</t>
  </si>
  <si>
    <t>SWANTON</t>
  </si>
  <si>
    <t>THETFORD</t>
  </si>
  <si>
    <t>TOWNSHEND</t>
  </si>
  <si>
    <t>TROY</t>
  </si>
  <si>
    <t>TUNBRIDGE</t>
  </si>
  <si>
    <t>UNDERHILL</t>
  </si>
  <si>
    <t>VERGENNES</t>
  </si>
  <si>
    <t>WAITSFIELD</t>
  </si>
  <si>
    <t>WALLINGFORD</t>
  </si>
  <si>
    <t>WARDSBORO</t>
  </si>
  <si>
    <t>WARREN</t>
  </si>
  <si>
    <t>WATERBURY</t>
  </si>
  <si>
    <t>WEATHERSFIELD</t>
  </si>
  <si>
    <t>WELLS</t>
  </si>
  <si>
    <t>WEST RUTLAND</t>
  </si>
  <si>
    <t>WEST WINDSOR</t>
  </si>
  <si>
    <t>WESTFIELD</t>
  </si>
  <si>
    <t>WESTMINSTER</t>
  </si>
  <si>
    <t>WESTMORE</t>
  </si>
  <si>
    <t>WESTON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</si>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</sst>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14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32</v>
      </c>
      <c r="R5" s="1" t="s">
        <v>12</v>
      </c>
    </row>
    <row r="6" spans="5:18" ht="15">
      <c r="E6" s="58"/>
      <c r="F6" s="58"/>
      <c r="G6" s="58"/>
      <c r="H6" s="58"/>
      <c r="O6" s="1" t="s">
        <v>33</v>
      </c>
      <c r="R6" s="1" t="s">
        <v>31</v>
      </c>
    </row>
    <row r="7" spans="4:15" ht="33.75">
      <c r="D7" s="3" t="s">
        <v>2</v>
      </c>
      <c r="E7" s="5">
        <v>42552</v>
      </c>
      <c r="F7" s="3" t="s">
        <v>3</v>
      </c>
      <c r="G7" s="5">
        <v>42916</v>
      </c>
      <c r="O7" s="1" t="s">
        <v>34</v>
      </c>
    </row>
    <row r="8" ht="15">
      <c r="O8" s="1" t="s">
        <v>35</v>
      </c>
    </row>
    <row r="12" spans="3:8" ht="18.75">
      <c r="C12" s="60" t="s">
        <v>37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41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42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40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39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38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35</v>
      </c>
    </row>
    <row r="23" ht="11.25" customHeight="1">
      <c r="B23" s="2"/>
    </row>
    <row r="24" ht="18.75">
      <c r="E24" s="6" t="s">
        <v>31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Fiscal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07/01/2016 - 06/30/2017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07/01/2015 - 06/30/2016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1081174429.45</v>
      </c>
      <c r="D6" s="42">
        <f t="shared" si="0"/>
        <v>530162284.22999996</v>
      </c>
      <c r="E6" s="43">
        <f t="shared" si="0"/>
        <v>214270754.68999997</v>
      </c>
      <c r="F6" s="41">
        <f t="shared" si="0"/>
        <v>1033826536.6800001</v>
      </c>
      <c r="G6" s="42">
        <f t="shared" si="0"/>
        <v>460457817.9</v>
      </c>
      <c r="H6" s="43">
        <f t="shared" si="0"/>
        <v>198669474.56</v>
      </c>
      <c r="I6" s="20">
        <f>_xlfn.IFERROR((C6-F6)/F6,"")</f>
        <v>0.04579868197430064</v>
      </c>
      <c r="J6" s="20">
        <f>_xlfn.IFERROR((D6-G6)/G6,"")</f>
        <v>0.15138078586199197</v>
      </c>
      <c r="K6" s="20">
        <f>_xlfn.IFERROR((E6-H6)/H6,"")</f>
        <v>0.07852882363811878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43421778.66</v>
      </c>
      <c r="D7" s="44">
        <f>IF('County Data'!E2&gt;9,'County Data'!D2,"*")</f>
        <v>15319381.61</v>
      </c>
      <c r="E7" s="45">
        <f>IF('County Data'!G2&gt;9,'County Data'!F2,"*")</f>
        <v>7546914.03</v>
      </c>
      <c r="F7" s="44">
        <f>IF('County Data'!I2&gt;9,'County Data'!H2,"*")</f>
        <v>42809168.87</v>
      </c>
      <c r="G7" s="44">
        <f>IF('County Data'!K2&gt;9,'County Data'!J2,"*")</f>
        <v>15000232.93</v>
      </c>
      <c r="H7" s="45">
        <f>IF('County Data'!M2&gt;9,'County Data'!L2,"*")</f>
        <v>7432637.49</v>
      </c>
      <c r="I7" s="22">
        <f aca="true" t="shared" si="1" ref="I7:I50">_xlfn.IFERROR((C7-F7)/F7,"")</f>
        <v>0.014310247224381564</v>
      </c>
      <c r="J7" s="22">
        <f aca="true" t="shared" si="2" ref="J7:J50">_xlfn.IFERROR((D7-G7)/G7,"")</f>
        <v>0.021276248274899268</v>
      </c>
      <c r="K7" s="22">
        <f aca="true" t="shared" si="3" ref="K7:K50">_xlfn.IFERROR((E7-H7)/H7,"")</f>
        <v>0.01537496482961125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68219722.38</v>
      </c>
      <c r="D8" s="44">
        <f>IF('County Data'!E3&gt;9,'County Data'!D3,"*")</f>
        <v>39436212.41</v>
      </c>
      <c r="E8" s="45">
        <f>IF('County Data'!G3&gt;9,'County Data'!F3,"*")</f>
        <v>13100101.04</v>
      </c>
      <c r="F8" s="44">
        <f>IF('County Data'!I3&gt;9,'County Data'!H3,"*")</f>
        <v>64878180.39</v>
      </c>
      <c r="G8" s="44">
        <f>IF('County Data'!K3&gt;9,'County Data'!J3,"*")</f>
        <v>35362096.47</v>
      </c>
      <c r="H8" s="45">
        <f>IF('County Data'!M3&gt;9,'County Data'!L3,"*")</f>
        <v>12237607.93</v>
      </c>
      <c r="I8" s="22">
        <f t="shared" si="1"/>
        <v>0.05150486604145025</v>
      </c>
      <c r="J8" s="22">
        <f t="shared" si="2"/>
        <v>0.11521138016962143</v>
      </c>
      <c r="K8" s="22">
        <f t="shared" si="3"/>
        <v>0.07047889709602745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33672408.78</v>
      </c>
      <c r="D9" s="47">
        <f>IF('County Data'!E4&gt;9,'County Data'!D4,"*")</f>
        <v>8848118.48</v>
      </c>
      <c r="E9" s="48">
        <f>IF('County Data'!G4&gt;9,'County Data'!F4,"*")</f>
        <v>4519655.1</v>
      </c>
      <c r="F9" s="46">
        <f>IF('County Data'!I4&gt;9,'County Data'!H4,"*")</f>
        <v>31545790.88</v>
      </c>
      <c r="G9" s="47">
        <f>IF('County Data'!K4&gt;9,'County Data'!J4,"*")</f>
        <v>7594479.22</v>
      </c>
      <c r="H9" s="48">
        <f>IF('County Data'!M4&gt;9,'County Data'!L4,"*")</f>
        <v>4131304.1</v>
      </c>
      <c r="I9" s="9">
        <f t="shared" si="1"/>
        <v>0.06741368153011741</v>
      </c>
      <c r="J9" s="9">
        <f t="shared" si="2"/>
        <v>0.16507244587601896</v>
      </c>
      <c r="K9" s="9">
        <f t="shared" si="3"/>
        <v>0.09400203679027151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345739355.65</v>
      </c>
      <c r="D10" s="44">
        <f>IF('County Data'!E5&gt;9,'County Data'!D5,"*")</f>
        <v>123324452.75</v>
      </c>
      <c r="E10" s="45">
        <f>IF('County Data'!G5&gt;9,'County Data'!F5,"*")</f>
        <v>70469000.5</v>
      </c>
      <c r="F10" s="44">
        <f>IF('County Data'!I5&gt;9,'County Data'!H5,"*")</f>
        <v>336284211.1</v>
      </c>
      <c r="G10" s="44">
        <f>IF('County Data'!K5&gt;9,'County Data'!J5,"*")</f>
        <v>117553421.45</v>
      </c>
      <c r="H10" s="45">
        <f>IF('County Data'!M5&gt;9,'County Data'!L5,"*")</f>
        <v>68077059.28</v>
      </c>
      <c r="I10" s="22">
        <f t="shared" si="1"/>
        <v>0.028116528334981208</v>
      </c>
      <c r="J10" s="22">
        <f t="shared" si="2"/>
        <v>0.04909283990899949</v>
      </c>
      <c r="K10" s="22">
        <f t="shared" si="3"/>
        <v>0.03513578943182574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1447706.16</v>
      </c>
      <c r="D11" s="47">
        <f>IF('County Data'!E6&gt;9,'County Data'!D6,"*")</f>
        <v>560553.45</v>
      </c>
      <c r="E11" s="48">
        <f>IF('County Data'!G6&gt;9,'County Data'!F6,"*")</f>
        <v>441550.14</v>
      </c>
      <c r="F11" s="46">
        <f>IF('County Data'!I6&gt;9,'County Data'!H6,"*")</f>
        <v>1351182</v>
      </c>
      <c r="G11" s="47">
        <f>IF('County Data'!K6&gt;9,'County Data'!J6,"*")</f>
        <v>724665.79</v>
      </c>
      <c r="H11" s="48">
        <f>IF('County Data'!M6&gt;9,'County Data'!L6,"*")</f>
        <v>357952.26</v>
      </c>
      <c r="I11" s="9">
        <f t="shared" si="1"/>
        <v>0.07143683086364377</v>
      </c>
      <c r="J11" s="9">
        <f t="shared" si="2"/>
        <v>-0.22646624452908157</v>
      </c>
      <c r="K11" s="9">
        <f t="shared" si="3"/>
        <v>0.23354477493730588</v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45473340.57</v>
      </c>
      <c r="D12" s="44">
        <f>IF('County Data'!E7&gt;9,'County Data'!D7,"*")</f>
        <v>11645957.3</v>
      </c>
      <c r="E12" s="45">
        <f>IF('County Data'!G7&gt;9,'County Data'!F7,"*")</f>
        <v>4439676.22</v>
      </c>
      <c r="F12" s="44">
        <f>IF('County Data'!I7&gt;9,'County Data'!H7,"*")</f>
        <v>43363590.96</v>
      </c>
      <c r="G12" s="44">
        <f>IF('County Data'!K7&gt;9,'County Data'!J7,"*")</f>
        <v>10611180.63</v>
      </c>
      <c r="H12" s="45">
        <f>IF('County Data'!M7&gt;9,'County Data'!L7,"*")</f>
        <v>4084990.52</v>
      </c>
      <c r="I12" s="22">
        <f t="shared" si="1"/>
        <v>0.048652557670929554</v>
      </c>
      <c r="J12" s="22">
        <f t="shared" si="2"/>
        <v>0.09751758132120307</v>
      </c>
      <c r="K12" s="22">
        <f t="shared" si="3"/>
        <v>0.08682656624622956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6310321.29</v>
      </c>
      <c r="D13" s="47">
        <f>IF('County Data'!E8&gt;9,'County Data'!D8,"*")</f>
        <v>3736105.16</v>
      </c>
      <c r="E13" s="48">
        <f>IF('County Data'!G8&gt;9,'County Data'!F8,"*")</f>
        <v>1206823.03</v>
      </c>
      <c r="F13" s="46">
        <f>IF('County Data'!I8&gt;9,'County Data'!H8,"*")</f>
        <v>6175647.01</v>
      </c>
      <c r="G13" s="47">
        <f>IF('County Data'!K8&gt;9,'County Data'!J8,"*")</f>
        <v>3596529.57</v>
      </c>
      <c r="H13" s="48">
        <f>IF('County Data'!M8&gt;9,'County Data'!L8,"*")</f>
        <v>1179213.4</v>
      </c>
      <c r="I13" s="9">
        <f t="shared" si="1"/>
        <v>0.021807315052483914</v>
      </c>
      <c r="J13" s="9">
        <f t="shared" si="2"/>
        <v>0.03880840885175881</v>
      </c>
      <c r="K13" s="9">
        <f t="shared" si="3"/>
        <v>0.023413599268800815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65808220.91</v>
      </c>
      <c r="D14" s="44">
        <f>IF('County Data'!E9&gt;9,'County Data'!D9,"*")</f>
        <v>73376437.53</v>
      </c>
      <c r="E14" s="45">
        <f>IF('County Data'!G9&gt;9,'County Data'!F9,"*")</f>
        <v>17502304.41</v>
      </c>
      <c r="F14" s="44">
        <f>IF('County Data'!I9&gt;9,'County Data'!H9,"*")</f>
        <v>60746494.23</v>
      </c>
      <c r="G14" s="44">
        <f>IF('County Data'!K9&gt;9,'County Data'!J9,"*")</f>
        <v>66129577.75</v>
      </c>
      <c r="H14" s="45">
        <f>IF('County Data'!M9&gt;9,'County Data'!L9,"*")</f>
        <v>15125584.27</v>
      </c>
      <c r="I14" s="22">
        <f t="shared" si="1"/>
        <v>0.08332541234124813</v>
      </c>
      <c r="J14" s="22">
        <f t="shared" si="2"/>
        <v>0.1095857561255939</v>
      </c>
      <c r="K14" s="22">
        <f t="shared" si="3"/>
        <v>0.15713245171718584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19126344.36</v>
      </c>
      <c r="D15" s="49">
        <f>IF('County Data'!E10&gt;9,'County Data'!D10,"*")</f>
        <v>5084928.7</v>
      </c>
      <c r="E15" s="50">
        <f>IF('County Data'!G10&gt;9,'County Data'!F10,"*")</f>
        <v>2117931.19</v>
      </c>
      <c r="F15" s="49">
        <f>IF('County Data'!I10&gt;9,'County Data'!H10,"*")</f>
        <v>19217891.57</v>
      </c>
      <c r="G15" s="49">
        <f>IF('County Data'!K10&gt;9,'County Data'!J10,"*")</f>
        <v>4923837.84</v>
      </c>
      <c r="H15" s="50">
        <f>IF('County Data'!M10&gt;9,'County Data'!L10,"*")</f>
        <v>2075069.01</v>
      </c>
      <c r="I15" s="23">
        <f t="shared" si="1"/>
        <v>-0.00476364483931787</v>
      </c>
      <c r="J15" s="23">
        <f t="shared" si="2"/>
        <v>0.032716524230619326</v>
      </c>
      <c r="K15" s="23">
        <f t="shared" si="3"/>
        <v>0.020655785322532448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27966566.31</v>
      </c>
      <c r="D16" s="44">
        <f>IF('County Data'!E11&gt;9,'County Data'!D11,"*")</f>
        <v>9147182.37</v>
      </c>
      <c r="E16" s="45">
        <f>IF('County Data'!G11&gt;9,'County Data'!F11,"*")</f>
        <v>4335315</v>
      </c>
      <c r="F16" s="44">
        <f>IF('County Data'!I11&gt;9,'County Data'!H11,"*")</f>
        <v>26811252.27</v>
      </c>
      <c r="G16" s="44">
        <f>IF('County Data'!K11&gt;9,'County Data'!J11,"*")</f>
        <v>8590492.88</v>
      </c>
      <c r="H16" s="45">
        <f>IF('County Data'!M11&gt;9,'County Data'!L11,"*")</f>
        <v>4132049.39</v>
      </c>
      <c r="I16" s="22">
        <f t="shared" si="1"/>
        <v>0.043090640764016766</v>
      </c>
      <c r="J16" s="22">
        <f t="shared" si="2"/>
        <v>0.06480297437834537</v>
      </c>
      <c r="K16" s="22">
        <f t="shared" si="3"/>
        <v>0.0491924444300991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41307724.33</v>
      </c>
      <c r="D17" s="47">
        <f>IF('County Data'!E12&gt;9,'County Data'!D12,"*")</f>
        <v>61865154.04</v>
      </c>
      <c r="E17" s="48">
        <f>IF('County Data'!G12&gt;9,'County Data'!F12,"*")</f>
        <v>7120742.24</v>
      </c>
      <c r="F17" s="46">
        <f>IF('County Data'!I12&gt;9,'County Data'!H12,"*")</f>
        <v>37849376.45</v>
      </c>
      <c r="G17" s="47">
        <f>IF('County Data'!K12&gt;9,'County Data'!J12,"*")</f>
        <v>30696488.02</v>
      </c>
      <c r="H17" s="48">
        <f>IF('County Data'!M12&gt;9,'County Data'!L12,"*")</f>
        <v>5547661.83</v>
      </c>
      <c r="I17" s="9">
        <f t="shared" si="1"/>
        <v>0.09137133037233947</v>
      </c>
      <c r="J17" s="9">
        <f t="shared" si="2"/>
        <v>1.0153821505473968</v>
      </c>
      <c r="K17" s="9">
        <f t="shared" si="3"/>
        <v>0.28355737213347776</v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104205219.97</v>
      </c>
      <c r="D18" s="44">
        <f>IF('County Data'!E13&gt;9,'County Data'!D13,"*")</f>
        <v>48005385.37</v>
      </c>
      <c r="E18" s="45">
        <f>IF('County Data'!G13&gt;9,'County Data'!F13,"*")</f>
        <v>21690611</v>
      </c>
      <c r="F18" s="44">
        <f>IF('County Data'!I13&gt;9,'County Data'!H13,"*")</f>
        <v>97780106.98</v>
      </c>
      <c r="G18" s="44">
        <f>IF('County Data'!K13&gt;9,'County Data'!J13,"*")</f>
        <v>42850502.68</v>
      </c>
      <c r="H18" s="45">
        <f>IF('County Data'!M13&gt;9,'County Data'!L13,"*")</f>
        <v>19243580.57</v>
      </c>
      <c r="I18" s="22">
        <f t="shared" si="1"/>
        <v>0.06570981755332085</v>
      </c>
      <c r="J18" s="22">
        <f t="shared" si="2"/>
        <v>0.12029923495870638</v>
      </c>
      <c r="K18" s="22">
        <f t="shared" si="3"/>
        <v>0.1271608691063879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102508155.89</v>
      </c>
      <c r="D19" s="47">
        <f>IF('County Data'!E14&gt;9,'County Data'!D14,"*")</f>
        <v>28712525.09</v>
      </c>
      <c r="E19" s="48">
        <f>IF('County Data'!G14&gt;9,'County Data'!F14,"*")</f>
        <v>20230316.6</v>
      </c>
      <c r="F19" s="46">
        <f>IF('County Data'!I14&gt;9,'County Data'!H14,"*")</f>
        <v>97279585.11</v>
      </c>
      <c r="G19" s="47">
        <f>IF('County Data'!K14&gt;9,'County Data'!J14,"*")</f>
        <v>24882260.24</v>
      </c>
      <c r="H19" s="48">
        <f>IF('County Data'!M14&gt;9,'County Data'!L14,"*")</f>
        <v>18905719.08</v>
      </c>
      <c r="I19" s="9">
        <f t="shared" si="1"/>
        <v>0.05374787293847661</v>
      </c>
      <c r="J19" s="9">
        <f t="shared" si="2"/>
        <v>0.153935567470779</v>
      </c>
      <c r="K19" s="9">
        <f t="shared" si="3"/>
        <v>0.07006332392832759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80557849.03</v>
      </c>
      <c r="D20" s="44">
        <f>IF('County Data'!E15&gt;9,'County Data'!D15,"*")</f>
        <v>33556977.7</v>
      </c>
      <c r="E20" s="45">
        <f>IF('County Data'!G15&gt;9,'County Data'!F15,"*")</f>
        <v>17716764.98</v>
      </c>
      <c r="F20" s="44">
        <f>IF('County Data'!I15&gt;9,'County Data'!H15,"*")</f>
        <v>77106412.86</v>
      </c>
      <c r="G20" s="44">
        <f>IF('County Data'!K15&gt;9,'County Data'!J15,"*")</f>
        <v>30051272.63</v>
      </c>
      <c r="H20" s="45">
        <f>IF('County Data'!M15&gt;9,'County Data'!L15,"*")</f>
        <v>15953966.37</v>
      </c>
      <c r="I20" s="22">
        <f t="shared" si="1"/>
        <v>0.04476198596174717</v>
      </c>
      <c r="J20" s="22">
        <f t="shared" si="2"/>
        <v>0.11665745784424053</v>
      </c>
      <c r="K20" s="22">
        <f t="shared" si="3"/>
        <v>0.11049281220216095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95409715.16</v>
      </c>
      <c r="D21" s="47">
        <f>IF('County Data'!E16&gt;9,'County Data'!D16,"*")</f>
        <v>67542912.27</v>
      </c>
      <c r="E21" s="48">
        <f>IF('County Data'!G16&gt;9,'County Data'!F16,"*")</f>
        <v>21833049.21</v>
      </c>
      <c r="F21" s="46">
        <f>IF('County Data'!I16&gt;9,'County Data'!H16,"*")</f>
        <v>90627646</v>
      </c>
      <c r="G21" s="47">
        <f>IF('County Data'!K16&gt;9,'County Data'!J16,"*")</f>
        <v>61890779.8</v>
      </c>
      <c r="H21" s="48">
        <f>IF('County Data'!M16&gt;9,'County Data'!L16,"*")</f>
        <v>20185079.06</v>
      </c>
      <c r="I21" s="9">
        <f t="shared" si="1"/>
        <v>0.05276611907143651</v>
      </c>
      <c r="J21" s="9">
        <f t="shared" si="2"/>
        <v>0.09132430530468125</v>
      </c>
      <c r="K21" s="9">
        <f t="shared" si="3"/>
        <v>0.08164298713427989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Fiscal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07/01/2016 - 06/30/2017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07/01/2015 - 06/30/2016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>
        <f>IF('Town Data'!E2&gt;9,'Town Data'!D2,"*")</f>
        <v>226827.44</v>
      </c>
      <c r="E6" s="43" t="str">
        <f>IF('Town Data'!G2&gt;9,'Town Data'!F2,"*")</f>
        <v>*</v>
      </c>
      <c r="F6" s="42" t="str">
        <f>IF('Town Data'!I2&gt;9,'Town Data'!H2,"*")</f>
        <v>*</v>
      </c>
      <c r="G6" s="42">
        <f>IF('Town Data'!K2&gt;9,'Town Data'!J2,"*")</f>
        <v>240051.5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  <v>-0.05508842894128967</v>
      </c>
      <c r="K6" s="20">
        <f>_xlfn.IFERROR((E6-H6)/H6,"")</f>
      </c>
    </row>
    <row r="7" spans="1:12" ht="15">
      <c r="A7" s="15"/>
      <c r="B7" t="str">
        <f>'Town Data'!A3</f>
        <v>ALBURGH</v>
      </c>
      <c r="C7" s="51">
        <f>IF('Town Data'!C3&gt;9,'Town Data'!B3,"*")</f>
        <v>1128124.23</v>
      </c>
      <c r="D7" s="47">
        <f>IF('Town Data'!E3&gt;9,'Town Data'!D3,"*")</f>
        <v>427393.03</v>
      </c>
      <c r="E7" s="48" t="str">
        <f>IF('Town Data'!G3&gt;9,'Town Data'!F3,"*")</f>
        <v>*</v>
      </c>
      <c r="F7" s="46">
        <f>IF('Town Data'!I3&gt;9,'Town Data'!H3,"*")</f>
        <v>1102462.16</v>
      </c>
      <c r="G7" s="47">
        <f>IF('Town Data'!K3&gt;9,'Town Data'!J3,"*")</f>
        <v>424256.6</v>
      </c>
      <c r="H7" s="48" t="str">
        <f>IF('Town Data'!M3&gt;9,'Town Data'!L3,"*")</f>
        <v>*</v>
      </c>
      <c r="I7" s="9">
        <f aca="true" t="shared" si="0" ref="I7:I70">_xlfn.IFERROR((C7-F7)/F7,"")</f>
        <v>0.02327705288315752</v>
      </c>
      <c r="J7" s="9">
        <f aca="true" t="shared" si="1" ref="J7:J70">_xlfn.IFERROR((D7-G7)/G7,"")</f>
        <v>0.007392766547415058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1790320.29</v>
      </c>
      <c r="D8" s="44">
        <f>IF('Town Data'!E4&gt;9,'Town Data'!D4,"*")</f>
        <v>920267.17</v>
      </c>
      <c r="E8" s="45" t="str">
        <f>IF('Town Data'!G4&gt;9,'Town Data'!F4,"*")</f>
        <v>*</v>
      </c>
      <c r="F8" s="44">
        <f>IF('Town Data'!I4&gt;9,'Town Data'!H4,"*")</f>
        <v>1787584.74</v>
      </c>
      <c r="G8" s="44">
        <f>IF('Town Data'!K4&gt;9,'Town Data'!J4,"*")</f>
        <v>924502.27</v>
      </c>
      <c r="H8" s="45">
        <f>IF('Town Data'!M4&gt;9,'Town Data'!L4,"*")</f>
        <v>243590.25</v>
      </c>
      <c r="I8" s="22">
        <f t="shared" si="0"/>
        <v>0.001530305075215649</v>
      </c>
      <c r="J8" s="22">
        <f t="shared" si="1"/>
        <v>-0.0045809514345486425</v>
      </c>
      <c r="K8" s="22">
        <f t="shared" si="2"/>
      </c>
      <c r="L8" s="15"/>
    </row>
    <row r="9" spans="1:12" ht="15">
      <c r="A9" s="15"/>
      <c r="B9" s="15" t="str">
        <f>'Town Data'!A5</f>
        <v>BARNARD</v>
      </c>
      <c r="C9" s="51">
        <f>IF('Town Data'!C5&gt;9,'Town Data'!B5,"*")</f>
        <v>1825994.96</v>
      </c>
      <c r="D9" s="47">
        <f>IF('Town Data'!E5&gt;9,'Town Data'!D5,"*")</f>
        <v>6579732.88</v>
      </c>
      <c r="E9" s="48" t="str">
        <f>IF('Town Data'!G5&gt;9,'Town Data'!F5,"*")</f>
        <v>*</v>
      </c>
      <c r="F9" s="46">
        <f>IF('Town Data'!I5&gt;9,'Town Data'!H5,"*")</f>
        <v>1781966.46</v>
      </c>
      <c r="G9" s="47">
        <f>IF('Town Data'!K5&gt;9,'Town Data'!J5,"*")</f>
        <v>6465165.87</v>
      </c>
      <c r="H9" s="48" t="str">
        <f>IF('Town Data'!M5&gt;9,'Town Data'!L5,"*")</f>
        <v>*</v>
      </c>
      <c r="I9" s="9">
        <f t="shared" si="0"/>
        <v>0.024707816330055955</v>
      </c>
      <c r="J9" s="9">
        <f t="shared" si="1"/>
        <v>0.017720660583763148</v>
      </c>
      <c r="K9" s="9">
        <f t="shared" si="2"/>
      </c>
      <c r="L9" s="15"/>
    </row>
    <row r="10" spans="1:12" ht="15">
      <c r="A10" s="15"/>
      <c r="B10" s="27" t="str">
        <f>'Town Data'!A6</f>
        <v>BARNET</v>
      </c>
      <c r="C10" s="52" t="str">
        <f>IF('Town Data'!C6&gt;9,'Town Data'!B6,"*")</f>
        <v>*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379125.81</v>
      </c>
      <c r="G10" s="44">
        <f>IF('Town Data'!K6&gt;9,'Town Data'!J6,"*")</f>
        <v>74068.05</v>
      </c>
      <c r="H10" s="45" t="str">
        <f>IF('Town Data'!M6&gt;9,'Town Data'!L6,"*")</f>
        <v>*</v>
      </c>
      <c r="I10" s="22">
        <f t="shared" si="0"/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BARRE</v>
      </c>
      <c r="C11" s="51">
        <f>IF('Town Data'!C7&gt;9,'Town Data'!B7,"*")</f>
        <v>26470012.77</v>
      </c>
      <c r="D11" s="47">
        <f>IF('Town Data'!E7&gt;9,'Town Data'!D7,"*")</f>
        <v>1755640.48</v>
      </c>
      <c r="E11" s="48">
        <f>IF('Town Data'!G7&gt;9,'Town Data'!F7,"*")</f>
        <v>3340350.71</v>
      </c>
      <c r="F11" s="46">
        <f>IF('Town Data'!I7&gt;9,'Town Data'!H7,"*")</f>
        <v>25995447.84</v>
      </c>
      <c r="G11" s="47">
        <f>IF('Town Data'!K7&gt;9,'Town Data'!J7,"*")</f>
        <v>1680059.27</v>
      </c>
      <c r="H11" s="48">
        <f>IF('Town Data'!M7&gt;9,'Town Data'!L7,"*")</f>
        <v>3461354.81</v>
      </c>
      <c r="I11" s="9">
        <f t="shared" si="0"/>
        <v>0.01825569357069402</v>
      </c>
      <c r="J11" s="9">
        <f t="shared" si="1"/>
        <v>0.04498722833748595</v>
      </c>
      <c r="K11" s="9">
        <f t="shared" si="2"/>
        <v>-0.03495859472435884</v>
      </c>
      <c r="L11" s="15"/>
    </row>
    <row r="12" spans="1:12" ht="15">
      <c r="A12" s="15"/>
      <c r="B12" s="27" t="str">
        <f>'Town Data'!A8</f>
        <v>BARRE TOWN</v>
      </c>
      <c r="C12" s="52" t="str">
        <f>IF('Town Data'!C8&gt;9,'Town Data'!B8,"*")</f>
        <v>*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655944.43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BARTON</v>
      </c>
      <c r="C13" s="51">
        <f>IF('Town Data'!C9&gt;9,'Town Data'!B9,"*")</f>
        <v>1870845.95</v>
      </c>
      <c r="D13" s="47">
        <f>IF('Town Data'!E9&gt;9,'Town Data'!D9,"*")</f>
        <v>520892.19</v>
      </c>
      <c r="E13" s="48" t="str">
        <f>IF('Town Data'!G9&gt;9,'Town Data'!F9,"*")</f>
        <v>*</v>
      </c>
      <c r="F13" s="46">
        <f>IF('Town Data'!I9&gt;9,'Town Data'!H9,"*")</f>
        <v>1935052.77</v>
      </c>
      <c r="G13" s="47">
        <f>IF('Town Data'!K9&gt;9,'Town Data'!J9,"*")</f>
        <v>569345.1</v>
      </c>
      <c r="H13" s="48">
        <f>IF('Town Data'!M9&gt;9,'Town Data'!L9,"*")</f>
        <v>508804.18</v>
      </c>
      <c r="I13" s="9">
        <f t="shared" si="0"/>
        <v>-0.03318091423418911</v>
      </c>
      <c r="J13" s="9">
        <f t="shared" si="1"/>
        <v>-0.08510288399777213</v>
      </c>
      <c r="K13" s="9">
        <f t="shared" si="2"/>
      </c>
      <c r="L13" s="15"/>
    </row>
    <row r="14" spans="1:12" ht="15">
      <c r="A14" s="15"/>
      <c r="B14" s="27" t="str">
        <f>'Town Data'!A10</f>
        <v>BENNINGTON</v>
      </c>
      <c r="C14" s="52">
        <f>IF('Town Data'!C10&gt;9,'Town Data'!B10,"*")</f>
        <v>29624573.19</v>
      </c>
      <c r="D14" s="44">
        <f>IF('Town Data'!E10&gt;9,'Town Data'!D10,"*")</f>
        <v>7590720.23</v>
      </c>
      <c r="E14" s="45">
        <f>IF('Town Data'!G10&gt;9,'Town Data'!F10,"*")</f>
        <v>4169421.74</v>
      </c>
      <c r="F14" s="44">
        <f>IF('Town Data'!I10&gt;9,'Town Data'!H10,"*")</f>
        <v>28609060.68</v>
      </c>
      <c r="G14" s="44">
        <f>IF('Town Data'!K10&gt;9,'Town Data'!J10,"*")</f>
        <v>7005552.14</v>
      </c>
      <c r="H14" s="45">
        <f>IF('Town Data'!M10&gt;9,'Town Data'!L10,"*")</f>
        <v>3964255.36</v>
      </c>
      <c r="I14" s="22">
        <f t="shared" si="0"/>
        <v>0.03549618497995376</v>
      </c>
      <c r="J14" s="22">
        <f t="shared" si="1"/>
        <v>0.08352918917822812</v>
      </c>
      <c r="K14" s="22">
        <f t="shared" si="2"/>
        <v>0.05175407771915086</v>
      </c>
      <c r="L14" s="15"/>
    </row>
    <row r="15" spans="1:12" ht="15">
      <c r="A15" s="15"/>
      <c r="B15" s="15" t="str">
        <f>'Town Data'!A11</f>
        <v>BENSON</v>
      </c>
      <c r="C15" s="51" t="str">
        <f>IF('Town Data'!C11&gt;9,'Town Data'!B11,"*")</f>
        <v>*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824321.2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BERLIN</v>
      </c>
      <c r="C16" s="53">
        <f>IF('Town Data'!C12&gt;9,'Town Data'!B12,"*")</f>
        <v>8540391.89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7869863.1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0.0852020907453906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BETHEL</v>
      </c>
      <c r="C17" s="52">
        <f>IF('Town Data'!C13&gt;9,'Town Data'!B13,"*")</f>
        <v>2250092.19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2196440.64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0.02442658773605637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BRADFORD</v>
      </c>
      <c r="C18" s="51">
        <f>IF('Town Data'!C14&gt;9,'Town Data'!B14,"*")</f>
        <v>4818314.88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4801994.76</v>
      </c>
      <c r="G18" s="47" t="str">
        <f>IF('Town Data'!K14&gt;9,'Town Data'!J14,"*")</f>
        <v>*</v>
      </c>
      <c r="H18" s="48">
        <f>IF('Town Data'!M14&gt;9,'Town Data'!L14,"*")</f>
        <v>700843.28</v>
      </c>
      <c r="I18" s="9">
        <f t="shared" si="0"/>
        <v>0.003398612621559819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BRANDON</v>
      </c>
      <c r="C19" s="52">
        <f>IF('Town Data'!C15&gt;9,'Town Data'!B15,"*")</f>
        <v>4335614.5</v>
      </c>
      <c r="D19" s="44">
        <f>IF('Town Data'!E15&gt;9,'Town Data'!D15,"*")</f>
        <v>1157129.58</v>
      </c>
      <c r="E19" s="45" t="str">
        <f>IF('Town Data'!G15&gt;9,'Town Data'!F15,"*")</f>
        <v>*</v>
      </c>
      <c r="F19" s="44">
        <f>IF('Town Data'!I15&gt;9,'Town Data'!H15,"*")</f>
        <v>5066753.37</v>
      </c>
      <c r="G19" s="44">
        <f>IF('Town Data'!K15&gt;9,'Town Data'!J15,"*")</f>
        <v>1061250.07</v>
      </c>
      <c r="H19" s="45">
        <f>IF('Town Data'!M15&gt;9,'Town Data'!L15,"*")</f>
        <v>720673.29</v>
      </c>
      <c r="I19" s="22">
        <f t="shared" si="0"/>
        <v>-0.14430125498687932</v>
      </c>
      <c r="J19" s="22">
        <f t="shared" si="1"/>
        <v>0.09034582207377381</v>
      </c>
      <c r="K19" s="22">
        <f t="shared" si="2"/>
      </c>
      <c r="L19" s="15"/>
    </row>
    <row r="20" spans="1:12" ht="15">
      <c r="A20" s="15"/>
      <c r="B20" s="15" t="str">
        <f>'Town Data'!A16</f>
        <v>BRATTLEBORO</v>
      </c>
      <c r="C20" s="51">
        <f>IF('Town Data'!C16&gt;9,'Town Data'!B16,"*")</f>
        <v>40726471.62</v>
      </c>
      <c r="D20" s="47">
        <f>IF('Town Data'!E16&gt;9,'Town Data'!D16,"*")</f>
        <v>9456167.86</v>
      </c>
      <c r="E20" s="48">
        <f>IF('Town Data'!G16&gt;9,'Town Data'!F16,"*")</f>
        <v>5712846.93</v>
      </c>
      <c r="F20" s="46">
        <f>IF('Town Data'!I16&gt;9,'Town Data'!H16,"*")</f>
        <v>40395879.71</v>
      </c>
      <c r="G20" s="47">
        <f>IF('Town Data'!K16&gt;9,'Town Data'!J16,"*")</f>
        <v>8665220.62</v>
      </c>
      <c r="H20" s="48">
        <f>IF('Town Data'!M16&gt;9,'Town Data'!L16,"*")</f>
        <v>5718462.86</v>
      </c>
      <c r="I20" s="9">
        <f t="shared" si="0"/>
        <v>0.008183802713873277</v>
      </c>
      <c r="J20" s="9">
        <f t="shared" si="1"/>
        <v>0.09127837301388875</v>
      </c>
      <c r="K20" s="9">
        <f t="shared" si="2"/>
        <v>-0.0009820698564440152</v>
      </c>
      <c r="L20" s="15"/>
    </row>
    <row r="21" spans="1:12" ht="15">
      <c r="A21" s="15"/>
      <c r="B21" s="27" t="str">
        <f>'Town Data'!A17</f>
        <v>BRIDGEWATER</v>
      </c>
      <c r="C21" s="52">
        <f>IF('Town Data'!C17&gt;9,'Town Data'!B17,"*")</f>
        <v>2604723.62</v>
      </c>
      <c r="D21" s="44">
        <f>IF('Town Data'!E17&gt;9,'Town Data'!D17,"*")</f>
        <v>389647.8</v>
      </c>
      <c r="E21" s="45" t="str">
        <f>IF('Town Data'!G17&gt;9,'Town Data'!F17,"*")</f>
        <v>*</v>
      </c>
      <c r="F21" s="44">
        <f>IF('Town Data'!I17&gt;9,'Town Data'!H17,"*")</f>
        <v>2266089.92</v>
      </c>
      <c r="G21" s="44">
        <f>IF('Town Data'!K17&gt;9,'Town Data'!J17,"*")</f>
        <v>326656.09</v>
      </c>
      <c r="H21" s="45" t="str">
        <f>IF('Town Data'!M17&gt;9,'Town Data'!L17,"*")</f>
        <v>*</v>
      </c>
      <c r="I21" s="22">
        <f t="shared" si="0"/>
        <v>0.14943524394654215</v>
      </c>
      <c r="J21" s="22">
        <f t="shared" si="1"/>
        <v>0.19283800892859507</v>
      </c>
      <c r="K21" s="22">
        <f t="shared" si="2"/>
      </c>
      <c r="L21" s="15"/>
    </row>
    <row r="22" spans="1:12" ht="15">
      <c r="A22" s="15"/>
      <c r="B22" s="15" t="str">
        <f>'Town Data'!A18</f>
        <v>BRIDPORT</v>
      </c>
      <c r="C22" s="51" t="str">
        <f>IF('Town Data'!C18&gt;9,'Town Data'!B18,"*")</f>
        <v>*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 t="str">
        <f>IF('Town Data'!I18&gt;9,'Town Data'!H18,"*")</f>
        <v>*</v>
      </c>
      <c r="G22" s="47">
        <f>IF('Town Data'!K18&gt;9,'Town Data'!J18,"*")</f>
        <v>42411.75</v>
      </c>
      <c r="H22" s="48" t="str">
        <f>IF('Town Data'!M18&gt;9,'Town Data'!L18,"*")</f>
        <v>*</v>
      </c>
      <c r="I22" s="9">
        <f t="shared" si="0"/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BRIGHTON</v>
      </c>
      <c r="C23" s="52">
        <f>IF('Town Data'!C19&gt;9,'Town Data'!B19,"*")</f>
        <v>957846.68</v>
      </c>
      <c r="D23" s="44">
        <f>IF('Town Data'!E19&gt;9,'Town Data'!D19,"*")</f>
        <v>264410.77</v>
      </c>
      <c r="E23" s="45" t="str">
        <f>IF('Town Data'!G19&gt;9,'Town Data'!F19,"*")</f>
        <v>*</v>
      </c>
      <c r="F23" s="44">
        <f>IF('Town Data'!I19&gt;9,'Town Data'!H19,"*")</f>
        <v>858160.4</v>
      </c>
      <c r="G23" s="44">
        <f>IF('Town Data'!K19&gt;9,'Town Data'!J19,"*")</f>
        <v>187885.15</v>
      </c>
      <c r="H23" s="45" t="str">
        <f>IF('Town Data'!M19&gt;9,'Town Data'!L19,"*")</f>
        <v>*</v>
      </c>
      <c r="I23" s="22">
        <f t="shared" si="0"/>
        <v>0.11616275931632364</v>
      </c>
      <c r="J23" s="22">
        <f t="shared" si="1"/>
        <v>0.4072999915107715</v>
      </c>
      <c r="K23" s="22">
        <f t="shared" si="2"/>
      </c>
      <c r="L23" s="15"/>
    </row>
    <row r="24" spans="1:12" ht="15">
      <c r="A24" s="15"/>
      <c r="B24" s="15" t="str">
        <f>'Town Data'!A20</f>
        <v>BRISTOL</v>
      </c>
      <c r="C24" s="51">
        <f>IF('Town Data'!C20&gt;9,'Town Data'!B20,"*")</f>
        <v>4461356.09</v>
      </c>
      <c r="D24" s="47">
        <f>IF('Town Data'!E20&gt;9,'Town Data'!D20,"*")</f>
        <v>312741.71</v>
      </c>
      <c r="E24" s="48" t="str">
        <f>IF('Town Data'!G20&gt;9,'Town Data'!F20,"*")</f>
        <v>*</v>
      </c>
      <c r="F24" s="46">
        <f>IF('Town Data'!I20&gt;9,'Town Data'!H20,"*")</f>
        <v>4415952.48</v>
      </c>
      <c r="G24" s="47">
        <f>IF('Town Data'!K20&gt;9,'Town Data'!J20,"*")</f>
        <v>289808.8</v>
      </c>
      <c r="H24" s="48">
        <f>IF('Town Data'!M20&gt;9,'Town Data'!L20,"*")</f>
        <v>756358.87</v>
      </c>
      <c r="I24" s="9">
        <f t="shared" si="0"/>
        <v>0.010281725223637234</v>
      </c>
      <c r="J24" s="9">
        <f t="shared" si="1"/>
        <v>0.07913117200029825</v>
      </c>
      <c r="K24" s="9">
        <f t="shared" si="2"/>
      </c>
      <c r="L24" s="15"/>
    </row>
    <row r="25" spans="1:12" ht="15">
      <c r="A25" s="15"/>
      <c r="B25" s="27" t="str">
        <f>'Town Data'!A21</f>
        <v>BURKE</v>
      </c>
      <c r="C25" s="52">
        <f>IF('Town Data'!C21&gt;9,'Town Data'!B21,"*")</f>
        <v>2992197.94</v>
      </c>
      <c r="D25" s="44">
        <f>IF('Town Data'!E21&gt;9,'Town Data'!D21,"*")</f>
        <v>2157648.78</v>
      </c>
      <c r="E25" s="45" t="str">
        <f>IF('Town Data'!G21&gt;9,'Town Data'!F21,"*")</f>
        <v>*</v>
      </c>
      <c r="F25" s="44">
        <f>IF('Town Data'!I21&gt;9,'Town Data'!H21,"*")</f>
        <v>2025897.37</v>
      </c>
      <c r="G25" s="44">
        <f>IF('Town Data'!K21&gt;9,'Town Data'!J21,"*")</f>
        <v>792483.47</v>
      </c>
      <c r="H25" s="45">
        <f>IF('Town Data'!M21&gt;9,'Town Data'!L21,"*")</f>
        <v>868836.97</v>
      </c>
      <c r="I25" s="22">
        <f t="shared" si="0"/>
        <v>0.47697409765628934</v>
      </c>
      <c r="J25" s="22">
        <f t="shared" si="1"/>
        <v>1.7226420003435527</v>
      </c>
      <c r="K25" s="22">
        <f t="shared" si="2"/>
      </c>
      <c r="L25" s="15"/>
    </row>
    <row r="26" spans="1:12" ht="15">
      <c r="A26" s="15"/>
      <c r="B26" s="15" t="str">
        <f>'Town Data'!A22</f>
        <v>BURLINGTON</v>
      </c>
      <c r="C26" s="51">
        <f>IF('Town Data'!C22&gt;9,'Town Data'!B22,"*")</f>
        <v>112270097.91</v>
      </c>
      <c r="D26" s="47">
        <f>IF('Town Data'!E22&gt;9,'Town Data'!D22,"*")</f>
        <v>38777731.86</v>
      </c>
      <c r="E26" s="48">
        <f>IF('Town Data'!G22&gt;9,'Town Data'!F22,"*")</f>
        <v>39297172.41</v>
      </c>
      <c r="F26" s="46">
        <f>IF('Town Data'!I22&gt;9,'Town Data'!H22,"*")</f>
        <v>109035720.58</v>
      </c>
      <c r="G26" s="47">
        <f>IF('Town Data'!K22&gt;9,'Town Data'!J22,"*")</f>
        <v>39349204.48</v>
      </c>
      <c r="H26" s="48">
        <f>IF('Town Data'!M22&gt;9,'Town Data'!L22,"*")</f>
        <v>37526698.33</v>
      </c>
      <c r="I26" s="9">
        <f t="shared" si="0"/>
        <v>0.029663465447792598</v>
      </c>
      <c r="J26" s="9">
        <f t="shared" si="1"/>
        <v>-0.014523104788318133</v>
      </c>
      <c r="K26" s="9">
        <f t="shared" si="2"/>
        <v>0.04717905274881661</v>
      </c>
      <c r="L26" s="15"/>
    </row>
    <row r="27" spans="1:12" ht="15">
      <c r="A27" s="15"/>
      <c r="B27" s="27" t="str">
        <f>'Town Data'!A23</f>
        <v>CABOT</v>
      </c>
      <c r="C27" s="52" t="str">
        <f>IF('Town Data'!C23&gt;9,'Town Data'!B23,"*")</f>
        <v>*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 t="str">
        <f>IF('Town Data'!I23&gt;9,'Town Data'!H23,"*")</f>
        <v>*</v>
      </c>
      <c r="G27" s="44">
        <f>IF('Town Data'!K23&gt;9,'Town Data'!J23,"*")</f>
        <v>65207.68</v>
      </c>
      <c r="H27" s="45" t="str">
        <f>IF('Town Data'!M23&gt;9,'Town Data'!L23,"*")</f>
        <v>*</v>
      </c>
      <c r="I27" s="22">
        <f t="shared" si="0"/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CALAIS</v>
      </c>
      <c r="C28" s="51" t="str">
        <f>IF('Town Data'!C24&gt;9,'Town Data'!B24,"*")</f>
        <v>*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213871.47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CAMBRIDGE</v>
      </c>
      <c r="C29" s="52">
        <f>IF('Town Data'!C25&gt;9,'Town Data'!B25,"*")</f>
        <v>7732065.17</v>
      </c>
      <c r="D29" s="44">
        <f>IF('Town Data'!E25&gt;9,'Town Data'!D25,"*")</f>
        <v>7303381.81</v>
      </c>
      <c r="E29" s="45">
        <f>IF('Town Data'!G25&gt;9,'Town Data'!F25,"*")</f>
        <v>1927459.1</v>
      </c>
      <c r="F29" s="44">
        <f>IF('Town Data'!I25&gt;9,'Town Data'!H25,"*")</f>
        <v>6822165.94</v>
      </c>
      <c r="G29" s="44">
        <f>IF('Town Data'!K25&gt;9,'Town Data'!J25,"*")</f>
        <v>6721194.28</v>
      </c>
      <c r="H29" s="45">
        <f>IF('Town Data'!M25&gt;9,'Town Data'!L25,"*")</f>
        <v>1665600.79</v>
      </c>
      <c r="I29" s="22">
        <f t="shared" si="0"/>
        <v>0.13337395161631022</v>
      </c>
      <c r="J29" s="22">
        <f t="shared" si="1"/>
        <v>0.08661965504142506</v>
      </c>
      <c r="K29" s="22">
        <f t="shared" si="2"/>
        <v>0.15721552941866704</v>
      </c>
      <c r="L29" s="15"/>
    </row>
    <row r="30" spans="1:12" ht="15">
      <c r="A30" s="15"/>
      <c r="B30" s="15" t="str">
        <f>'Town Data'!A26</f>
        <v>CANAAN</v>
      </c>
      <c r="C30" s="51" t="str">
        <f>IF('Town Data'!C26&gt;9,'Town Data'!B26,"*")</f>
        <v>*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230964.6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CASTLETON</v>
      </c>
      <c r="C31" s="52">
        <f>IF('Town Data'!C27&gt;9,'Town Data'!B27,"*")</f>
        <v>5216433.64</v>
      </c>
      <c r="D31" s="44">
        <f>IF('Town Data'!E27&gt;9,'Town Data'!D27,"*")</f>
        <v>600266.32</v>
      </c>
      <c r="E31" s="45" t="str">
        <f>IF('Town Data'!G27&gt;9,'Town Data'!F27,"*")</f>
        <v>*</v>
      </c>
      <c r="F31" s="44">
        <f>IF('Town Data'!I27&gt;9,'Town Data'!H27,"*")</f>
        <v>5064533.4</v>
      </c>
      <c r="G31" s="44">
        <f>IF('Town Data'!K27&gt;9,'Town Data'!J27,"*")</f>
        <v>566807.24</v>
      </c>
      <c r="H31" s="45">
        <f>IF('Town Data'!M27&gt;9,'Town Data'!L27,"*")</f>
        <v>590078.04</v>
      </c>
      <c r="I31" s="22">
        <f t="shared" si="0"/>
        <v>0.02999293873745591</v>
      </c>
      <c r="J31" s="22">
        <f t="shared" si="1"/>
        <v>0.05903079149094842</v>
      </c>
      <c r="K31" s="22">
        <f t="shared" si="2"/>
      </c>
      <c r="L31" s="15"/>
    </row>
    <row r="32" spans="1:12" ht="15">
      <c r="A32" s="15"/>
      <c r="B32" s="15" t="str">
        <f>'Town Data'!A28</f>
        <v>CAVENDISH</v>
      </c>
      <c r="C32" s="51" t="str">
        <f>IF('Town Data'!C28&gt;9,'Town Data'!B28,"*")</f>
        <v>*</v>
      </c>
      <c r="D32" s="47">
        <f>IF('Town Data'!E28&gt;9,'Town Data'!D28,"*")</f>
        <v>3270073.34</v>
      </c>
      <c r="E32" s="48" t="str">
        <f>IF('Town Data'!G28&gt;9,'Town Data'!F28,"*")</f>
        <v>*</v>
      </c>
      <c r="F32" s="46">
        <f>IF('Town Data'!I28&gt;9,'Town Data'!H28,"*")</f>
        <v>876053.85</v>
      </c>
      <c r="G32" s="47">
        <f>IF('Town Data'!K28&gt;9,'Town Data'!J28,"*")</f>
        <v>2961361.46</v>
      </c>
      <c r="H32" s="48" t="str">
        <f>IF('Town Data'!M28&gt;9,'Town Data'!L28,"*")</f>
        <v>*</v>
      </c>
      <c r="I32" s="9">
        <f t="shared" si="0"/>
      </c>
      <c r="J32" s="9">
        <f t="shared" si="1"/>
        <v>0.10424660554608552</v>
      </c>
      <c r="K32" s="9">
        <f t="shared" si="2"/>
      </c>
      <c r="L32" s="15"/>
    </row>
    <row r="33" spans="1:12" ht="15">
      <c r="A33" s="15"/>
      <c r="B33" s="27" t="str">
        <f>'Town Data'!A29</f>
        <v>CHARLOTTE</v>
      </c>
      <c r="C33" s="52">
        <f>IF('Town Data'!C29&gt;9,'Town Data'!B29,"*")</f>
        <v>862913.3</v>
      </c>
      <c r="D33" s="44">
        <f>IF('Town Data'!E29&gt;9,'Town Data'!D29,"*")</f>
        <v>646336.38</v>
      </c>
      <c r="E33" s="45" t="str">
        <f>IF('Town Data'!G29&gt;9,'Town Data'!F29,"*")</f>
        <v>*</v>
      </c>
      <c r="F33" s="44">
        <f>IF('Town Data'!I29&gt;9,'Town Data'!H29,"*")</f>
        <v>874410.31</v>
      </c>
      <c r="G33" s="44">
        <f>IF('Town Data'!K29&gt;9,'Town Data'!J29,"*")</f>
        <v>654080.83</v>
      </c>
      <c r="H33" s="45" t="str">
        <f>IF('Town Data'!M29&gt;9,'Town Data'!L29,"*")</f>
        <v>*</v>
      </c>
      <c r="I33" s="22">
        <f t="shared" si="0"/>
        <v>-0.013148301053312156</v>
      </c>
      <c r="J33" s="22">
        <f t="shared" si="1"/>
        <v>-0.011840203297197923</v>
      </c>
      <c r="K33" s="22">
        <f t="shared" si="2"/>
      </c>
      <c r="L33" s="15"/>
    </row>
    <row r="34" spans="1:12" ht="15">
      <c r="A34" s="15"/>
      <c r="B34" s="15" t="str">
        <f>'Town Data'!A30</f>
        <v>CHESTER</v>
      </c>
      <c r="C34" s="51">
        <f>IF('Town Data'!C30&gt;9,'Town Data'!B30,"*")</f>
        <v>3539626.87</v>
      </c>
      <c r="D34" s="47">
        <f>IF('Town Data'!E30&gt;9,'Town Data'!D30,"*")</f>
        <v>1098391.57</v>
      </c>
      <c r="E34" s="48" t="str">
        <f>IF('Town Data'!G30&gt;9,'Town Data'!F30,"*")</f>
        <v>*</v>
      </c>
      <c r="F34" s="46">
        <f>IF('Town Data'!I30&gt;9,'Town Data'!H30,"*")</f>
        <v>3180615.6</v>
      </c>
      <c r="G34" s="47">
        <f>IF('Town Data'!K30&gt;9,'Town Data'!J30,"*")</f>
        <v>1048842.14</v>
      </c>
      <c r="H34" s="48">
        <f>IF('Town Data'!M30&gt;9,'Town Data'!L30,"*")</f>
        <v>645650.1</v>
      </c>
      <c r="I34" s="9">
        <f t="shared" si="0"/>
        <v>0.11287477493350659</v>
      </c>
      <c r="J34" s="9">
        <f t="shared" si="1"/>
        <v>0.047242028242686904</v>
      </c>
      <c r="K34" s="9">
        <f t="shared" si="2"/>
      </c>
      <c r="L34" s="15"/>
    </row>
    <row r="35" spans="1:12" ht="15">
      <c r="A35" s="15"/>
      <c r="B35" s="27" t="str">
        <f>'Town Data'!A31</f>
        <v>CHITTENDEN</v>
      </c>
      <c r="C35" s="52" t="str">
        <f>IF('Town Data'!C31&gt;9,'Town Data'!B31,"*")</f>
        <v>*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>
        <f>IF('Town Data'!I31&gt;9,'Town Data'!H31,"*")</f>
        <v>2537168.93</v>
      </c>
      <c r="G35" s="44">
        <f>IF('Town Data'!K31&gt;9,'Town Data'!J31,"*")</f>
        <v>4295866.13</v>
      </c>
      <c r="H35" s="45" t="str">
        <f>IF('Town Data'!M31&gt;9,'Town Data'!L31,"*")</f>
        <v>*</v>
      </c>
      <c r="I35" s="22">
        <f t="shared" si="0"/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CLARENDON</v>
      </c>
      <c r="C36" s="51" t="str">
        <f>IF('Town Data'!C32&gt;9,'Town Data'!B32,"*")</f>
        <v>*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>
        <f>IF('Town Data'!I32&gt;9,'Town Data'!H32,"*")</f>
        <v>284704.06</v>
      </c>
      <c r="G36" s="47" t="str">
        <f>IF('Town Data'!K32&gt;9,'Town Data'!J32,"*")</f>
        <v>*</v>
      </c>
      <c r="H36" s="48" t="str">
        <f>IF('Town Data'!M32&gt;9,'Town Data'!L32,"*")</f>
        <v>*</v>
      </c>
      <c r="I36" s="9">
        <f t="shared" si="0"/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COLCHESTER</v>
      </c>
      <c r="C37" s="52">
        <f>IF('Town Data'!C33&gt;9,'Town Data'!B33,"*")</f>
        <v>25529316.21</v>
      </c>
      <c r="D37" s="44">
        <f>IF('Town Data'!E33&gt;9,'Town Data'!D33,"*")</f>
        <v>15194424.66</v>
      </c>
      <c r="E37" s="45">
        <f>IF('Town Data'!G33&gt;9,'Town Data'!F33,"*")</f>
        <v>3149172.21</v>
      </c>
      <c r="F37" s="44">
        <f>IF('Town Data'!I33&gt;9,'Town Data'!H33,"*")</f>
        <v>25134717.02</v>
      </c>
      <c r="G37" s="44">
        <f>IF('Town Data'!K33&gt;9,'Town Data'!J33,"*")</f>
        <v>12982429.85</v>
      </c>
      <c r="H37" s="45">
        <f>IF('Town Data'!M33&gt;9,'Town Data'!L33,"*")</f>
        <v>3017404.94</v>
      </c>
      <c r="I37" s="22">
        <f t="shared" si="0"/>
        <v>0.01569936871324288</v>
      </c>
      <c r="J37" s="22">
        <f t="shared" si="1"/>
        <v>0.1703837290520773</v>
      </c>
      <c r="K37" s="22">
        <f>_xlfn.IFERROR((E37-H37)/H37,"")</f>
        <v>0.043669070814207664</v>
      </c>
      <c r="L37" s="15"/>
    </row>
    <row r="38" spans="1:12" ht="15">
      <c r="A38" s="15"/>
      <c r="B38" s="15" t="str">
        <f>'Town Data'!A34</f>
        <v>CONCORD</v>
      </c>
      <c r="C38" s="51" t="str">
        <f>IF('Town Data'!C34&gt;9,'Town Data'!B34,"*")</f>
        <v>*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>
        <f>IF('Town Data'!K34&gt;9,'Town Data'!J34,"*")</f>
        <v>53037</v>
      </c>
      <c r="H38" s="48" t="str">
        <f>IF('Town Data'!M34&gt;9,'Town Data'!L34,"*")</f>
        <v>*</v>
      </c>
      <c r="I38" s="9">
        <f t="shared" si="0"/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CORNWALL</v>
      </c>
      <c r="C39" s="52" t="str">
        <f>IF('Town Data'!C35&gt;9,'Town Data'!B35,"*")</f>
        <v>*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 t="str">
        <f>IF('Town Data'!I35&gt;9,'Town Data'!H35,"*")</f>
        <v>*</v>
      </c>
      <c r="G39" s="44">
        <f>IF('Town Data'!K35&gt;9,'Town Data'!J35,"*")</f>
        <v>111152.72</v>
      </c>
      <c r="H39" s="45" t="str">
        <f>IF('Town Data'!M35&gt;9,'Town Data'!L35,"*")</f>
        <v>*</v>
      </c>
      <c r="I39" s="22">
        <f t="shared" si="0"/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CRAFTSBURY</v>
      </c>
      <c r="C40" s="51" t="str">
        <f>IF('Town Data'!C36&gt;9,'Town Data'!B36,"*")</f>
        <v>*</v>
      </c>
      <c r="D40" s="47">
        <f>IF('Town Data'!E36&gt;9,'Town Data'!D36,"*")</f>
        <v>302519.06</v>
      </c>
      <c r="E40" s="48" t="str">
        <f>IF('Town Data'!G36&gt;9,'Town Data'!F36,"*")</f>
        <v>*</v>
      </c>
      <c r="F40" s="46" t="str">
        <f>IF('Town Data'!I36&gt;9,'Town Data'!H36,"*")</f>
        <v>*</v>
      </c>
      <c r="G40" s="47">
        <f>IF('Town Data'!K36&gt;9,'Town Data'!J36,"*")</f>
        <v>294056.95</v>
      </c>
      <c r="H40" s="48" t="str">
        <f>IF('Town Data'!M36&gt;9,'Town Data'!L36,"*")</f>
        <v>*</v>
      </c>
      <c r="I40" s="9">
        <f t="shared" si="0"/>
      </c>
      <c r="J40" s="9">
        <f t="shared" si="1"/>
        <v>0.02877711273275461</v>
      </c>
      <c r="K40" s="9">
        <f t="shared" si="2"/>
      </c>
      <c r="L40" s="15"/>
    </row>
    <row r="41" spans="1:12" ht="15">
      <c r="A41" s="15"/>
      <c r="B41" s="27" t="str">
        <f>'Town Data'!A37</f>
        <v>DANVILLE</v>
      </c>
      <c r="C41" s="52">
        <f>IF('Town Data'!C37&gt;9,'Town Data'!B37,"*")</f>
        <v>1911727.15</v>
      </c>
      <c r="D41" s="44">
        <f>IF('Town Data'!E37&gt;9,'Town Data'!D37,"*")</f>
        <v>205863.07</v>
      </c>
      <c r="E41" s="45" t="str">
        <f>IF('Town Data'!G37&gt;9,'Town Data'!F37,"*")</f>
        <v>*</v>
      </c>
      <c r="F41" s="44">
        <f>IF('Town Data'!I37&gt;9,'Town Data'!H37,"*")</f>
        <v>1787157.33</v>
      </c>
      <c r="G41" s="44">
        <f>IF('Town Data'!K37&gt;9,'Town Data'!J37,"*")</f>
        <v>210824.58</v>
      </c>
      <c r="H41" s="45" t="str">
        <f>IF('Town Data'!M37&gt;9,'Town Data'!L37,"*")</f>
        <v>*</v>
      </c>
      <c r="I41" s="22">
        <f t="shared" si="0"/>
        <v>0.06970277205532868</v>
      </c>
      <c r="J41" s="22">
        <f t="shared" si="1"/>
        <v>-0.023533830827505885</v>
      </c>
      <c r="K41" s="22">
        <f t="shared" si="2"/>
      </c>
      <c r="L41" s="15"/>
    </row>
    <row r="42" spans="1:12" ht="15">
      <c r="A42" s="15"/>
      <c r="B42" s="15" t="str">
        <f>'Town Data'!A38</f>
        <v>DERBY</v>
      </c>
      <c r="C42" s="51">
        <f>IF('Town Data'!C38&gt;9,'Town Data'!B38,"*")</f>
        <v>9212341.98</v>
      </c>
      <c r="D42" s="47">
        <f>IF('Town Data'!E38&gt;9,'Town Data'!D38,"*")</f>
        <v>1071375.01</v>
      </c>
      <c r="E42" s="48" t="str">
        <f>IF('Town Data'!G38&gt;9,'Town Data'!F38,"*")</f>
        <v>*</v>
      </c>
      <c r="F42" s="46">
        <f>IF('Town Data'!I38&gt;9,'Town Data'!H38,"*")</f>
        <v>8545589.22</v>
      </c>
      <c r="G42" s="47">
        <f>IF('Town Data'!K38&gt;9,'Town Data'!J38,"*")</f>
        <v>1057470.41</v>
      </c>
      <c r="H42" s="48">
        <f>IF('Town Data'!M38&gt;9,'Town Data'!L38,"*")</f>
        <v>776089.97</v>
      </c>
      <c r="I42" s="9">
        <f t="shared" si="0"/>
        <v>0.0780230295225915</v>
      </c>
      <c r="J42" s="9">
        <f t="shared" si="1"/>
        <v>0.013148925840865935</v>
      </c>
      <c r="K42" s="9">
        <f t="shared" si="2"/>
      </c>
      <c r="L42" s="15"/>
    </row>
    <row r="43" spans="1:12" ht="15">
      <c r="A43" s="15"/>
      <c r="B43" s="27" t="str">
        <f>'Town Data'!A39</f>
        <v>DORSET</v>
      </c>
      <c r="C43" s="52">
        <f>IF('Town Data'!C39&gt;9,'Town Data'!B39,"*")</f>
        <v>4947231.33</v>
      </c>
      <c r="D43" s="44">
        <f>IF('Town Data'!E39&gt;9,'Town Data'!D39,"*")</f>
        <v>2139728.51</v>
      </c>
      <c r="E43" s="45" t="str">
        <f>IF('Town Data'!G39&gt;9,'Town Data'!F39,"*")</f>
        <v>*</v>
      </c>
      <c r="F43" s="44">
        <f>IF('Town Data'!I39&gt;9,'Town Data'!H39,"*")</f>
        <v>4584742.94</v>
      </c>
      <c r="G43" s="44">
        <f>IF('Town Data'!K39&gt;9,'Town Data'!J39,"*")</f>
        <v>2076662.4</v>
      </c>
      <c r="H43" s="45">
        <f>IF('Town Data'!M39&gt;9,'Town Data'!L39,"*")</f>
        <v>1162232.4</v>
      </c>
      <c r="I43" s="22">
        <f t="shared" si="0"/>
        <v>0.07906405980528096</v>
      </c>
      <c r="J43" s="22">
        <f t="shared" si="1"/>
        <v>0.03036897571795968</v>
      </c>
      <c r="K43" s="22">
        <f t="shared" si="2"/>
      </c>
      <c r="L43" s="15"/>
    </row>
    <row r="44" spans="1:12" ht="15">
      <c r="A44" s="15"/>
      <c r="B44" s="15" t="str">
        <f>'Town Data'!A40</f>
        <v>DOVER</v>
      </c>
      <c r="C44" s="51">
        <f>IF('Town Data'!C40&gt;9,'Town Data'!B40,"*")</f>
        <v>6474161.62</v>
      </c>
      <c r="D44" s="47">
        <f>IF('Town Data'!E40&gt;9,'Town Data'!D40,"*")</f>
        <v>4881844.45</v>
      </c>
      <c r="E44" s="48">
        <f>IF('Town Data'!G40&gt;9,'Town Data'!F40,"*")</f>
        <v>2222180.55</v>
      </c>
      <c r="F44" s="46">
        <f>IF('Town Data'!I40&gt;9,'Town Data'!H40,"*")</f>
        <v>5712314.49</v>
      </c>
      <c r="G44" s="47">
        <f>IF('Town Data'!K40&gt;9,'Town Data'!J40,"*")</f>
        <v>4777074.26</v>
      </c>
      <c r="H44" s="48">
        <f>IF('Town Data'!M40&gt;9,'Town Data'!L40,"*")</f>
        <v>1941475.27</v>
      </c>
      <c r="I44" s="9">
        <f t="shared" si="0"/>
        <v>0.1333692553751535</v>
      </c>
      <c r="J44" s="9">
        <f t="shared" si="1"/>
        <v>0.02193187384112392</v>
      </c>
      <c r="K44" s="9">
        <f t="shared" si="2"/>
        <v>0.14458349500377607</v>
      </c>
      <c r="L44" s="15"/>
    </row>
    <row r="45" spans="1:12" ht="15">
      <c r="A45" s="15"/>
      <c r="B45" s="27" t="str">
        <f>'Town Data'!A41</f>
        <v>DUMMERSTON</v>
      </c>
      <c r="C45" s="52" t="str">
        <f>IF('Town Data'!C41&gt;9,'Town Data'!B41,"*")</f>
        <v>*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>
        <f>IF('Town Data'!I41&gt;9,'Town Data'!H41,"*")</f>
        <v>186367.79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EAST MONTPELIER</v>
      </c>
      <c r="C46" s="51" t="str">
        <f>IF('Town Data'!C42&gt;9,'Town Data'!B42,"*")</f>
        <v>*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458328.09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EDEN</v>
      </c>
      <c r="C47" s="52" t="str">
        <f>IF('Town Data'!C43&gt;9,'Town Data'!B43,"*")</f>
        <v>*</v>
      </c>
      <c r="D47" s="44">
        <f>IF('Town Data'!E43&gt;9,'Town Data'!D43,"*")</f>
        <v>104986.45</v>
      </c>
      <c r="E47" s="45" t="str">
        <f>IF('Town Data'!G43&gt;9,'Town Data'!F43,"*")</f>
        <v>*</v>
      </c>
      <c r="F47" s="44" t="str">
        <f>IF('Town Data'!I43&gt;9,'Town Data'!H43,"*")</f>
        <v>*</v>
      </c>
      <c r="G47" s="44">
        <f>IF('Town Data'!K43&gt;9,'Town Data'!J43,"*")</f>
        <v>135293.26</v>
      </c>
      <c r="H47" s="45" t="str">
        <f>IF('Town Data'!M43&gt;9,'Town Data'!L43,"*")</f>
        <v>*</v>
      </c>
      <c r="I47" s="22">
        <f t="shared" si="0"/>
      </c>
      <c r="J47" s="22">
        <f t="shared" si="1"/>
        <v>-0.22400827653942265</v>
      </c>
      <c r="K47" s="22">
        <f t="shared" si="2"/>
      </c>
      <c r="L47" s="15"/>
    </row>
    <row r="48" spans="1:12" ht="15">
      <c r="A48" s="15"/>
      <c r="B48" s="15" t="str">
        <f>'Town Data'!A44</f>
        <v>ELMORE</v>
      </c>
      <c r="C48" s="51" t="str">
        <f>IF('Town Data'!C44&gt;9,'Town Data'!B44,"*")</f>
        <v>*</v>
      </c>
      <c r="D48" s="47">
        <f>IF('Town Data'!E44&gt;9,'Town Data'!D44,"*")</f>
        <v>175833.38</v>
      </c>
      <c r="E48" s="48" t="str">
        <f>IF('Town Data'!G44&gt;9,'Town Data'!F44,"*")</f>
        <v>*</v>
      </c>
      <c r="F48" s="46" t="str">
        <f>IF('Town Data'!I44&gt;9,'Town Data'!H44,"*")</f>
        <v>*</v>
      </c>
      <c r="G48" s="47">
        <f>IF('Town Data'!K44&gt;9,'Town Data'!J44,"*")</f>
        <v>133256.59</v>
      </c>
      <c r="H48" s="48" t="str">
        <f>IF('Town Data'!M44&gt;9,'Town Data'!L44,"*")</f>
        <v>*</v>
      </c>
      <c r="I48" s="9">
        <f t="shared" si="0"/>
      </c>
      <c r="J48" s="9">
        <f t="shared" si="1"/>
        <v>0.31950982686859997</v>
      </c>
      <c r="K48" s="9">
        <f t="shared" si="2"/>
      </c>
      <c r="L48" s="15"/>
    </row>
    <row r="49" spans="1:12" ht="15">
      <c r="A49" s="15"/>
      <c r="B49" s="27" t="str">
        <f>'Town Data'!A45</f>
        <v>ENOSBURG</v>
      </c>
      <c r="C49" s="52">
        <f>IF('Town Data'!C45&gt;9,'Town Data'!B45,"*")</f>
        <v>4013727.01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4042455.55</v>
      </c>
      <c r="G49" s="44">
        <f>IF('Town Data'!K45&gt;9,'Town Data'!J45,"*")</f>
        <v>70484.59</v>
      </c>
      <c r="H49" s="45">
        <f>IF('Town Data'!M45&gt;9,'Town Data'!L45,"*")</f>
        <v>296108.84</v>
      </c>
      <c r="I49" s="22">
        <f t="shared" si="0"/>
        <v>-0.007106705230191099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ESSEX</v>
      </c>
      <c r="C50" s="51">
        <f>IF('Town Data'!C46&gt;9,'Town Data'!B46,"*")</f>
        <v>36958968.27</v>
      </c>
      <c r="D50" s="47">
        <f>IF('Town Data'!E46&gt;9,'Town Data'!D46,"*")</f>
        <v>5953504.15</v>
      </c>
      <c r="E50" s="48">
        <f>IF('Town Data'!G46&gt;9,'Town Data'!F46,"*")</f>
        <v>3822287.26</v>
      </c>
      <c r="F50" s="46">
        <f>IF('Town Data'!I46&gt;9,'Town Data'!H46,"*")</f>
        <v>34027561.05</v>
      </c>
      <c r="G50" s="47">
        <f>IF('Town Data'!K46&gt;9,'Town Data'!J46,"*")</f>
        <v>5080964.18</v>
      </c>
      <c r="H50" s="48">
        <f>IF('Town Data'!M46&gt;9,'Town Data'!L46,"*")</f>
        <v>3749634.58</v>
      </c>
      <c r="I50" s="9">
        <f t="shared" si="0"/>
        <v>0.08614802617480005</v>
      </c>
      <c r="J50" s="9">
        <f t="shared" si="1"/>
        <v>0.1717272429186857</v>
      </c>
      <c r="K50" s="9">
        <f t="shared" si="2"/>
        <v>0.0193759360945513</v>
      </c>
      <c r="L50" s="15"/>
    </row>
    <row r="51" spans="1:12" ht="15">
      <c r="A51" s="15"/>
      <c r="B51" s="27" t="str">
        <f>'Town Data'!A47</f>
        <v>FAIR HAVEN</v>
      </c>
      <c r="C51" s="52">
        <f>IF('Town Data'!C47&gt;9,'Town Data'!B47,"*")</f>
        <v>5032656.9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>
        <f>IF('Town Data'!I47&gt;9,'Town Data'!H47,"*")</f>
        <v>4996168.06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  <v>0.007303365211457836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FAIRFAX</v>
      </c>
      <c r="C52" s="51">
        <f>IF('Town Data'!C48&gt;9,'Town Data'!B48,"*")</f>
        <v>1989532.75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>
        <f>IF('Town Data'!I48&gt;9,'Town Data'!H48,"*")</f>
        <v>1831104.37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  <v>0.08652067167531247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FAIRLEE</v>
      </c>
      <c r="C53" s="52">
        <f>IF('Town Data'!C49&gt;9,'Town Data'!B49,"*")</f>
        <v>2124217.19</v>
      </c>
      <c r="D53" s="44">
        <f>IF('Town Data'!E49&gt;9,'Town Data'!D49,"*")</f>
        <v>4339888.64</v>
      </c>
      <c r="E53" s="45" t="str">
        <f>IF('Town Data'!G49&gt;9,'Town Data'!F49,"*")</f>
        <v>*</v>
      </c>
      <c r="F53" s="44">
        <f>IF('Town Data'!I49&gt;9,'Town Data'!H49,"*")</f>
        <v>1798330.79</v>
      </c>
      <c r="G53" s="44">
        <f>IF('Town Data'!K49&gt;9,'Town Data'!J49,"*")</f>
        <v>4118012.36</v>
      </c>
      <c r="H53" s="45" t="str">
        <f>IF('Town Data'!M49&gt;9,'Town Data'!L49,"*")</f>
        <v>*</v>
      </c>
      <c r="I53" s="22">
        <f t="shared" si="0"/>
        <v>0.18121604868924027</v>
      </c>
      <c r="J53" s="22">
        <f t="shared" si="1"/>
        <v>0.05387945945844606</v>
      </c>
      <c r="K53" s="22">
        <f t="shared" si="2"/>
      </c>
      <c r="L53" s="15"/>
    </row>
    <row r="54" spans="1:12" ht="15">
      <c r="A54" s="15"/>
      <c r="B54" s="15" t="str">
        <f>'Town Data'!A50</f>
        <v>FAYSTON</v>
      </c>
      <c r="C54" s="51" t="str">
        <f>IF('Town Data'!C50&gt;9,'Town Data'!B50,"*")</f>
        <v>*</v>
      </c>
      <c r="D54" s="47">
        <f>IF('Town Data'!E50&gt;9,'Town Data'!D50,"*")</f>
        <v>168874.58</v>
      </c>
      <c r="E54" s="48" t="str">
        <f>IF('Town Data'!G50&gt;9,'Town Data'!F50,"*")</f>
        <v>*</v>
      </c>
      <c r="F54" s="46">
        <f>IF('Town Data'!I50&gt;9,'Town Data'!H50,"*")</f>
        <v>758549.59</v>
      </c>
      <c r="G54" s="47">
        <f>IF('Town Data'!K50&gt;9,'Town Data'!J50,"*")</f>
        <v>336858.81</v>
      </c>
      <c r="H54" s="48" t="str">
        <f>IF('Town Data'!M50&gt;9,'Town Data'!L50,"*")</f>
        <v>*</v>
      </c>
      <c r="I54" s="9">
        <f t="shared" si="0"/>
      </c>
      <c r="J54" s="9">
        <f t="shared" si="1"/>
        <v>-0.4986784522571935</v>
      </c>
      <c r="K54" s="9">
        <f t="shared" si="2"/>
      </c>
      <c r="L54" s="15"/>
    </row>
    <row r="55" spans="1:12" ht="15">
      <c r="A55" s="15"/>
      <c r="B55" s="27" t="str">
        <f>'Town Data'!A51</f>
        <v>FERRISBURGH</v>
      </c>
      <c r="C55" s="52">
        <f>IF('Town Data'!C51&gt;9,'Town Data'!B51,"*")</f>
        <v>6209532.68</v>
      </c>
      <c r="D55" s="44">
        <f>IF('Town Data'!E51&gt;9,'Town Data'!D51,"*")</f>
        <v>5072021.61</v>
      </c>
      <c r="E55" s="45" t="str">
        <f>IF('Town Data'!G51&gt;9,'Town Data'!F51,"*")</f>
        <v>*</v>
      </c>
      <c r="F55" s="44">
        <f>IF('Town Data'!I51&gt;9,'Town Data'!H51,"*")</f>
        <v>6487236.82</v>
      </c>
      <c r="G55" s="44">
        <f>IF('Town Data'!K51&gt;9,'Town Data'!J51,"*")</f>
        <v>5237944.14</v>
      </c>
      <c r="H55" s="45" t="str">
        <f>IF('Town Data'!M51&gt;9,'Town Data'!L51,"*")</f>
        <v>*</v>
      </c>
      <c r="I55" s="22">
        <f t="shared" si="0"/>
        <v>-0.04280776973392511</v>
      </c>
      <c r="J55" s="22">
        <f t="shared" si="1"/>
        <v>-0.0316770331193336</v>
      </c>
      <c r="K55" s="22">
        <f t="shared" si="2"/>
      </c>
      <c r="L55" s="15"/>
    </row>
    <row r="56" spans="1:12" ht="15">
      <c r="A56" s="15"/>
      <c r="B56" s="15" t="str">
        <f>'Town Data'!A52</f>
        <v>GEORGIA</v>
      </c>
      <c r="C56" s="51" t="str">
        <f>IF('Town Data'!C52&gt;9,'Town Data'!B52,"*")</f>
        <v>*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1484285.73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GLOVER</v>
      </c>
      <c r="C57" s="52">
        <f>IF('Town Data'!C53&gt;9,'Town Data'!B53,"*")</f>
        <v>803647.48</v>
      </c>
      <c r="D57" s="44">
        <f>IF('Town Data'!E53&gt;9,'Town Data'!D53,"*")</f>
        <v>179709.1</v>
      </c>
      <c r="E57" s="45" t="str">
        <f>IF('Town Data'!G53&gt;9,'Town Data'!F53,"*")</f>
        <v>*</v>
      </c>
      <c r="F57" s="44">
        <f>IF('Town Data'!I53&gt;9,'Town Data'!H53,"*")</f>
        <v>864878.77</v>
      </c>
      <c r="G57" s="44">
        <f>IF('Town Data'!K53&gt;9,'Town Data'!J53,"*")</f>
        <v>129054.04</v>
      </c>
      <c r="H57" s="45" t="str">
        <f>IF('Town Data'!M53&gt;9,'Town Data'!L53,"*")</f>
        <v>*</v>
      </c>
      <c r="I57" s="22">
        <f t="shared" si="0"/>
        <v>-0.07079754079291371</v>
      </c>
      <c r="J57" s="22">
        <f t="shared" si="1"/>
        <v>0.39251045531003925</v>
      </c>
      <c r="K57" s="22">
        <f t="shared" si="2"/>
      </c>
      <c r="L57" s="15"/>
    </row>
    <row r="58" spans="1:12" ht="15">
      <c r="A58" s="15"/>
      <c r="B58" s="15" t="str">
        <f>'Town Data'!A54</f>
        <v>GOSHEN</v>
      </c>
      <c r="C58" s="51" t="str">
        <f>IF('Town Data'!C54&gt;9,'Town Data'!B54,"*")</f>
        <v>*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 t="str">
        <f>IF('Town Data'!I54&gt;9,'Town Data'!H54,"*")</f>
        <v>*</v>
      </c>
      <c r="G58" s="47">
        <f>IF('Town Data'!K54&gt;9,'Town Data'!J54,"*")</f>
        <v>265079.54</v>
      </c>
      <c r="H58" s="48" t="str">
        <f>IF('Town Data'!M54&gt;9,'Town Data'!L54,"*")</f>
        <v>*</v>
      </c>
      <c r="I58" s="9">
        <f t="shared" si="0"/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GRAFTON</v>
      </c>
      <c r="C59" s="52" t="str">
        <f>IF('Town Data'!C55&gt;9,'Town Data'!B55,"*")</f>
        <v>*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 t="str">
        <f>IF('Town Data'!I55&gt;9,'Town Data'!H55,"*")</f>
        <v>*</v>
      </c>
      <c r="G59" s="44">
        <f>IF('Town Data'!K55&gt;9,'Town Data'!J55,"*")</f>
        <v>1196489.15</v>
      </c>
      <c r="H59" s="45" t="str">
        <f>IF('Town Data'!M55&gt;9,'Town Data'!L55,"*")</f>
        <v>*</v>
      </c>
      <c r="I59" s="22">
        <f t="shared" si="0"/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GRAND ISLE</v>
      </c>
      <c r="C60" s="51">
        <f>IF('Town Data'!C56&gt;9,'Town Data'!B56,"*")</f>
        <v>674425.91</v>
      </c>
      <c r="D60" s="47">
        <f>IF('Town Data'!E56&gt;9,'Town Data'!D56,"*")</f>
        <v>558861.07</v>
      </c>
      <c r="E60" s="48" t="str">
        <f>IF('Town Data'!G56&gt;9,'Town Data'!F56,"*")</f>
        <v>*</v>
      </c>
      <c r="F60" s="46">
        <f>IF('Town Data'!I56&gt;9,'Town Data'!H56,"*")</f>
        <v>741215.27</v>
      </c>
      <c r="G60" s="47">
        <f>IF('Town Data'!K56&gt;9,'Town Data'!J56,"*")</f>
        <v>534849.79</v>
      </c>
      <c r="H60" s="48" t="str">
        <f>IF('Town Data'!M56&gt;9,'Town Data'!L56,"*")</f>
        <v>*</v>
      </c>
      <c r="I60" s="9">
        <f t="shared" si="0"/>
        <v>-0.09010791156528654</v>
      </c>
      <c r="J60" s="9">
        <f t="shared" si="1"/>
        <v>0.04489350178112608</v>
      </c>
      <c r="K60" s="9">
        <f t="shared" si="2"/>
      </c>
      <c r="L60" s="15"/>
    </row>
    <row r="61" spans="1:12" ht="15">
      <c r="A61" s="15"/>
      <c r="B61" s="27" t="str">
        <f>'Town Data'!A57</f>
        <v>GRANVILLE</v>
      </c>
      <c r="C61" s="52" t="str">
        <f>IF('Town Data'!C57&gt;9,'Town Data'!B57,"*")</f>
        <v>*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 t="str">
        <f>IF('Town Data'!I57&gt;9,'Town Data'!H57,"*")</f>
        <v>*</v>
      </c>
      <c r="G61" s="44">
        <f>IF('Town Data'!K57&gt;9,'Town Data'!J57,"*")</f>
        <v>94473.23</v>
      </c>
      <c r="H61" s="45" t="str">
        <f>IF('Town Data'!M57&gt;9,'Town Data'!L57,"*")</f>
        <v>*</v>
      </c>
      <c r="I61" s="22">
        <f t="shared" si="0"/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GREENSBORO</v>
      </c>
      <c r="C62" s="51" t="str">
        <f>IF('Town Data'!C58&gt;9,'Town Data'!B58,"*")</f>
        <v>*</v>
      </c>
      <c r="D62" s="47">
        <f>IF('Town Data'!E58&gt;9,'Town Data'!D58,"*")</f>
        <v>544336.75</v>
      </c>
      <c r="E62" s="48" t="str">
        <f>IF('Town Data'!G58&gt;9,'Town Data'!F58,"*")</f>
        <v>*</v>
      </c>
      <c r="F62" s="46">
        <f>IF('Town Data'!I58&gt;9,'Town Data'!H58,"*")</f>
        <v>321087</v>
      </c>
      <c r="G62" s="47">
        <f>IF('Town Data'!K58&gt;9,'Town Data'!J58,"*")</f>
        <v>367840</v>
      </c>
      <c r="H62" s="48" t="str">
        <f>IF('Town Data'!M58&gt;9,'Town Data'!L58,"*")</f>
        <v>*</v>
      </c>
      <c r="I62" s="9">
        <f t="shared" si="0"/>
      </c>
      <c r="J62" s="9">
        <f t="shared" si="1"/>
        <v>0.4798193508046977</v>
      </c>
      <c r="K62" s="9">
        <f t="shared" si="2"/>
      </c>
      <c r="L62" s="15"/>
    </row>
    <row r="63" spans="1:12" ht="15">
      <c r="A63" s="15"/>
      <c r="B63" s="27" t="str">
        <f>'Town Data'!A59</f>
        <v>HARDWICK</v>
      </c>
      <c r="C63" s="52">
        <f>IF('Town Data'!C59&gt;9,'Town Data'!B59,"*")</f>
        <v>3503131.02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>
        <f>IF('Town Data'!I59&gt;9,'Town Data'!H59,"*")</f>
        <v>3256930.74</v>
      </c>
      <c r="G63" s="44">
        <f>IF('Town Data'!K59&gt;9,'Town Data'!J59,"*")</f>
        <v>100585</v>
      </c>
      <c r="H63" s="45" t="str">
        <f>IF('Town Data'!M59&gt;9,'Town Data'!L59,"*")</f>
        <v>*</v>
      </c>
      <c r="I63" s="22">
        <f t="shared" si="0"/>
        <v>0.07559272814011384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HARTFORD</v>
      </c>
      <c r="C64" s="51">
        <f>IF('Town Data'!C60&gt;9,'Town Data'!B60,"*")</f>
        <v>24472125.26</v>
      </c>
      <c r="D64" s="47">
        <f>IF('Town Data'!E60&gt;9,'Town Data'!D60,"*")</f>
        <v>14693815.69</v>
      </c>
      <c r="E64" s="48">
        <f>IF('Town Data'!G60&gt;9,'Town Data'!F60,"*")</f>
        <v>3805721.69</v>
      </c>
      <c r="F64" s="46">
        <f>IF('Town Data'!I60&gt;9,'Town Data'!H60,"*")</f>
        <v>23947872.23</v>
      </c>
      <c r="G64" s="47">
        <f>IF('Town Data'!K60&gt;9,'Town Data'!J60,"*")</f>
        <v>13726380.74</v>
      </c>
      <c r="H64" s="48">
        <f>IF('Town Data'!M60&gt;9,'Town Data'!L60,"*")</f>
        <v>3607430.19</v>
      </c>
      <c r="I64" s="9">
        <f t="shared" si="0"/>
        <v>0.021891424213599173</v>
      </c>
      <c r="J64" s="9">
        <f t="shared" si="1"/>
        <v>0.07047997344127285</v>
      </c>
      <c r="K64" s="9">
        <f t="shared" si="2"/>
        <v>0.05496752246229885</v>
      </c>
      <c r="L64" s="15"/>
    </row>
    <row r="65" spans="1:12" ht="15">
      <c r="A65" s="15"/>
      <c r="B65" s="27" t="str">
        <f>'Town Data'!A61</f>
        <v>HARTLAND</v>
      </c>
      <c r="C65" s="52" t="str">
        <f>IF('Town Data'!C61&gt;9,'Town Data'!B61,"*")</f>
        <v>*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1238221.32</v>
      </c>
      <c r="G65" s="44">
        <f>IF('Town Data'!K61&gt;9,'Town Data'!J61,"*")</f>
        <v>129517</v>
      </c>
      <c r="H65" s="45" t="str">
        <f>IF('Town Data'!M61&gt;9,'Town Data'!L61,"*")</f>
        <v>*</v>
      </c>
      <c r="I65" s="22">
        <f t="shared" si="0"/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HIGHGATE</v>
      </c>
      <c r="C66" s="51">
        <f>IF('Town Data'!C62&gt;9,'Town Data'!B62,"*")</f>
        <v>455133.95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>
        <f>IF('Town Data'!I62&gt;9,'Town Data'!H62,"*")</f>
        <v>356390.67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  <v>0.27706471664928833</v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HINESBURG</v>
      </c>
      <c r="C67" s="52">
        <f>IF('Town Data'!C63&gt;9,'Town Data'!B63,"*")</f>
        <v>5185597.29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>
        <f>IF('Town Data'!I63&gt;9,'Town Data'!H63,"*")</f>
        <v>5097444.29</v>
      </c>
      <c r="G67" s="44">
        <f>IF('Town Data'!K63&gt;9,'Town Data'!J63,"*")</f>
        <v>108882.19</v>
      </c>
      <c r="H67" s="45">
        <f>IF('Town Data'!M63&gt;9,'Town Data'!L63,"*")</f>
        <v>552823.94</v>
      </c>
      <c r="I67" s="22">
        <f t="shared" si="0"/>
        <v>0.017293568106852227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HUNTINGTON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>
        <f>IF('Town Data'!K64&gt;9,'Town Data'!J64,"*")</f>
        <v>368510.34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HYDE PARK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>
        <f>IF('Town Data'!K65&gt;9,'Town Data'!J65,"*")</f>
        <v>207864.71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ISLE LA MOTTE</v>
      </c>
      <c r="C70" s="51">
        <f>IF('Town Data'!C66&gt;9,'Town Data'!B66,"*")</f>
        <v>171856.77</v>
      </c>
      <c r="D70" s="47">
        <f>IF('Town Data'!E66&gt;9,'Town Data'!D66,"*")</f>
        <v>230301.58</v>
      </c>
      <c r="E70" s="48" t="str">
        <f>IF('Town Data'!G66&gt;9,'Town Data'!F66,"*")</f>
        <v>*</v>
      </c>
      <c r="F70" s="46">
        <f>IF('Town Data'!I66&gt;9,'Town Data'!H66,"*")</f>
        <v>173345.49</v>
      </c>
      <c r="G70" s="47">
        <f>IF('Town Data'!K66&gt;9,'Town Data'!J66,"*")</f>
        <v>251349.5</v>
      </c>
      <c r="H70" s="48" t="str">
        <f>IF('Town Data'!M66&gt;9,'Town Data'!L66,"*")</f>
        <v>*</v>
      </c>
      <c r="I70" s="9">
        <f t="shared" si="0"/>
        <v>-0.008588166902986638</v>
      </c>
      <c r="J70" s="9">
        <f t="shared" si="1"/>
        <v>-0.08373965335121022</v>
      </c>
      <c r="K70" s="9">
        <f t="shared" si="2"/>
      </c>
      <c r="L70" s="15"/>
    </row>
    <row r="71" spans="1:12" ht="15">
      <c r="A71" s="15"/>
      <c r="B71" s="27" t="str">
        <f>'Town Data'!A67</f>
        <v>JAMAICA</v>
      </c>
      <c r="C71" s="52" t="str">
        <f>IF('Town Data'!C67&gt;9,'Town Data'!B67,"*")</f>
        <v>*</v>
      </c>
      <c r="D71" s="44">
        <f>IF('Town Data'!E67&gt;9,'Town Data'!D67,"*")</f>
        <v>267411.29</v>
      </c>
      <c r="E71" s="45" t="str">
        <f>IF('Town Data'!G67&gt;9,'Town Data'!F67,"*")</f>
        <v>*</v>
      </c>
      <c r="F71" s="44">
        <f>IF('Town Data'!I67&gt;9,'Town Data'!H67,"*")</f>
        <v>447467.16</v>
      </c>
      <c r="G71" s="44">
        <f>IF('Town Data'!K67&gt;9,'Town Data'!J67,"*")</f>
        <v>364011.86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  <v>-0.2653775346770295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JAY</v>
      </c>
      <c r="C72" s="51" t="str">
        <f>IF('Town Data'!C68&gt;9,'Town Data'!B68,"*")</f>
        <v>*</v>
      </c>
      <c r="D72" s="47">
        <f>IF('Town Data'!E68&gt;9,'Town Data'!D68,"*")</f>
        <v>4142311.28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>
        <f>IF('Town Data'!K68&gt;9,'Town Data'!J68,"*")</f>
        <v>3956051.05</v>
      </c>
      <c r="H72" s="48" t="str">
        <f>IF('Town Data'!M68&gt;9,'Town Data'!L68,"*")</f>
        <v>*</v>
      </c>
      <c r="I72" s="9">
        <f t="shared" si="3"/>
      </c>
      <c r="J72" s="9">
        <f t="shared" si="4"/>
        <v>0.04708236259994673</v>
      </c>
      <c r="K72" s="9">
        <f t="shared" si="5"/>
      </c>
      <c r="L72" s="15"/>
    </row>
    <row r="73" spans="1:12" ht="15">
      <c r="A73" s="15"/>
      <c r="B73" s="27" t="str">
        <f>'Town Data'!A69</f>
        <v>JERICHO</v>
      </c>
      <c r="C73" s="52">
        <f>IF('Town Data'!C69&gt;9,'Town Data'!B69,"*")</f>
        <v>3855737.82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>
        <f>IF('Town Data'!I69&gt;9,'Town Data'!H69,"*")</f>
        <v>3521098.14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  <v>0.09503844161526259</v>
      </c>
      <c r="J73" s="22">
        <f t="shared" si="4"/>
      </c>
      <c r="K73" s="22">
        <f t="shared" si="5"/>
      </c>
      <c r="L73" s="15"/>
    </row>
    <row r="74" spans="1:12" ht="15">
      <c r="A74" s="15"/>
      <c r="B74" s="15" t="str">
        <f>'Town Data'!A70</f>
        <v>JOHNSON</v>
      </c>
      <c r="C74" s="51">
        <f>IF('Town Data'!C70&gt;9,'Town Data'!B70,"*")</f>
        <v>2968869.5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>
        <f>IF('Town Data'!I70&gt;9,'Town Data'!H70,"*")</f>
        <v>2644526.23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  <v>0.12264702324393281</v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KILLINGTON</v>
      </c>
      <c r="C75" s="52">
        <f>IF('Town Data'!C71&gt;9,'Town Data'!B71,"*")</f>
        <v>20532189.27</v>
      </c>
      <c r="D75" s="44">
        <f>IF('Town Data'!E71&gt;9,'Town Data'!D71,"*")</f>
        <v>23486019.96</v>
      </c>
      <c r="E75" s="45">
        <f>IF('Town Data'!G71&gt;9,'Town Data'!F71,"*")</f>
        <v>9853114.15</v>
      </c>
      <c r="F75" s="44">
        <f>IF('Town Data'!I71&gt;9,'Town Data'!H71,"*")</f>
        <v>16338250.05</v>
      </c>
      <c r="G75" s="44">
        <f>IF('Town Data'!K71&gt;9,'Town Data'!J71,"*")</f>
        <v>20568990.09</v>
      </c>
      <c r="H75" s="45">
        <f>IF('Town Data'!M71&gt;9,'Town Data'!L71,"*")</f>
        <v>7953505.44</v>
      </c>
      <c r="I75" s="22">
        <f t="shared" si="3"/>
        <v>0.2566945179052391</v>
      </c>
      <c r="J75" s="22">
        <f t="shared" si="4"/>
        <v>0.14181687371312263</v>
      </c>
      <c r="K75" s="22">
        <f t="shared" si="5"/>
        <v>0.23883917906768917</v>
      </c>
      <c r="L75" s="15"/>
    </row>
    <row r="76" spans="1:12" ht="15">
      <c r="A76" s="15"/>
      <c r="B76" s="15" t="str">
        <f>'Town Data'!A72</f>
        <v>LEICESTER</v>
      </c>
      <c r="C76" s="51" t="str">
        <f>IF('Town Data'!C72&gt;9,'Town Data'!B72,"*")</f>
        <v>*</v>
      </c>
      <c r="D76" s="47">
        <f>IF('Town Data'!E72&gt;9,'Town Data'!D72,"*")</f>
        <v>80207.25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>
        <f>IF('Town Data'!K72&gt;9,'Town Data'!J72,"*")</f>
        <v>79908.5</v>
      </c>
      <c r="H76" s="48" t="str">
        <f>IF('Town Data'!M72&gt;9,'Town Data'!L72,"*")</f>
        <v>*</v>
      </c>
      <c r="I76" s="9">
        <f t="shared" si="3"/>
      </c>
      <c r="J76" s="9">
        <f t="shared" si="4"/>
        <v>0.003738651082175238</v>
      </c>
      <c r="K76" s="9">
        <f t="shared" si="5"/>
      </c>
      <c r="L76" s="15"/>
    </row>
    <row r="77" spans="1:12" ht="15">
      <c r="A77" s="15"/>
      <c r="B77" s="27" t="str">
        <f>'Town Data'!A73</f>
        <v>LONDONDERRY</v>
      </c>
      <c r="C77" s="52">
        <f>IF('Town Data'!C73&gt;9,'Town Data'!B73,"*")</f>
        <v>2693268.76</v>
      </c>
      <c r="D77" s="44">
        <f>IF('Town Data'!E73&gt;9,'Town Data'!D73,"*")</f>
        <v>851905.67</v>
      </c>
      <c r="E77" s="45" t="str">
        <f>IF('Town Data'!G73&gt;9,'Town Data'!F73,"*")</f>
        <v>*</v>
      </c>
      <c r="F77" s="44">
        <f>IF('Town Data'!I73&gt;9,'Town Data'!H73,"*")</f>
        <v>2330473.53</v>
      </c>
      <c r="G77" s="44">
        <f>IF('Town Data'!K73&gt;9,'Town Data'!J73,"*")</f>
        <v>692418.68</v>
      </c>
      <c r="H77" s="45">
        <f>IF('Town Data'!M73&gt;9,'Town Data'!L73,"*")</f>
        <v>635802.31</v>
      </c>
      <c r="I77" s="22">
        <f t="shared" si="3"/>
        <v>0.15567446929980794</v>
      </c>
      <c r="J77" s="22">
        <f t="shared" si="4"/>
        <v>0.23033317067644676</v>
      </c>
      <c r="K77" s="22">
        <f t="shared" si="5"/>
      </c>
      <c r="L77" s="15"/>
    </row>
    <row r="78" spans="1:12" ht="15">
      <c r="A78" s="15"/>
      <c r="B78" s="15" t="str">
        <f>'Town Data'!A74</f>
        <v>LUDLOW</v>
      </c>
      <c r="C78" s="51">
        <f>IF('Town Data'!C74&gt;9,'Town Data'!B74,"*")</f>
        <v>17348773.73</v>
      </c>
      <c r="D78" s="47">
        <f>IF('Town Data'!E74&gt;9,'Town Data'!D74,"*")</f>
        <v>14826416.95</v>
      </c>
      <c r="E78" s="48">
        <f>IF('Town Data'!G74&gt;9,'Town Data'!F74,"*")</f>
        <v>5410058.47</v>
      </c>
      <c r="F78" s="46">
        <f>IF('Town Data'!I74&gt;9,'Town Data'!H74,"*")</f>
        <v>15168398.4</v>
      </c>
      <c r="G78" s="47">
        <f>IF('Town Data'!K74&gt;9,'Town Data'!J74,"*")</f>
        <v>13470089.7</v>
      </c>
      <c r="H78" s="48">
        <f>IF('Town Data'!M74&gt;9,'Town Data'!L74,"*")</f>
        <v>4779891.61</v>
      </c>
      <c r="I78" s="9">
        <f t="shared" si="3"/>
        <v>0.14374459797944125</v>
      </c>
      <c r="J78" s="9">
        <f t="shared" si="4"/>
        <v>0.10069177564571082</v>
      </c>
      <c r="K78" s="9">
        <f t="shared" si="5"/>
        <v>0.1318370606315902</v>
      </c>
      <c r="L78" s="15"/>
    </row>
    <row r="79" spans="1:12" ht="15">
      <c r="A79" s="15"/>
      <c r="B79" s="27" t="str">
        <f>'Town Data'!A75</f>
        <v>LYNDON</v>
      </c>
      <c r="C79" s="52">
        <f>IF('Town Data'!C75&gt;9,'Town Data'!B75,"*")</f>
        <v>11387127.66</v>
      </c>
      <c r="D79" s="44">
        <f>IF('Town Data'!E75&gt;9,'Town Data'!D75,"*")</f>
        <v>1209582.65</v>
      </c>
      <c r="E79" s="45">
        <f>IF('Town Data'!G75&gt;9,'Town Data'!F75,"*")</f>
        <v>1197166.53</v>
      </c>
      <c r="F79" s="44">
        <f>IF('Town Data'!I75&gt;9,'Town Data'!H75,"*")</f>
        <v>11173131.55</v>
      </c>
      <c r="G79" s="44">
        <f>IF('Town Data'!K75&gt;9,'Town Data'!J75,"*")</f>
        <v>1270202.76</v>
      </c>
      <c r="H79" s="45">
        <f>IF('Town Data'!M75&gt;9,'Town Data'!L75,"*")</f>
        <v>1224306.13</v>
      </c>
      <c r="I79" s="22">
        <f t="shared" si="3"/>
        <v>0.019152742366127372</v>
      </c>
      <c r="J79" s="22">
        <f t="shared" si="4"/>
        <v>-0.04772475065319501</v>
      </c>
      <c r="K79" s="22">
        <f t="shared" si="5"/>
        <v>-0.022167331629712468</v>
      </c>
      <c r="L79" s="15"/>
    </row>
    <row r="80" spans="1:12" ht="15">
      <c r="A80" s="15"/>
      <c r="B80" s="15" t="str">
        <f>'Town Data'!A76</f>
        <v>MANCHESTER</v>
      </c>
      <c r="C80" s="51">
        <f>IF('Town Data'!C76&gt;9,'Town Data'!B76,"*")</f>
        <v>27528988.84</v>
      </c>
      <c r="D80" s="47">
        <f>IF('Town Data'!E76&gt;9,'Town Data'!D76,"*")</f>
        <v>25041470.66</v>
      </c>
      <c r="E80" s="48">
        <f>IF('Town Data'!G76&gt;9,'Town Data'!F76,"*")</f>
        <v>6498891.22</v>
      </c>
      <c r="F80" s="46">
        <f>IF('Town Data'!I76&gt;9,'Town Data'!H76,"*")</f>
        <v>25669983.01</v>
      </c>
      <c r="G80" s="47">
        <f>IF('Town Data'!K76&gt;9,'Town Data'!J76,"*")</f>
        <v>21488136.21</v>
      </c>
      <c r="H80" s="48">
        <f>IF('Town Data'!M76&gt;9,'Town Data'!L76,"*")</f>
        <v>5899538.98</v>
      </c>
      <c r="I80" s="9">
        <f t="shared" si="3"/>
        <v>0.07241944138707858</v>
      </c>
      <c r="J80" s="9">
        <f t="shared" si="4"/>
        <v>0.16536261755202264</v>
      </c>
      <c r="K80" s="9">
        <f t="shared" si="5"/>
        <v>0.10159306380241923</v>
      </c>
      <c r="L80" s="15"/>
    </row>
    <row r="81" spans="1:12" ht="15">
      <c r="A81" s="15"/>
      <c r="B81" s="27" t="str">
        <f>'Town Data'!A77</f>
        <v>MARSHFIELD</v>
      </c>
      <c r="C81" s="52">
        <f>IF('Town Data'!C77&gt;9,'Town Data'!B77,"*")</f>
        <v>1137369.55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>
        <f>IF('Town Data'!I77&gt;9,'Town Data'!H77,"*")</f>
        <v>1054877.74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  <v>0.0782003514454671</v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MENDON</v>
      </c>
      <c r="C82" s="51" t="str">
        <f>IF('Town Data'!C78&gt;9,'Town Data'!B78,"*")</f>
        <v>*</v>
      </c>
      <c r="D82" s="47">
        <f>IF('Town Data'!E78&gt;9,'Town Data'!D78,"*")</f>
        <v>2344561.37</v>
      </c>
      <c r="E82" s="48" t="str">
        <f>IF('Town Data'!G78&gt;9,'Town Data'!F78,"*")</f>
        <v>*</v>
      </c>
      <c r="F82" s="46">
        <f>IF('Town Data'!I78&gt;9,'Town Data'!H78,"*")</f>
        <v>1602915.99</v>
      </c>
      <c r="G82" s="47">
        <f>IF('Town Data'!K78&gt;9,'Town Data'!J78,"*")</f>
        <v>2058988.15</v>
      </c>
      <c r="H82" s="48" t="str">
        <f>IF('Town Data'!M78&gt;9,'Town Data'!L78,"*")</f>
        <v>*</v>
      </c>
      <c r="I82" s="9">
        <f t="shared" si="3"/>
      </c>
      <c r="J82" s="9">
        <f t="shared" si="4"/>
        <v>0.13869590264519016</v>
      </c>
      <c r="K82" s="9">
        <f t="shared" si="5"/>
      </c>
      <c r="L82" s="15"/>
    </row>
    <row r="83" spans="1:12" ht="15">
      <c r="A83" s="15"/>
      <c r="B83" s="27" t="str">
        <f>'Town Data'!A79</f>
        <v>MIDDLEBURY</v>
      </c>
      <c r="C83" s="52">
        <f>IF('Town Data'!C79&gt;9,'Town Data'!B79,"*")</f>
        <v>23051740.47</v>
      </c>
      <c r="D83" s="44">
        <f>IF('Town Data'!E79&gt;9,'Town Data'!D79,"*")</f>
        <v>7265003.25</v>
      </c>
      <c r="E83" s="45">
        <f>IF('Town Data'!G79&gt;9,'Town Data'!F79,"*")</f>
        <v>3943934.47</v>
      </c>
      <c r="F83" s="44">
        <f>IF('Town Data'!I79&gt;9,'Town Data'!H79,"*")</f>
        <v>22699285.24</v>
      </c>
      <c r="G83" s="44">
        <f>IF('Town Data'!K79&gt;9,'Town Data'!J79,"*")</f>
        <v>6809440.47</v>
      </c>
      <c r="H83" s="45">
        <f>IF('Town Data'!M79&gt;9,'Town Data'!L79,"*")</f>
        <v>3823640.15</v>
      </c>
      <c r="I83" s="22">
        <f t="shared" si="3"/>
        <v>0.015527151021430156</v>
      </c>
      <c r="J83" s="22">
        <f t="shared" si="4"/>
        <v>0.0669016466194322</v>
      </c>
      <c r="K83" s="22">
        <f t="shared" si="5"/>
        <v>0.03146068021071499</v>
      </c>
      <c r="L83" s="15"/>
    </row>
    <row r="84" spans="1:12" ht="15">
      <c r="A84" s="15"/>
      <c r="B84" s="15" t="str">
        <f>'Town Data'!A80</f>
        <v>MILTON</v>
      </c>
      <c r="C84" s="51">
        <f>IF('Town Data'!C80&gt;9,'Town Data'!B80,"*")</f>
        <v>10928859.79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>
        <f>IF('Town Data'!I80&gt;9,'Town Data'!H80,"*")</f>
        <v>11114032.86</v>
      </c>
      <c r="G84" s="47">
        <f>IF('Town Data'!K80&gt;9,'Town Data'!J80,"*")</f>
        <v>54801.83</v>
      </c>
      <c r="H84" s="48">
        <f>IF('Town Data'!M80&gt;9,'Town Data'!L80,"*")</f>
        <v>601780.75</v>
      </c>
      <c r="I84" s="9">
        <f t="shared" si="3"/>
        <v>-0.016661195115451576</v>
      </c>
      <c r="J84" s="9">
        <f t="shared" si="4"/>
      </c>
      <c r="K84" s="9">
        <f t="shared" si="5"/>
      </c>
      <c r="L84" s="15"/>
    </row>
    <row r="85" spans="1:12" ht="15">
      <c r="A85" s="15"/>
      <c r="B85" s="27" t="str">
        <f>'Town Data'!A81</f>
        <v>MONTGOMERY</v>
      </c>
      <c r="C85" s="52">
        <f>IF('Town Data'!C81&gt;9,'Town Data'!B81,"*")</f>
        <v>1542753.27</v>
      </c>
      <c r="D85" s="44">
        <f>IF('Town Data'!E81&gt;9,'Town Data'!D81,"*")</f>
        <v>626991.25</v>
      </c>
      <c r="E85" s="45" t="str">
        <f>IF('Town Data'!G81&gt;9,'Town Data'!F81,"*")</f>
        <v>*</v>
      </c>
      <c r="F85" s="44">
        <f>IF('Town Data'!I81&gt;9,'Town Data'!H81,"*")</f>
        <v>1252250.77</v>
      </c>
      <c r="G85" s="44">
        <f>IF('Town Data'!K81&gt;9,'Town Data'!J81,"*")</f>
        <v>580122.41</v>
      </c>
      <c r="H85" s="45">
        <f>IF('Town Data'!M81&gt;9,'Town Data'!L81,"*")</f>
        <v>569594.35</v>
      </c>
      <c r="I85" s="22">
        <f t="shared" si="3"/>
        <v>0.23198428538398902</v>
      </c>
      <c r="J85" s="22">
        <f t="shared" si="4"/>
        <v>0.08079129368575844</v>
      </c>
      <c r="K85" s="22">
        <f t="shared" si="5"/>
      </c>
      <c r="L85" s="15"/>
    </row>
    <row r="86" spans="1:12" ht="15">
      <c r="A86" s="15"/>
      <c r="B86" s="15" t="str">
        <f>'Town Data'!A82</f>
        <v>MONTPELIER</v>
      </c>
      <c r="C86" s="51">
        <f>IF('Town Data'!C82&gt;9,'Town Data'!B82,"*")</f>
        <v>25226062.72</v>
      </c>
      <c r="D86" s="47">
        <f>IF('Town Data'!E82&gt;9,'Town Data'!D82,"*")</f>
        <v>4085384.04</v>
      </c>
      <c r="E86" s="48">
        <f>IF('Town Data'!G82&gt;9,'Town Data'!F82,"*")</f>
        <v>4579201.17</v>
      </c>
      <c r="F86" s="46">
        <f>IF('Town Data'!I82&gt;9,'Town Data'!H82,"*")</f>
        <v>24862881.93</v>
      </c>
      <c r="G86" s="47">
        <f>IF('Town Data'!K82&gt;9,'Town Data'!J82,"*")</f>
        <v>4035376.76</v>
      </c>
      <c r="H86" s="48">
        <f>IF('Town Data'!M82&gt;9,'Town Data'!L82,"*")</f>
        <v>4532266.24</v>
      </c>
      <c r="I86" s="9">
        <f t="shared" si="3"/>
        <v>0.01460734885933632</v>
      </c>
      <c r="J86" s="9">
        <f t="shared" si="4"/>
        <v>0.012392220844330844</v>
      </c>
      <c r="K86" s="9">
        <f t="shared" si="5"/>
        <v>0.01035573099959805</v>
      </c>
      <c r="L86" s="15"/>
    </row>
    <row r="87" spans="1:12" ht="15">
      <c r="A87" s="15"/>
      <c r="B87" s="27" t="str">
        <f>'Town Data'!A83</f>
        <v>MORETOWN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>
        <f>IF('Town Data'!I83&gt;9,'Town Data'!H83,"*")</f>
        <v>407171.49</v>
      </c>
      <c r="G87" s="44">
        <f>IF('Town Data'!K83&gt;9,'Town Data'!J83,"*")</f>
        <v>108565.27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 t="str">
        <f>'Town Data'!A84</f>
        <v>MORRISTOWN</v>
      </c>
      <c r="C88" s="51">
        <f>IF('Town Data'!C84&gt;9,'Town Data'!B84,"*")</f>
        <v>12981035.2</v>
      </c>
      <c r="D88" s="47">
        <f>IF('Town Data'!E84&gt;9,'Town Data'!D84,"*")</f>
        <v>1311312.7</v>
      </c>
      <c r="E88" s="48">
        <f>IF('Town Data'!G84&gt;9,'Town Data'!F84,"*")</f>
        <v>1237178.56</v>
      </c>
      <c r="F88" s="46">
        <f>IF('Town Data'!I84&gt;9,'Town Data'!H84,"*")</f>
        <v>12821806.41</v>
      </c>
      <c r="G88" s="47">
        <f>IF('Town Data'!K84&gt;9,'Town Data'!J84,"*")</f>
        <v>1165654.67</v>
      </c>
      <c r="H88" s="48">
        <f>IF('Town Data'!M84&gt;9,'Town Data'!L84,"*")</f>
        <v>1136956.09</v>
      </c>
      <c r="I88" s="9">
        <f t="shared" si="3"/>
        <v>0.01241859258425655</v>
      </c>
      <c r="J88" s="9">
        <f t="shared" si="4"/>
        <v>0.12495813189681644</v>
      </c>
      <c r="K88" s="9">
        <f t="shared" si="5"/>
        <v>0.08814981588251132</v>
      </c>
      <c r="L88" s="15"/>
    </row>
    <row r="89" spans="1:12" ht="15">
      <c r="A89" s="15"/>
      <c r="B89" s="27" t="str">
        <f>'Town Data'!A85</f>
        <v>MOUNT HOLLY</v>
      </c>
      <c r="C89" s="52" t="str">
        <f>IF('Town Data'!C85&gt;9,'Town Data'!B85,"*")</f>
        <v>*</v>
      </c>
      <c r="D89" s="44">
        <f>IF('Town Data'!E85&gt;9,'Town Data'!D85,"*")</f>
        <v>270763.89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>
        <f>IF('Town Data'!K85&gt;9,'Town Data'!J85,"*")</f>
        <v>294693.25</v>
      </c>
      <c r="H89" s="45" t="str">
        <f>IF('Town Data'!M85&gt;9,'Town Data'!L85,"*")</f>
        <v>*</v>
      </c>
      <c r="I89" s="22">
        <f t="shared" si="3"/>
      </c>
      <c r="J89" s="22">
        <f t="shared" si="4"/>
        <v>-0.08120090975955502</v>
      </c>
      <c r="K89" s="22">
        <f t="shared" si="5"/>
      </c>
      <c r="L89" s="15"/>
    </row>
    <row r="90" spans="1:12" ht="15">
      <c r="A90" s="15"/>
      <c r="B90" s="15" t="str">
        <f>'Town Data'!A86</f>
        <v>NEW HAVEN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>
        <f>IF('Town Data'!I86&gt;9,'Town Data'!H86,"*")</f>
        <v>1359568.59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 t="str">
        <f>'Town Data'!A87</f>
        <v>NEWFANE</v>
      </c>
      <c r="C91" s="52" t="str">
        <f>IF('Town Data'!C87&gt;9,'Town Data'!B87,"*")</f>
        <v>*</v>
      </c>
      <c r="D91" s="44">
        <f>IF('Town Data'!E87&gt;9,'Town Data'!D87,"*")</f>
        <v>691516.51</v>
      </c>
      <c r="E91" s="45" t="str">
        <f>IF('Town Data'!G87&gt;9,'Town Data'!F87,"*")</f>
        <v>*</v>
      </c>
      <c r="F91" s="44">
        <f>IF('Town Data'!I87&gt;9,'Town Data'!H87,"*")</f>
        <v>1111981.11</v>
      </c>
      <c r="G91" s="44">
        <f>IF('Town Data'!K87&gt;9,'Town Data'!J87,"*")</f>
        <v>533696.39</v>
      </c>
      <c r="H91" s="45" t="str">
        <f>IF('Town Data'!M87&gt;9,'Town Data'!L87,"*")</f>
        <v>*</v>
      </c>
      <c r="I91" s="22">
        <f t="shared" si="3"/>
      </c>
      <c r="J91" s="22">
        <f t="shared" si="4"/>
        <v>0.2957114249920259</v>
      </c>
      <c r="K91" s="22">
        <f t="shared" si="5"/>
      </c>
      <c r="L91" s="15"/>
    </row>
    <row r="92" spans="1:12" ht="15">
      <c r="A92" s="15"/>
      <c r="B92" s="15" t="str">
        <f>'Town Data'!A88</f>
        <v>NEWPORT</v>
      </c>
      <c r="C92" s="51">
        <f>IF('Town Data'!C88&gt;9,'Town Data'!B88,"*")</f>
        <v>9859291.64</v>
      </c>
      <c r="D92" s="47" t="str">
        <f>IF('Town Data'!E88&gt;9,'Town Data'!D88,"*")</f>
        <v>*</v>
      </c>
      <c r="E92" s="48">
        <f>IF('Town Data'!G88&gt;9,'Town Data'!F88,"*")</f>
        <v>1580167.26</v>
      </c>
      <c r="F92" s="46">
        <f>IF('Town Data'!I88&gt;9,'Town Data'!H88,"*")</f>
        <v>9985311.74</v>
      </c>
      <c r="G92" s="47">
        <f>IF('Town Data'!K88&gt;9,'Town Data'!J88,"*")</f>
        <v>1080092.42</v>
      </c>
      <c r="H92" s="48">
        <f>IF('Town Data'!M88&gt;9,'Town Data'!L88,"*")</f>
        <v>1642439.53</v>
      </c>
      <c r="I92" s="9">
        <f t="shared" si="3"/>
        <v>-0.012620547388137891</v>
      </c>
      <c r="J92" s="9">
        <f t="shared" si="4"/>
      </c>
      <c r="K92" s="9">
        <f t="shared" si="5"/>
        <v>-0.03791449783237987</v>
      </c>
      <c r="L92" s="15"/>
    </row>
    <row r="93" spans="1:12" ht="15">
      <c r="A93" s="15"/>
      <c r="B93" s="27" t="str">
        <f>'Town Data'!A89</f>
        <v>NEWPORT TOWN</v>
      </c>
      <c r="C93" s="52" t="str">
        <f>IF('Town Data'!C89&gt;9,'Town Data'!B89,"*")</f>
        <v>*</v>
      </c>
      <c r="D93" s="44">
        <f>IF('Town Data'!E89&gt;9,'Town Data'!D89,"*")</f>
        <v>109987.11</v>
      </c>
      <c r="E93" s="45" t="str">
        <f>IF('Town Data'!G89&gt;9,'Town Data'!F89,"*")</f>
        <v>*</v>
      </c>
      <c r="F93" s="44">
        <f>IF('Town Data'!I89&gt;9,'Town Data'!H89,"*")</f>
        <v>711422.98</v>
      </c>
      <c r="G93" s="44">
        <f>IF('Town Data'!K89&gt;9,'Town Data'!J89,"*")</f>
        <v>110631.44</v>
      </c>
      <c r="H93" s="45" t="str">
        <f>IF('Town Data'!M89&gt;9,'Town Data'!L89,"*")</f>
        <v>*</v>
      </c>
      <c r="I93" s="22">
        <f t="shared" si="3"/>
      </c>
      <c r="J93" s="22">
        <f t="shared" si="4"/>
        <v>-0.005824112928476767</v>
      </c>
      <c r="K93" s="22">
        <f t="shared" si="5"/>
      </c>
      <c r="L93" s="15"/>
    </row>
    <row r="94" spans="1:12" ht="15">
      <c r="A94" s="15"/>
      <c r="B94" s="15" t="str">
        <f>'Town Data'!A90</f>
        <v>NORTH HERO</v>
      </c>
      <c r="C94" s="51">
        <f>IF('Town Data'!C90&gt;9,'Town Data'!B90,"*")</f>
        <v>1833861.57</v>
      </c>
      <c r="D94" s="47">
        <f>IF('Town Data'!E90&gt;9,'Town Data'!D90,"*")</f>
        <v>1504006.98</v>
      </c>
      <c r="E94" s="48" t="str">
        <f>IF('Town Data'!G90&gt;9,'Town Data'!F90,"*")</f>
        <v>*</v>
      </c>
      <c r="F94" s="46">
        <f>IF('Town Data'!I90&gt;9,'Town Data'!H90,"*")</f>
        <v>1749367.72</v>
      </c>
      <c r="G94" s="47">
        <f>IF('Town Data'!K90&gt;9,'Town Data'!J90,"*")</f>
        <v>1397926.64</v>
      </c>
      <c r="H94" s="48" t="str">
        <f>IF('Town Data'!M90&gt;9,'Town Data'!L90,"*")</f>
        <v>*</v>
      </c>
      <c r="I94" s="9">
        <f t="shared" si="3"/>
        <v>0.04829965080183376</v>
      </c>
      <c r="J94" s="9">
        <f t="shared" si="4"/>
        <v>0.07588405354375398</v>
      </c>
      <c r="K94" s="9">
        <f t="shared" si="5"/>
      </c>
      <c r="L94" s="15"/>
    </row>
    <row r="95" spans="1:12" ht="15">
      <c r="A95" s="15"/>
      <c r="B95" s="27" t="str">
        <f>'Town Data'!A91</f>
        <v>NORTHFIELD</v>
      </c>
      <c r="C95" s="52">
        <f>IF('Town Data'!C91&gt;9,'Town Data'!B91,"*")</f>
        <v>3574844.04</v>
      </c>
      <c r="D95" s="44">
        <f>IF('Town Data'!E91&gt;9,'Town Data'!D91,"*")</f>
        <v>325157.94</v>
      </c>
      <c r="E95" s="45" t="str">
        <f>IF('Town Data'!G91&gt;9,'Town Data'!F91,"*")</f>
        <v>*</v>
      </c>
      <c r="F95" s="44">
        <f>IF('Town Data'!I91&gt;9,'Town Data'!H91,"*")</f>
        <v>3361591.65</v>
      </c>
      <c r="G95" s="44">
        <f>IF('Town Data'!K91&gt;9,'Town Data'!J91,"*")</f>
        <v>381089.54</v>
      </c>
      <c r="H95" s="45">
        <f>IF('Town Data'!M91&gt;9,'Town Data'!L91,"*")</f>
        <v>471078.81</v>
      </c>
      <c r="I95" s="22">
        <f t="shared" si="3"/>
        <v>0.06343792233063172</v>
      </c>
      <c r="J95" s="22">
        <f t="shared" si="4"/>
        <v>-0.1467676074237041</v>
      </c>
      <c r="K95" s="22">
        <f t="shared" si="5"/>
      </c>
      <c r="L95" s="15"/>
    </row>
    <row r="96" spans="1:12" ht="15">
      <c r="A96" s="15"/>
      <c r="B96" s="15" t="str">
        <f>'Town Data'!A92</f>
        <v>NORWICH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>
        <f>IF('Town Data'!I92&gt;9,'Town Data'!H92,"*")</f>
        <v>1949263.99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PAWLET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>
        <f>IF('Town Data'!I93&gt;9,'Town Data'!H93,"*")</f>
        <v>775212.15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 t="str">
        <f>'Town Data'!A94</f>
        <v>PERU</v>
      </c>
      <c r="C98" s="51" t="str">
        <f>IF('Town Data'!C94&gt;9,'Town Data'!B94,"*")</f>
        <v>*</v>
      </c>
      <c r="D98" s="47">
        <f>IF('Town Data'!E94&gt;9,'Town Data'!D94,"*")</f>
        <v>890343.34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>
        <f>IF('Town Data'!K94&gt;9,'Town Data'!J94,"*")</f>
        <v>746765.13</v>
      </c>
      <c r="H98" s="48" t="str">
        <f>IF('Town Data'!M94&gt;9,'Town Data'!L94,"*")</f>
        <v>*</v>
      </c>
      <c r="I98" s="9">
        <f t="shared" si="3"/>
      </c>
      <c r="J98" s="9">
        <f t="shared" si="4"/>
        <v>0.19226689119777188</v>
      </c>
      <c r="K98" s="9">
        <f t="shared" si="5"/>
      </c>
      <c r="L98" s="15"/>
    </row>
    <row r="99" spans="1:12" ht="15">
      <c r="A99" s="15"/>
      <c r="B99" s="27" t="str">
        <f>'Town Data'!A95</f>
        <v>PITTSFIELD</v>
      </c>
      <c r="C99" s="52" t="str">
        <f>IF('Town Data'!C95&gt;9,'Town Data'!B95,"*")</f>
        <v>*</v>
      </c>
      <c r="D99" s="44">
        <f>IF('Town Data'!E95&gt;9,'Town Data'!D95,"*")</f>
        <v>775709.97</v>
      </c>
      <c r="E99" s="45" t="str">
        <f>IF('Town Data'!G95&gt;9,'Town Data'!F95,"*")</f>
        <v>*</v>
      </c>
      <c r="F99" s="44">
        <f>IF('Town Data'!I95&gt;9,'Town Data'!H95,"*")</f>
        <v>1001445.53</v>
      </c>
      <c r="G99" s="44">
        <f>IF('Town Data'!K95&gt;9,'Town Data'!J95,"*")</f>
        <v>814228.73</v>
      </c>
      <c r="H99" s="45" t="str">
        <f>IF('Town Data'!M95&gt;9,'Town Data'!L95,"*")</f>
        <v>*</v>
      </c>
      <c r="I99" s="22">
        <f t="shared" si="3"/>
      </c>
      <c r="J99" s="22">
        <f t="shared" si="4"/>
        <v>-0.047307050931499325</v>
      </c>
      <c r="K99" s="22">
        <f t="shared" si="5"/>
      </c>
      <c r="L99" s="15"/>
    </row>
    <row r="100" spans="1:12" ht="15">
      <c r="A100" s="15"/>
      <c r="B100" s="27" t="str">
        <f>'Town Data'!A96</f>
        <v>PITTSFORD</v>
      </c>
      <c r="C100" s="52">
        <f>IF('Town Data'!C96&gt;9,'Town Data'!B96,"*")</f>
        <v>1579332.42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>
        <f>IF('Town Data'!I96&gt;9,'Town Data'!H96,"*")</f>
        <v>1458860.52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  <v>0.08257945043299952</v>
      </c>
      <c r="J100" s="22">
        <f t="shared" si="4"/>
      </c>
      <c r="K100" s="22">
        <f t="shared" si="5"/>
      </c>
      <c r="L100" s="15"/>
    </row>
    <row r="101" spans="1:12" ht="15">
      <c r="A101" s="15"/>
      <c r="B101" s="27" t="str">
        <f>'Town Data'!A97</f>
        <v>PLAINFIELD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>
        <f>IF('Town Data'!I97&gt;9,'Town Data'!H97,"*")</f>
        <v>1323770.34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PLYMOUTH</v>
      </c>
      <c r="C102" s="52" t="str">
        <f>IF('Town Data'!C98&gt;9,'Town Data'!B98,"*")</f>
        <v>*</v>
      </c>
      <c r="D102" s="44">
        <f>IF('Town Data'!E98&gt;9,'Town Data'!D98,"*")</f>
        <v>558058.23</v>
      </c>
      <c r="E102" s="45" t="str">
        <f>IF('Town Data'!G98&gt;9,'Town Data'!F98,"*")</f>
        <v>*</v>
      </c>
      <c r="F102" s="44">
        <f>IF('Town Data'!I98&gt;9,'Town Data'!H98,"*")</f>
        <v>264664.29</v>
      </c>
      <c r="G102" s="44">
        <f>IF('Town Data'!K98&gt;9,'Town Data'!J98,"*")</f>
        <v>668321.03</v>
      </c>
      <c r="H102" s="45" t="str">
        <f>IF('Town Data'!M98&gt;9,'Town Data'!L98,"*")</f>
        <v>*</v>
      </c>
      <c r="I102" s="22">
        <f t="shared" si="6"/>
      </c>
      <c r="J102" s="22">
        <f t="shared" si="7"/>
        <v>-0.16498478283707463</v>
      </c>
      <c r="K102" s="22">
        <f t="shared" si="8"/>
      </c>
      <c r="L102" s="15"/>
    </row>
    <row r="103" spans="2:12" ht="15">
      <c r="B103" s="27" t="str">
        <f>'Town Data'!A99</f>
        <v>POULTNEY</v>
      </c>
      <c r="C103" s="52">
        <f>IF('Town Data'!C99&gt;9,'Town Data'!B99,"*")</f>
        <v>2390231.68</v>
      </c>
      <c r="D103" s="44">
        <f>IF('Town Data'!E99&gt;9,'Town Data'!D99,"*")</f>
        <v>158008</v>
      </c>
      <c r="E103" s="45" t="str">
        <f>IF('Town Data'!G99&gt;9,'Town Data'!F99,"*")</f>
        <v>*</v>
      </c>
      <c r="F103" s="44">
        <f>IF('Town Data'!I99&gt;9,'Town Data'!H99,"*")</f>
        <v>2184003.91</v>
      </c>
      <c r="G103" s="44">
        <f>IF('Town Data'!K99&gt;9,'Town Data'!J99,"*")</f>
        <v>145537.2</v>
      </c>
      <c r="H103" s="45" t="str">
        <f>IF('Town Data'!M99&gt;9,'Town Data'!L99,"*")</f>
        <v>*</v>
      </c>
      <c r="I103" s="22">
        <f t="shared" si="6"/>
        <v>0.09442646556434049</v>
      </c>
      <c r="J103" s="22">
        <f t="shared" si="7"/>
        <v>0.08568805776117712</v>
      </c>
      <c r="K103" s="22">
        <f t="shared" si="8"/>
      </c>
      <c r="L103" s="15"/>
    </row>
    <row r="104" spans="2:12" ht="15">
      <c r="B104" s="27" t="str">
        <f>'Town Data'!A100</f>
        <v>PUTNEY</v>
      </c>
      <c r="C104" s="52">
        <f>IF('Town Data'!C100&gt;9,'Town Data'!B100,"*")</f>
        <v>1888085.15</v>
      </c>
      <c r="D104" s="44">
        <f>IF('Town Data'!E100&gt;9,'Town Data'!D100,"*")</f>
        <v>471136.76</v>
      </c>
      <c r="E104" s="45" t="str">
        <f>IF('Town Data'!G100&gt;9,'Town Data'!F100,"*")</f>
        <v>*</v>
      </c>
      <c r="F104" s="44">
        <f>IF('Town Data'!I100&gt;9,'Town Data'!H100,"*")</f>
        <v>2180525.4</v>
      </c>
      <c r="G104" s="44">
        <f>IF('Town Data'!K100&gt;9,'Town Data'!J100,"*")</f>
        <v>294722.5</v>
      </c>
      <c r="H104" s="45" t="str">
        <f>IF('Town Data'!M100&gt;9,'Town Data'!L100,"*")</f>
        <v>*</v>
      </c>
      <c r="I104" s="22">
        <f t="shared" si="6"/>
        <v>-0.13411458082533687</v>
      </c>
      <c r="J104" s="22">
        <f t="shared" si="7"/>
        <v>0.5985775093520176</v>
      </c>
      <c r="K104" s="22">
        <f t="shared" si="8"/>
      </c>
      <c r="L104" s="15"/>
    </row>
    <row r="105" spans="2:12" ht="15">
      <c r="B105" s="27" t="str">
        <f>'Town Data'!A101</f>
        <v>RANDOLPH</v>
      </c>
      <c r="C105" s="52">
        <f>IF('Town Data'!C101&gt;9,'Town Data'!B101,"*")</f>
        <v>6425065.82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>
        <f>IF('Town Data'!I101&gt;9,'Town Data'!H101,"*")</f>
        <v>6668051.08</v>
      </c>
      <c r="G105" s="44">
        <f>IF('Town Data'!K101&gt;9,'Town Data'!J101,"*")</f>
        <v>326834.44</v>
      </c>
      <c r="H105" s="45">
        <f>IF('Town Data'!M101&gt;9,'Town Data'!L101,"*")</f>
        <v>574312.76</v>
      </c>
      <c r="I105" s="22">
        <f t="shared" si="6"/>
        <v>-0.03644022175067078</v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RICHFORD</v>
      </c>
      <c r="C106" s="52">
        <f>IF('Town Data'!C102&gt;9,'Town Data'!B102,"*")</f>
        <v>1349211.02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>
        <f>IF('Town Data'!I102&gt;9,'Town Data'!H102,"*")</f>
        <v>1339763.72</v>
      </c>
      <c r="G106" s="44" t="str">
        <f>IF('Town Data'!K102&gt;9,'Town Data'!J102,"*")</f>
        <v>*</v>
      </c>
      <c r="H106" s="45">
        <f>IF('Town Data'!M102&gt;9,'Town Data'!L102,"*")</f>
        <v>139465.62</v>
      </c>
      <c r="I106" s="22">
        <f t="shared" si="6"/>
        <v>0.007051467254240954</v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RICHMOND</v>
      </c>
      <c r="C107" s="52">
        <f>IF('Town Data'!C103&gt;9,'Town Data'!B103,"*")</f>
        <v>3109975.4</v>
      </c>
      <c r="D107" s="44">
        <f>IF('Town Data'!E103&gt;9,'Town Data'!D103,"*")</f>
        <v>333770.98</v>
      </c>
      <c r="E107" s="45" t="str">
        <f>IF('Town Data'!G103&gt;9,'Town Data'!F103,"*")</f>
        <v>*</v>
      </c>
      <c r="F107" s="44">
        <f>IF('Town Data'!I103&gt;9,'Town Data'!H103,"*")</f>
        <v>3182228.13</v>
      </c>
      <c r="G107" s="44">
        <f>IF('Town Data'!K103&gt;9,'Town Data'!J103,"*")</f>
        <v>210017.87</v>
      </c>
      <c r="H107" s="45">
        <f>IF('Town Data'!M103&gt;9,'Town Data'!L103,"*")</f>
        <v>1060780.02</v>
      </c>
      <c r="I107" s="22">
        <f t="shared" si="6"/>
        <v>-0.022705075515751908</v>
      </c>
      <c r="J107" s="22">
        <f t="shared" si="7"/>
        <v>0.5892503814080201</v>
      </c>
      <c r="K107" s="22">
        <f t="shared" si="8"/>
      </c>
      <c r="L107" s="15"/>
    </row>
    <row r="108" spans="2:12" ht="15">
      <c r="B108" s="27" t="str">
        <f>'Town Data'!A104</f>
        <v>ROCHESTER</v>
      </c>
      <c r="C108" s="52" t="str">
        <f>IF('Town Data'!C104&gt;9,'Town Data'!B104,"*")</f>
        <v>*</v>
      </c>
      <c r="D108" s="44">
        <f>IF('Town Data'!E104&gt;9,'Town Data'!D104,"*")</f>
        <v>602235.05</v>
      </c>
      <c r="E108" s="45" t="str">
        <f>IF('Town Data'!G104&gt;9,'Town Data'!F104,"*")</f>
        <v>*</v>
      </c>
      <c r="F108" s="44">
        <f>IF('Town Data'!I104&gt;9,'Town Data'!H104,"*")</f>
        <v>1391198.69</v>
      </c>
      <c r="G108" s="44">
        <f>IF('Town Data'!K104&gt;9,'Town Data'!J104,"*")</f>
        <v>476582.66</v>
      </c>
      <c r="H108" s="45">
        <f>IF('Town Data'!M104&gt;9,'Town Data'!L104,"*")</f>
        <v>162796.09</v>
      </c>
      <c r="I108" s="22">
        <f t="shared" si="6"/>
      </c>
      <c r="J108" s="22">
        <f t="shared" si="7"/>
        <v>0.26365287818067085</v>
      </c>
      <c r="K108" s="22">
        <f t="shared" si="8"/>
      </c>
      <c r="L108" s="15"/>
    </row>
    <row r="109" spans="2:12" ht="15">
      <c r="B109" s="27" t="str">
        <f>'Town Data'!A105</f>
        <v>ROCKINGHAM</v>
      </c>
      <c r="C109" s="52">
        <f>IF('Town Data'!C105&gt;9,'Town Data'!B105,"*")</f>
        <v>5043968.33</v>
      </c>
      <c r="D109" s="44" t="str">
        <f>IF('Town Data'!E105&gt;9,'Town Data'!D105,"*")</f>
        <v>*</v>
      </c>
      <c r="E109" s="45">
        <f>IF('Town Data'!G105&gt;9,'Town Data'!F105,"*")</f>
        <v>1138932.63</v>
      </c>
      <c r="F109" s="44">
        <f>IF('Town Data'!I105&gt;9,'Town Data'!H105,"*")</f>
        <v>5217741.77</v>
      </c>
      <c r="G109" s="44">
        <f>IF('Town Data'!K105&gt;9,'Town Data'!J105,"*")</f>
        <v>512627.57</v>
      </c>
      <c r="H109" s="45">
        <f>IF('Town Data'!M105&gt;9,'Town Data'!L105,"*")</f>
        <v>1194468.88</v>
      </c>
      <c r="I109" s="22">
        <f t="shared" si="6"/>
        <v>-0.03330433886152236</v>
      </c>
      <c r="J109" s="22">
        <f t="shared" si="7"/>
      </c>
      <c r="K109" s="22">
        <f t="shared" si="8"/>
        <v>-0.0464945139466505</v>
      </c>
      <c r="L109" s="15"/>
    </row>
    <row r="110" spans="2:12" ht="15">
      <c r="B110" s="27" t="str">
        <f>'Town Data'!A106</f>
        <v>ROYALTON</v>
      </c>
      <c r="C110" s="52">
        <f>IF('Town Data'!C106&gt;9,'Town Data'!B106,"*")</f>
        <v>4019787.82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>
        <f>IF('Town Data'!I106&gt;9,'Town Data'!H106,"*")</f>
        <v>3846724.91</v>
      </c>
      <c r="G110" s="44">
        <f>IF('Town Data'!K106&gt;9,'Town Data'!J106,"*")</f>
        <v>87302.5</v>
      </c>
      <c r="H110" s="45">
        <f>IF('Town Data'!M106&gt;9,'Town Data'!L106,"*")</f>
        <v>1001140.79</v>
      </c>
      <c r="I110" s="22">
        <f t="shared" si="6"/>
        <v>0.044989676685770516</v>
      </c>
      <c r="J110" s="22">
        <f t="shared" si="7"/>
      </c>
      <c r="K110" s="22">
        <f t="shared" si="8"/>
      </c>
      <c r="L110" s="15"/>
    </row>
    <row r="111" spans="2:12" ht="15">
      <c r="B111" s="27" t="str">
        <f>'Town Data'!A107</f>
        <v>RUTLAND</v>
      </c>
      <c r="C111" s="52">
        <f>IF('Town Data'!C107&gt;9,'Town Data'!B107,"*")</f>
        <v>41365309.37</v>
      </c>
      <c r="D111" s="44">
        <f>IF('Town Data'!E107&gt;9,'Town Data'!D107,"*")</f>
        <v>3692826.25</v>
      </c>
      <c r="E111" s="45">
        <f>IF('Town Data'!G107&gt;9,'Town Data'!F107,"*")</f>
        <v>5596980.15</v>
      </c>
      <c r="F111" s="44">
        <f>IF('Town Data'!I107&gt;9,'Town Data'!H107,"*")</f>
        <v>40467277.46</v>
      </c>
      <c r="G111" s="44">
        <f>IF('Town Data'!K107&gt;9,'Town Data'!J107,"*")</f>
        <v>3122354.87</v>
      </c>
      <c r="H111" s="45">
        <f>IF('Town Data'!M107&gt;9,'Town Data'!L107,"*")</f>
        <v>5427585</v>
      </c>
      <c r="I111" s="22">
        <f t="shared" si="6"/>
        <v>0.022191557385783087</v>
      </c>
      <c r="J111" s="22">
        <f t="shared" si="7"/>
        <v>0.18270549112823933</v>
      </c>
      <c r="K111" s="22">
        <f t="shared" si="8"/>
        <v>0.031210040929805866</v>
      </c>
      <c r="L111" s="15"/>
    </row>
    <row r="112" spans="2:12" ht="15">
      <c r="B112" s="27" t="str">
        <f>'Town Data'!A108</f>
        <v>RUTLAND TOWN</v>
      </c>
      <c r="C112" s="52">
        <f>IF('Town Data'!C108&gt;9,'Town Data'!B108,"*")</f>
        <v>12383261.11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>
        <f>IF('Town Data'!I108&gt;9,'Town Data'!H108,"*")</f>
        <v>11176796.17</v>
      </c>
      <c r="G112" s="44">
        <f>IF('Town Data'!K108&gt;9,'Town Data'!J108,"*")</f>
        <v>8887079.64</v>
      </c>
      <c r="H112" s="45" t="str">
        <f>IF('Town Data'!M108&gt;9,'Town Data'!L108,"*")</f>
        <v>*</v>
      </c>
      <c r="I112" s="22">
        <f t="shared" si="6"/>
        <v>0.10794371854416662</v>
      </c>
      <c r="J112" s="22">
        <f t="shared" si="7"/>
      </c>
      <c r="K112" s="22">
        <f t="shared" si="8"/>
      </c>
      <c r="L112" s="15"/>
    </row>
    <row r="113" spans="2:12" ht="15">
      <c r="B113" s="27" t="str">
        <f>'Town Data'!A109</f>
        <v>SALISBURY</v>
      </c>
      <c r="C113" s="52" t="str">
        <f>IF('Town Data'!C109&gt;9,'Town Data'!B109,"*")</f>
        <v>*</v>
      </c>
      <c r="D113" s="44">
        <f>IF('Town Data'!E109&gt;9,'Town Data'!D109,"*")</f>
        <v>219784.72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>
        <f>IF('Town Data'!K109&gt;9,'Town Data'!J109,"*")</f>
        <v>193274</v>
      </c>
      <c r="H113" s="45" t="str">
        <f>IF('Town Data'!M109&gt;9,'Town Data'!L109,"*")</f>
        <v>*</v>
      </c>
      <c r="I113" s="22">
        <f t="shared" si="6"/>
      </c>
      <c r="J113" s="22">
        <f t="shared" si="7"/>
        <v>0.13716650972194916</v>
      </c>
      <c r="K113" s="22">
        <f t="shared" si="8"/>
      </c>
      <c r="L113" s="15"/>
    </row>
    <row r="114" spans="2:12" ht="15">
      <c r="B114" s="27" t="str">
        <f>'Town Data'!A110</f>
        <v>SHAFTSBURY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>
        <f>IF('Town Data'!K110&gt;9,'Town Data'!J110,"*")</f>
        <v>387199.91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 t="str">
        <f>'Town Data'!A111</f>
        <v>SHARON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>
        <f>IF('Town Data'!I111&gt;9,'Town Data'!H111,"*")</f>
        <v>441832.55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 t="str">
        <f>'Town Data'!A112</f>
        <v>SHELBURNE</v>
      </c>
      <c r="C116" s="52">
        <f>IF('Town Data'!C112&gt;9,'Town Data'!B112,"*")</f>
        <v>12454887.89</v>
      </c>
      <c r="D116" s="44">
        <f>IF('Town Data'!E112&gt;9,'Town Data'!D112,"*")</f>
        <v>4941895.24</v>
      </c>
      <c r="E116" s="45">
        <f>IF('Town Data'!G112&gt;9,'Town Data'!F112,"*")</f>
        <v>1745939.53</v>
      </c>
      <c r="F116" s="44">
        <f>IF('Town Data'!I112&gt;9,'Town Data'!H112,"*")</f>
        <v>11579645.6</v>
      </c>
      <c r="G116" s="44">
        <f>IF('Town Data'!K112&gt;9,'Town Data'!J112,"*")</f>
        <v>4772962.41</v>
      </c>
      <c r="H116" s="45">
        <f>IF('Town Data'!M112&gt;9,'Town Data'!L112,"*")</f>
        <v>1844844.22</v>
      </c>
      <c r="I116" s="22">
        <f t="shared" si="6"/>
        <v>0.07558454897790663</v>
      </c>
      <c r="J116" s="22">
        <f t="shared" si="7"/>
        <v>0.03539370635856318</v>
      </c>
      <c r="K116" s="22">
        <f t="shared" si="8"/>
        <v>-0.05361140465290882</v>
      </c>
      <c r="L116" s="15"/>
    </row>
    <row r="117" spans="2:12" ht="15">
      <c r="B117" s="27" t="str">
        <f>'Town Data'!A113</f>
        <v>SHOREHAM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>
        <f>IF('Town Data'!I113&gt;9,'Town Data'!H113,"*")</f>
        <v>1077503.12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 t="str">
        <f>'Town Data'!A114</f>
        <v>SHREWSBURY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>
        <f>IF('Town Data'!K114&gt;9,'Town Data'!J114,"*")</f>
        <v>161258.81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 t="str">
        <f>'Town Data'!A115</f>
        <v>SOUTH BURLINGTON</v>
      </c>
      <c r="C119" s="52">
        <f>IF('Town Data'!C115&gt;9,'Town Data'!B115,"*")</f>
        <v>84804687.98</v>
      </c>
      <c r="D119" s="44">
        <f>IF('Town Data'!E115&gt;9,'Town Data'!D115,"*")</f>
        <v>46180071.76</v>
      </c>
      <c r="E119" s="45">
        <f>IF('Town Data'!G115&gt;9,'Town Data'!F115,"*")</f>
        <v>9964527.11</v>
      </c>
      <c r="F119" s="44">
        <f>IF('Town Data'!I115&gt;9,'Town Data'!H115,"*")</f>
        <v>83955961.24</v>
      </c>
      <c r="G119" s="44">
        <f>IF('Town Data'!K115&gt;9,'Town Data'!J115,"*")</f>
        <v>43939452.25</v>
      </c>
      <c r="H119" s="45">
        <f>IF('Town Data'!M115&gt;9,'Town Data'!L115,"*")</f>
        <v>9790807</v>
      </c>
      <c r="I119" s="22">
        <f t="shared" si="6"/>
        <v>0.010109189716425306</v>
      </c>
      <c r="J119" s="22">
        <f t="shared" si="7"/>
        <v>0.05099334186624955</v>
      </c>
      <c r="K119" s="22">
        <f t="shared" si="8"/>
        <v>0.01774318603154974</v>
      </c>
      <c r="L119" s="15"/>
    </row>
    <row r="120" spans="2:12" ht="15">
      <c r="B120" s="27" t="str">
        <f>'Town Data'!A116</f>
        <v>SOUTH HERO</v>
      </c>
      <c r="C120" s="52">
        <f>IF('Town Data'!C116&gt;9,'Town Data'!B116,"*")</f>
        <v>2502052.81</v>
      </c>
      <c r="D120" s="44">
        <f>IF('Town Data'!E116&gt;9,'Town Data'!D116,"*")</f>
        <v>1015542.5</v>
      </c>
      <c r="E120" s="45" t="str">
        <f>IF('Town Data'!G116&gt;9,'Town Data'!F116,"*")</f>
        <v>*</v>
      </c>
      <c r="F120" s="44">
        <f>IF('Town Data'!I116&gt;9,'Town Data'!H116,"*")</f>
        <v>2409256.37</v>
      </c>
      <c r="G120" s="44">
        <f>IF('Town Data'!K116&gt;9,'Town Data'!J116,"*")</f>
        <v>988147.04</v>
      </c>
      <c r="H120" s="45" t="str">
        <f>IF('Town Data'!M116&gt;9,'Town Data'!L116,"*")</f>
        <v>*</v>
      </c>
      <c r="I120" s="22">
        <f t="shared" si="6"/>
        <v>0.03851663158620182</v>
      </c>
      <c r="J120" s="22">
        <f t="shared" si="7"/>
        <v>0.02772407232024898</v>
      </c>
      <c r="K120" s="22">
        <f t="shared" si="8"/>
      </c>
      <c r="L120" s="15"/>
    </row>
    <row r="121" spans="2:12" ht="15">
      <c r="B121" s="27" t="str">
        <f>'Town Data'!A117</f>
        <v>SPRINGFIELD</v>
      </c>
      <c r="C121" s="52">
        <f>IF('Town Data'!C117&gt;9,'Town Data'!B117,"*")</f>
        <v>10392457.48</v>
      </c>
      <c r="D121" s="44" t="str">
        <f>IF('Town Data'!E117&gt;9,'Town Data'!D117,"*")</f>
        <v>*</v>
      </c>
      <c r="E121" s="45">
        <f>IF('Town Data'!G117&gt;9,'Town Data'!F117,"*")</f>
        <v>890764.87</v>
      </c>
      <c r="F121" s="44">
        <f>IF('Town Data'!I117&gt;9,'Town Data'!H117,"*")</f>
        <v>10423224.68</v>
      </c>
      <c r="G121" s="44">
        <f>IF('Town Data'!K117&gt;9,'Town Data'!J117,"*")</f>
        <v>2509322.63</v>
      </c>
      <c r="H121" s="45">
        <f>IF('Town Data'!M117&gt;9,'Town Data'!L117,"*")</f>
        <v>828916.02</v>
      </c>
      <c r="I121" s="22">
        <f t="shared" si="6"/>
        <v>-0.002951792841905741</v>
      </c>
      <c r="J121" s="22">
        <f t="shared" si="7"/>
      </c>
      <c r="K121" s="22">
        <f t="shared" si="8"/>
        <v>0.07461413280443051</v>
      </c>
      <c r="L121" s="15"/>
    </row>
    <row r="122" spans="2:12" ht="15">
      <c r="B122" s="27" t="str">
        <f>'Town Data'!A118</f>
        <v>ST ALBANS</v>
      </c>
      <c r="C122" s="52">
        <f>IF('Town Data'!C118&gt;9,'Town Data'!B118,"*")</f>
        <v>18954841.32</v>
      </c>
      <c r="D122" s="44">
        <f>IF('Town Data'!E118&gt;9,'Town Data'!D118,"*")</f>
        <v>507446.86</v>
      </c>
      <c r="E122" s="45">
        <f>IF('Town Data'!G118&gt;9,'Town Data'!F118,"*")</f>
        <v>2456153.84</v>
      </c>
      <c r="F122" s="44">
        <f>IF('Town Data'!I118&gt;9,'Town Data'!H118,"*")</f>
        <v>17489525.24</v>
      </c>
      <c r="G122" s="44">
        <f>IF('Town Data'!K118&gt;9,'Town Data'!J118,"*")</f>
        <v>345117.62</v>
      </c>
      <c r="H122" s="45">
        <f>IF('Town Data'!M118&gt;9,'Town Data'!L118,"*")</f>
        <v>2140761.58</v>
      </c>
      <c r="I122" s="22">
        <f t="shared" si="6"/>
        <v>0.0837824960879271</v>
      </c>
      <c r="J122" s="22">
        <f t="shared" si="7"/>
        <v>0.47035917783624026</v>
      </c>
      <c r="K122" s="22">
        <f t="shared" si="8"/>
        <v>0.14732713018887408</v>
      </c>
      <c r="L122" s="15"/>
    </row>
    <row r="123" spans="2:12" ht="15">
      <c r="B123" s="27" t="str">
        <f>'Town Data'!A119</f>
        <v>ST ALBANS TOWN</v>
      </c>
      <c r="C123" s="52">
        <f>IF('Town Data'!C119&gt;9,'Town Data'!B119,"*")</f>
        <v>8611947.72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>
        <f>IF('Town Data'!I119&gt;9,'Town Data'!H119,"*")</f>
        <v>8521956.81</v>
      </c>
      <c r="G123" s="44" t="str">
        <f>IF('Town Data'!K119&gt;9,'Town Data'!J119,"*")</f>
        <v>*</v>
      </c>
      <c r="H123" s="45">
        <f>IF('Town Data'!M119&gt;9,'Town Data'!L119,"*")</f>
        <v>310624.27</v>
      </c>
      <c r="I123" s="22">
        <f t="shared" si="6"/>
        <v>0.010559888064018497</v>
      </c>
      <c r="J123" s="22">
        <f t="shared" si="7"/>
      </c>
      <c r="K123" s="22">
        <f t="shared" si="8"/>
      </c>
      <c r="L123" s="15"/>
    </row>
    <row r="124" spans="2:12" ht="15">
      <c r="B124" s="27" t="str">
        <f>'Town Data'!A120</f>
        <v>ST JOHNSBURY</v>
      </c>
      <c r="C124" s="52">
        <f>IF('Town Data'!C120&gt;9,'Town Data'!B120,"*")</f>
        <v>12963614.21</v>
      </c>
      <c r="D124" s="44">
        <f>IF('Town Data'!E120&gt;9,'Town Data'!D120,"*")</f>
        <v>4012165.57</v>
      </c>
      <c r="E124" s="45">
        <f>IF('Town Data'!G120&gt;9,'Town Data'!F120,"*")</f>
        <v>1255726.21</v>
      </c>
      <c r="F124" s="44">
        <f>IF('Town Data'!I120&gt;9,'Town Data'!H120,"*")</f>
        <v>12428057.62</v>
      </c>
      <c r="G124" s="44">
        <f>IF('Town Data'!K120&gt;9,'Town Data'!J120,"*")</f>
        <v>4147180.92</v>
      </c>
      <c r="H124" s="45">
        <f>IF('Town Data'!M120&gt;9,'Town Data'!L120,"*")</f>
        <v>1236214.26</v>
      </c>
      <c r="I124" s="22">
        <f t="shared" si="6"/>
        <v>0.043092541600237746</v>
      </c>
      <c r="J124" s="22">
        <f t="shared" si="7"/>
        <v>-0.03255593440567818</v>
      </c>
      <c r="K124" s="22">
        <f t="shared" si="8"/>
        <v>0.01578363122910421</v>
      </c>
      <c r="L124" s="15"/>
    </row>
    <row r="125" spans="2:12" ht="15">
      <c r="B125" s="27" t="str">
        <f>'Town Data'!A121</f>
        <v>STARKSBORO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>
        <f>IF('Town Data'!K121&gt;9,'Town Data'!J121,"*")</f>
        <v>110745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 t="str">
        <f>'Town Data'!A122</f>
        <v>STOCKBRIDGE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>
        <f>IF('Town Data'!K122&gt;9,'Town Data'!J122,"*")</f>
        <v>178104.5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 t="str">
        <f>'Town Data'!A123</f>
        <v>STOWE</v>
      </c>
      <c r="C127" s="52">
        <f>IF('Town Data'!C123&gt;9,'Town Data'!B123,"*")</f>
        <v>40814471.59</v>
      </c>
      <c r="D127" s="44">
        <f>IF('Town Data'!E123&gt;9,'Town Data'!D123,"*")</f>
        <v>64225127.65</v>
      </c>
      <c r="E127" s="45">
        <f>IF('Town Data'!G123&gt;9,'Town Data'!F123,"*")</f>
        <v>13712395.51</v>
      </c>
      <c r="F127" s="44">
        <f>IF('Town Data'!I123&gt;9,'Town Data'!H123,"*")</f>
        <v>37485243.68</v>
      </c>
      <c r="G127" s="44">
        <f>IF('Town Data'!K123&gt;9,'Town Data'!J123,"*")</f>
        <v>57719046.24</v>
      </c>
      <c r="H127" s="45">
        <f>IF('Town Data'!M123&gt;9,'Town Data'!L123,"*")</f>
        <v>11870554.33</v>
      </c>
      <c r="I127" s="22">
        <f t="shared" si="6"/>
        <v>0.08881435954960301</v>
      </c>
      <c r="J127" s="22">
        <f t="shared" si="7"/>
        <v>0.11271983571847732</v>
      </c>
      <c r="K127" s="22">
        <f t="shared" si="8"/>
        <v>0.1551605029383661</v>
      </c>
    </row>
    <row r="128" spans="2:11" ht="15">
      <c r="B128" s="27" t="str">
        <f>'Town Data'!A124</f>
        <v>STRATTON</v>
      </c>
      <c r="C128" s="52">
        <f>IF('Town Data'!C124&gt;9,'Town Data'!B124,"*")</f>
        <v>8066909.17</v>
      </c>
      <c r="D128" s="44">
        <f>IF('Town Data'!E124&gt;9,'Town Data'!D124,"*")</f>
        <v>10859923</v>
      </c>
      <c r="E128" s="45" t="str">
        <f>IF('Town Data'!G124&gt;9,'Town Data'!F124,"*")</f>
        <v>*</v>
      </c>
      <c r="F128" s="44">
        <f>IF('Town Data'!I124&gt;9,'Town Data'!H124,"*")</f>
        <v>6907129.84</v>
      </c>
      <c r="G128" s="44">
        <f>IF('Town Data'!K124&gt;9,'Town Data'!J124,"*")</f>
        <v>9272149.06</v>
      </c>
      <c r="H128" s="45">
        <f>IF('Town Data'!M124&gt;9,'Town Data'!L124,"*")</f>
        <v>2960144.98</v>
      </c>
      <c r="I128" s="22">
        <f t="shared" si="6"/>
        <v>0.1679104572906074</v>
      </c>
      <c r="J128" s="22">
        <f t="shared" si="7"/>
        <v>0.1712412009045074</v>
      </c>
      <c r="K128" s="22">
        <f t="shared" si="8"/>
      </c>
    </row>
    <row r="129" spans="2:11" ht="15">
      <c r="B129" s="27" t="str">
        <f>'Town Data'!A125</f>
        <v>SUNDERLAND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>
        <f>IF('Town Data'!K125&gt;9,'Town Data'!J125,"*")</f>
        <v>456027.33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 t="str">
        <f>'Town Data'!A126</f>
        <v>SWANTON</v>
      </c>
      <c r="C130" s="52">
        <f>IF('Town Data'!C126&gt;9,'Town Data'!B126,"*")</f>
        <v>5705549.35</v>
      </c>
      <c r="D130" s="44">
        <f>IF('Town Data'!E126&gt;9,'Town Data'!D126,"*")</f>
        <v>397934.68</v>
      </c>
      <c r="E130" s="45" t="str">
        <f>IF('Town Data'!G126&gt;9,'Town Data'!F126,"*")</f>
        <v>*</v>
      </c>
      <c r="F130" s="44">
        <f>IF('Town Data'!I126&gt;9,'Town Data'!H126,"*")</f>
        <v>5733908.55</v>
      </c>
      <c r="G130" s="44">
        <f>IF('Town Data'!K126&gt;9,'Town Data'!J126,"*")</f>
        <v>376455.86</v>
      </c>
      <c r="H130" s="45" t="str">
        <f>IF('Town Data'!M126&gt;9,'Town Data'!L126,"*")</f>
        <v>*</v>
      </c>
      <c r="I130" s="22">
        <f t="shared" si="6"/>
        <v>-0.004945875880772495</v>
      </c>
      <c r="J130" s="22">
        <f t="shared" si="7"/>
        <v>0.05705534773718227</v>
      </c>
      <c r="K130" s="22">
        <f t="shared" si="8"/>
      </c>
    </row>
    <row r="131" spans="2:11" ht="15">
      <c r="B131" s="27" t="str">
        <f>'Town Data'!A127</f>
        <v>THETFORD</v>
      </c>
      <c r="C131" s="52">
        <f>IF('Town Data'!C127&gt;9,'Town Data'!B127,"*")</f>
        <v>690976.41</v>
      </c>
      <c r="D131" s="44">
        <f>IF('Town Data'!E127&gt;9,'Town Data'!D127,"*")</f>
        <v>74330.59</v>
      </c>
      <c r="E131" s="45" t="str">
        <f>IF('Town Data'!G127&gt;9,'Town Data'!F127,"*")</f>
        <v>*</v>
      </c>
      <c r="F131" s="44">
        <f>IF('Town Data'!I127&gt;9,'Town Data'!H127,"*")</f>
        <v>606805.61</v>
      </c>
      <c r="G131" s="44">
        <f>IF('Town Data'!K127&gt;9,'Town Data'!J127,"*")</f>
        <v>63655.11</v>
      </c>
      <c r="H131" s="45" t="str">
        <f>IF('Town Data'!M127&gt;9,'Town Data'!L127,"*")</f>
        <v>*</v>
      </c>
      <c r="I131" s="22">
        <f t="shared" si="6"/>
        <v>0.13871130822274377</v>
      </c>
      <c r="J131" s="22">
        <f t="shared" si="7"/>
        <v>0.16770813843539029</v>
      </c>
      <c r="K131" s="22">
        <f t="shared" si="8"/>
      </c>
    </row>
    <row r="132" spans="2:11" ht="15">
      <c r="B132" s="27" t="str">
        <f>'Town Data'!A128</f>
        <v>TOWNSHEND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>
        <f>IF('Town Data'!I128&gt;9,'Town Data'!H128,"*")</f>
        <v>1241982.02</v>
      </c>
      <c r="G132" s="44">
        <f>IF('Town Data'!K128&gt;9,'Town Data'!J128,"*")</f>
        <v>702897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 t="str">
        <f>'Town Data'!A129</f>
        <v>TROY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>
        <f>IF('Town Data'!I129&gt;9,'Town Data'!H129,"*")</f>
        <v>425580.82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 t="str">
        <f>'Town Data'!A130</f>
        <v>TUNBRIDGE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>
        <f>IF('Town Data'!I130&gt;9,'Town Data'!H130,"*")</f>
        <v>118455.44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 t="str">
        <f>'Town Data'!A131</f>
        <v>UNDERHILL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>
        <f>IF('Town Data'!K131&gt;9,'Town Data'!J131,"*")</f>
        <v>119724.89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 t="str">
        <f>'Town Data'!A132</f>
        <v>VERGENNES</v>
      </c>
      <c r="C136" s="52">
        <f>IF('Town Data'!C132&gt;9,'Town Data'!B132,"*")</f>
        <v>4155360.84</v>
      </c>
      <c r="D136" s="44">
        <f>IF('Town Data'!E132&gt;9,'Town Data'!D132,"*")</f>
        <v>676247.16</v>
      </c>
      <c r="E136" s="45" t="str">
        <f>IF('Town Data'!G132&gt;9,'Town Data'!F132,"*")</f>
        <v>*</v>
      </c>
      <c r="F136" s="44">
        <f>IF('Town Data'!I132&gt;9,'Town Data'!H132,"*")</f>
        <v>4022395.32</v>
      </c>
      <c r="G136" s="44">
        <f>IF('Town Data'!K132&gt;9,'Town Data'!J132,"*")</f>
        <v>623561.78</v>
      </c>
      <c r="H136" s="45">
        <f>IF('Town Data'!M132&gt;9,'Town Data'!L132,"*")</f>
        <v>937062.09</v>
      </c>
      <c r="I136" s="22">
        <f t="shared" si="6"/>
        <v>0.03305630337696396</v>
      </c>
      <c r="J136" s="22">
        <f t="shared" si="7"/>
        <v>0.08449103471351307</v>
      </c>
      <c r="K136" s="22">
        <f t="shared" si="8"/>
      </c>
    </row>
    <row r="137" spans="2:11" ht="15">
      <c r="B137" s="27" t="str">
        <f>'Town Data'!A133</f>
        <v>WAITSFIELD</v>
      </c>
      <c r="C137" s="52">
        <f>IF('Town Data'!C133&gt;9,'Town Data'!B133,"*")</f>
        <v>9160672.69</v>
      </c>
      <c r="D137" s="44">
        <f>IF('Town Data'!E133&gt;9,'Town Data'!D133,"*")</f>
        <v>3306684</v>
      </c>
      <c r="E137" s="45">
        <f>IF('Town Data'!G133&gt;9,'Town Data'!F133,"*")</f>
        <v>2932557.77</v>
      </c>
      <c r="F137" s="44">
        <f>IF('Town Data'!I133&gt;9,'Town Data'!H133,"*")</f>
        <v>8127943.93</v>
      </c>
      <c r="G137" s="44">
        <f>IF('Town Data'!K133&gt;9,'Town Data'!J133,"*")</f>
        <v>2626696.28</v>
      </c>
      <c r="H137" s="45">
        <f>IF('Town Data'!M133&gt;9,'Town Data'!L133,"*")</f>
        <v>2510782.33</v>
      </c>
      <c r="I137" s="22">
        <f t="shared" si="6"/>
        <v>0.12705904087111483</v>
      </c>
      <c r="J137" s="22">
        <f t="shared" si="7"/>
        <v>0.25887565501101645</v>
      </c>
      <c r="K137" s="22">
        <f t="shared" si="8"/>
        <v>0.1679856652488071</v>
      </c>
    </row>
    <row r="138" spans="2:11" ht="15">
      <c r="B138" s="27" t="str">
        <f>'Town Data'!A134</f>
        <v>WALLINGFORD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>
        <f>IF('Town Data'!I134&gt;9,'Town Data'!H134,"*")</f>
        <v>620315.38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 t="str">
        <f>'Town Data'!A135</f>
        <v>WARDSBORO</v>
      </c>
      <c r="C139" s="52" t="str">
        <f>IF('Town Data'!C135&gt;9,'Town Data'!B135,"*")</f>
        <v>*</v>
      </c>
      <c r="D139" s="44">
        <f>IF('Town Data'!E135&gt;9,'Town Data'!D135,"*")</f>
        <v>244318.63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>
        <f>IF('Town Data'!K135&gt;9,'Town Data'!J135,"*")</f>
        <v>203686.24</v>
      </c>
      <c r="H139" s="45" t="str">
        <f>IF('Town Data'!M135&gt;9,'Town Data'!L135,"*")</f>
        <v>*</v>
      </c>
      <c r="I139" s="22">
        <f t="shared" si="6"/>
      </c>
      <c r="J139" s="22">
        <f t="shared" si="7"/>
        <v>0.1994851984110464</v>
      </c>
      <c r="K139" s="22">
        <f t="shared" si="8"/>
      </c>
    </row>
    <row r="140" spans="2:11" ht="15">
      <c r="B140" s="27" t="str">
        <f>'Town Data'!A136</f>
        <v>WARREN</v>
      </c>
      <c r="C140" s="52">
        <f>IF('Town Data'!C136&gt;9,'Town Data'!B136,"*")</f>
        <v>6256011.28</v>
      </c>
      <c r="D140" s="44">
        <f>IF('Town Data'!E136&gt;9,'Town Data'!D136,"*")</f>
        <v>7198822.06</v>
      </c>
      <c r="E140" s="45">
        <f>IF('Town Data'!G136&gt;9,'Town Data'!F136,"*")</f>
        <v>2499424.46</v>
      </c>
      <c r="F140" s="44">
        <f>IF('Town Data'!I136&gt;9,'Town Data'!H136,"*")</f>
        <v>5780030.99</v>
      </c>
      <c r="G140" s="44">
        <f>IF('Town Data'!K136&gt;9,'Town Data'!J136,"*")</f>
        <v>6493264.17</v>
      </c>
      <c r="H140" s="45">
        <f>IF('Town Data'!M136&gt;9,'Town Data'!L136,"*")</f>
        <v>2272987.95</v>
      </c>
      <c r="I140" s="22">
        <f t="shared" si="6"/>
        <v>0.08234908961967348</v>
      </c>
      <c r="J140" s="22">
        <f t="shared" si="7"/>
        <v>0.10865997001320211</v>
      </c>
      <c r="K140" s="22">
        <f t="shared" si="8"/>
        <v>0.09962063811204971</v>
      </c>
    </row>
    <row r="141" spans="2:11" ht="15">
      <c r="B141" s="27" t="str">
        <f>'Town Data'!A137</f>
        <v>WATERBURY</v>
      </c>
      <c r="C141" s="52">
        <f>IF('Town Data'!C137&gt;9,'Town Data'!B137,"*")</f>
        <v>16730847.82</v>
      </c>
      <c r="D141" s="44">
        <f>IF('Town Data'!E137&gt;9,'Town Data'!D137,"*")</f>
        <v>7414627.88</v>
      </c>
      <c r="E141" s="45">
        <f>IF('Town Data'!G137&gt;9,'Town Data'!F137,"*")</f>
        <v>4818564.42</v>
      </c>
      <c r="F141" s="44">
        <f>IF('Town Data'!I137&gt;9,'Town Data'!H137,"*")</f>
        <v>15277353.9</v>
      </c>
      <c r="G141" s="44">
        <f>IF('Town Data'!K137&gt;9,'Town Data'!J137,"*")</f>
        <v>4992161.95</v>
      </c>
      <c r="H141" s="45">
        <f>IF('Town Data'!M137&gt;9,'Town Data'!L137,"*")</f>
        <v>4453565.68</v>
      </c>
      <c r="I141" s="22">
        <f t="shared" si="6"/>
        <v>0.09514042349964806</v>
      </c>
      <c r="J141" s="22">
        <f t="shared" si="7"/>
        <v>0.48525387482671706</v>
      </c>
      <c r="K141" s="22">
        <f t="shared" si="8"/>
        <v>0.0819565189392245</v>
      </c>
    </row>
    <row r="142" spans="2:11" ht="15">
      <c r="B142" s="27" t="str">
        <f>'Town Data'!A138</f>
        <v>WEATHERSFIELD</v>
      </c>
      <c r="C142" s="52">
        <f>IF('Town Data'!C138&gt;9,'Town Data'!B138,"*")</f>
        <v>2117192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>
        <f>IF('Town Data'!I138&gt;9,'Town Data'!H138,"*")</f>
        <v>2005355.58</v>
      </c>
      <c r="G142" s="44">
        <f>IF('Town Data'!K138&gt;9,'Town Data'!J138,"*")</f>
        <v>438703.68</v>
      </c>
      <c r="H142" s="45" t="str">
        <f>IF('Town Data'!M138&gt;9,'Town Data'!L138,"*")</f>
        <v>*</v>
      </c>
      <c r="I142" s="22">
        <f t="shared" si="6"/>
        <v>0.055768872670451754</v>
      </c>
      <c r="J142" s="22">
        <f t="shared" si="7"/>
      </c>
      <c r="K142" s="22">
        <f t="shared" si="8"/>
      </c>
    </row>
    <row r="143" spans="2:11" ht="15">
      <c r="B143" s="27" t="str">
        <f>'Town Data'!A139</f>
        <v>WELLS</v>
      </c>
      <c r="C143" s="52" t="str">
        <f>IF('Town Data'!C139&gt;9,'Town Data'!B139,"*")</f>
        <v>*</v>
      </c>
      <c r="D143" s="44">
        <f>IF('Town Data'!E139&gt;9,'Town Data'!D139,"*")</f>
        <v>129854.39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>
        <f>IF('Town Data'!K139&gt;9,'Town Data'!J139,"*")</f>
        <v>155203.62</v>
      </c>
      <c r="H143" s="45" t="str">
        <f>IF('Town Data'!M139&gt;9,'Town Data'!L139,"*")</f>
        <v>*</v>
      </c>
      <c r="I143" s="22">
        <f t="shared" si="6"/>
      </c>
      <c r="J143" s="22">
        <f t="shared" si="7"/>
        <v>-0.1633288579222572</v>
      </c>
      <c r="K143" s="22">
        <f t="shared" si="8"/>
      </c>
    </row>
    <row r="144" spans="2:11" ht="15">
      <c r="B144" s="27" t="str">
        <f>'Town Data'!A140</f>
        <v>WEST RUTLAND</v>
      </c>
      <c r="C144" s="52">
        <f>IF('Town Data'!C140&gt;9,'Town Data'!B140,"*")</f>
        <v>1497023.6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>
        <f>IF('Town Data'!I140&gt;9,'Town Data'!H140,"*")</f>
        <v>1564366.44</v>
      </c>
      <c r="G144" s="44" t="str">
        <f>IF('Town Data'!K140&gt;9,'Town Data'!J140,"*")</f>
        <v>*</v>
      </c>
      <c r="H144" s="45">
        <f>IF('Town Data'!M140&gt;9,'Town Data'!L140,"*")</f>
        <v>345928.34</v>
      </c>
      <c r="I144" s="22">
        <f t="shared" si="6"/>
        <v>-0.04304799583913335</v>
      </c>
      <c r="J144" s="22">
        <f t="shared" si="7"/>
      </c>
      <c r="K144" s="22">
        <f t="shared" si="8"/>
      </c>
    </row>
    <row r="145" spans="2:11" ht="15">
      <c r="B145" s="27" t="str">
        <f>'Town Data'!A141</f>
        <v>WEST WINDSOR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>
        <f>IF('Town Data'!K141&gt;9,'Town Data'!J141,"*")</f>
        <v>809331.86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 t="str">
        <f>'Town Data'!A142</f>
        <v>WESTFIELD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>
        <f>IF('Town Data'!K142&gt;9,'Town Data'!J142,"*")</f>
        <v>65236.1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 t="str">
        <f>'Town Data'!A143</f>
        <v>WESTMINSTER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>
        <f>IF('Town Data'!I143&gt;9,'Town Data'!H143,"*")</f>
        <v>1940860.57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 t="str">
        <f>'Town Data'!A144</f>
        <v>WESTMORE</v>
      </c>
      <c r="C148" s="52" t="str">
        <f>IF('Town Data'!C144&gt;9,'Town Data'!B144,"*")</f>
        <v>*</v>
      </c>
      <c r="D148" s="44">
        <f>IF('Town Data'!E144&gt;9,'Town Data'!D144,"*")</f>
        <v>753322.67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>
        <f>IF('Town Data'!K144&gt;9,'Town Data'!J144,"*")</f>
        <v>735528.31</v>
      </c>
      <c r="H148" s="45" t="str">
        <f>IF('Town Data'!M144&gt;9,'Town Data'!L144,"*")</f>
        <v>*</v>
      </c>
      <c r="I148" s="22">
        <f t="shared" si="6"/>
      </c>
      <c r="J148" s="22">
        <f t="shared" si="7"/>
        <v>0.024192624210480743</v>
      </c>
      <c r="K148" s="22">
        <f t="shared" si="8"/>
      </c>
    </row>
    <row r="149" spans="2:11" ht="15">
      <c r="B149" s="27" t="str">
        <f>'Town Data'!A145</f>
        <v>WESTON</v>
      </c>
      <c r="C149" s="52" t="str">
        <f>IF('Town Data'!C145&gt;9,'Town Data'!B145,"*")</f>
        <v>*</v>
      </c>
      <c r="D149" s="44">
        <f>IF('Town Data'!E145&gt;9,'Town Data'!D145,"*")</f>
        <v>621756.76</v>
      </c>
      <c r="E149" s="45" t="str">
        <f>IF('Town Data'!G145&gt;9,'Town Data'!F145,"*")</f>
        <v>*</v>
      </c>
      <c r="F149" s="44">
        <f>IF('Town Data'!I145&gt;9,'Town Data'!H145,"*")</f>
        <v>1431343.28</v>
      </c>
      <c r="G149" s="44">
        <f>IF('Town Data'!K145&gt;9,'Town Data'!J145,"*")</f>
        <v>684699.21</v>
      </c>
      <c r="H149" s="45" t="str">
        <f>IF('Town Data'!M145&gt;9,'Town Data'!L145,"*")</f>
        <v>*</v>
      </c>
      <c r="I149" s="22">
        <f t="shared" si="6"/>
      </c>
      <c r="J149" s="22">
        <f t="shared" si="7"/>
        <v>-0.09192715440696939</v>
      </c>
      <c r="K149" s="22">
        <f t="shared" si="8"/>
      </c>
    </row>
    <row r="150" spans="2:11" ht="15">
      <c r="B150" s="27" t="str">
        <f>'Town Data'!A146</f>
        <v>WHITINGHAM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>
        <f>IF('Town Data'!K146&gt;9,'Town Data'!J146,"*")</f>
        <v>83465.17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 t="str">
        <f>'Town Data'!A147</f>
        <v>WILLIAMSTOWN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>
        <f>IF('Town Data'!I147&gt;9,'Town Data'!H147,"*")</f>
        <v>931491.97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 t="str">
        <f>'Town Data'!A148</f>
        <v>WILLISTON</v>
      </c>
      <c r="C152" s="52">
        <f>IF('Town Data'!C148&gt;9,'Town Data'!B148,"*")</f>
        <v>36900158.68</v>
      </c>
      <c r="D152" s="44">
        <f>IF('Town Data'!E148&gt;9,'Town Data'!D148,"*")</f>
        <v>9700465.67</v>
      </c>
      <c r="E152" s="45">
        <f>IF('Town Data'!G148&gt;9,'Town Data'!F148,"*")</f>
        <v>4752999.82</v>
      </c>
      <c r="F152" s="44">
        <f>IF('Town Data'!I148&gt;9,'Town Data'!H148,"*")</f>
        <v>36413754.74</v>
      </c>
      <c r="G152" s="44">
        <f>IF('Town Data'!K148&gt;9,'Town Data'!J148,"*")</f>
        <v>9062008.72</v>
      </c>
      <c r="H152" s="45">
        <f>IF('Town Data'!M148&gt;9,'Town Data'!L148,"*")</f>
        <v>4445719.27</v>
      </c>
      <c r="I152" s="22">
        <f t="shared" si="6"/>
        <v>0.013357698031224713</v>
      </c>
      <c r="J152" s="22">
        <f t="shared" si="7"/>
        <v>0.0704542414079689</v>
      </c>
      <c r="K152" s="22">
        <f t="shared" si="8"/>
        <v>0.06911829815111127</v>
      </c>
    </row>
    <row r="153" spans="2:11" ht="15">
      <c r="B153" s="27" t="str">
        <f>'Town Data'!A149</f>
        <v>WILMINGTON</v>
      </c>
      <c r="C153" s="52">
        <f>IF('Town Data'!C149&gt;9,'Town Data'!B149,"*")</f>
        <v>8393221.6</v>
      </c>
      <c r="D153" s="44">
        <f>IF('Town Data'!E149&gt;9,'Town Data'!D149,"*")</f>
        <v>1971058.38</v>
      </c>
      <c r="E153" s="45">
        <f>IF('Town Data'!G149&gt;9,'Town Data'!F149,"*")</f>
        <v>2392081.2</v>
      </c>
      <c r="F153" s="44">
        <f>IF('Town Data'!I149&gt;9,'Town Data'!H149,"*")</f>
        <v>7561693.59</v>
      </c>
      <c r="G153" s="44">
        <f>IF('Town Data'!K149&gt;9,'Town Data'!J149,"*")</f>
        <v>1290862.8</v>
      </c>
      <c r="H153" s="45">
        <f>IF('Town Data'!M149&gt;9,'Town Data'!L149,"*")</f>
        <v>2100126.35</v>
      </c>
      <c r="I153" s="22">
        <f t="shared" si="6"/>
        <v>0.10996584298253743</v>
      </c>
      <c r="J153" s="22">
        <f t="shared" si="7"/>
        <v>0.5269309643131709</v>
      </c>
      <c r="K153" s="22">
        <f t="shared" si="8"/>
        <v>0.1390177548127045</v>
      </c>
    </row>
    <row r="154" spans="2:11" ht="15">
      <c r="B154" s="27" t="str">
        <f>'Town Data'!A150</f>
        <v>WINDHAM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>
        <f>IF('Town Data'!K150&gt;9,'Town Data'!J150,"*")</f>
        <v>93332.78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 t="str">
        <f>'Town Data'!A151</f>
        <v>WINDSOR</v>
      </c>
      <c r="C155" s="52">
        <f>IF('Town Data'!C151&gt;9,'Town Data'!B151,"*")</f>
        <v>3645697.7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>
        <f>IF('Town Data'!I151&gt;9,'Town Data'!H151,"*")</f>
        <v>3644612.35</v>
      </c>
      <c r="G155" s="44">
        <f>IF('Town Data'!K151&gt;9,'Town Data'!J151,"*")</f>
        <v>187254.21</v>
      </c>
      <c r="H155" s="45">
        <f>IF('Town Data'!M151&gt;9,'Town Data'!L151,"*")</f>
        <v>1591955.21</v>
      </c>
      <c r="I155" s="22">
        <f t="shared" si="6"/>
        <v>0.0002977957312799242</v>
      </c>
      <c r="J155" s="22">
        <f t="shared" si="7"/>
      </c>
      <c r="K155" s="22">
        <f t="shared" si="8"/>
      </c>
    </row>
    <row r="156" spans="2:11" ht="15">
      <c r="B156" s="27" t="str">
        <f>'Town Data'!A152</f>
        <v>WINHALL</v>
      </c>
      <c r="C156" s="52">
        <f>IF('Town Data'!C152&gt;9,'Town Data'!B152,"*")</f>
        <v>1402987.55</v>
      </c>
      <c r="D156" s="44">
        <f>IF('Town Data'!E152&gt;9,'Town Data'!D152,"*")</f>
        <v>2334081.08</v>
      </c>
      <c r="E156" s="45" t="str">
        <f>IF('Town Data'!G152&gt;9,'Town Data'!F152,"*")</f>
        <v>*</v>
      </c>
      <c r="F156" s="44">
        <f>IF('Town Data'!I152&gt;9,'Town Data'!H152,"*")</f>
        <v>1599020.69</v>
      </c>
      <c r="G156" s="44">
        <f>IF('Town Data'!K152&gt;9,'Town Data'!J152,"*")</f>
        <v>2753960.27</v>
      </c>
      <c r="H156" s="45" t="str">
        <f>IF('Town Data'!M152&gt;9,'Town Data'!L152,"*")</f>
        <v>*</v>
      </c>
      <c r="I156" s="22">
        <f t="shared" si="6"/>
        <v>-0.12259574952716834</v>
      </c>
      <c r="J156" s="22">
        <f t="shared" si="7"/>
        <v>-0.15246377900724034</v>
      </c>
      <c r="K156" s="22">
        <f t="shared" si="8"/>
      </c>
    </row>
    <row r="157" spans="2:11" ht="15">
      <c r="B157" s="27" t="str">
        <f>'Town Data'!A153</f>
        <v>WINOOSKI</v>
      </c>
      <c r="C157" s="52">
        <f>IF('Town Data'!C153&gt;9,'Town Data'!B153,"*")</f>
        <v>11372835.68</v>
      </c>
      <c r="D157" s="44" t="str">
        <f>IF('Town Data'!E153&gt;9,'Town Data'!D153,"*")</f>
        <v>*</v>
      </c>
      <c r="E157" s="45">
        <f>IF('Town Data'!G153&gt;9,'Town Data'!F153,"*")</f>
        <v>4478508.73</v>
      </c>
      <c r="F157" s="44">
        <f>IF('Town Data'!I153&gt;9,'Town Data'!H153,"*")</f>
        <v>11230583.18</v>
      </c>
      <c r="G157" s="44" t="str">
        <f>IF('Town Data'!K153&gt;9,'Town Data'!J153,"*")</f>
        <v>*</v>
      </c>
      <c r="H157" s="45">
        <f>IF('Town Data'!M153&gt;9,'Town Data'!L153,"*")</f>
        <v>4488975.26</v>
      </c>
      <c r="I157" s="22">
        <f t="shared" si="6"/>
        <v>0.012666528328941152</v>
      </c>
      <c r="J157" s="22">
        <f t="shared" si="7"/>
      </c>
      <c r="K157" s="22">
        <f t="shared" si="8"/>
        <v>-0.0023316078600975247</v>
      </c>
    </row>
    <row r="158" spans="2:11" ht="15">
      <c r="B158" s="27" t="str">
        <f>'Town Data'!A154</f>
        <v>WOODSTOCK</v>
      </c>
      <c r="C158" s="52">
        <f>IF('Town Data'!C154&gt;9,'Town Data'!B154,"*")</f>
        <v>14485774.66</v>
      </c>
      <c r="D158" s="44">
        <f>IF('Town Data'!E154&gt;9,'Town Data'!D154,"*")</f>
        <v>17863392.62</v>
      </c>
      <c r="E158" s="45">
        <f>IF('Town Data'!G154&gt;9,'Town Data'!F154,"*")</f>
        <v>4550076.76</v>
      </c>
      <c r="F158" s="44">
        <f>IF('Town Data'!I154&gt;9,'Town Data'!H154,"*")</f>
        <v>13526813.24</v>
      </c>
      <c r="G158" s="44">
        <f>IF('Town Data'!K154&gt;9,'Town Data'!J154,"*")</f>
        <v>16065484.96</v>
      </c>
      <c r="H158" s="45">
        <f>IF('Town Data'!M154&gt;9,'Town Data'!L154,"*")</f>
        <v>4103355.52</v>
      </c>
      <c r="I158" s="22">
        <f t="shared" si="6"/>
        <v>0.07089337325692241</v>
      </c>
      <c r="J158" s="22">
        <f t="shared" si="7"/>
        <v>0.11191119748183438</v>
      </c>
      <c r="K158" s="22">
        <f t="shared" si="8"/>
        <v>0.10886730087672242</v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39" t="s">
        <v>62</v>
      </c>
      <c r="B2" s="40">
        <v>0</v>
      </c>
      <c r="C2" s="40">
        <v>0</v>
      </c>
      <c r="D2" s="40">
        <v>226827.44</v>
      </c>
      <c r="E2" s="40">
        <v>15</v>
      </c>
      <c r="F2" s="40">
        <v>0</v>
      </c>
      <c r="G2" s="40">
        <v>0</v>
      </c>
      <c r="H2" s="40">
        <v>0</v>
      </c>
      <c r="I2" s="40">
        <v>0</v>
      </c>
      <c r="J2" s="40">
        <v>240051.5</v>
      </c>
      <c r="K2" s="40">
        <v>29</v>
      </c>
      <c r="L2" s="40">
        <v>0</v>
      </c>
      <c r="M2" s="40">
        <v>0</v>
      </c>
    </row>
    <row r="3" spans="1:13" ht="15">
      <c r="A3" s="39" t="s">
        <v>63</v>
      </c>
      <c r="B3" s="40">
        <v>1128124.23</v>
      </c>
      <c r="C3" s="40">
        <v>15</v>
      </c>
      <c r="D3" s="40">
        <v>427393.03</v>
      </c>
      <c r="E3" s="40">
        <v>23</v>
      </c>
      <c r="F3" s="40">
        <v>0</v>
      </c>
      <c r="G3" s="40">
        <v>0</v>
      </c>
      <c r="H3" s="40">
        <v>1102462.16</v>
      </c>
      <c r="I3" s="40">
        <v>21</v>
      </c>
      <c r="J3" s="40">
        <v>424256.6</v>
      </c>
      <c r="K3" s="40">
        <v>37</v>
      </c>
      <c r="L3" s="40">
        <v>0</v>
      </c>
      <c r="M3" s="40">
        <v>0</v>
      </c>
    </row>
    <row r="4" spans="1:13" ht="15">
      <c r="A4" s="39" t="s">
        <v>64</v>
      </c>
      <c r="B4" s="40">
        <v>1790320.29</v>
      </c>
      <c r="C4" s="40">
        <v>14</v>
      </c>
      <c r="D4" s="40">
        <v>920267.17</v>
      </c>
      <c r="E4" s="40">
        <v>16</v>
      </c>
      <c r="F4" s="40">
        <v>0</v>
      </c>
      <c r="G4" s="40">
        <v>0</v>
      </c>
      <c r="H4" s="40">
        <v>1787584.74</v>
      </c>
      <c r="I4" s="40">
        <v>30</v>
      </c>
      <c r="J4" s="40">
        <v>924502.27</v>
      </c>
      <c r="K4" s="40">
        <v>26</v>
      </c>
      <c r="L4" s="40">
        <v>243590.25</v>
      </c>
      <c r="M4" s="40">
        <v>10</v>
      </c>
    </row>
    <row r="5" spans="1:13" ht="15">
      <c r="A5" s="39" t="s">
        <v>65</v>
      </c>
      <c r="B5" s="40">
        <v>1825994.96</v>
      </c>
      <c r="C5" s="40">
        <v>10</v>
      </c>
      <c r="D5" s="40">
        <v>6579732.88</v>
      </c>
      <c r="E5" s="40">
        <v>14</v>
      </c>
      <c r="F5" s="40">
        <v>0</v>
      </c>
      <c r="G5" s="40">
        <v>0</v>
      </c>
      <c r="H5" s="40">
        <v>1781966.46</v>
      </c>
      <c r="I5" s="40">
        <v>14</v>
      </c>
      <c r="J5" s="40">
        <v>6465165.87</v>
      </c>
      <c r="K5" s="40">
        <v>26</v>
      </c>
      <c r="L5" s="40">
        <v>0</v>
      </c>
      <c r="M5" s="40">
        <v>0</v>
      </c>
    </row>
    <row r="6" spans="1:13" ht="15">
      <c r="A6" s="39" t="s">
        <v>66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379125.81</v>
      </c>
      <c r="I6" s="40">
        <v>14</v>
      </c>
      <c r="J6" s="40">
        <v>74068.05</v>
      </c>
      <c r="K6" s="40">
        <v>12</v>
      </c>
      <c r="L6" s="40">
        <v>0</v>
      </c>
      <c r="M6" s="40">
        <v>0</v>
      </c>
    </row>
    <row r="7" spans="1:13" ht="15">
      <c r="A7" s="39" t="s">
        <v>67</v>
      </c>
      <c r="B7" s="40">
        <v>26470012.77</v>
      </c>
      <c r="C7" s="40">
        <v>66</v>
      </c>
      <c r="D7" s="40">
        <v>1755640.48</v>
      </c>
      <c r="E7" s="40">
        <v>12</v>
      </c>
      <c r="F7" s="40">
        <v>3340350.71</v>
      </c>
      <c r="G7" s="40">
        <v>27</v>
      </c>
      <c r="H7" s="40">
        <v>25995447.84</v>
      </c>
      <c r="I7" s="40">
        <v>129</v>
      </c>
      <c r="J7" s="40">
        <v>1680059.27</v>
      </c>
      <c r="K7" s="40">
        <v>19</v>
      </c>
      <c r="L7" s="40">
        <v>3461354.81</v>
      </c>
      <c r="M7" s="40">
        <v>57</v>
      </c>
    </row>
    <row r="8" spans="1:13" ht="15">
      <c r="A8" s="39" t="s">
        <v>68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655944.43</v>
      </c>
      <c r="I8" s="40">
        <v>14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1870845.95</v>
      </c>
      <c r="C9" s="40">
        <v>23</v>
      </c>
      <c r="D9" s="40">
        <v>520892.19</v>
      </c>
      <c r="E9" s="40">
        <v>18</v>
      </c>
      <c r="F9" s="40">
        <v>0</v>
      </c>
      <c r="G9" s="40">
        <v>0</v>
      </c>
      <c r="H9" s="40">
        <v>1935052.77</v>
      </c>
      <c r="I9" s="40">
        <v>45</v>
      </c>
      <c r="J9" s="40">
        <v>569345.1</v>
      </c>
      <c r="K9" s="40">
        <v>26</v>
      </c>
      <c r="L9" s="40">
        <v>508804.18</v>
      </c>
      <c r="M9" s="40">
        <v>12</v>
      </c>
    </row>
    <row r="10" spans="1:13" ht="15">
      <c r="A10" s="39" t="s">
        <v>70</v>
      </c>
      <c r="B10" s="40">
        <v>29624573.19</v>
      </c>
      <c r="C10" s="40">
        <v>91</v>
      </c>
      <c r="D10" s="40">
        <v>7590720.23</v>
      </c>
      <c r="E10" s="40">
        <v>32</v>
      </c>
      <c r="F10" s="40">
        <v>4169421.74</v>
      </c>
      <c r="G10" s="40">
        <v>35</v>
      </c>
      <c r="H10" s="40">
        <v>28609060.68</v>
      </c>
      <c r="I10" s="40">
        <v>158</v>
      </c>
      <c r="J10" s="40">
        <v>7005552.14</v>
      </c>
      <c r="K10" s="40">
        <v>57</v>
      </c>
      <c r="L10" s="40">
        <v>3964255.36</v>
      </c>
      <c r="M10" s="40">
        <v>57</v>
      </c>
    </row>
    <row r="11" spans="1:13" ht="15">
      <c r="A11" s="39" t="s">
        <v>71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824321.2</v>
      </c>
      <c r="I11" s="40">
        <v>10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72</v>
      </c>
      <c r="B12" s="40">
        <v>8540391.89</v>
      </c>
      <c r="C12" s="40">
        <v>10</v>
      </c>
      <c r="D12" s="40">
        <v>0</v>
      </c>
      <c r="E12" s="40">
        <v>0</v>
      </c>
      <c r="F12" s="40">
        <v>0</v>
      </c>
      <c r="G12" s="40">
        <v>0</v>
      </c>
      <c r="H12" s="40">
        <v>7869863.1</v>
      </c>
      <c r="I12" s="40">
        <v>18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73</v>
      </c>
      <c r="B13" s="40">
        <v>2250092.19</v>
      </c>
      <c r="C13" s="40">
        <v>14</v>
      </c>
      <c r="D13" s="40">
        <v>0</v>
      </c>
      <c r="E13" s="40">
        <v>0</v>
      </c>
      <c r="F13" s="40">
        <v>0</v>
      </c>
      <c r="G13" s="40">
        <v>0</v>
      </c>
      <c r="H13" s="40">
        <v>2196440.64</v>
      </c>
      <c r="I13" s="40">
        <v>28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74</v>
      </c>
      <c r="B14" s="40">
        <v>4818314.88</v>
      </c>
      <c r="C14" s="40">
        <v>15</v>
      </c>
      <c r="D14" s="40">
        <v>0</v>
      </c>
      <c r="E14" s="40">
        <v>0</v>
      </c>
      <c r="F14" s="40">
        <v>0</v>
      </c>
      <c r="G14" s="40">
        <v>0</v>
      </c>
      <c r="H14" s="40">
        <v>4801994.76</v>
      </c>
      <c r="I14" s="40">
        <v>34</v>
      </c>
      <c r="J14" s="40">
        <v>0</v>
      </c>
      <c r="K14" s="40">
        <v>0</v>
      </c>
      <c r="L14" s="40">
        <v>700843.28</v>
      </c>
      <c r="M14" s="40">
        <v>12</v>
      </c>
    </row>
    <row r="15" spans="1:13" ht="15">
      <c r="A15" s="39" t="s">
        <v>75</v>
      </c>
      <c r="B15" s="40">
        <v>4335614.5</v>
      </c>
      <c r="C15" s="40">
        <v>30</v>
      </c>
      <c r="D15" s="40">
        <v>1157129.58</v>
      </c>
      <c r="E15" s="40">
        <v>16</v>
      </c>
      <c r="F15" s="40">
        <v>0</v>
      </c>
      <c r="G15" s="40">
        <v>0</v>
      </c>
      <c r="H15" s="40">
        <v>5066753.37</v>
      </c>
      <c r="I15" s="40">
        <v>57</v>
      </c>
      <c r="J15" s="40">
        <v>1061250.07</v>
      </c>
      <c r="K15" s="40">
        <v>28</v>
      </c>
      <c r="L15" s="40">
        <v>720673.29</v>
      </c>
      <c r="M15" s="40">
        <v>16</v>
      </c>
    </row>
    <row r="16" spans="1:13" ht="15">
      <c r="A16" s="39" t="s">
        <v>76</v>
      </c>
      <c r="B16" s="40">
        <v>40726471.62</v>
      </c>
      <c r="C16" s="40">
        <v>114</v>
      </c>
      <c r="D16" s="40">
        <v>9456167.86</v>
      </c>
      <c r="E16" s="40">
        <v>31</v>
      </c>
      <c r="F16" s="40">
        <v>5712846.93</v>
      </c>
      <c r="G16" s="40">
        <v>45</v>
      </c>
      <c r="H16" s="40">
        <v>40395879.71</v>
      </c>
      <c r="I16" s="40">
        <v>204</v>
      </c>
      <c r="J16" s="40">
        <v>8665220.62</v>
      </c>
      <c r="K16" s="40">
        <v>55</v>
      </c>
      <c r="L16" s="40">
        <v>5718462.86</v>
      </c>
      <c r="M16" s="40">
        <v>80</v>
      </c>
    </row>
    <row r="17" spans="1:13" ht="15">
      <c r="A17" s="39" t="s">
        <v>77</v>
      </c>
      <c r="B17" s="40">
        <v>2604723.62</v>
      </c>
      <c r="C17" s="40">
        <v>10</v>
      </c>
      <c r="D17" s="40">
        <v>389647.8</v>
      </c>
      <c r="E17" s="40">
        <v>11</v>
      </c>
      <c r="F17" s="40">
        <v>0</v>
      </c>
      <c r="G17" s="40">
        <v>0</v>
      </c>
      <c r="H17" s="40">
        <v>2266089.92</v>
      </c>
      <c r="I17" s="40">
        <v>17</v>
      </c>
      <c r="J17" s="40">
        <v>326656.09</v>
      </c>
      <c r="K17" s="40">
        <v>19</v>
      </c>
      <c r="L17" s="40">
        <v>0</v>
      </c>
      <c r="M17" s="40">
        <v>0</v>
      </c>
    </row>
    <row r="18" spans="1:13" ht="15">
      <c r="A18" s="39" t="s">
        <v>78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42411.75</v>
      </c>
      <c r="K18" s="40">
        <v>12</v>
      </c>
      <c r="L18" s="40">
        <v>0</v>
      </c>
      <c r="M18" s="40">
        <v>0</v>
      </c>
    </row>
    <row r="19" spans="1:13" ht="15">
      <c r="A19" s="39" t="s">
        <v>79</v>
      </c>
      <c r="B19" s="40">
        <v>957846.68</v>
      </c>
      <c r="C19" s="40">
        <v>10</v>
      </c>
      <c r="D19" s="40">
        <v>264410.77</v>
      </c>
      <c r="E19" s="40">
        <v>10</v>
      </c>
      <c r="F19" s="40">
        <v>0</v>
      </c>
      <c r="G19" s="40">
        <v>0</v>
      </c>
      <c r="H19" s="40">
        <v>858160.4</v>
      </c>
      <c r="I19" s="40">
        <v>14</v>
      </c>
      <c r="J19" s="40">
        <v>187885.15</v>
      </c>
      <c r="K19" s="40">
        <v>17</v>
      </c>
      <c r="L19" s="40">
        <v>0</v>
      </c>
      <c r="M19" s="40">
        <v>0</v>
      </c>
    </row>
    <row r="20" spans="1:13" ht="15">
      <c r="A20" s="39" t="s">
        <v>80</v>
      </c>
      <c r="B20" s="40">
        <v>4461356.09</v>
      </c>
      <c r="C20" s="40">
        <v>17</v>
      </c>
      <c r="D20" s="40">
        <v>312741.71</v>
      </c>
      <c r="E20" s="40">
        <v>10</v>
      </c>
      <c r="F20" s="40">
        <v>0</v>
      </c>
      <c r="G20" s="40">
        <v>0</v>
      </c>
      <c r="H20" s="40">
        <v>4415952.48</v>
      </c>
      <c r="I20" s="40">
        <v>35</v>
      </c>
      <c r="J20" s="40">
        <v>289808.8</v>
      </c>
      <c r="K20" s="40">
        <v>18</v>
      </c>
      <c r="L20" s="40">
        <v>756358.87</v>
      </c>
      <c r="M20" s="40">
        <v>12</v>
      </c>
    </row>
    <row r="21" spans="1:13" ht="15">
      <c r="A21" s="39" t="s">
        <v>81</v>
      </c>
      <c r="B21" s="40">
        <v>2992197.94</v>
      </c>
      <c r="C21" s="40">
        <v>17</v>
      </c>
      <c r="D21" s="40">
        <v>2157648.78</v>
      </c>
      <c r="E21" s="40">
        <v>37</v>
      </c>
      <c r="F21" s="40">
        <v>0</v>
      </c>
      <c r="G21" s="40">
        <v>0</v>
      </c>
      <c r="H21" s="40">
        <v>2025897.37</v>
      </c>
      <c r="I21" s="40">
        <v>35</v>
      </c>
      <c r="J21" s="40">
        <v>792483.47</v>
      </c>
      <c r="K21" s="40">
        <v>53</v>
      </c>
      <c r="L21" s="40">
        <v>868836.97</v>
      </c>
      <c r="M21" s="40">
        <v>14</v>
      </c>
    </row>
    <row r="22" spans="1:13" ht="15">
      <c r="A22" s="39" t="s">
        <v>82</v>
      </c>
      <c r="B22" s="40">
        <v>112270097.91</v>
      </c>
      <c r="C22" s="40">
        <v>239</v>
      </c>
      <c r="D22" s="40">
        <v>38777731.86</v>
      </c>
      <c r="E22" s="40">
        <v>71</v>
      </c>
      <c r="F22" s="40">
        <v>39297172.41</v>
      </c>
      <c r="G22" s="40">
        <v>117</v>
      </c>
      <c r="H22" s="40">
        <v>109035720.58</v>
      </c>
      <c r="I22" s="40">
        <v>417</v>
      </c>
      <c r="J22" s="40">
        <v>39349204.48</v>
      </c>
      <c r="K22" s="40">
        <v>124</v>
      </c>
      <c r="L22" s="40">
        <v>37526698.33</v>
      </c>
      <c r="M22" s="40">
        <v>208</v>
      </c>
    </row>
    <row r="23" spans="1:13" ht="15">
      <c r="A23" s="39" t="s">
        <v>83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65207.68</v>
      </c>
      <c r="K23" s="40">
        <v>10</v>
      </c>
      <c r="L23" s="40">
        <v>0</v>
      </c>
      <c r="M23" s="40">
        <v>0</v>
      </c>
    </row>
    <row r="24" spans="1:13" ht="15">
      <c r="A24" s="39" t="s">
        <v>84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213871.47</v>
      </c>
      <c r="I24" s="40">
        <v>13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40">
        <v>7732065.17</v>
      </c>
      <c r="C25" s="40">
        <v>23</v>
      </c>
      <c r="D25" s="40">
        <v>7303381.81</v>
      </c>
      <c r="E25" s="40">
        <v>22</v>
      </c>
      <c r="F25" s="40">
        <v>1927459.1</v>
      </c>
      <c r="G25" s="40">
        <v>11</v>
      </c>
      <c r="H25" s="40">
        <v>6822165.94</v>
      </c>
      <c r="I25" s="40">
        <v>43</v>
      </c>
      <c r="J25" s="40">
        <v>6721194.28</v>
      </c>
      <c r="K25" s="40">
        <v>40</v>
      </c>
      <c r="L25" s="40">
        <v>1665600.79</v>
      </c>
      <c r="M25" s="40">
        <v>22</v>
      </c>
    </row>
    <row r="26" spans="1:13" ht="15">
      <c r="A26" s="39" t="s">
        <v>86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230964.6</v>
      </c>
      <c r="I26" s="40">
        <v>10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40">
        <v>5216433.64</v>
      </c>
      <c r="C27" s="40">
        <v>27</v>
      </c>
      <c r="D27" s="40">
        <v>600266.32</v>
      </c>
      <c r="E27" s="40">
        <v>22</v>
      </c>
      <c r="F27" s="40">
        <v>0</v>
      </c>
      <c r="G27" s="40">
        <v>0</v>
      </c>
      <c r="H27" s="40">
        <v>5064533.4</v>
      </c>
      <c r="I27" s="40">
        <v>50</v>
      </c>
      <c r="J27" s="40">
        <v>566807.24</v>
      </c>
      <c r="K27" s="40">
        <v>35</v>
      </c>
      <c r="L27" s="40">
        <v>590078.04</v>
      </c>
      <c r="M27" s="40">
        <v>15</v>
      </c>
    </row>
    <row r="28" spans="1:13" ht="15">
      <c r="A28" s="39" t="s">
        <v>88</v>
      </c>
      <c r="B28" s="40">
        <v>0</v>
      </c>
      <c r="C28" s="40">
        <v>0</v>
      </c>
      <c r="D28" s="40">
        <v>3270073.34</v>
      </c>
      <c r="E28" s="40">
        <v>15</v>
      </c>
      <c r="F28" s="40">
        <v>0</v>
      </c>
      <c r="G28" s="40">
        <v>0</v>
      </c>
      <c r="H28" s="40">
        <v>876053.85</v>
      </c>
      <c r="I28" s="40">
        <v>14</v>
      </c>
      <c r="J28" s="40">
        <v>2961361.46</v>
      </c>
      <c r="K28" s="40">
        <v>26</v>
      </c>
      <c r="L28" s="40">
        <v>0</v>
      </c>
      <c r="M28" s="40">
        <v>0</v>
      </c>
    </row>
    <row r="29" spans="1:13" ht="15">
      <c r="A29" s="39" t="s">
        <v>89</v>
      </c>
      <c r="B29" s="40">
        <v>862913.3</v>
      </c>
      <c r="C29" s="40">
        <v>11</v>
      </c>
      <c r="D29" s="40">
        <v>646336.38</v>
      </c>
      <c r="E29" s="40">
        <v>18</v>
      </c>
      <c r="F29" s="40">
        <v>0</v>
      </c>
      <c r="G29" s="40">
        <v>0</v>
      </c>
      <c r="H29" s="40">
        <v>874410.31</v>
      </c>
      <c r="I29" s="40">
        <v>19</v>
      </c>
      <c r="J29" s="40">
        <v>654080.83</v>
      </c>
      <c r="K29" s="40">
        <v>24</v>
      </c>
      <c r="L29" s="40">
        <v>0</v>
      </c>
      <c r="M29" s="40">
        <v>0</v>
      </c>
    </row>
    <row r="30" spans="1:13" ht="15">
      <c r="A30" s="39" t="s">
        <v>90</v>
      </c>
      <c r="B30" s="40">
        <v>3539626.87</v>
      </c>
      <c r="C30" s="40">
        <v>26</v>
      </c>
      <c r="D30" s="40">
        <v>1098391.57</v>
      </c>
      <c r="E30" s="40">
        <v>23</v>
      </c>
      <c r="F30" s="40">
        <v>0</v>
      </c>
      <c r="G30" s="40">
        <v>0</v>
      </c>
      <c r="H30" s="40">
        <v>3180615.6</v>
      </c>
      <c r="I30" s="40">
        <v>48</v>
      </c>
      <c r="J30" s="40">
        <v>1048842.14</v>
      </c>
      <c r="K30" s="40">
        <v>38</v>
      </c>
      <c r="L30" s="40">
        <v>645650.1</v>
      </c>
      <c r="M30" s="40">
        <v>19</v>
      </c>
    </row>
    <row r="31" spans="1:13" ht="15">
      <c r="A31" s="39" t="s">
        <v>91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2537168.93</v>
      </c>
      <c r="I31" s="40">
        <v>11</v>
      </c>
      <c r="J31" s="40">
        <v>4295866.13</v>
      </c>
      <c r="K31" s="40">
        <v>10</v>
      </c>
      <c r="L31" s="40">
        <v>0</v>
      </c>
      <c r="M31" s="40">
        <v>0</v>
      </c>
    </row>
    <row r="32" spans="1:13" ht="15">
      <c r="A32" s="39" t="s">
        <v>92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284704.06</v>
      </c>
      <c r="I32" s="40">
        <v>10</v>
      </c>
      <c r="J32" s="40">
        <v>0</v>
      </c>
      <c r="K32" s="40">
        <v>0</v>
      </c>
      <c r="L32" s="40">
        <v>0</v>
      </c>
      <c r="M32" s="40">
        <v>0</v>
      </c>
    </row>
    <row r="33" spans="1:13" ht="15">
      <c r="A33" s="39" t="s">
        <v>93</v>
      </c>
      <c r="B33" s="40">
        <v>25529316.21</v>
      </c>
      <c r="C33" s="40">
        <v>61</v>
      </c>
      <c r="D33" s="40">
        <v>15194424.66</v>
      </c>
      <c r="E33" s="40">
        <v>45</v>
      </c>
      <c r="F33" s="40">
        <v>3149172.21</v>
      </c>
      <c r="G33" s="40">
        <v>18</v>
      </c>
      <c r="H33" s="40">
        <v>25134717.02</v>
      </c>
      <c r="I33" s="40">
        <v>118</v>
      </c>
      <c r="J33" s="40">
        <v>12982429.85</v>
      </c>
      <c r="K33" s="40">
        <v>58</v>
      </c>
      <c r="L33" s="40">
        <v>3017404.94</v>
      </c>
      <c r="M33" s="40">
        <v>39</v>
      </c>
    </row>
    <row r="34" spans="1:13" ht="15">
      <c r="A34" s="39" t="s">
        <v>94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53037</v>
      </c>
      <c r="K34" s="40">
        <v>11</v>
      </c>
      <c r="L34" s="40">
        <v>0</v>
      </c>
      <c r="M34" s="40">
        <v>0</v>
      </c>
    </row>
    <row r="35" spans="1:13" ht="15">
      <c r="A35" s="39" t="s">
        <v>95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111152.72</v>
      </c>
      <c r="K35" s="40">
        <v>14</v>
      </c>
      <c r="L35" s="40">
        <v>0</v>
      </c>
      <c r="M35" s="40">
        <v>0</v>
      </c>
    </row>
    <row r="36" spans="1:13" ht="15">
      <c r="A36" s="39" t="s">
        <v>96</v>
      </c>
      <c r="B36" s="40">
        <v>0</v>
      </c>
      <c r="C36" s="40">
        <v>0</v>
      </c>
      <c r="D36" s="40">
        <v>302519.06</v>
      </c>
      <c r="E36" s="40">
        <v>14</v>
      </c>
      <c r="F36" s="40">
        <v>0</v>
      </c>
      <c r="G36" s="40">
        <v>0</v>
      </c>
      <c r="H36" s="40">
        <v>0</v>
      </c>
      <c r="I36" s="40">
        <v>0</v>
      </c>
      <c r="J36" s="40">
        <v>294056.95</v>
      </c>
      <c r="K36" s="40">
        <v>25</v>
      </c>
      <c r="L36" s="40">
        <v>0</v>
      </c>
      <c r="M36" s="40">
        <v>0</v>
      </c>
    </row>
    <row r="37" spans="1:13" ht="15">
      <c r="A37" s="39" t="s">
        <v>97</v>
      </c>
      <c r="B37" s="40">
        <v>1911727.15</v>
      </c>
      <c r="C37" s="40">
        <v>10</v>
      </c>
      <c r="D37" s="40">
        <v>205863.07</v>
      </c>
      <c r="E37" s="40">
        <v>16</v>
      </c>
      <c r="F37" s="40">
        <v>0</v>
      </c>
      <c r="G37" s="40">
        <v>0</v>
      </c>
      <c r="H37" s="40">
        <v>1787157.33</v>
      </c>
      <c r="I37" s="40">
        <v>15</v>
      </c>
      <c r="J37" s="40">
        <v>210824.58</v>
      </c>
      <c r="K37" s="40">
        <v>22</v>
      </c>
      <c r="L37" s="40">
        <v>0</v>
      </c>
      <c r="M37" s="40">
        <v>0</v>
      </c>
    </row>
    <row r="38" spans="1:13" ht="15">
      <c r="A38" s="39" t="s">
        <v>98</v>
      </c>
      <c r="B38" s="40">
        <v>9212341.98</v>
      </c>
      <c r="C38" s="40">
        <v>26</v>
      </c>
      <c r="D38" s="40">
        <v>1071375.01</v>
      </c>
      <c r="E38" s="40">
        <v>21</v>
      </c>
      <c r="F38" s="40">
        <v>0</v>
      </c>
      <c r="G38" s="40">
        <v>0</v>
      </c>
      <c r="H38" s="40">
        <v>8545589.22</v>
      </c>
      <c r="I38" s="40">
        <v>48</v>
      </c>
      <c r="J38" s="40">
        <v>1057470.41</v>
      </c>
      <c r="K38" s="40">
        <v>35</v>
      </c>
      <c r="L38" s="40">
        <v>776089.97</v>
      </c>
      <c r="M38" s="40">
        <v>14</v>
      </c>
    </row>
    <row r="39" spans="1:13" ht="15">
      <c r="A39" s="39" t="s">
        <v>99</v>
      </c>
      <c r="B39" s="40">
        <v>4947231.33</v>
      </c>
      <c r="C39" s="40">
        <v>14</v>
      </c>
      <c r="D39" s="40">
        <v>2139728.51</v>
      </c>
      <c r="E39" s="40">
        <v>23</v>
      </c>
      <c r="F39" s="40">
        <v>0</v>
      </c>
      <c r="G39" s="40">
        <v>0</v>
      </c>
      <c r="H39" s="40">
        <v>4584742.94</v>
      </c>
      <c r="I39" s="40">
        <v>30</v>
      </c>
      <c r="J39" s="40">
        <v>2076662.4</v>
      </c>
      <c r="K39" s="40">
        <v>34</v>
      </c>
      <c r="L39" s="40">
        <v>1162232.4</v>
      </c>
      <c r="M39" s="40">
        <v>15</v>
      </c>
    </row>
    <row r="40" spans="1:13" ht="15">
      <c r="A40" s="39" t="s">
        <v>100</v>
      </c>
      <c r="B40" s="40">
        <v>6474161.62</v>
      </c>
      <c r="C40" s="40">
        <v>30</v>
      </c>
      <c r="D40" s="40">
        <v>4881844.45</v>
      </c>
      <c r="E40" s="40">
        <v>86</v>
      </c>
      <c r="F40" s="40">
        <v>2222180.55</v>
      </c>
      <c r="G40" s="40">
        <v>18</v>
      </c>
      <c r="H40" s="40">
        <v>5712314.49</v>
      </c>
      <c r="I40" s="40">
        <v>54</v>
      </c>
      <c r="J40" s="40">
        <v>4777074.26</v>
      </c>
      <c r="K40" s="40">
        <v>122</v>
      </c>
      <c r="L40" s="40">
        <v>1941475.27</v>
      </c>
      <c r="M40" s="40">
        <v>31</v>
      </c>
    </row>
    <row r="41" spans="1:13" ht="15">
      <c r="A41" s="39" t="s">
        <v>101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186367.79</v>
      </c>
      <c r="I41" s="40">
        <v>12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102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458328.09</v>
      </c>
      <c r="I42" s="40">
        <v>10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103</v>
      </c>
      <c r="B43" s="40">
        <v>0</v>
      </c>
      <c r="C43" s="40">
        <v>0</v>
      </c>
      <c r="D43" s="40">
        <v>104986.45</v>
      </c>
      <c r="E43" s="40">
        <v>11</v>
      </c>
      <c r="F43" s="40">
        <v>0</v>
      </c>
      <c r="G43" s="40">
        <v>0</v>
      </c>
      <c r="H43" s="40">
        <v>0</v>
      </c>
      <c r="I43" s="40">
        <v>0</v>
      </c>
      <c r="J43" s="40">
        <v>135293.26</v>
      </c>
      <c r="K43" s="40">
        <v>18</v>
      </c>
      <c r="L43" s="40">
        <v>0</v>
      </c>
      <c r="M43" s="40">
        <v>0</v>
      </c>
    </row>
    <row r="44" spans="1:13" ht="15">
      <c r="A44" s="39" t="s">
        <v>104</v>
      </c>
      <c r="B44" s="40">
        <v>0</v>
      </c>
      <c r="C44" s="40">
        <v>0</v>
      </c>
      <c r="D44" s="40">
        <v>175833.38</v>
      </c>
      <c r="E44" s="40">
        <v>14</v>
      </c>
      <c r="F44" s="40">
        <v>0</v>
      </c>
      <c r="G44" s="40">
        <v>0</v>
      </c>
      <c r="H44" s="40">
        <v>0</v>
      </c>
      <c r="I44" s="40">
        <v>0</v>
      </c>
      <c r="J44" s="40">
        <v>133256.59</v>
      </c>
      <c r="K44" s="40">
        <v>22</v>
      </c>
      <c r="L44" s="40">
        <v>0</v>
      </c>
      <c r="M44" s="40">
        <v>0</v>
      </c>
    </row>
    <row r="45" spans="1:13" ht="15">
      <c r="A45" s="39" t="s">
        <v>105</v>
      </c>
      <c r="B45" s="40">
        <v>4013727.01</v>
      </c>
      <c r="C45" s="40">
        <v>25</v>
      </c>
      <c r="D45" s="40">
        <v>0</v>
      </c>
      <c r="E45" s="40">
        <v>0</v>
      </c>
      <c r="F45" s="40">
        <v>0</v>
      </c>
      <c r="G45" s="40">
        <v>0</v>
      </c>
      <c r="H45" s="40">
        <v>4042455.55</v>
      </c>
      <c r="I45" s="40">
        <v>44</v>
      </c>
      <c r="J45" s="40">
        <v>70484.59</v>
      </c>
      <c r="K45" s="40">
        <v>11</v>
      </c>
      <c r="L45" s="40">
        <v>296108.84</v>
      </c>
      <c r="M45" s="40">
        <v>17</v>
      </c>
    </row>
    <row r="46" spans="1:13" ht="15">
      <c r="A46" s="39" t="s">
        <v>106</v>
      </c>
      <c r="B46" s="40">
        <v>36958968.27</v>
      </c>
      <c r="C46" s="40">
        <v>109</v>
      </c>
      <c r="D46" s="40">
        <v>5953504.15</v>
      </c>
      <c r="E46" s="40">
        <v>13</v>
      </c>
      <c r="F46" s="40">
        <v>3822287.26</v>
      </c>
      <c r="G46" s="40">
        <v>26</v>
      </c>
      <c r="H46" s="40">
        <v>34027561.05</v>
      </c>
      <c r="I46" s="40">
        <v>186</v>
      </c>
      <c r="J46" s="40">
        <v>5080964.18</v>
      </c>
      <c r="K46" s="40">
        <v>16</v>
      </c>
      <c r="L46" s="40">
        <v>3749634.58</v>
      </c>
      <c r="M46" s="40">
        <v>46</v>
      </c>
    </row>
    <row r="47" spans="1:13" ht="15">
      <c r="A47" s="39" t="s">
        <v>107</v>
      </c>
      <c r="B47" s="40">
        <v>5032656.9</v>
      </c>
      <c r="C47" s="40">
        <v>17</v>
      </c>
      <c r="D47" s="40">
        <v>0</v>
      </c>
      <c r="E47" s="40">
        <v>0</v>
      </c>
      <c r="F47" s="40">
        <v>0</v>
      </c>
      <c r="G47" s="40">
        <v>0</v>
      </c>
      <c r="H47" s="40">
        <v>4996168.06</v>
      </c>
      <c r="I47" s="40">
        <v>32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108</v>
      </c>
      <c r="B48" s="40">
        <v>1989532.75</v>
      </c>
      <c r="C48" s="40">
        <v>15</v>
      </c>
      <c r="D48" s="40">
        <v>0</v>
      </c>
      <c r="E48" s="40">
        <v>0</v>
      </c>
      <c r="F48" s="40">
        <v>0</v>
      </c>
      <c r="G48" s="40">
        <v>0</v>
      </c>
      <c r="H48" s="40">
        <v>1831104.37</v>
      </c>
      <c r="I48" s="40">
        <v>21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109</v>
      </c>
      <c r="B49" s="40">
        <v>2124217.19</v>
      </c>
      <c r="C49" s="40">
        <v>15</v>
      </c>
      <c r="D49" s="40">
        <v>4339888.64</v>
      </c>
      <c r="E49" s="40">
        <v>11</v>
      </c>
      <c r="F49" s="40">
        <v>0</v>
      </c>
      <c r="G49" s="40">
        <v>0</v>
      </c>
      <c r="H49" s="40">
        <v>1798330.79</v>
      </c>
      <c r="I49" s="40">
        <v>22</v>
      </c>
      <c r="J49" s="40">
        <v>4118012.36</v>
      </c>
      <c r="K49" s="40">
        <v>18</v>
      </c>
      <c r="L49" s="40">
        <v>0</v>
      </c>
      <c r="M49" s="40">
        <v>0</v>
      </c>
    </row>
    <row r="50" spans="1:13" ht="15">
      <c r="A50" s="39" t="s">
        <v>110</v>
      </c>
      <c r="B50" s="40">
        <v>0</v>
      </c>
      <c r="C50" s="40">
        <v>0</v>
      </c>
      <c r="D50" s="40">
        <v>168874.58</v>
      </c>
      <c r="E50" s="40">
        <v>21</v>
      </c>
      <c r="F50" s="40">
        <v>0</v>
      </c>
      <c r="G50" s="40">
        <v>0</v>
      </c>
      <c r="H50" s="40">
        <v>758549.59</v>
      </c>
      <c r="I50" s="40">
        <v>12</v>
      </c>
      <c r="J50" s="40">
        <v>336858.81</v>
      </c>
      <c r="K50" s="40">
        <v>31</v>
      </c>
      <c r="L50" s="40">
        <v>0</v>
      </c>
      <c r="M50" s="40">
        <v>0</v>
      </c>
    </row>
    <row r="51" spans="1:13" ht="15">
      <c r="A51" s="39" t="s">
        <v>111</v>
      </c>
      <c r="B51" s="40">
        <v>6209532.68</v>
      </c>
      <c r="C51" s="40">
        <v>13</v>
      </c>
      <c r="D51" s="40">
        <v>5072021.61</v>
      </c>
      <c r="E51" s="40">
        <v>21</v>
      </c>
      <c r="F51" s="40">
        <v>0</v>
      </c>
      <c r="G51" s="40">
        <v>0</v>
      </c>
      <c r="H51" s="40">
        <v>6487236.82</v>
      </c>
      <c r="I51" s="40">
        <v>25</v>
      </c>
      <c r="J51" s="40">
        <v>5237944.14</v>
      </c>
      <c r="K51" s="40">
        <v>36</v>
      </c>
      <c r="L51" s="40">
        <v>0</v>
      </c>
      <c r="M51" s="40">
        <v>0</v>
      </c>
    </row>
    <row r="52" spans="1:13" ht="15">
      <c r="A52" s="39" t="s">
        <v>112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1484285.73</v>
      </c>
      <c r="I52" s="40">
        <v>13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113</v>
      </c>
      <c r="B53" s="40">
        <v>803647.48</v>
      </c>
      <c r="C53" s="40">
        <v>13</v>
      </c>
      <c r="D53" s="40">
        <v>179709.1</v>
      </c>
      <c r="E53" s="40">
        <v>15</v>
      </c>
      <c r="F53" s="40">
        <v>0</v>
      </c>
      <c r="G53" s="40">
        <v>0</v>
      </c>
      <c r="H53" s="40">
        <v>864878.77</v>
      </c>
      <c r="I53" s="40">
        <v>17</v>
      </c>
      <c r="J53" s="40">
        <v>129054.04</v>
      </c>
      <c r="K53" s="40">
        <v>20</v>
      </c>
      <c r="L53" s="40">
        <v>0</v>
      </c>
      <c r="M53" s="40">
        <v>0</v>
      </c>
    </row>
    <row r="54" spans="1:13" ht="15">
      <c r="A54" s="39" t="s">
        <v>114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265079.54</v>
      </c>
      <c r="K54" s="40">
        <v>10</v>
      </c>
      <c r="L54" s="40">
        <v>0</v>
      </c>
      <c r="M54" s="40">
        <v>0</v>
      </c>
    </row>
    <row r="55" spans="1:13" ht="15">
      <c r="A55" s="39" t="s">
        <v>115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1196489.15</v>
      </c>
      <c r="K55" s="40">
        <v>14</v>
      </c>
      <c r="L55" s="40">
        <v>0</v>
      </c>
      <c r="M55" s="40">
        <v>0</v>
      </c>
    </row>
    <row r="56" spans="1:13" ht="15">
      <c r="A56" s="39" t="s">
        <v>116</v>
      </c>
      <c r="B56" s="40">
        <v>674425.91</v>
      </c>
      <c r="C56" s="40">
        <v>11</v>
      </c>
      <c r="D56" s="40">
        <v>558861.07</v>
      </c>
      <c r="E56" s="40">
        <v>24</v>
      </c>
      <c r="F56" s="40">
        <v>0</v>
      </c>
      <c r="G56" s="40">
        <v>0</v>
      </c>
      <c r="H56" s="40">
        <v>741215.27</v>
      </c>
      <c r="I56" s="40">
        <v>20</v>
      </c>
      <c r="J56" s="40">
        <v>534849.79</v>
      </c>
      <c r="K56" s="40">
        <v>41</v>
      </c>
      <c r="L56" s="40">
        <v>0</v>
      </c>
      <c r="M56" s="40">
        <v>0</v>
      </c>
    </row>
    <row r="57" spans="1:13" ht="15">
      <c r="A57" s="39" t="s">
        <v>117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94473.23</v>
      </c>
      <c r="K57" s="40">
        <v>10</v>
      </c>
      <c r="L57" s="40">
        <v>0</v>
      </c>
      <c r="M57" s="40">
        <v>0</v>
      </c>
    </row>
    <row r="58" spans="1:13" ht="15">
      <c r="A58" s="39" t="s">
        <v>118</v>
      </c>
      <c r="B58" s="40">
        <v>0</v>
      </c>
      <c r="C58" s="40">
        <v>0</v>
      </c>
      <c r="D58" s="40">
        <v>544336.75</v>
      </c>
      <c r="E58" s="40">
        <v>15</v>
      </c>
      <c r="F58" s="40">
        <v>0</v>
      </c>
      <c r="G58" s="40">
        <v>0</v>
      </c>
      <c r="H58" s="40">
        <v>321087</v>
      </c>
      <c r="I58" s="40">
        <v>11</v>
      </c>
      <c r="J58" s="40">
        <v>367840</v>
      </c>
      <c r="K58" s="40">
        <v>20</v>
      </c>
      <c r="L58" s="40">
        <v>0</v>
      </c>
      <c r="M58" s="40">
        <v>0</v>
      </c>
    </row>
    <row r="59" spans="1:13" ht="15">
      <c r="A59" s="39" t="s">
        <v>119</v>
      </c>
      <c r="B59" s="40">
        <v>3503131.02</v>
      </c>
      <c r="C59" s="40">
        <v>20</v>
      </c>
      <c r="D59" s="40">
        <v>0</v>
      </c>
      <c r="E59" s="40">
        <v>0</v>
      </c>
      <c r="F59" s="40">
        <v>0</v>
      </c>
      <c r="G59" s="40">
        <v>0</v>
      </c>
      <c r="H59" s="40">
        <v>3256930.74</v>
      </c>
      <c r="I59" s="40">
        <v>35</v>
      </c>
      <c r="J59" s="40">
        <v>100585</v>
      </c>
      <c r="K59" s="40">
        <v>11</v>
      </c>
      <c r="L59" s="40">
        <v>0</v>
      </c>
      <c r="M59" s="40">
        <v>0</v>
      </c>
    </row>
    <row r="60" spans="1:13" ht="15">
      <c r="A60" s="39" t="s">
        <v>120</v>
      </c>
      <c r="B60" s="40">
        <v>24472125.26</v>
      </c>
      <c r="C60" s="40">
        <v>56</v>
      </c>
      <c r="D60" s="40">
        <v>14693815.69</v>
      </c>
      <c r="E60" s="40">
        <v>34</v>
      </c>
      <c r="F60" s="40">
        <v>3805721.69</v>
      </c>
      <c r="G60" s="40">
        <v>21</v>
      </c>
      <c r="H60" s="40">
        <v>23947872.23</v>
      </c>
      <c r="I60" s="40">
        <v>107</v>
      </c>
      <c r="J60" s="40">
        <v>13726380.74</v>
      </c>
      <c r="K60" s="40">
        <v>61</v>
      </c>
      <c r="L60" s="40">
        <v>3607430.19</v>
      </c>
      <c r="M60" s="40">
        <v>38</v>
      </c>
    </row>
    <row r="61" spans="1:13" ht="15">
      <c r="A61" s="39" t="s">
        <v>121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1238221.32</v>
      </c>
      <c r="I61" s="40">
        <v>12</v>
      </c>
      <c r="J61" s="40">
        <v>129517</v>
      </c>
      <c r="K61" s="40">
        <v>11</v>
      </c>
      <c r="L61" s="40">
        <v>0</v>
      </c>
      <c r="M61" s="40">
        <v>0</v>
      </c>
    </row>
    <row r="62" spans="1:13" ht="15">
      <c r="A62" s="39" t="s">
        <v>122</v>
      </c>
      <c r="B62" s="40">
        <v>455133.95</v>
      </c>
      <c r="C62" s="40">
        <v>11</v>
      </c>
      <c r="D62" s="40">
        <v>0</v>
      </c>
      <c r="E62" s="40">
        <v>0</v>
      </c>
      <c r="F62" s="40">
        <v>0</v>
      </c>
      <c r="G62" s="40">
        <v>0</v>
      </c>
      <c r="H62" s="40">
        <v>356390.67</v>
      </c>
      <c r="I62" s="40">
        <v>13</v>
      </c>
      <c r="J62" s="40">
        <v>0</v>
      </c>
      <c r="K62" s="40">
        <v>0</v>
      </c>
      <c r="L62" s="40">
        <v>0</v>
      </c>
      <c r="M62" s="40">
        <v>0</v>
      </c>
    </row>
    <row r="63" spans="1:13" ht="15">
      <c r="A63" s="39" t="s">
        <v>123</v>
      </c>
      <c r="B63" s="40">
        <v>5185597.29</v>
      </c>
      <c r="C63" s="40">
        <v>16</v>
      </c>
      <c r="D63" s="40">
        <v>0</v>
      </c>
      <c r="E63" s="40">
        <v>0</v>
      </c>
      <c r="F63" s="40">
        <v>0</v>
      </c>
      <c r="G63" s="40">
        <v>0</v>
      </c>
      <c r="H63" s="40">
        <v>5097444.29</v>
      </c>
      <c r="I63" s="40">
        <v>28</v>
      </c>
      <c r="J63" s="40">
        <v>108882.19</v>
      </c>
      <c r="K63" s="40">
        <v>15</v>
      </c>
      <c r="L63" s="40">
        <v>552823.94</v>
      </c>
      <c r="M63" s="40">
        <v>12</v>
      </c>
    </row>
    <row r="64" spans="1:13" ht="15">
      <c r="A64" s="39" t="s">
        <v>124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368510.34</v>
      </c>
      <c r="K64" s="40">
        <v>13</v>
      </c>
      <c r="L64" s="40">
        <v>0</v>
      </c>
      <c r="M64" s="40">
        <v>0</v>
      </c>
    </row>
    <row r="65" spans="1:13" ht="15">
      <c r="A65" s="39" t="s">
        <v>125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207864.71</v>
      </c>
      <c r="K65" s="40">
        <v>14</v>
      </c>
      <c r="L65" s="40">
        <v>0</v>
      </c>
      <c r="M65" s="40">
        <v>0</v>
      </c>
    </row>
    <row r="66" spans="1:13" ht="15">
      <c r="A66" s="39" t="s">
        <v>126</v>
      </c>
      <c r="B66" s="40">
        <v>171856.77</v>
      </c>
      <c r="C66" s="40">
        <v>11</v>
      </c>
      <c r="D66" s="40">
        <v>230301.58</v>
      </c>
      <c r="E66" s="40">
        <v>15</v>
      </c>
      <c r="F66" s="40">
        <v>0</v>
      </c>
      <c r="G66" s="40">
        <v>0</v>
      </c>
      <c r="H66" s="40">
        <v>173345.49</v>
      </c>
      <c r="I66" s="40">
        <v>12</v>
      </c>
      <c r="J66" s="40">
        <v>251349.5</v>
      </c>
      <c r="K66" s="40">
        <v>27</v>
      </c>
      <c r="L66" s="40">
        <v>0</v>
      </c>
      <c r="M66" s="40">
        <v>0</v>
      </c>
    </row>
    <row r="67" spans="1:13" ht="15">
      <c r="A67" s="39" t="s">
        <v>127</v>
      </c>
      <c r="B67" s="40">
        <v>0</v>
      </c>
      <c r="C67" s="40">
        <v>0</v>
      </c>
      <c r="D67" s="40">
        <v>267411.29</v>
      </c>
      <c r="E67" s="40">
        <v>19</v>
      </c>
      <c r="F67" s="40">
        <v>0</v>
      </c>
      <c r="G67" s="40">
        <v>0</v>
      </c>
      <c r="H67" s="40">
        <v>447467.16</v>
      </c>
      <c r="I67" s="40">
        <v>11</v>
      </c>
      <c r="J67" s="40">
        <v>364011.86</v>
      </c>
      <c r="K67" s="40">
        <v>31</v>
      </c>
      <c r="L67" s="40">
        <v>0</v>
      </c>
      <c r="M67" s="40">
        <v>0</v>
      </c>
    </row>
    <row r="68" spans="1:13" ht="15">
      <c r="A68" s="39" t="s">
        <v>128</v>
      </c>
      <c r="B68" s="40">
        <v>0</v>
      </c>
      <c r="C68" s="40">
        <v>0</v>
      </c>
      <c r="D68" s="40">
        <v>4142311.28</v>
      </c>
      <c r="E68" s="40">
        <v>32</v>
      </c>
      <c r="F68" s="40">
        <v>0</v>
      </c>
      <c r="G68" s="40">
        <v>0</v>
      </c>
      <c r="H68" s="40">
        <v>0</v>
      </c>
      <c r="I68" s="40">
        <v>0</v>
      </c>
      <c r="J68" s="40">
        <v>3956051.05</v>
      </c>
      <c r="K68" s="40">
        <v>43</v>
      </c>
      <c r="L68" s="40">
        <v>0</v>
      </c>
      <c r="M68" s="40">
        <v>0</v>
      </c>
    </row>
    <row r="69" spans="1:13" ht="15">
      <c r="A69" s="39" t="s">
        <v>129</v>
      </c>
      <c r="B69" s="40">
        <v>3855737.82</v>
      </c>
      <c r="C69" s="40">
        <v>15</v>
      </c>
      <c r="D69" s="40">
        <v>0</v>
      </c>
      <c r="E69" s="40">
        <v>0</v>
      </c>
      <c r="F69" s="40">
        <v>0</v>
      </c>
      <c r="G69" s="40">
        <v>0</v>
      </c>
      <c r="H69" s="40">
        <v>3521098.14</v>
      </c>
      <c r="I69" s="40">
        <v>24</v>
      </c>
      <c r="J69" s="40">
        <v>0</v>
      </c>
      <c r="K69" s="40">
        <v>0</v>
      </c>
      <c r="L69" s="40">
        <v>0</v>
      </c>
      <c r="M69" s="40">
        <v>0</v>
      </c>
    </row>
    <row r="70" spans="1:13" ht="15">
      <c r="A70" s="39" t="s">
        <v>130</v>
      </c>
      <c r="B70" s="40">
        <v>2968869.5</v>
      </c>
      <c r="C70" s="40">
        <v>15</v>
      </c>
      <c r="D70" s="40">
        <v>0</v>
      </c>
      <c r="E70" s="40">
        <v>0</v>
      </c>
      <c r="F70" s="40">
        <v>0</v>
      </c>
      <c r="G70" s="40">
        <v>0</v>
      </c>
      <c r="H70" s="40">
        <v>2644526.23</v>
      </c>
      <c r="I70" s="40">
        <v>28</v>
      </c>
      <c r="J70" s="40">
        <v>0</v>
      </c>
      <c r="K70" s="40">
        <v>0</v>
      </c>
      <c r="L70" s="40">
        <v>0</v>
      </c>
      <c r="M70" s="40">
        <v>0</v>
      </c>
    </row>
    <row r="71" spans="1:13" ht="15">
      <c r="A71" s="39" t="s">
        <v>131</v>
      </c>
      <c r="B71" s="40">
        <v>20532189.27</v>
      </c>
      <c r="C71" s="40">
        <v>44</v>
      </c>
      <c r="D71" s="40">
        <v>23486019.96</v>
      </c>
      <c r="E71" s="40">
        <v>129</v>
      </c>
      <c r="F71" s="40">
        <v>9853114.15</v>
      </c>
      <c r="G71" s="40">
        <v>33</v>
      </c>
      <c r="H71" s="40">
        <v>16338250.05</v>
      </c>
      <c r="I71" s="40">
        <v>80</v>
      </c>
      <c r="J71" s="40">
        <v>20568990.09</v>
      </c>
      <c r="K71" s="40">
        <v>173</v>
      </c>
      <c r="L71" s="40">
        <v>7953505.44</v>
      </c>
      <c r="M71" s="40">
        <v>60</v>
      </c>
    </row>
    <row r="72" spans="1:13" ht="15">
      <c r="A72" s="39" t="s">
        <v>132</v>
      </c>
      <c r="B72" s="40">
        <v>0</v>
      </c>
      <c r="C72" s="40">
        <v>0</v>
      </c>
      <c r="D72" s="40">
        <v>80207.25</v>
      </c>
      <c r="E72" s="40">
        <v>11</v>
      </c>
      <c r="F72" s="40">
        <v>0</v>
      </c>
      <c r="G72" s="40">
        <v>0</v>
      </c>
      <c r="H72" s="40">
        <v>0</v>
      </c>
      <c r="I72" s="40">
        <v>0</v>
      </c>
      <c r="J72" s="40">
        <v>79908.5</v>
      </c>
      <c r="K72" s="40">
        <v>14</v>
      </c>
      <c r="L72" s="40">
        <v>0</v>
      </c>
      <c r="M72" s="40">
        <v>0</v>
      </c>
    </row>
    <row r="73" spans="1:13" ht="15">
      <c r="A73" s="39" t="s">
        <v>133</v>
      </c>
      <c r="B73" s="40">
        <v>2693268.76</v>
      </c>
      <c r="C73" s="40">
        <v>18</v>
      </c>
      <c r="D73" s="40">
        <v>851905.67</v>
      </c>
      <c r="E73" s="40">
        <v>25</v>
      </c>
      <c r="F73" s="40">
        <v>0</v>
      </c>
      <c r="G73" s="40">
        <v>0</v>
      </c>
      <c r="H73" s="40">
        <v>2330473.53</v>
      </c>
      <c r="I73" s="40">
        <v>26</v>
      </c>
      <c r="J73" s="40">
        <v>692418.68</v>
      </c>
      <c r="K73" s="40">
        <v>47</v>
      </c>
      <c r="L73" s="40">
        <v>635802.31</v>
      </c>
      <c r="M73" s="40">
        <v>13</v>
      </c>
    </row>
    <row r="74" spans="1:13" ht="15">
      <c r="A74" s="39" t="s">
        <v>134</v>
      </c>
      <c r="B74" s="40">
        <v>17348773.73</v>
      </c>
      <c r="C74" s="40">
        <v>44</v>
      </c>
      <c r="D74" s="40">
        <v>14826416.95</v>
      </c>
      <c r="E74" s="40">
        <v>114</v>
      </c>
      <c r="F74" s="40">
        <v>5410058.47</v>
      </c>
      <c r="G74" s="40">
        <v>24</v>
      </c>
      <c r="H74" s="40">
        <v>15168398.4</v>
      </c>
      <c r="I74" s="40">
        <v>85</v>
      </c>
      <c r="J74" s="40">
        <v>13470089.7</v>
      </c>
      <c r="K74" s="40">
        <v>166</v>
      </c>
      <c r="L74" s="40">
        <v>4779891.61</v>
      </c>
      <c r="M74" s="40">
        <v>48</v>
      </c>
    </row>
    <row r="75" spans="1:13" ht="15">
      <c r="A75" s="39" t="s">
        <v>135</v>
      </c>
      <c r="B75" s="40">
        <v>11387127.66</v>
      </c>
      <c r="C75" s="40">
        <v>35</v>
      </c>
      <c r="D75" s="40">
        <v>1209582.65</v>
      </c>
      <c r="E75" s="40">
        <v>14</v>
      </c>
      <c r="F75" s="40">
        <v>1197166.53</v>
      </c>
      <c r="G75" s="40">
        <v>16</v>
      </c>
      <c r="H75" s="40">
        <v>11173131.55</v>
      </c>
      <c r="I75" s="40">
        <v>65</v>
      </c>
      <c r="J75" s="40">
        <v>1270202.76</v>
      </c>
      <c r="K75" s="40">
        <v>24</v>
      </c>
      <c r="L75" s="40">
        <v>1224306.13</v>
      </c>
      <c r="M75" s="40">
        <v>31</v>
      </c>
    </row>
    <row r="76" spans="1:13" ht="15">
      <c r="A76" s="39" t="s">
        <v>136</v>
      </c>
      <c r="B76" s="40">
        <v>27528988.84</v>
      </c>
      <c r="C76" s="40">
        <v>66</v>
      </c>
      <c r="D76" s="40">
        <v>25041470.66</v>
      </c>
      <c r="E76" s="40">
        <v>59</v>
      </c>
      <c r="F76" s="40">
        <v>6498891.22</v>
      </c>
      <c r="G76" s="40">
        <v>35</v>
      </c>
      <c r="H76" s="40">
        <v>25669983.01</v>
      </c>
      <c r="I76" s="40">
        <v>118</v>
      </c>
      <c r="J76" s="40">
        <v>21488136.21</v>
      </c>
      <c r="K76" s="40">
        <v>107</v>
      </c>
      <c r="L76" s="40">
        <v>5899538.98</v>
      </c>
      <c r="M76" s="40">
        <v>72</v>
      </c>
    </row>
    <row r="77" spans="1:13" ht="15">
      <c r="A77" s="36" t="s">
        <v>137</v>
      </c>
      <c r="B77" s="36">
        <v>1137369.55</v>
      </c>
      <c r="C77" s="36">
        <v>10</v>
      </c>
      <c r="D77" s="36">
        <v>0</v>
      </c>
      <c r="E77" s="36">
        <v>0</v>
      </c>
      <c r="F77" s="36">
        <v>0</v>
      </c>
      <c r="G77" s="36">
        <v>0</v>
      </c>
      <c r="H77" s="36">
        <v>1054877.74</v>
      </c>
      <c r="I77" s="36">
        <v>13</v>
      </c>
      <c r="J77" s="36">
        <v>0</v>
      </c>
      <c r="K77" s="36">
        <v>0</v>
      </c>
      <c r="L77" s="36">
        <v>0</v>
      </c>
      <c r="M77" s="36">
        <v>0</v>
      </c>
    </row>
    <row r="78" spans="1:13" ht="15">
      <c r="A78" s="36" t="s">
        <v>138</v>
      </c>
      <c r="B78" s="36">
        <v>0</v>
      </c>
      <c r="C78" s="36">
        <v>0</v>
      </c>
      <c r="D78" s="36">
        <v>2344561.37</v>
      </c>
      <c r="E78" s="36">
        <v>13</v>
      </c>
      <c r="F78" s="36">
        <v>0</v>
      </c>
      <c r="G78" s="36">
        <v>0</v>
      </c>
      <c r="H78" s="36">
        <v>1602915.99</v>
      </c>
      <c r="I78" s="36">
        <v>16</v>
      </c>
      <c r="J78" s="36">
        <v>2058988.15</v>
      </c>
      <c r="K78" s="36">
        <v>22</v>
      </c>
      <c r="L78" s="36">
        <v>0</v>
      </c>
      <c r="M78" s="36">
        <v>0</v>
      </c>
    </row>
    <row r="79" spans="1:13" ht="15">
      <c r="A79" s="36" t="s">
        <v>139</v>
      </c>
      <c r="B79" s="36">
        <v>23051740.47</v>
      </c>
      <c r="C79" s="36">
        <v>63</v>
      </c>
      <c r="D79" s="36">
        <v>7265003.25</v>
      </c>
      <c r="E79" s="36">
        <v>17</v>
      </c>
      <c r="F79" s="36">
        <v>3943934.47</v>
      </c>
      <c r="G79" s="36">
        <v>31</v>
      </c>
      <c r="H79" s="36">
        <v>22699285.24</v>
      </c>
      <c r="I79" s="36">
        <v>112</v>
      </c>
      <c r="J79" s="36">
        <v>6809440.47</v>
      </c>
      <c r="K79" s="36">
        <v>24</v>
      </c>
      <c r="L79" s="36">
        <v>3823640.15</v>
      </c>
      <c r="M79" s="36">
        <v>50</v>
      </c>
    </row>
    <row r="80" spans="1:13" ht="15">
      <c r="A80" s="36" t="s">
        <v>140</v>
      </c>
      <c r="B80" s="36">
        <v>10928859.79</v>
      </c>
      <c r="C80" s="36">
        <v>34</v>
      </c>
      <c r="D80" s="36">
        <v>0</v>
      </c>
      <c r="E80" s="36">
        <v>0</v>
      </c>
      <c r="F80" s="36">
        <v>0</v>
      </c>
      <c r="G80" s="36">
        <v>0</v>
      </c>
      <c r="H80" s="36">
        <v>11114032.86</v>
      </c>
      <c r="I80" s="36">
        <v>59</v>
      </c>
      <c r="J80" s="36">
        <v>54801.83</v>
      </c>
      <c r="K80" s="36">
        <v>13</v>
      </c>
      <c r="L80" s="36">
        <v>601780.75</v>
      </c>
      <c r="M80" s="36">
        <v>17</v>
      </c>
    </row>
    <row r="81" spans="1:13" ht="15">
      <c r="A81" s="36" t="s">
        <v>141</v>
      </c>
      <c r="B81" s="36">
        <v>1542753.27</v>
      </c>
      <c r="C81" s="36">
        <v>10</v>
      </c>
      <c r="D81" s="36">
        <v>626991.25</v>
      </c>
      <c r="E81" s="36">
        <v>19</v>
      </c>
      <c r="F81" s="36">
        <v>0</v>
      </c>
      <c r="G81" s="36">
        <v>0</v>
      </c>
      <c r="H81" s="36">
        <v>1252250.77</v>
      </c>
      <c r="I81" s="36">
        <v>15</v>
      </c>
      <c r="J81" s="36">
        <v>580122.41</v>
      </c>
      <c r="K81" s="36">
        <v>25</v>
      </c>
      <c r="L81" s="36">
        <v>569594.35</v>
      </c>
      <c r="M81" s="36">
        <v>11</v>
      </c>
    </row>
    <row r="82" spans="1:13" ht="15">
      <c r="A82" s="36" t="s">
        <v>142</v>
      </c>
      <c r="B82" s="36">
        <v>25226062.72</v>
      </c>
      <c r="C82" s="36">
        <v>79</v>
      </c>
      <c r="D82" s="36">
        <v>4085384.04</v>
      </c>
      <c r="E82" s="36">
        <v>27</v>
      </c>
      <c r="F82" s="36">
        <v>4579201.17</v>
      </c>
      <c r="G82" s="36">
        <v>33</v>
      </c>
      <c r="H82" s="36">
        <v>24862881.93</v>
      </c>
      <c r="I82" s="36">
        <v>137</v>
      </c>
      <c r="J82" s="36">
        <v>4035376.76</v>
      </c>
      <c r="K82" s="36">
        <v>42</v>
      </c>
      <c r="L82" s="36">
        <v>4532266.24</v>
      </c>
      <c r="M82" s="36">
        <v>52</v>
      </c>
    </row>
    <row r="83" spans="1:13" ht="15">
      <c r="A83" s="36" t="s">
        <v>143</v>
      </c>
      <c r="B83" s="36">
        <v>0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407171.49</v>
      </c>
      <c r="I83" s="36">
        <v>10</v>
      </c>
      <c r="J83" s="36">
        <v>108565.27</v>
      </c>
      <c r="K83" s="36">
        <v>14</v>
      </c>
      <c r="L83" s="36">
        <v>0</v>
      </c>
      <c r="M83" s="36">
        <v>0</v>
      </c>
    </row>
    <row r="84" spans="1:13" ht="15">
      <c r="A84" s="36" t="s">
        <v>144</v>
      </c>
      <c r="B84" s="36">
        <v>12981035.2</v>
      </c>
      <c r="C84" s="36">
        <v>39</v>
      </c>
      <c r="D84" s="36">
        <v>1311312.7</v>
      </c>
      <c r="E84" s="36">
        <v>24</v>
      </c>
      <c r="F84" s="36">
        <v>1237178.56</v>
      </c>
      <c r="G84" s="36">
        <v>17</v>
      </c>
      <c r="H84" s="36">
        <v>12821806.41</v>
      </c>
      <c r="I84" s="36">
        <v>76</v>
      </c>
      <c r="J84" s="36">
        <v>1165654.67</v>
      </c>
      <c r="K84" s="36">
        <v>35</v>
      </c>
      <c r="L84" s="36">
        <v>1136956.09</v>
      </c>
      <c r="M84" s="36">
        <v>31</v>
      </c>
    </row>
    <row r="85" spans="1:13" ht="15">
      <c r="A85" s="36" t="s">
        <v>145</v>
      </c>
      <c r="B85" s="36">
        <v>0</v>
      </c>
      <c r="C85" s="36">
        <v>0</v>
      </c>
      <c r="D85" s="36">
        <v>270763.89</v>
      </c>
      <c r="E85" s="36">
        <v>22</v>
      </c>
      <c r="F85" s="36">
        <v>0</v>
      </c>
      <c r="G85" s="36">
        <v>0</v>
      </c>
      <c r="H85" s="36">
        <v>0</v>
      </c>
      <c r="I85" s="36">
        <v>0</v>
      </c>
      <c r="J85" s="36">
        <v>294693.25</v>
      </c>
      <c r="K85" s="36">
        <v>36</v>
      </c>
      <c r="L85" s="36">
        <v>0</v>
      </c>
      <c r="M85" s="36">
        <v>0</v>
      </c>
    </row>
    <row r="86" spans="1:13" ht="15">
      <c r="A86" s="36" t="s">
        <v>146</v>
      </c>
      <c r="B86" s="36">
        <v>0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1359568.59</v>
      </c>
      <c r="I86" s="36">
        <v>14</v>
      </c>
      <c r="J86" s="36">
        <v>0</v>
      </c>
      <c r="K86" s="36">
        <v>0</v>
      </c>
      <c r="L86" s="36">
        <v>0</v>
      </c>
      <c r="M86" s="36">
        <v>0</v>
      </c>
    </row>
    <row r="87" spans="1:13" ht="15">
      <c r="A87" s="36" t="s">
        <v>147</v>
      </c>
      <c r="B87" s="36">
        <v>0</v>
      </c>
      <c r="C87" s="36">
        <v>0</v>
      </c>
      <c r="D87" s="36">
        <v>691516.51</v>
      </c>
      <c r="E87" s="36">
        <v>11</v>
      </c>
      <c r="F87" s="36">
        <v>0</v>
      </c>
      <c r="G87" s="36">
        <v>0</v>
      </c>
      <c r="H87" s="36">
        <v>1111981.11</v>
      </c>
      <c r="I87" s="36">
        <v>12</v>
      </c>
      <c r="J87" s="36">
        <v>533696.39</v>
      </c>
      <c r="K87" s="36">
        <v>21</v>
      </c>
      <c r="L87" s="36">
        <v>0</v>
      </c>
      <c r="M87" s="36">
        <v>0</v>
      </c>
    </row>
    <row r="88" spans="1:13" ht="15">
      <c r="A88" s="36" t="s">
        <v>148</v>
      </c>
      <c r="B88" s="36">
        <v>9859291.64</v>
      </c>
      <c r="C88" s="36">
        <v>40</v>
      </c>
      <c r="D88" s="36">
        <v>0</v>
      </c>
      <c r="E88" s="36">
        <v>0</v>
      </c>
      <c r="F88" s="36">
        <v>1580167.26</v>
      </c>
      <c r="G88" s="36">
        <v>16</v>
      </c>
      <c r="H88" s="36">
        <v>9985311.74</v>
      </c>
      <c r="I88" s="36">
        <v>73</v>
      </c>
      <c r="J88" s="36">
        <v>1080092.42</v>
      </c>
      <c r="K88" s="36">
        <v>16</v>
      </c>
      <c r="L88" s="36">
        <v>1642439.53</v>
      </c>
      <c r="M88" s="36">
        <v>32</v>
      </c>
    </row>
    <row r="89" spans="1:13" ht="15">
      <c r="A89" s="36" t="s">
        <v>149</v>
      </c>
      <c r="B89" s="36">
        <v>0</v>
      </c>
      <c r="C89" s="36">
        <v>0</v>
      </c>
      <c r="D89" s="36">
        <v>109987.11</v>
      </c>
      <c r="E89" s="36">
        <v>10</v>
      </c>
      <c r="F89" s="36">
        <v>0</v>
      </c>
      <c r="G89" s="36">
        <v>0</v>
      </c>
      <c r="H89" s="36">
        <v>711422.98</v>
      </c>
      <c r="I89" s="36">
        <v>10</v>
      </c>
      <c r="J89" s="36">
        <v>110631.44</v>
      </c>
      <c r="K89" s="36">
        <v>18</v>
      </c>
      <c r="L89" s="36">
        <v>0</v>
      </c>
      <c r="M89" s="36">
        <v>0</v>
      </c>
    </row>
    <row r="90" spans="1:13" ht="15">
      <c r="A90" s="36" t="s">
        <v>150</v>
      </c>
      <c r="B90" s="36">
        <v>1833861.57</v>
      </c>
      <c r="C90" s="36">
        <v>12</v>
      </c>
      <c r="D90" s="36">
        <v>1504006.98</v>
      </c>
      <c r="E90" s="36">
        <v>26</v>
      </c>
      <c r="F90" s="36">
        <v>0</v>
      </c>
      <c r="G90" s="36">
        <v>0</v>
      </c>
      <c r="H90" s="36">
        <v>1749367.72</v>
      </c>
      <c r="I90" s="36">
        <v>16</v>
      </c>
      <c r="J90" s="36">
        <v>1397926.64</v>
      </c>
      <c r="K90" s="36">
        <v>41</v>
      </c>
      <c r="L90" s="36">
        <v>0</v>
      </c>
      <c r="M90" s="36">
        <v>0</v>
      </c>
    </row>
    <row r="91" spans="1:13" ht="15">
      <c r="A91" s="36" t="s">
        <v>151</v>
      </c>
      <c r="B91" s="36">
        <v>3574844.04</v>
      </c>
      <c r="C91" s="36">
        <v>23</v>
      </c>
      <c r="D91" s="36">
        <v>325157.94</v>
      </c>
      <c r="E91" s="36">
        <v>10</v>
      </c>
      <c r="F91" s="36">
        <v>0</v>
      </c>
      <c r="G91" s="36">
        <v>0</v>
      </c>
      <c r="H91" s="36">
        <v>3361591.65</v>
      </c>
      <c r="I91" s="36">
        <v>43</v>
      </c>
      <c r="J91" s="36">
        <v>381089.54</v>
      </c>
      <c r="K91" s="36">
        <v>22</v>
      </c>
      <c r="L91" s="36">
        <v>471078.81</v>
      </c>
      <c r="M91" s="36">
        <v>13</v>
      </c>
    </row>
    <row r="92" spans="1:13" ht="15">
      <c r="A92" s="36" t="s">
        <v>152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1949263.99</v>
      </c>
      <c r="I92" s="36">
        <v>12</v>
      </c>
      <c r="J92" s="36">
        <v>0</v>
      </c>
      <c r="K92" s="36">
        <v>0</v>
      </c>
      <c r="L92" s="36">
        <v>0</v>
      </c>
      <c r="M92" s="36">
        <v>0</v>
      </c>
    </row>
    <row r="93" spans="1:13" ht="15">
      <c r="A93" s="36" t="s">
        <v>153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775212.15</v>
      </c>
      <c r="I93" s="36">
        <v>11</v>
      </c>
      <c r="J93" s="36">
        <v>0</v>
      </c>
      <c r="K93" s="36">
        <v>0</v>
      </c>
      <c r="L93" s="36">
        <v>0</v>
      </c>
      <c r="M93" s="36">
        <v>0</v>
      </c>
    </row>
    <row r="94" spans="1:13" ht="15">
      <c r="A94" s="36" t="s">
        <v>154</v>
      </c>
      <c r="B94" s="36">
        <v>0</v>
      </c>
      <c r="C94" s="36">
        <v>0</v>
      </c>
      <c r="D94" s="36">
        <v>890343.34</v>
      </c>
      <c r="E94" s="36">
        <v>11</v>
      </c>
      <c r="F94" s="36">
        <v>0</v>
      </c>
      <c r="G94" s="36">
        <v>0</v>
      </c>
      <c r="H94" s="36">
        <v>0</v>
      </c>
      <c r="I94" s="36">
        <v>0</v>
      </c>
      <c r="J94" s="36">
        <v>746765.13</v>
      </c>
      <c r="K94" s="36">
        <v>13</v>
      </c>
      <c r="L94" s="36">
        <v>0</v>
      </c>
      <c r="M94" s="36">
        <v>0</v>
      </c>
    </row>
    <row r="95" spans="1:13" ht="15">
      <c r="A95" s="36" t="s">
        <v>155</v>
      </c>
      <c r="B95" s="36">
        <v>0</v>
      </c>
      <c r="C95" s="36">
        <v>0</v>
      </c>
      <c r="D95" s="36">
        <v>775709.97</v>
      </c>
      <c r="E95" s="36">
        <v>14</v>
      </c>
      <c r="F95" s="36">
        <v>0</v>
      </c>
      <c r="G95" s="36">
        <v>0</v>
      </c>
      <c r="H95" s="36">
        <v>1001445.53</v>
      </c>
      <c r="I95" s="36">
        <v>16</v>
      </c>
      <c r="J95" s="36">
        <v>814228.73</v>
      </c>
      <c r="K95" s="36">
        <v>24</v>
      </c>
      <c r="L95" s="36">
        <v>0</v>
      </c>
      <c r="M95" s="36">
        <v>0</v>
      </c>
    </row>
    <row r="96" spans="1:13" ht="15">
      <c r="A96" s="36" t="s">
        <v>156</v>
      </c>
      <c r="B96" s="36">
        <v>1579332.42</v>
      </c>
      <c r="C96" s="36">
        <v>10</v>
      </c>
      <c r="D96" s="36">
        <v>0</v>
      </c>
      <c r="E96" s="36">
        <v>0</v>
      </c>
      <c r="F96" s="36">
        <v>0</v>
      </c>
      <c r="G96" s="36">
        <v>0</v>
      </c>
      <c r="H96" s="36">
        <v>1458860.52</v>
      </c>
      <c r="I96" s="36">
        <v>17</v>
      </c>
      <c r="J96" s="36">
        <v>0</v>
      </c>
      <c r="K96" s="36">
        <v>0</v>
      </c>
      <c r="L96" s="36">
        <v>0</v>
      </c>
      <c r="M96" s="36">
        <v>0</v>
      </c>
    </row>
    <row r="97" spans="1:13" ht="15">
      <c r="A97" s="36" t="s">
        <v>157</v>
      </c>
      <c r="B97" s="36">
        <v>0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6">
        <v>1323770.34</v>
      </c>
      <c r="I97" s="36">
        <v>15</v>
      </c>
      <c r="J97" s="36">
        <v>0</v>
      </c>
      <c r="K97" s="36">
        <v>0</v>
      </c>
      <c r="L97" s="36">
        <v>0</v>
      </c>
      <c r="M97" s="36">
        <v>0</v>
      </c>
    </row>
    <row r="98" spans="1:13" ht="15">
      <c r="A98" s="36" t="s">
        <v>158</v>
      </c>
      <c r="B98" s="36">
        <v>0</v>
      </c>
      <c r="C98" s="36">
        <v>0</v>
      </c>
      <c r="D98" s="36">
        <v>558058.23</v>
      </c>
      <c r="E98" s="36">
        <v>17</v>
      </c>
      <c r="F98" s="36">
        <v>0</v>
      </c>
      <c r="G98" s="36">
        <v>0</v>
      </c>
      <c r="H98" s="36">
        <v>264664.29</v>
      </c>
      <c r="I98" s="36">
        <v>10</v>
      </c>
      <c r="J98" s="36">
        <v>668321.03</v>
      </c>
      <c r="K98" s="36">
        <v>33</v>
      </c>
      <c r="L98" s="36">
        <v>0</v>
      </c>
      <c r="M98" s="36">
        <v>0</v>
      </c>
    </row>
    <row r="99" spans="1:13" ht="15">
      <c r="A99" s="36" t="s">
        <v>159</v>
      </c>
      <c r="B99" s="36">
        <v>2390231.68</v>
      </c>
      <c r="C99" s="36">
        <v>17</v>
      </c>
      <c r="D99" s="36">
        <v>158008</v>
      </c>
      <c r="E99" s="36">
        <v>15</v>
      </c>
      <c r="F99" s="36">
        <v>0</v>
      </c>
      <c r="G99" s="36">
        <v>0</v>
      </c>
      <c r="H99" s="36">
        <v>2184003.91</v>
      </c>
      <c r="I99" s="36">
        <v>32</v>
      </c>
      <c r="J99" s="36">
        <v>145537.2</v>
      </c>
      <c r="K99" s="36">
        <v>22</v>
      </c>
      <c r="L99" s="36">
        <v>0</v>
      </c>
      <c r="M99" s="36">
        <v>0</v>
      </c>
    </row>
    <row r="100" spans="1:13" ht="15">
      <c r="A100" s="36" t="s">
        <v>160</v>
      </c>
      <c r="B100" s="36">
        <v>1888085.15</v>
      </c>
      <c r="C100" s="36">
        <v>17</v>
      </c>
      <c r="D100" s="36">
        <v>471136.76</v>
      </c>
      <c r="E100" s="36">
        <v>12</v>
      </c>
      <c r="F100" s="36">
        <v>0</v>
      </c>
      <c r="G100" s="36">
        <v>0</v>
      </c>
      <c r="H100" s="36">
        <v>2180525.4</v>
      </c>
      <c r="I100" s="36">
        <v>31</v>
      </c>
      <c r="J100" s="36">
        <v>294722.5</v>
      </c>
      <c r="K100" s="36">
        <v>17</v>
      </c>
      <c r="L100" s="36">
        <v>0</v>
      </c>
      <c r="M100" s="36">
        <v>0</v>
      </c>
    </row>
    <row r="101" spans="1:13" ht="15">
      <c r="A101" s="36" t="s">
        <v>161</v>
      </c>
      <c r="B101" s="36">
        <v>6425065.82</v>
      </c>
      <c r="C101" s="36">
        <v>28</v>
      </c>
      <c r="D101" s="36">
        <v>0</v>
      </c>
      <c r="E101" s="36">
        <v>0</v>
      </c>
      <c r="F101" s="36">
        <v>0</v>
      </c>
      <c r="G101" s="36">
        <v>0</v>
      </c>
      <c r="H101" s="36">
        <v>6668051.08</v>
      </c>
      <c r="I101" s="36">
        <v>56</v>
      </c>
      <c r="J101" s="36">
        <v>326834.44</v>
      </c>
      <c r="K101" s="36">
        <v>10</v>
      </c>
      <c r="L101" s="36">
        <v>574312.76</v>
      </c>
      <c r="M101" s="36">
        <v>18</v>
      </c>
    </row>
    <row r="102" spans="1:13" ht="15">
      <c r="A102" s="36" t="s">
        <v>162</v>
      </c>
      <c r="B102" s="36">
        <v>1349211.02</v>
      </c>
      <c r="C102" s="36">
        <v>11</v>
      </c>
      <c r="D102" s="36">
        <v>0</v>
      </c>
      <c r="E102" s="36">
        <v>0</v>
      </c>
      <c r="F102" s="36">
        <v>0</v>
      </c>
      <c r="G102" s="36">
        <v>0</v>
      </c>
      <c r="H102" s="36">
        <v>1339763.72</v>
      </c>
      <c r="I102" s="36">
        <v>20</v>
      </c>
      <c r="J102" s="36">
        <v>0</v>
      </c>
      <c r="K102" s="36">
        <v>0</v>
      </c>
      <c r="L102" s="36">
        <v>139465.62</v>
      </c>
      <c r="M102" s="36">
        <v>10</v>
      </c>
    </row>
    <row r="103" spans="1:13" ht="15">
      <c r="A103" s="36" t="s">
        <v>163</v>
      </c>
      <c r="B103" s="36">
        <v>3109975.4</v>
      </c>
      <c r="C103" s="36">
        <v>13</v>
      </c>
      <c r="D103" s="36">
        <v>333770.98</v>
      </c>
      <c r="E103" s="36">
        <v>12</v>
      </c>
      <c r="F103" s="36">
        <v>0</v>
      </c>
      <c r="G103" s="36">
        <v>0</v>
      </c>
      <c r="H103" s="36">
        <v>3182228.13</v>
      </c>
      <c r="I103" s="36">
        <v>22</v>
      </c>
      <c r="J103" s="36">
        <v>210017.87</v>
      </c>
      <c r="K103" s="36">
        <v>17</v>
      </c>
      <c r="L103" s="36">
        <v>1060780.02</v>
      </c>
      <c r="M103" s="36">
        <v>14</v>
      </c>
    </row>
    <row r="104" spans="1:13" ht="15">
      <c r="A104" s="36" t="s">
        <v>164</v>
      </c>
      <c r="B104" s="36">
        <v>0</v>
      </c>
      <c r="C104" s="36">
        <v>0</v>
      </c>
      <c r="D104" s="36">
        <v>602235.05</v>
      </c>
      <c r="E104" s="36">
        <v>10</v>
      </c>
      <c r="F104" s="36">
        <v>0</v>
      </c>
      <c r="G104" s="36">
        <v>0</v>
      </c>
      <c r="H104" s="36">
        <v>1391198.69</v>
      </c>
      <c r="I104" s="36">
        <v>20</v>
      </c>
      <c r="J104" s="36">
        <v>476582.66</v>
      </c>
      <c r="K104" s="36">
        <v>18</v>
      </c>
      <c r="L104" s="36">
        <v>162796.09</v>
      </c>
      <c r="M104" s="36">
        <v>12</v>
      </c>
    </row>
    <row r="105" spans="1:13" ht="15">
      <c r="A105" s="36" t="s">
        <v>165</v>
      </c>
      <c r="B105" s="36">
        <v>5043968.33</v>
      </c>
      <c r="C105" s="36">
        <v>41</v>
      </c>
      <c r="D105" s="36">
        <v>0</v>
      </c>
      <c r="E105" s="36">
        <v>0</v>
      </c>
      <c r="F105" s="36">
        <v>1138932.63</v>
      </c>
      <c r="G105" s="36">
        <v>15</v>
      </c>
      <c r="H105" s="36">
        <v>5217741.77</v>
      </c>
      <c r="I105" s="36">
        <v>72</v>
      </c>
      <c r="J105" s="36">
        <v>512627.57</v>
      </c>
      <c r="K105" s="36">
        <v>21</v>
      </c>
      <c r="L105" s="36">
        <v>1194468.88</v>
      </c>
      <c r="M105" s="36">
        <v>26</v>
      </c>
    </row>
    <row r="106" spans="1:13" ht="15">
      <c r="A106" s="36" t="s">
        <v>166</v>
      </c>
      <c r="B106" s="36">
        <v>4019787.82</v>
      </c>
      <c r="C106" s="36">
        <v>15</v>
      </c>
      <c r="D106" s="36">
        <v>0</v>
      </c>
      <c r="E106" s="36">
        <v>0</v>
      </c>
      <c r="F106" s="36">
        <v>0</v>
      </c>
      <c r="G106" s="36">
        <v>0</v>
      </c>
      <c r="H106" s="36">
        <v>3846724.91</v>
      </c>
      <c r="I106" s="36">
        <v>25</v>
      </c>
      <c r="J106" s="36">
        <v>87302.5</v>
      </c>
      <c r="K106" s="36">
        <v>10</v>
      </c>
      <c r="L106" s="36">
        <v>1001140.79</v>
      </c>
      <c r="M106" s="36">
        <v>11</v>
      </c>
    </row>
    <row r="107" spans="1:13" ht="15">
      <c r="A107" s="36" t="s">
        <v>167</v>
      </c>
      <c r="B107" s="36">
        <v>41365309.37</v>
      </c>
      <c r="C107" s="36">
        <v>110</v>
      </c>
      <c r="D107" s="36">
        <v>3692826.25</v>
      </c>
      <c r="E107" s="36">
        <v>19</v>
      </c>
      <c r="F107" s="36">
        <v>5596980.15</v>
      </c>
      <c r="G107" s="36">
        <v>45</v>
      </c>
      <c r="H107" s="36">
        <v>40467277.46</v>
      </c>
      <c r="I107" s="36">
        <v>210</v>
      </c>
      <c r="J107" s="36">
        <v>3122354.87</v>
      </c>
      <c r="K107" s="36">
        <v>26</v>
      </c>
      <c r="L107" s="36">
        <v>5427585</v>
      </c>
      <c r="M107" s="36">
        <v>83</v>
      </c>
    </row>
    <row r="108" spans="1:13" ht="15">
      <c r="A108" s="36" t="s">
        <v>168</v>
      </c>
      <c r="B108" s="36">
        <v>12383261.11</v>
      </c>
      <c r="C108" s="36">
        <v>16</v>
      </c>
      <c r="D108" s="36">
        <v>0</v>
      </c>
      <c r="E108" s="36">
        <v>0</v>
      </c>
      <c r="F108" s="36">
        <v>0</v>
      </c>
      <c r="G108" s="36">
        <v>0</v>
      </c>
      <c r="H108" s="36">
        <v>11176796.17</v>
      </c>
      <c r="I108" s="36">
        <v>30</v>
      </c>
      <c r="J108" s="36">
        <v>8887079.64</v>
      </c>
      <c r="K108" s="36">
        <v>12</v>
      </c>
      <c r="L108" s="36">
        <v>0</v>
      </c>
      <c r="M108" s="36">
        <v>0</v>
      </c>
    </row>
    <row r="109" spans="1:13" ht="15">
      <c r="A109" s="36" t="s">
        <v>169</v>
      </c>
      <c r="B109" s="36">
        <v>0</v>
      </c>
      <c r="C109" s="36">
        <v>0</v>
      </c>
      <c r="D109" s="36">
        <v>219784.72</v>
      </c>
      <c r="E109" s="36">
        <v>14</v>
      </c>
      <c r="F109" s="36">
        <v>0</v>
      </c>
      <c r="G109" s="36">
        <v>0</v>
      </c>
      <c r="H109" s="36">
        <v>0</v>
      </c>
      <c r="I109" s="36">
        <v>0</v>
      </c>
      <c r="J109" s="36">
        <v>193274</v>
      </c>
      <c r="K109" s="36">
        <v>24</v>
      </c>
      <c r="L109" s="36">
        <v>0</v>
      </c>
      <c r="M109" s="36">
        <v>0</v>
      </c>
    </row>
    <row r="110" spans="1:13" ht="15">
      <c r="A110" s="36" t="s">
        <v>170</v>
      </c>
      <c r="B110" s="36">
        <v>0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387199.91</v>
      </c>
      <c r="K110" s="36">
        <v>12</v>
      </c>
      <c r="L110" s="36">
        <v>0</v>
      </c>
      <c r="M110" s="36">
        <v>0</v>
      </c>
    </row>
    <row r="111" spans="1:13" ht="15">
      <c r="A111" s="36" t="s">
        <v>171</v>
      </c>
      <c r="B111" s="36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441832.55</v>
      </c>
      <c r="I111" s="36">
        <v>15</v>
      </c>
      <c r="J111" s="36">
        <v>0</v>
      </c>
      <c r="K111" s="36">
        <v>0</v>
      </c>
      <c r="L111" s="36">
        <v>0</v>
      </c>
      <c r="M111" s="36">
        <v>0</v>
      </c>
    </row>
    <row r="112" spans="1:13" ht="15">
      <c r="A112" s="36" t="s">
        <v>172</v>
      </c>
      <c r="B112" s="36">
        <v>12454887.89</v>
      </c>
      <c r="C112" s="36">
        <v>47</v>
      </c>
      <c r="D112" s="36">
        <v>4941895.24</v>
      </c>
      <c r="E112" s="36">
        <v>17</v>
      </c>
      <c r="F112" s="36">
        <v>1745939.53</v>
      </c>
      <c r="G112" s="36">
        <v>21</v>
      </c>
      <c r="H112" s="36">
        <v>11579645.6</v>
      </c>
      <c r="I112" s="36">
        <v>86</v>
      </c>
      <c r="J112" s="36">
        <v>4772962.41</v>
      </c>
      <c r="K112" s="36">
        <v>28</v>
      </c>
      <c r="L112" s="36">
        <v>1844844.22</v>
      </c>
      <c r="M112" s="36">
        <v>41</v>
      </c>
    </row>
    <row r="113" spans="1:13" ht="15">
      <c r="A113" s="36" t="s">
        <v>173</v>
      </c>
      <c r="B113" s="36">
        <v>0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1077503.12</v>
      </c>
      <c r="I113" s="36">
        <v>11</v>
      </c>
      <c r="J113" s="36">
        <v>0</v>
      </c>
      <c r="K113" s="36">
        <v>0</v>
      </c>
      <c r="L113" s="36">
        <v>0</v>
      </c>
      <c r="M113" s="36">
        <v>0</v>
      </c>
    </row>
    <row r="114" spans="1:13" ht="15">
      <c r="A114" s="36" t="s">
        <v>174</v>
      </c>
      <c r="B114" s="36">
        <v>0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161258.81</v>
      </c>
      <c r="K114" s="36">
        <v>10</v>
      </c>
      <c r="L114" s="36">
        <v>0</v>
      </c>
      <c r="M114" s="36">
        <v>0</v>
      </c>
    </row>
    <row r="115" spans="1:13" ht="15">
      <c r="A115" s="36" t="s">
        <v>175</v>
      </c>
      <c r="B115" s="36">
        <v>84804687.98</v>
      </c>
      <c r="C115" s="36">
        <v>119</v>
      </c>
      <c r="D115" s="36">
        <v>46180071.76</v>
      </c>
      <c r="E115" s="36">
        <v>32</v>
      </c>
      <c r="F115" s="36">
        <v>9964527.11</v>
      </c>
      <c r="G115" s="36">
        <v>44</v>
      </c>
      <c r="H115" s="36">
        <v>83955961.24</v>
      </c>
      <c r="I115" s="36">
        <v>212</v>
      </c>
      <c r="J115" s="36">
        <v>43939452.25</v>
      </c>
      <c r="K115" s="36">
        <v>48</v>
      </c>
      <c r="L115" s="36">
        <v>9790807</v>
      </c>
      <c r="M115" s="36">
        <v>79</v>
      </c>
    </row>
    <row r="116" spans="1:13" ht="15">
      <c r="A116" s="36" t="s">
        <v>176</v>
      </c>
      <c r="B116" s="36">
        <v>2502052.81</v>
      </c>
      <c r="C116" s="36">
        <v>22</v>
      </c>
      <c r="D116" s="36">
        <v>1015542.5</v>
      </c>
      <c r="E116" s="36">
        <v>32</v>
      </c>
      <c r="F116" s="36">
        <v>0</v>
      </c>
      <c r="G116" s="36">
        <v>0</v>
      </c>
      <c r="H116" s="36">
        <v>2409256.37</v>
      </c>
      <c r="I116" s="36">
        <v>38</v>
      </c>
      <c r="J116" s="36">
        <v>988147.04</v>
      </c>
      <c r="K116" s="36">
        <v>48</v>
      </c>
      <c r="L116" s="36">
        <v>0</v>
      </c>
      <c r="M116" s="36">
        <v>0</v>
      </c>
    </row>
    <row r="117" spans="1:13" ht="15">
      <c r="A117" s="36" t="s">
        <v>177</v>
      </c>
      <c r="B117" s="36">
        <v>10392457.48</v>
      </c>
      <c r="C117" s="36">
        <v>37</v>
      </c>
      <c r="D117" s="36">
        <v>0</v>
      </c>
      <c r="E117" s="36">
        <v>0</v>
      </c>
      <c r="F117" s="36">
        <v>890764.87</v>
      </c>
      <c r="G117" s="36">
        <v>17</v>
      </c>
      <c r="H117" s="36">
        <v>10423224.68</v>
      </c>
      <c r="I117" s="36">
        <v>72</v>
      </c>
      <c r="J117" s="36">
        <v>2509322.63</v>
      </c>
      <c r="K117" s="36">
        <v>16</v>
      </c>
      <c r="L117" s="36">
        <v>828916.02</v>
      </c>
      <c r="M117" s="36">
        <v>29</v>
      </c>
    </row>
    <row r="118" spans="1:13" ht="15">
      <c r="A118" s="36" t="s">
        <v>178</v>
      </c>
      <c r="B118" s="36">
        <v>18954841.32</v>
      </c>
      <c r="C118" s="36">
        <v>63</v>
      </c>
      <c r="D118" s="36">
        <v>507446.86</v>
      </c>
      <c r="E118" s="36">
        <v>12</v>
      </c>
      <c r="F118" s="36">
        <v>2456153.84</v>
      </c>
      <c r="G118" s="36">
        <v>25</v>
      </c>
      <c r="H118" s="36">
        <v>17489525.24</v>
      </c>
      <c r="I118" s="36">
        <v>107</v>
      </c>
      <c r="J118" s="36">
        <v>345117.62</v>
      </c>
      <c r="K118" s="36">
        <v>13</v>
      </c>
      <c r="L118" s="36">
        <v>2140761.58</v>
      </c>
      <c r="M118" s="36">
        <v>41</v>
      </c>
    </row>
    <row r="119" spans="1:13" ht="15">
      <c r="A119" s="36" t="s">
        <v>179</v>
      </c>
      <c r="B119" s="36">
        <v>8611947.72</v>
      </c>
      <c r="C119" s="36">
        <v>15</v>
      </c>
      <c r="D119" s="36">
        <v>0</v>
      </c>
      <c r="E119" s="36">
        <v>0</v>
      </c>
      <c r="F119" s="36">
        <v>0</v>
      </c>
      <c r="G119" s="36">
        <v>0</v>
      </c>
      <c r="H119" s="36">
        <v>8521956.81</v>
      </c>
      <c r="I119" s="36">
        <v>30</v>
      </c>
      <c r="J119" s="36">
        <v>0</v>
      </c>
      <c r="K119" s="36">
        <v>0</v>
      </c>
      <c r="L119" s="36">
        <v>310624.27</v>
      </c>
      <c r="M119" s="36">
        <v>10</v>
      </c>
    </row>
    <row r="120" spans="1:13" ht="15">
      <c r="A120" s="36" t="s">
        <v>180</v>
      </c>
      <c r="B120" s="36">
        <v>12963614.21</v>
      </c>
      <c r="C120" s="36">
        <v>56</v>
      </c>
      <c r="D120" s="36">
        <v>4012165.57</v>
      </c>
      <c r="E120" s="36">
        <v>11</v>
      </c>
      <c r="F120" s="36">
        <v>1255726.21</v>
      </c>
      <c r="G120" s="36">
        <v>22</v>
      </c>
      <c r="H120" s="36">
        <v>12428057.62</v>
      </c>
      <c r="I120" s="36">
        <v>98</v>
      </c>
      <c r="J120" s="36">
        <v>4147180.92</v>
      </c>
      <c r="K120" s="36">
        <v>15</v>
      </c>
      <c r="L120" s="36">
        <v>1236214.26</v>
      </c>
      <c r="M120" s="36">
        <v>37</v>
      </c>
    </row>
    <row r="121" spans="1:13" ht="15">
      <c r="A121" s="36" t="s">
        <v>181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110745</v>
      </c>
      <c r="K121" s="36">
        <v>12</v>
      </c>
      <c r="L121" s="36">
        <v>0</v>
      </c>
      <c r="M121" s="36">
        <v>0</v>
      </c>
    </row>
    <row r="122" spans="1:13" ht="15">
      <c r="A122" s="36" t="s">
        <v>182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178104.5</v>
      </c>
      <c r="K122" s="36">
        <v>15</v>
      </c>
      <c r="L122" s="36">
        <v>0</v>
      </c>
      <c r="M122" s="36">
        <v>0</v>
      </c>
    </row>
    <row r="123" spans="1:13" ht="15">
      <c r="A123" s="36" t="s">
        <v>183</v>
      </c>
      <c r="B123" s="36">
        <v>40814471.59</v>
      </c>
      <c r="C123" s="36">
        <v>94</v>
      </c>
      <c r="D123" s="36">
        <v>64225127.65</v>
      </c>
      <c r="E123" s="36">
        <v>155</v>
      </c>
      <c r="F123" s="36">
        <v>13712395.51</v>
      </c>
      <c r="G123" s="36">
        <v>53</v>
      </c>
      <c r="H123" s="36">
        <v>37485243.68</v>
      </c>
      <c r="I123" s="36">
        <v>154</v>
      </c>
      <c r="J123" s="36">
        <v>57719046.24</v>
      </c>
      <c r="K123" s="36">
        <v>257</v>
      </c>
      <c r="L123" s="36">
        <v>11870554.33</v>
      </c>
      <c r="M123" s="36">
        <v>89</v>
      </c>
    </row>
    <row r="124" spans="1:13" ht="15">
      <c r="A124" s="36" t="s">
        <v>184</v>
      </c>
      <c r="B124" s="36">
        <v>8066909.17</v>
      </c>
      <c r="C124" s="36">
        <v>11</v>
      </c>
      <c r="D124" s="36">
        <v>10859923</v>
      </c>
      <c r="E124" s="36">
        <v>21</v>
      </c>
      <c r="F124" s="36">
        <v>0</v>
      </c>
      <c r="G124" s="36">
        <v>0</v>
      </c>
      <c r="H124" s="36">
        <v>6907129.84</v>
      </c>
      <c r="I124" s="36">
        <v>16</v>
      </c>
      <c r="J124" s="36">
        <v>9272149.06</v>
      </c>
      <c r="K124" s="36">
        <v>27</v>
      </c>
      <c r="L124" s="36">
        <v>2960144.98</v>
      </c>
      <c r="M124" s="36">
        <v>13</v>
      </c>
    </row>
    <row r="125" spans="1:13" ht="15">
      <c r="A125" s="36" t="s">
        <v>185</v>
      </c>
      <c r="B125" s="36">
        <v>0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456027.33</v>
      </c>
      <c r="K125" s="36">
        <v>12</v>
      </c>
      <c r="L125" s="36">
        <v>0</v>
      </c>
      <c r="M125" s="36">
        <v>0</v>
      </c>
    </row>
    <row r="126" spans="1:13" ht="15">
      <c r="A126" s="36" t="s">
        <v>186</v>
      </c>
      <c r="B126" s="36">
        <v>5705549.35</v>
      </c>
      <c r="C126" s="36">
        <v>20</v>
      </c>
      <c r="D126" s="36">
        <v>397934.68</v>
      </c>
      <c r="E126" s="36">
        <v>13</v>
      </c>
      <c r="F126" s="36">
        <v>0</v>
      </c>
      <c r="G126" s="36">
        <v>0</v>
      </c>
      <c r="H126" s="36">
        <v>5733908.55</v>
      </c>
      <c r="I126" s="36">
        <v>37</v>
      </c>
      <c r="J126" s="36">
        <v>376455.86</v>
      </c>
      <c r="K126" s="36">
        <v>21</v>
      </c>
      <c r="L126" s="36">
        <v>0</v>
      </c>
      <c r="M126" s="36">
        <v>0</v>
      </c>
    </row>
    <row r="127" spans="1:13" ht="15">
      <c r="A127" s="36" t="s">
        <v>187</v>
      </c>
      <c r="B127" s="36">
        <v>690976.41</v>
      </c>
      <c r="C127" s="36">
        <v>10</v>
      </c>
      <c r="D127" s="36">
        <v>74330.59</v>
      </c>
      <c r="E127" s="36">
        <v>11</v>
      </c>
      <c r="F127" s="36">
        <v>0</v>
      </c>
      <c r="G127" s="36">
        <v>0</v>
      </c>
      <c r="H127" s="36">
        <v>606805.61</v>
      </c>
      <c r="I127" s="36">
        <v>17</v>
      </c>
      <c r="J127" s="36">
        <v>63655.11</v>
      </c>
      <c r="K127" s="36">
        <v>12</v>
      </c>
      <c r="L127" s="36">
        <v>0</v>
      </c>
      <c r="M127" s="36">
        <v>0</v>
      </c>
    </row>
    <row r="128" spans="1:13" ht="15">
      <c r="A128" s="36" t="s">
        <v>188</v>
      </c>
      <c r="B128" s="36">
        <v>0</v>
      </c>
      <c r="C128" s="36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1241982.02</v>
      </c>
      <c r="I128" s="36">
        <v>16</v>
      </c>
      <c r="J128" s="36">
        <v>702897</v>
      </c>
      <c r="K128" s="36">
        <v>14</v>
      </c>
      <c r="L128" s="36">
        <v>0</v>
      </c>
      <c r="M128" s="36">
        <v>0</v>
      </c>
    </row>
    <row r="129" spans="1:13" ht="15">
      <c r="A129" s="36" t="s">
        <v>189</v>
      </c>
      <c r="B129" s="36">
        <v>0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425580.82</v>
      </c>
      <c r="I129" s="36">
        <v>12</v>
      </c>
      <c r="J129" s="36">
        <v>0</v>
      </c>
      <c r="K129" s="36">
        <v>0</v>
      </c>
      <c r="L129" s="36">
        <v>0</v>
      </c>
      <c r="M129" s="36">
        <v>0</v>
      </c>
    </row>
    <row r="130" spans="1:13" ht="15">
      <c r="A130" s="36" t="s">
        <v>190</v>
      </c>
      <c r="B130" s="36">
        <v>0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118455.44</v>
      </c>
      <c r="I130" s="36">
        <v>11</v>
      </c>
      <c r="J130" s="36">
        <v>0</v>
      </c>
      <c r="K130" s="36">
        <v>0</v>
      </c>
      <c r="L130" s="36">
        <v>0</v>
      </c>
      <c r="M130" s="36">
        <v>0</v>
      </c>
    </row>
    <row r="131" spans="1:13" ht="15">
      <c r="A131" s="36" t="s">
        <v>191</v>
      </c>
      <c r="B131" s="36">
        <v>0</v>
      </c>
      <c r="C131" s="36">
        <v>0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119724.89</v>
      </c>
      <c r="K131" s="36">
        <v>13</v>
      </c>
      <c r="L131" s="36">
        <v>0</v>
      </c>
      <c r="M131" s="36">
        <v>0</v>
      </c>
    </row>
    <row r="132" spans="1:13" ht="15">
      <c r="A132" s="36" t="s">
        <v>192</v>
      </c>
      <c r="B132" s="36">
        <v>4155360.84</v>
      </c>
      <c r="C132" s="36">
        <v>19</v>
      </c>
      <c r="D132" s="36">
        <v>676247.16</v>
      </c>
      <c r="E132" s="36">
        <v>15</v>
      </c>
      <c r="F132" s="36">
        <v>0</v>
      </c>
      <c r="G132" s="36">
        <v>0</v>
      </c>
      <c r="H132" s="36">
        <v>4022395.32</v>
      </c>
      <c r="I132" s="36">
        <v>37</v>
      </c>
      <c r="J132" s="36">
        <v>623561.78</v>
      </c>
      <c r="K132" s="36">
        <v>23</v>
      </c>
      <c r="L132" s="36">
        <v>937062.09</v>
      </c>
      <c r="M132" s="36">
        <v>18</v>
      </c>
    </row>
    <row r="133" spans="1:13" ht="15">
      <c r="A133" s="36" t="s">
        <v>193</v>
      </c>
      <c r="B133" s="36">
        <v>9160672.69</v>
      </c>
      <c r="C133" s="36">
        <v>33</v>
      </c>
      <c r="D133" s="36">
        <v>3306684</v>
      </c>
      <c r="E133" s="36">
        <v>43</v>
      </c>
      <c r="F133" s="36">
        <v>2932557.77</v>
      </c>
      <c r="G133" s="36">
        <v>20</v>
      </c>
      <c r="H133" s="36">
        <v>8127943.93</v>
      </c>
      <c r="I133" s="36">
        <v>64</v>
      </c>
      <c r="J133" s="36">
        <v>2626696.28</v>
      </c>
      <c r="K133" s="36">
        <v>64</v>
      </c>
      <c r="L133" s="36">
        <v>2510782.33</v>
      </c>
      <c r="M133" s="36">
        <v>39</v>
      </c>
    </row>
    <row r="134" spans="1:13" ht="15">
      <c r="A134" s="36" t="s">
        <v>194</v>
      </c>
      <c r="B134" s="36">
        <v>0</v>
      </c>
      <c r="C134" s="36">
        <v>0</v>
      </c>
      <c r="D134" s="36">
        <v>0</v>
      </c>
      <c r="E134" s="36">
        <v>0</v>
      </c>
      <c r="F134" s="36">
        <v>0</v>
      </c>
      <c r="G134" s="36">
        <v>0</v>
      </c>
      <c r="H134" s="36">
        <v>620315.38</v>
      </c>
      <c r="I134" s="36">
        <v>13</v>
      </c>
      <c r="J134" s="36">
        <v>0</v>
      </c>
      <c r="K134" s="36">
        <v>0</v>
      </c>
      <c r="L134" s="36">
        <v>0</v>
      </c>
      <c r="M134" s="36">
        <v>0</v>
      </c>
    </row>
    <row r="135" spans="1:13" ht="15">
      <c r="A135" s="36" t="s">
        <v>195</v>
      </c>
      <c r="B135" s="36">
        <v>0</v>
      </c>
      <c r="C135" s="36">
        <v>0</v>
      </c>
      <c r="D135" s="36">
        <v>244318.63</v>
      </c>
      <c r="E135" s="36">
        <v>14</v>
      </c>
      <c r="F135" s="36">
        <v>0</v>
      </c>
      <c r="G135" s="36">
        <v>0</v>
      </c>
      <c r="H135" s="36">
        <v>0</v>
      </c>
      <c r="I135" s="36">
        <v>0</v>
      </c>
      <c r="J135" s="36">
        <v>203686.24</v>
      </c>
      <c r="K135" s="36">
        <v>21</v>
      </c>
      <c r="L135" s="36">
        <v>0</v>
      </c>
      <c r="M135" s="36">
        <v>0</v>
      </c>
    </row>
    <row r="136" spans="1:13" ht="15">
      <c r="A136" s="36" t="s">
        <v>196</v>
      </c>
      <c r="B136" s="36">
        <v>6256011.28</v>
      </c>
      <c r="C136" s="36">
        <v>25</v>
      </c>
      <c r="D136" s="36">
        <v>7198822.06</v>
      </c>
      <c r="E136" s="36">
        <v>51</v>
      </c>
      <c r="F136" s="36">
        <v>2499424.46</v>
      </c>
      <c r="G136" s="36">
        <v>17</v>
      </c>
      <c r="H136" s="36">
        <v>5780030.99</v>
      </c>
      <c r="I136" s="36">
        <v>43</v>
      </c>
      <c r="J136" s="36">
        <v>6493264.17</v>
      </c>
      <c r="K136" s="36">
        <v>81</v>
      </c>
      <c r="L136" s="36">
        <v>2272987.95</v>
      </c>
      <c r="M136" s="36">
        <v>26</v>
      </c>
    </row>
    <row r="137" spans="1:13" ht="15">
      <c r="A137" s="36" t="s">
        <v>197</v>
      </c>
      <c r="B137" s="36">
        <v>16730847.82</v>
      </c>
      <c r="C137" s="36">
        <v>52</v>
      </c>
      <c r="D137" s="36">
        <v>7414627.88</v>
      </c>
      <c r="E137" s="36">
        <v>37</v>
      </c>
      <c r="F137" s="36">
        <v>4818564.42</v>
      </c>
      <c r="G137" s="36">
        <v>20</v>
      </c>
      <c r="H137" s="36">
        <v>15277353.9</v>
      </c>
      <c r="I137" s="36">
        <v>89</v>
      </c>
      <c r="J137" s="36">
        <v>4992161.95</v>
      </c>
      <c r="K137" s="36">
        <v>56</v>
      </c>
      <c r="L137" s="36">
        <v>4453565.68</v>
      </c>
      <c r="M137" s="36">
        <v>38</v>
      </c>
    </row>
    <row r="138" spans="1:13" ht="15">
      <c r="A138" s="36" t="s">
        <v>198</v>
      </c>
      <c r="B138" s="36">
        <v>2117192</v>
      </c>
      <c r="C138" s="36">
        <v>11</v>
      </c>
      <c r="D138" s="36">
        <v>0</v>
      </c>
      <c r="E138" s="36">
        <v>0</v>
      </c>
      <c r="F138" s="36">
        <v>0</v>
      </c>
      <c r="G138" s="36">
        <v>0</v>
      </c>
      <c r="H138" s="36">
        <v>2005355.58</v>
      </c>
      <c r="I138" s="36">
        <v>20</v>
      </c>
      <c r="J138" s="36">
        <v>438703.68</v>
      </c>
      <c r="K138" s="36">
        <v>12</v>
      </c>
      <c r="L138" s="36">
        <v>0</v>
      </c>
      <c r="M138" s="36">
        <v>0</v>
      </c>
    </row>
    <row r="139" spans="1:13" ht="15">
      <c r="A139" s="36" t="s">
        <v>199</v>
      </c>
      <c r="B139" s="36">
        <v>0</v>
      </c>
      <c r="C139" s="36">
        <v>0</v>
      </c>
      <c r="D139" s="36">
        <v>129854.39</v>
      </c>
      <c r="E139" s="36">
        <v>12</v>
      </c>
      <c r="F139" s="36">
        <v>0</v>
      </c>
      <c r="G139" s="36">
        <v>0</v>
      </c>
      <c r="H139" s="36">
        <v>0</v>
      </c>
      <c r="I139" s="36">
        <v>0</v>
      </c>
      <c r="J139" s="36">
        <v>155203.62</v>
      </c>
      <c r="K139" s="36">
        <v>14</v>
      </c>
      <c r="L139" s="36">
        <v>0</v>
      </c>
      <c r="M139" s="36">
        <v>0</v>
      </c>
    </row>
    <row r="140" spans="1:13" ht="15">
      <c r="A140" s="36" t="s">
        <v>200</v>
      </c>
      <c r="B140" s="36">
        <v>1497023.6</v>
      </c>
      <c r="C140" s="36">
        <v>12</v>
      </c>
      <c r="D140" s="36">
        <v>0</v>
      </c>
      <c r="E140" s="36">
        <v>0</v>
      </c>
      <c r="F140" s="36">
        <v>0</v>
      </c>
      <c r="G140" s="36">
        <v>0</v>
      </c>
      <c r="H140" s="36">
        <v>1564366.44</v>
      </c>
      <c r="I140" s="36">
        <v>24</v>
      </c>
      <c r="J140" s="36">
        <v>0</v>
      </c>
      <c r="K140" s="36">
        <v>0</v>
      </c>
      <c r="L140" s="36">
        <v>345928.34</v>
      </c>
      <c r="M140" s="36">
        <v>10</v>
      </c>
    </row>
    <row r="141" spans="1:13" ht="15">
      <c r="A141" s="36" t="s">
        <v>201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809331.86</v>
      </c>
      <c r="K141" s="36">
        <v>13</v>
      </c>
      <c r="L141" s="36">
        <v>0</v>
      </c>
      <c r="M141" s="36">
        <v>0</v>
      </c>
    </row>
    <row r="142" spans="1:13" ht="15">
      <c r="A142" s="36" t="s">
        <v>202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65236.1</v>
      </c>
      <c r="K142" s="36">
        <v>10</v>
      </c>
      <c r="L142" s="36">
        <v>0</v>
      </c>
      <c r="M142" s="36">
        <v>0</v>
      </c>
    </row>
    <row r="143" spans="1:13" ht="15">
      <c r="A143" s="36" t="s">
        <v>203</v>
      </c>
      <c r="B143" s="36">
        <v>0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1940860.57</v>
      </c>
      <c r="I143" s="36">
        <v>12</v>
      </c>
      <c r="J143" s="36">
        <v>0</v>
      </c>
      <c r="K143" s="36">
        <v>0</v>
      </c>
      <c r="L143" s="36">
        <v>0</v>
      </c>
      <c r="M143" s="36">
        <v>0</v>
      </c>
    </row>
    <row r="144" spans="1:13" ht="15">
      <c r="A144" s="36" t="s">
        <v>204</v>
      </c>
      <c r="B144" s="36">
        <v>0</v>
      </c>
      <c r="C144" s="36">
        <v>0</v>
      </c>
      <c r="D144" s="36">
        <v>753322.67</v>
      </c>
      <c r="E144" s="36">
        <v>11</v>
      </c>
      <c r="F144" s="36">
        <v>0</v>
      </c>
      <c r="G144" s="36">
        <v>0</v>
      </c>
      <c r="H144" s="36">
        <v>0</v>
      </c>
      <c r="I144" s="36">
        <v>0</v>
      </c>
      <c r="J144" s="36">
        <v>735528.31</v>
      </c>
      <c r="K144" s="36">
        <v>19</v>
      </c>
      <c r="L144" s="36">
        <v>0</v>
      </c>
      <c r="M144" s="36">
        <v>0</v>
      </c>
    </row>
    <row r="145" spans="1:13" ht="15">
      <c r="A145" s="36" t="s">
        <v>205</v>
      </c>
      <c r="B145" s="36">
        <v>0</v>
      </c>
      <c r="C145" s="36">
        <v>0</v>
      </c>
      <c r="D145" s="36">
        <v>621756.76</v>
      </c>
      <c r="E145" s="36">
        <v>12</v>
      </c>
      <c r="F145" s="36">
        <v>0</v>
      </c>
      <c r="G145" s="36">
        <v>0</v>
      </c>
      <c r="H145" s="36">
        <v>1431343.28</v>
      </c>
      <c r="I145" s="36">
        <v>15</v>
      </c>
      <c r="J145" s="36">
        <v>684699.21</v>
      </c>
      <c r="K145" s="36">
        <v>16</v>
      </c>
      <c r="L145" s="36">
        <v>0</v>
      </c>
      <c r="M145" s="36">
        <v>0</v>
      </c>
    </row>
    <row r="146" spans="1:13" ht="15">
      <c r="A146" s="36" t="s">
        <v>206</v>
      </c>
      <c r="B146" s="36">
        <v>0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83465.17</v>
      </c>
      <c r="K146" s="36">
        <v>10</v>
      </c>
      <c r="L146" s="36">
        <v>0</v>
      </c>
      <c r="M146" s="36">
        <v>0</v>
      </c>
    </row>
    <row r="147" spans="1:13" ht="15">
      <c r="A147" s="36" t="s">
        <v>207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931491.97</v>
      </c>
      <c r="I147" s="36">
        <v>12</v>
      </c>
      <c r="J147" s="36">
        <v>0</v>
      </c>
      <c r="K147" s="36">
        <v>0</v>
      </c>
      <c r="L147" s="36">
        <v>0</v>
      </c>
      <c r="M147" s="36">
        <v>0</v>
      </c>
    </row>
    <row r="148" spans="1:13" ht="15">
      <c r="A148" s="36" t="s">
        <v>208</v>
      </c>
      <c r="B148" s="36">
        <v>36900158.68</v>
      </c>
      <c r="C148" s="36">
        <v>59</v>
      </c>
      <c r="D148" s="36">
        <v>9700465.67</v>
      </c>
      <c r="E148" s="36">
        <v>10</v>
      </c>
      <c r="F148" s="36">
        <v>4752999.82</v>
      </c>
      <c r="G148" s="36">
        <v>23</v>
      </c>
      <c r="H148" s="36">
        <v>36413754.74</v>
      </c>
      <c r="I148" s="36">
        <v>98</v>
      </c>
      <c r="J148" s="36">
        <v>9062008.72</v>
      </c>
      <c r="K148" s="36">
        <v>19</v>
      </c>
      <c r="L148" s="36">
        <v>4445719.27</v>
      </c>
      <c r="M148" s="36">
        <v>39</v>
      </c>
    </row>
    <row r="149" spans="1:13" ht="15">
      <c r="A149" s="36" t="s">
        <v>209</v>
      </c>
      <c r="B149" s="36">
        <v>8393221.6</v>
      </c>
      <c r="C149" s="36">
        <v>31</v>
      </c>
      <c r="D149" s="36">
        <v>1971058.38</v>
      </c>
      <c r="E149" s="36">
        <v>47</v>
      </c>
      <c r="F149" s="36">
        <v>2392081.2</v>
      </c>
      <c r="G149" s="36">
        <v>18</v>
      </c>
      <c r="H149" s="36">
        <v>7561693.59</v>
      </c>
      <c r="I149" s="36">
        <v>56</v>
      </c>
      <c r="J149" s="36">
        <v>1290862.8</v>
      </c>
      <c r="K149" s="36">
        <v>80</v>
      </c>
      <c r="L149" s="36">
        <v>2100126.35</v>
      </c>
      <c r="M149" s="36">
        <v>32</v>
      </c>
    </row>
    <row r="150" spans="1:13" ht="15">
      <c r="A150" s="36" t="s">
        <v>210</v>
      </c>
      <c r="B150" s="36">
        <v>0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93332.78</v>
      </c>
      <c r="K150" s="36">
        <v>11</v>
      </c>
      <c r="L150" s="36">
        <v>0</v>
      </c>
      <c r="M150" s="36">
        <v>0</v>
      </c>
    </row>
    <row r="151" spans="1:13" ht="15">
      <c r="A151" s="36" t="s">
        <v>211</v>
      </c>
      <c r="B151" s="36">
        <v>3645697.7</v>
      </c>
      <c r="C151" s="36">
        <v>16</v>
      </c>
      <c r="D151" s="36">
        <v>0</v>
      </c>
      <c r="E151" s="36">
        <v>0</v>
      </c>
      <c r="F151" s="36">
        <v>0</v>
      </c>
      <c r="G151" s="36">
        <v>0</v>
      </c>
      <c r="H151" s="36">
        <v>3644612.35</v>
      </c>
      <c r="I151" s="36">
        <v>31</v>
      </c>
      <c r="J151" s="36">
        <v>187254.21</v>
      </c>
      <c r="K151" s="36">
        <v>10</v>
      </c>
      <c r="L151" s="36">
        <v>1591955.21</v>
      </c>
      <c r="M151" s="36">
        <v>16</v>
      </c>
    </row>
    <row r="152" spans="1:13" ht="15">
      <c r="A152" s="36" t="s">
        <v>212</v>
      </c>
      <c r="B152" s="36">
        <v>1402987.55</v>
      </c>
      <c r="C152" s="36">
        <v>10</v>
      </c>
      <c r="D152" s="36">
        <v>2334081.08</v>
      </c>
      <c r="E152" s="36">
        <v>36</v>
      </c>
      <c r="F152" s="36">
        <v>0</v>
      </c>
      <c r="G152" s="36">
        <v>0</v>
      </c>
      <c r="H152" s="36">
        <v>1599020.69</v>
      </c>
      <c r="I152" s="36">
        <v>16</v>
      </c>
      <c r="J152" s="36">
        <v>2753960.27</v>
      </c>
      <c r="K152" s="36">
        <v>50</v>
      </c>
      <c r="L152" s="36">
        <v>0</v>
      </c>
      <c r="M152" s="36">
        <v>0</v>
      </c>
    </row>
    <row r="153" spans="1:13" ht="15">
      <c r="A153" s="36" t="s">
        <v>213</v>
      </c>
      <c r="B153" s="36">
        <v>11372835.68</v>
      </c>
      <c r="C153" s="36">
        <v>39</v>
      </c>
      <c r="D153" s="36">
        <v>0</v>
      </c>
      <c r="E153" s="36">
        <v>0</v>
      </c>
      <c r="F153" s="36">
        <v>4478508.73</v>
      </c>
      <c r="G153" s="36">
        <v>17</v>
      </c>
      <c r="H153" s="36">
        <v>11230583.18</v>
      </c>
      <c r="I153" s="36">
        <v>71</v>
      </c>
      <c r="J153" s="36">
        <v>0</v>
      </c>
      <c r="K153" s="36">
        <v>0</v>
      </c>
      <c r="L153" s="36">
        <v>4488975.26</v>
      </c>
      <c r="M153" s="36">
        <v>33</v>
      </c>
    </row>
    <row r="154" spans="1:13" ht="15">
      <c r="A154" s="36" t="s">
        <v>214</v>
      </c>
      <c r="B154" s="36">
        <v>14485774.66</v>
      </c>
      <c r="C154" s="36">
        <v>33</v>
      </c>
      <c r="D154" s="36">
        <v>17863392.62</v>
      </c>
      <c r="E154" s="36">
        <v>42</v>
      </c>
      <c r="F154" s="36">
        <v>4550076.76</v>
      </c>
      <c r="G154" s="36">
        <v>17</v>
      </c>
      <c r="H154" s="36">
        <v>13526813.24</v>
      </c>
      <c r="I154" s="36">
        <v>62</v>
      </c>
      <c r="J154" s="36">
        <v>16065484.96</v>
      </c>
      <c r="K154" s="36">
        <v>78</v>
      </c>
      <c r="L154" s="36">
        <v>4103355.52</v>
      </c>
      <c r="M154" s="36">
        <v>31</v>
      </c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36" t="s">
        <v>47</v>
      </c>
      <c r="B2" s="36">
        <v>43421778.66</v>
      </c>
      <c r="C2" s="37">
        <v>168</v>
      </c>
      <c r="D2" s="36">
        <v>15319381.61</v>
      </c>
      <c r="E2" s="37">
        <v>167</v>
      </c>
      <c r="F2" s="36">
        <v>7546914.03</v>
      </c>
      <c r="G2" s="37">
        <v>67</v>
      </c>
      <c r="H2" s="36">
        <v>42809168.87</v>
      </c>
      <c r="I2" s="37">
        <v>307</v>
      </c>
      <c r="J2" s="36">
        <v>15000232.93</v>
      </c>
      <c r="K2" s="37">
        <v>277</v>
      </c>
      <c r="L2" s="36">
        <v>7432637.49</v>
      </c>
      <c r="M2" s="38">
        <v>115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68219722.38</v>
      </c>
      <c r="C3" s="37">
        <v>218</v>
      </c>
      <c r="D3" s="36">
        <v>39436212.41</v>
      </c>
      <c r="E3" s="37">
        <v>209</v>
      </c>
      <c r="F3" s="36">
        <v>13100101.04</v>
      </c>
      <c r="G3" s="37">
        <v>94</v>
      </c>
      <c r="H3" s="36">
        <v>64878180.39</v>
      </c>
      <c r="I3" s="37">
        <v>390</v>
      </c>
      <c r="J3" s="36">
        <v>35362096.47</v>
      </c>
      <c r="K3" s="37">
        <v>340</v>
      </c>
      <c r="L3" s="36">
        <v>12237607.93</v>
      </c>
      <c r="M3" s="38">
        <v>184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33672408.78</v>
      </c>
      <c r="C4" s="37">
        <v>158</v>
      </c>
      <c r="D4" s="36">
        <v>8848118.48</v>
      </c>
      <c r="E4" s="37">
        <v>125</v>
      </c>
      <c r="F4" s="36">
        <v>4519655.1</v>
      </c>
      <c r="G4" s="37">
        <v>57</v>
      </c>
      <c r="H4" s="36">
        <v>31545790.88</v>
      </c>
      <c r="I4" s="37">
        <v>284</v>
      </c>
      <c r="J4" s="36">
        <v>7594479.22</v>
      </c>
      <c r="K4" s="37">
        <v>180</v>
      </c>
      <c r="L4" s="36">
        <v>4131304.1</v>
      </c>
      <c r="M4" s="38">
        <v>98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345739355.65</v>
      </c>
      <c r="C5" s="37">
        <v>778</v>
      </c>
      <c r="D5" s="36">
        <v>123324452.75</v>
      </c>
      <c r="E5" s="37">
        <v>266</v>
      </c>
      <c r="F5" s="36">
        <v>70469000.5</v>
      </c>
      <c r="G5" s="37">
        <v>300</v>
      </c>
      <c r="H5" s="36">
        <v>336284211.1</v>
      </c>
      <c r="I5" s="37">
        <v>1366</v>
      </c>
      <c r="J5" s="36">
        <v>117553421.45</v>
      </c>
      <c r="K5" s="37">
        <v>414</v>
      </c>
      <c r="L5" s="36">
        <v>68077059.28</v>
      </c>
      <c r="M5" s="38">
        <v>544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1447706.16</v>
      </c>
      <c r="C6" s="37">
        <v>23</v>
      </c>
      <c r="D6" s="36">
        <v>560553.45</v>
      </c>
      <c r="E6" s="37">
        <v>26</v>
      </c>
      <c r="F6" s="36">
        <v>441550.14</v>
      </c>
      <c r="G6" s="37">
        <v>10</v>
      </c>
      <c r="H6" s="36">
        <v>1351182</v>
      </c>
      <c r="I6" s="37">
        <v>39</v>
      </c>
      <c r="J6" s="36">
        <v>724665.79</v>
      </c>
      <c r="K6" s="37">
        <v>46</v>
      </c>
      <c r="L6" s="36">
        <v>357952.26</v>
      </c>
      <c r="M6" s="38">
        <v>14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45473340.57</v>
      </c>
      <c r="C7" s="37">
        <v>200</v>
      </c>
      <c r="D7" s="36">
        <v>11645957.3</v>
      </c>
      <c r="E7" s="37">
        <v>73</v>
      </c>
      <c r="F7" s="36">
        <v>4439676.22</v>
      </c>
      <c r="G7" s="37">
        <v>62</v>
      </c>
      <c r="H7" s="36">
        <v>43363590.96</v>
      </c>
      <c r="I7" s="37">
        <v>338</v>
      </c>
      <c r="J7" s="36">
        <v>10611180.63</v>
      </c>
      <c r="K7" s="37">
        <v>108</v>
      </c>
      <c r="L7" s="36">
        <v>4084990.52</v>
      </c>
      <c r="M7" s="38">
        <v>110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6310321.29</v>
      </c>
      <c r="C8" s="37">
        <v>71</v>
      </c>
      <c r="D8" s="36">
        <v>3736105.16</v>
      </c>
      <c r="E8" s="37">
        <v>120</v>
      </c>
      <c r="F8" s="36">
        <v>1206823.03</v>
      </c>
      <c r="G8" s="37">
        <v>16</v>
      </c>
      <c r="H8" s="36">
        <v>6175647.01</v>
      </c>
      <c r="I8" s="37">
        <v>107</v>
      </c>
      <c r="J8" s="36">
        <v>3596529.57</v>
      </c>
      <c r="K8" s="37">
        <v>194</v>
      </c>
      <c r="L8" s="36">
        <v>1179213.4</v>
      </c>
      <c r="M8" s="38">
        <v>27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65808220.91</v>
      </c>
      <c r="C9" s="37">
        <v>190</v>
      </c>
      <c r="D9" s="36">
        <v>73376437.53</v>
      </c>
      <c r="E9" s="37">
        <v>241</v>
      </c>
      <c r="F9" s="36">
        <v>17502304.41</v>
      </c>
      <c r="G9" s="37">
        <v>88</v>
      </c>
      <c r="H9" s="36">
        <v>60746494.23</v>
      </c>
      <c r="I9" s="37">
        <v>332</v>
      </c>
      <c r="J9" s="36">
        <v>66129577.75</v>
      </c>
      <c r="K9" s="37">
        <v>393</v>
      </c>
      <c r="L9" s="36">
        <v>15125584.27</v>
      </c>
      <c r="M9" s="38">
        <v>153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19126344.36</v>
      </c>
      <c r="C10" s="37">
        <v>107</v>
      </c>
      <c r="D10" s="36">
        <v>5084928.7</v>
      </c>
      <c r="E10" s="37">
        <v>66</v>
      </c>
      <c r="F10" s="36">
        <v>2117931.19</v>
      </c>
      <c r="G10" s="37">
        <v>33</v>
      </c>
      <c r="H10" s="36">
        <v>19217891.57</v>
      </c>
      <c r="I10" s="37">
        <v>195</v>
      </c>
      <c r="J10" s="36">
        <v>4923837.84</v>
      </c>
      <c r="K10" s="37">
        <v>99</v>
      </c>
      <c r="L10" s="36">
        <v>2075069.01</v>
      </c>
      <c r="M10" s="38">
        <v>53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27966566.31</v>
      </c>
      <c r="C11" s="37">
        <v>164</v>
      </c>
      <c r="D11" s="36">
        <v>9147182.37</v>
      </c>
      <c r="E11" s="37">
        <v>176</v>
      </c>
      <c r="F11" s="36">
        <v>4335315</v>
      </c>
      <c r="G11" s="37">
        <v>46</v>
      </c>
      <c r="H11" s="36">
        <v>26811252.27</v>
      </c>
      <c r="I11" s="37">
        <v>280</v>
      </c>
      <c r="J11" s="36">
        <v>8590492.88</v>
      </c>
      <c r="K11" s="37">
        <v>272</v>
      </c>
      <c r="L11" s="36">
        <v>4132049.39</v>
      </c>
      <c r="M11" s="38">
        <v>79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41307724.33</v>
      </c>
      <c r="C12" s="37">
        <v>113</v>
      </c>
      <c r="D12" s="36">
        <v>61865154.04</v>
      </c>
      <c r="E12" s="37">
        <v>101</v>
      </c>
      <c r="F12" s="36">
        <v>7120742.24</v>
      </c>
      <c r="G12" s="37">
        <v>10</v>
      </c>
      <c r="H12" s="36">
        <v>37849376.45</v>
      </c>
      <c r="I12" s="37">
        <v>148</v>
      </c>
      <c r="J12" s="36">
        <v>30696488.02</v>
      </c>
      <c r="K12" s="37">
        <v>130</v>
      </c>
      <c r="L12" s="36">
        <v>5547661.83</v>
      </c>
      <c r="M12" s="38">
        <v>12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104205219.97</v>
      </c>
      <c r="C13" s="37">
        <v>358</v>
      </c>
      <c r="D13" s="36">
        <v>48005385.37</v>
      </c>
      <c r="E13" s="37">
        <v>325</v>
      </c>
      <c r="F13" s="36">
        <v>21690611</v>
      </c>
      <c r="G13" s="37">
        <v>141</v>
      </c>
      <c r="H13" s="36">
        <v>97780106.98</v>
      </c>
      <c r="I13" s="37">
        <v>671</v>
      </c>
      <c r="J13" s="36">
        <v>42850502.68</v>
      </c>
      <c r="K13" s="37">
        <v>487</v>
      </c>
      <c r="L13" s="36">
        <v>19243580.57</v>
      </c>
      <c r="M13" s="38">
        <v>257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102508155.89</v>
      </c>
      <c r="C14" s="37">
        <v>347</v>
      </c>
      <c r="D14" s="36">
        <v>28712525.09</v>
      </c>
      <c r="E14" s="37">
        <v>246</v>
      </c>
      <c r="F14" s="36">
        <v>20230316.6</v>
      </c>
      <c r="G14" s="37">
        <v>136</v>
      </c>
      <c r="H14" s="36">
        <v>97279585.11</v>
      </c>
      <c r="I14" s="37">
        <v>635</v>
      </c>
      <c r="J14" s="36">
        <v>24882260.24</v>
      </c>
      <c r="K14" s="37">
        <v>392</v>
      </c>
      <c r="L14" s="36">
        <v>18905719.08</v>
      </c>
      <c r="M14" s="38">
        <v>248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80557849.03</v>
      </c>
      <c r="C15" s="37">
        <v>324</v>
      </c>
      <c r="D15" s="36">
        <v>33556977.7</v>
      </c>
      <c r="E15" s="37">
        <v>322</v>
      </c>
      <c r="F15" s="36">
        <v>17716764.98</v>
      </c>
      <c r="G15" s="37">
        <v>137</v>
      </c>
      <c r="H15" s="36">
        <v>77106412.86</v>
      </c>
      <c r="I15" s="37">
        <v>565</v>
      </c>
      <c r="J15" s="36">
        <v>30051272.63</v>
      </c>
      <c r="K15" s="37">
        <v>527</v>
      </c>
      <c r="L15" s="36">
        <v>15953966.37</v>
      </c>
      <c r="M15" s="38">
        <v>242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95409715.16</v>
      </c>
      <c r="C16" s="37">
        <v>341</v>
      </c>
      <c r="D16" s="36">
        <v>67542912.27</v>
      </c>
      <c r="E16" s="37">
        <v>363</v>
      </c>
      <c r="F16" s="36">
        <v>21833049.21</v>
      </c>
      <c r="G16" s="37">
        <v>142</v>
      </c>
      <c r="H16" s="36">
        <v>90627646</v>
      </c>
      <c r="I16" s="37">
        <v>632</v>
      </c>
      <c r="J16" s="36">
        <v>61890779.8</v>
      </c>
      <c r="K16" s="37">
        <v>606</v>
      </c>
      <c r="L16" s="36">
        <v>20185079.06</v>
      </c>
      <c r="M16" s="38">
        <v>259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2017-12-27T21:09:29Z</dcterms:modified>
  <cp:category/>
  <cp:version/>
  <cp:contentType/>
  <cp:contentStatus/>
</cp:coreProperties>
</file>