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<sst xmlns="http://schemas.openxmlformats.org/spreadsheetml/2006/main" count="167" uniqueCount="131">
  <si>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</si>
  <si>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</si>
  <si>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</si>
  <si>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</si>
  <si>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</si>
  <si>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</si>
  <si>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</si>
  <si>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</si>
  <si>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</si>
  <si>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</si>
  <si>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</si>
  <si>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</si>
  <si>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</si>
  <si>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</si>
  <si>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</si>
  <si>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</si>
  <si>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</si>
  <si>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</si>
  <si>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</si>
  <si>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</si>
  <si>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</si>
  <si>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</si>
  <si>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</si>
  <si>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</si>
  <si>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</si>
  <si>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</si>
  <si>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</si>
  <si>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</si>
  <si>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</si>
  <si>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</si>
  <si>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</si>
  <si>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</si>
  <si>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</si>
  <si>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</si>
  <si>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</si>
  <si>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</si>
  <si>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</si>
  <si>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</si>
  <si>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</si>
  <si>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</si>
  <si>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</si>
  <si>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</si>
  <si>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</si>
  <si>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</si>
  <si>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</si>
  <si>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</si>
  <si>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</si>
  <si>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</si>
  <si>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</si>
  <si>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</si>
  <si>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</si>
  <si>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</si>
  <si>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</si>
  <si>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</si>
  <si>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</si>
  <si>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</si>
  <si>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</si>
  <si>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</si>
  <si>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</si>
  <si>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</si>
  <si>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</si>
  <si>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</si>
  <si>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</si>
  <si>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</si>
  <si>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</si>
  <si>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</si>
  <si>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</si>
  <si>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</si>
  <si>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</si>
  <si>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</si>
  <si>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</si>
  <si>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</si>
  <si>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</si>
  <si>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</si>
  <si>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</si>
  <si>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</si>
  <si>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CRAFTSBURY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</si>
  <si>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</si>
  <si>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</si>
  <si>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</si>
  <si>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</si>
  <si>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</si>
  <si>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</si>
  <si>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</si>
  <si>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</si>
  <si>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</si>
  <si>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</si>
  <si>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JAMAICA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</si>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</sst>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\ \(#,##0.00\)"/>
    <numFmt numFmtId="166" formatCode="#,##0;\ \(#,##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left"/>
    </xf>
    <xf numFmtId="165" fontId="23" fillId="0" borderId="21" xfId="0" applyNumberFormat="1" applyFont="1" applyFill="1" applyBorder="1" applyAlignment="1">
      <alignment horizontal="right"/>
    </xf>
    <xf numFmtId="166" fontId="23" fillId="0" borderId="2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G23" sqref="G2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42401</v>
      </c>
      <c r="F7" s="3" t="s">
        <v>3</v>
      </c>
      <c r="G7" s="5">
        <v>42429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B50" sqref="B50:K22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02/01/2016 - 02/29/2016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02/01/2015 - 03/01/2015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84018031.40999998</v>
      </c>
      <c r="D6" s="42">
        <f>SUM(D7:D51)</f>
        <v>51212963.03000001</v>
      </c>
      <c r="E6" s="43">
        <f>SUM(E7:E51)</f>
        <v>17192148.46</v>
      </c>
      <c r="F6" s="41">
        <f>SUM(F7:F51)</f>
        <v>79177165.97</v>
      </c>
      <c r="G6" s="42">
        <f>SUM(G7:G51)</f>
        <v>53255856.53</v>
      </c>
      <c r="H6" s="43">
        <f>SUM(H7:H51)</f>
        <v>16343856.680000002</v>
      </c>
      <c r="I6" s="20">
        <f>_xlfn.IFERROR((C6-F6)/F6,"")</f>
        <v>0.06113966546660906</v>
      </c>
      <c r="J6" s="20">
        <f>_xlfn.IFERROR((D6-G6)/G6,"")</f>
        <v>-0.038359978284251105</v>
      </c>
      <c r="K6" s="20">
        <f>_xlfn.IFERROR((E6-H6)/H6,"")</f>
        <v>0.05190279115932625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2704670.91</v>
      </c>
      <c r="D7" s="44">
        <f>IF('County Data'!E2&gt;9,'County Data'!D2,"*")</f>
        <v>686060.63</v>
      </c>
      <c r="E7" s="45">
        <f>IF('County Data'!G2&gt;9,'County Data'!F2,"*")</f>
        <v>495013.74</v>
      </c>
      <c r="F7" s="44">
        <f>IF('County Data'!I2&gt;9,'County Data'!H2,"*")</f>
        <v>2398674</v>
      </c>
      <c r="G7" s="44">
        <f>IF('County Data'!K2&gt;9,'County Data'!J2,"*")</f>
        <v>608351</v>
      </c>
      <c r="H7" s="45">
        <f>IF('County Data'!M2&gt;9,'County Data'!L2,"*")</f>
        <v>409797.89</v>
      </c>
      <c r="I7" s="22">
        <f aca="true" t="shared" si="0" ref="I7:I50">_xlfn.IFERROR((C7-F7)/F7,"")</f>
        <v>0.12756919447995024</v>
      </c>
      <c r="J7" s="22">
        <f aca="true" t="shared" si="1" ref="J7:J50">_xlfn.IFERROR((D7-G7)/G7,"")</f>
        <v>0.12773814787844517</v>
      </c>
      <c r="K7" s="22">
        <f aca="true" t="shared" si="2" ref="K7:K50">_xlfn.IFERROR((E7-H7)/H7,"")</f>
        <v>0.20794604384127008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4802934.09</v>
      </c>
      <c r="D8" s="44">
        <f>IF('County Data'!E3&gt;9,'County Data'!D3,"*")</f>
        <v>3218328.71</v>
      </c>
      <c r="E8" s="45">
        <f>IF('County Data'!G3&gt;9,'County Data'!F3,"*")</f>
        <v>965667.72</v>
      </c>
      <c r="F8" s="44">
        <f>IF('County Data'!I3&gt;9,'County Data'!H3,"*")</f>
        <v>4439823.04</v>
      </c>
      <c r="G8" s="44">
        <f>IF('County Data'!K3&gt;9,'County Data'!J3,"*")</f>
        <v>3670537.36</v>
      </c>
      <c r="H8" s="45">
        <f>IF('County Data'!M3&gt;9,'County Data'!L3,"*")</f>
        <v>871787.97</v>
      </c>
      <c r="I8" s="22">
        <f t="shared" si="0"/>
        <v>0.08178502763029037</v>
      </c>
      <c r="J8" s="22">
        <f t="shared" si="1"/>
        <v>-0.12319957696875204</v>
      </c>
      <c r="K8" s="22">
        <f t="shared" si="2"/>
        <v>0.10768644811650704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2272760.6</v>
      </c>
      <c r="D9" s="47">
        <f>IF('County Data'!E4&gt;9,'County Data'!D4,"*")</f>
        <v>410957.19</v>
      </c>
      <c r="E9" s="48">
        <f>IF('County Data'!G4&gt;9,'County Data'!F4,"*")</f>
        <v>331644.87</v>
      </c>
      <c r="F9" s="46">
        <f>IF('County Data'!I4&gt;9,'County Data'!H4,"*")</f>
        <v>2123645.33</v>
      </c>
      <c r="G9" s="47">
        <f>IF('County Data'!K4&gt;9,'County Data'!J4,"*")</f>
        <v>505206.71</v>
      </c>
      <c r="H9" s="48">
        <f>IF('County Data'!M4&gt;9,'County Data'!L4,"*")</f>
        <v>347525.46</v>
      </c>
      <c r="I9" s="9">
        <f t="shared" si="0"/>
        <v>0.07021665430356962</v>
      </c>
      <c r="J9" s="9">
        <f t="shared" si="1"/>
        <v>-0.1865563503699308</v>
      </c>
      <c r="K9" s="9">
        <f t="shared" si="2"/>
        <v>-0.04569619158262541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24450654.15</v>
      </c>
      <c r="D10" s="44">
        <f>IF('County Data'!E5&gt;9,'County Data'!D5,"*")</f>
        <v>6414901.19</v>
      </c>
      <c r="E10" s="45">
        <f>IF('County Data'!G5&gt;9,'County Data'!F5,"*")</f>
        <v>4918977.52</v>
      </c>
      <c r="F10" s="44">
        <f>IF('County Data'!I5&gt;9,'County Data'!H5,"*")</f>
        <v>22147077.3</v>
      </c>
      <c r="G10" s="44">
        <f>IF('County Data'!K5&gt;9,'County Data'!J5,"*")</f>
        <v>6272364.39</v>
      </c>
      <c r="H10" s="45">
        <f>IF('County Data'!M5&gt;9,'County Data'!L5,"*")</f>
        <v>4451507.58</v>
      </c>
      <c r="I10" s="22">
        <f t="shared" si="0"/>
        <v>0.10401267936153352</v>
      </c>
      <c r="J10" s="22">
        <f t="shared" si="1"/>
        <v>0.022724572607300444</v>
      </c>
      <c r="K10" s="22">
        <f t="shared" si="2"/>
        <v>0.10501384791531669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77203.8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143450.38</v>
      </c>
      <c r="G11" s="47">
        <f>IF('County Data'!K6&gt;9,'County Data'!J6,"*")</f>
        <v>37741.2</v>
      </c>
      <c r="H11" s="48" t="str">
        <f>IF('County Data'!M6&gt;9,'County Data'!L6,"*")</f>
        <v>*</v>
      </c>
      <c r="I11" s="9">
        <f t="shared" si="0"/>
        <v>-0.46180832703266456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3145590.75</v>
      </c>
      <c r="D12" s="44">
        <f>IF('County Data'!E7&gt;9,'County Data'!D7,"*")</f>
        <v>229761.35</v>
      </c>
      <c r="E12" s="45">
        <f>IF('County Data'!G7&gt;9,'County Data'!F7,"*")</f>
        <v>274395.5</v>
      </c>
      <c r="F12" s="44">
        <f>IF('County Data'!I7&gt;9,'County Data'!H7,"*")</f>
        <v>2839425.93</v>
      </c>
      <c r="G12" s="44">
        <f>IF('County Data'!K7&gt;9,'County Data'!J7,"*")</f>
        <v>292464.78</v>
      </c>
      <c r="H12" s="45">
        <f>IF('County Data'!M7&gt;9,'County Data'!L7,"*")</f>
        <v>265624.5</v>
      </c>
      <c r="I12" s="22">
        <f t="shared" si="0"/>
        <v>0.10782630980622193</v>
      </c>
      <c r="J12" s="22">
        <f t="shared" si="1"/>
        <v>-0.2143965163942134</v>
      </c>
      <c r="K12" s="22">
        <f t="shared" si="2"/>
        <v>0.03302029744997167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209459.47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194141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0.07890383793222452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5499957.41</v>
      </c>
      <c r="D14" s="44">
        <f>IF('County Data'!E9&gt;9,'County Data'!D9,"*")</f>
        <v>9436832.88</v>
      </c>
      <c r="E14" s="45">
        <f>IF('County Data'!G9&gt;9,'County Data'!F9,"*")</f>
        <v>1605799.89</v>
      </c>
      <c r="F14" s="44">
        <f>IF('County Data'!I9&gt;9,'County Data'!H9,"*")</f>
        <v>5013085.01</v>
      </c>
      <c r="G14" s="44">
        <f>IF('County Data'!K9&gt;9,'County Data'!J9,"*")</f>
        <v>9938193.72</v>
      </c>
      <c r="H14" s="45">
        <f>IF('County Data'!M9&gt;9,'County Data'!L9,"*")</f>
        <v>1508903.5</v>
      </c>
      <c r="I14" s="22">
        <f t="shared" si="0"/>
        <v>0.09712031593894722</v>
      </c>
      <c r="J14" s="22">
        <f t="shared" si="1"/>
        <v>-0.05044788360193082</v>
      </c>
      <c r="K14" s="22">
        <f t="shared" si="2"/>
        <v>0.06421642603387155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1218420.64</v>
      </c>
      <c r="D15" s="49">
        <f>IF('County Data'!E10&gt;9,'County Data'!D10,"*")</f>
        <v>186389.96</v>
      </c>
      <c r="E15" s="50">
        <f>IF('County Data'!G10&gt;9,'County Data'!F10,"*")</f>
        <v>129005.02</v>
      </c>
      <c r="F15" s="49">
        <f>IF('County Data'!I10&gt;9,'County Data'!H10,"*")</f>
        <v>1142429</v>
      </c>
      <c r="G15" s="49">
        <f>IF('County Data'!K10&gt;9,'County Data'!J10,"*")</f>
        <v>229187.14</v>
      </c>
      <c r="H15" s="50">
        <f>IF('County Data'!M10&gt;9,'County Data'!L10,"*")</f>
        <v>132316</v>
      </c>
      <c r="I15" s="23">
        <f t="shared" si="0"/>
        <v>0.0665176041574574</v>
      </c>
      <c r="J15" s="23">
        <f t="shared" si="1"/>
        <v>-0.1867346483751227</v>
      </c>
      <c r="K15" s="23">
        <f t="shared" si="2"/>
        <v>-0.025023277608150155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2015230.3</v>
      </c>
      <c r="D16" s="44">
        <f>IF('County Data'!E11&gt;9,'County Data'!D11,"*")</f>
        <v>1065554.74</v>
      </c>
      <c r="E16" s="45">
        <f>IF('County Data'!G11&gt;9,'County Data'!F11,"*")</f>
        <v>294885.26</v>
      </c>
      <c r="F16" s="44">
        <f>IF('County Data'!I11&gt;9,'County Data'!H11,"*")</f>
        <v>1903771</v>
      </c>
      <c r="G16" s="44">
        <f>IF('County Data'!K11&gt;9,'County Data'!J11,"*")</f>
        <v>1075297.16</v>
      </c>
      <c r="H16" s="45">
        <f>IF('County Data'!M11&gt;9,'County Data'!L11,"*")</f>
        <v>299492</v>
      </c>
      <c r="I16" s="22">
        <f t="shared" si="0"/>
        <v>0.05854658989973061</v>
      </c>
      <c r="J16" s="22">
        <f t="shared" si="1"/>
        <v>-0.009060211783689567</v>
      </c>
      <c r="K16" s="22">
        <f t="shared" si="2"/>
        <v>-0.015381846593565073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4428360.19</v>
      </c>
      <c r="D17" s="47">
        <f>IF('County Data'!E12&gt;9,'County Data'!D12,"*")</f>
        <v>6395326.34</v>
      </c>
      <c r="E17" s="48" t="str">
        <f>IF('County Data'!G12&gt;9,'County Data'!F12,"*")</f>
        <v>*</v>
      </c>
      <c r="F17" s="46">
        <f>IF('County Data'!I12&gt;9,'County Data'!H12,"*")</f>
        <v>4633520.92</v>
      </c>
      <c r="G17" s="47">
        <f>IF('County Data'!K12&gt;9,'County Data'!J12,"*")</f>
        <v>6367540.72</v>
      </c>
      <c r="H17" s="48" t="str">
        <f>IF('County Data'!M12&gt;9,'County Data'!L12,"*")</f>
        <v>*</v>
      </c>
      <c r="I17" s="9">
        <f t="shared" si="0"/>
        <v>-0.044277501611021</v>
      </c>
      <c r="J17" s="9">
        <f t="shared" si="1"/>
        <v>0.004363634442529346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9546601.69</v>
      </c>
      <c r="D18" s="44">
        <f>IF('County Data'!E13&gt;9,'County Data'!D13,"*")</f>
        <v>7349104.52</v>
      </c>
      <c r="E18" s="45">
        <f>IF('County Data'!G13&gt;9,'County Data'!F13,"*")</f>
        <v>2427435.52</v>
      </c>
      <c r="F18" s="44">
        <f>IF('County Data'!I13&gt;9,'County Data'!H13,"*")</f>
        <v>9508826.56</v>
      </c>
      <c r="G18" s="44">
        <f>IF('County Data'!K13&gt;9,'County Data'!J13,"*")</f>
        <v>8035487.08</v>
      </c>
      <c r="H18" s="45">
        <f>IF('County Data'!M13&gt;9,'County Data'!L13,"*")</f>
        <v>2623302.34</v>
      </c>
      <c r="I18" s="22">
        <f t="shared" si="0"/>
        <v>0.003972638449301883</v>
      </c>
      <c r="J18" s="22">
        <f t="shared" si="1"/>
        <v>-0.08541891153162062</v>
      </c>
      <c r="K18" s="22">
        <f t="shared" si="2"/>
        <v>-0.0746642188410505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8052250.6</v>
      </c>
      <c r="D19" s="47">
        <f>IF('County Data'!E14&gt;9,'County Data'!D14,"*")</f>
        <v>2805664.35</v>
      </c>
      <c r="E19" s="48">
        <f>IF('County Data'!G14&gt;9,'County Data'!F14,"*")</f>
        <v>1858155.21</v>
      </c>
      <c r="F19" s="46">
        <f>IF('County Data'!I14&gt;9,'County Data'!H14,"*")</f>
        <v>7687020.57</v>
      </c>
      <c r="G19" s="47">
        <f>IF('County Data'!K14&gt;9,'County Data'!J14,"*")</f>
        <v>2666658.6</v>
      </c>
      <c r="H19" s="48">
        <f>IF('County Data'!M14&gt;9,'County Data'!L14,"*")</f>
        <v>1745139.41</v>
      </c>
      <c r="I19" s="9">
        <f t="shared" si="0"/>
        <v>0.0475125605134161</v>
      </c>
      <c r="J19" s="9">
        <f t="shared" si="1"/>
        <v>0.05212731393512465</v>
      </c>
      <c r="K19" s="9">
        <f t="shared" si="2"/>
        <v>0.06476032765771994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7430287.82</v>
      </c>
      <c r="D20" s="44">
        <f>IF('County Data'!E15&gt;9,'County Data'!D15,"*")</f>
        <v>4990933.71</v>
      </c>
      <c r="E20" s="45">
        <f>IF('County Data'!G15&gt;9,'County Data'!F15,"*")</f>
        <v>1920696.33</v>
      </c>
      <c r="F20" s="44">
        <f>IF('County Data'!I15&gt;9,'County Data'!H15,"*")</f>
        <v>7391566.77</v>
      </c>
      <c r="G20" s="44">
        <f>IF('County Data'!K15&gt;9,'County Data'!J15,"*")</f>
        <v>5118445.39</v>
      </c>
      <c r="H20" s="45">
        <f>IF('County Data'!M15&gt;9,'County Data'!L15,"*")</f>
        <v>1817140.8</v>
      </c>
      <c r="I20" s="22">
        <f t="shared" si="0"/>
        <v>0.0052385443039163326</v>
      </c>
      <c r="J20" s="22">
        <f t="shared" si="1"/>
        <v>-0.024912189206730936</v>
      </c>
      <c r="K20" s="22">
        <f t="shared" si="2"/>
        <v>0.05698817064698565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8163648.99</v>
      </c>
      <c r="D21" s="47">
        <f>IF('County Data'!E16&gt;9,'County Data'!D16,"*")</f>
        <v>8023147.46</v>
      </c>
      <c r="E21" s="48">
        <f>IF('County Data'!G16&gt;9,'County Data'!F16,"*")</f>
        <v>1970471.88</v>
      </c>
      <c r="F21" s="46">
        <f>IF('County Data'!I16&gt;9,'County Data'!H16,"*")</f>
        <v>7610709.16</v>
      </c>
      <c r="G21" s="47">
        <f>IF('County Data'!K16&gt;9,'County Data'!J16,"*")</f>
        <v>8438381.28</v>
      </c>
      <c r="H21" s="48">
        <f>IF('County Data'!M16&gt;9,'County Data'!L16,"*")</f>
        <v>1871319.23</v>
      </c>
      <c r="I21" s="9">
        <f t="shared" si="0"/>
        <v>0.07265286563650529</v>
      </c>
      <c r="J21" s="9">
        <f t="shared" si="1"/>
        <v>-0.04920775753332627</v>
      </c>
      <c r="K21" s="9">
        <f t="shared" si="2"/>
        <v>0.052985427825694875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M8" sqref="M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02/01/2016 - 02/29/2016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02/01/2015 - 03/01/2015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2012784.13</v>
      </c>
      <c r="D6" s="42" t="str">
        <f>IF('Town Data'!E2&gt;9,'Town Data'!D2,"*")</f>
        <v>*</v>
      </c>
      <c r="E6" s="43">
        <f>IF('Town Data'!G2&gt;9,'Town Data'!F2,"*")</f>
        <v>293522.54</v>
      </c>
      <c r="F6" s="42">
        <f>IF('Town Data'!I2&gt;9,'Town Data'!H2,"*")</f>
        <v>1758409.18</v>
      </c>
      <c r="G6" s="42" t="str">
        <f>IF('Town Data'!K2&gt;9,'Town Data'!J2,"*")</f>
        <v>*</v>
      </c>
      <c r="H6" s="43">
        <f>IF('Town Data'!M2&gt;9,'Town Data'!L2,"*")</f>
        <v>262739.55</v>
      </c>
      <c r="I6" s="20">
        <f>_xlfn.IFERROR((C6-F6)/F6,"")</f>
        <v>0.14466197793621616</v>
      </c>
      <c r="J6" s="20">
        <f>_xlfn.IFERROR((D6-G6)/G6,"")</f>
      </c>
      <c r="K6" s="20">
        <f>_xlfn.IFERROR((E6-H6)/H6,"")</f>
        <v>0.11716161499096726</v>
      </c>
    </row>
    <row r="7" spans="1:12" ht="15">
      <c r="A7" s="15"/>
      <c r="B7" t="str">
        <f>'Town Data'!A3</f>
        <v>BARTON</v>
      </c>
      <c r="C7" s="51">
        <f>IF('Town Data'!C3&gt;9,'Town Data'!B3,"*")</f>
        <v>117348.5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103307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0.13592012157937022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1945730.81</v>
      </c>
      <c r="D8" s="44">
        <f>IF('Town Data'!E4&gt;9,'Town Data'!D4,"*")</f>
        <v>389533.32</v>
      </c>
      <c r="E8" s="45">
        <f>IF('Town Data'!G4&gt;9,'Town Data'!F4,"*")</f>
        <v>303350.65</v>
      </c>
      <c r="F8" s="44">
        <f>IF('Town Data'!I4&gt;9,'Town Data'!H4,"*")</f>
        <v>1755317.41</v>
      </c>
      <c r="G8" s="44">
        <f>IF('Town Data'!K4&gt;9,'Town Data'!J4,"*")</f>
        <v>380363.13</v>
      </c>
      <c r="H8" s="45">
        <f>IF('Town Data'!M4&gt;9,'Town Data'!L4,"*")</f>
        <v>244570.9</v>
      </c>
      <c r="I8" s="22">
        <f t="shared" si="0"/>
        <v>0.10847804443527974</v>
      </c>
      <c r="J8" s="22">
        <f t="shared" si="1"/>
        <v>0.02410904022164294</v>
      </c>
      <c r="K8" s="22">
        <f t="shared" si="2"/>
        <v>0.2403382822731569</v>
      </c>
      <c r="L8" s="15"/>
    </row>
    <row r="9" spans="1:12" ht="15">
      <c r="A9" s="15"/>
      <c r="B9" s="15" t="str">
        <f>'Town Data'!A5</f>
        <v>BERLIN</v>
      </c>
      <c r="C9" s="51">
        <f>IF('Town Data'!C5&gt;9,'Town Data'!B5,"*")</f>
        <v>640885.04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BRADFORD</v>
      </c>
      <c r="C10" s="52">
        <f>IF('Town Data'!C6&gt;9,'Town Data'!B6,"*")</f>
        <v>317199.45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281155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0.12820134801088373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BRANDON</v>
      </c>
      <c r="C11" s="51">
        <f>IF('Town Data'!C7&gt;9,'Town Data'!B7,"*")</f>
        <v>340077.06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301474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0.12804772550866741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BRATTLEBORO</v>
      </c>
      <c r="C12" s="52">
        <f>IF('Town Data'!C8&gt;9,'Town Data'!B8,"*")</f>
        <v>2967215.17</v>
      </c>
      <c r="D12" s="44">
        <f>IF('Town Data'!E8&gt;9,'Town Data'!D8,"*")</f>
        <v>565898.8</v>
      </c>
      <c r="E12" s="45">
        <f>IF('Town Data'!G8&gt;9,'Town Data'!F8,"*")</f>
        <v>425470.57</v>
      </c>
      <c r="F12" s="44">
        <f>IF('Town Data'!I8&gt;9,'Town Data'!H8,"*")</f>
        <v>2693535.86</v>
      </c>
      <c r="G12" s="44">
        <f>IF('Town Data'!K8&gt;9,'Town Data'!J8,"*")</f>
        <v>561246</v>
      </c>
      <c r="H12" s="45">
        <f>IF('Town Data'!M8&gt;9,'Town Data'!L8,"*")</f>
        <v>375880.45</v>
      </c>
      <c r="I12" s="22">
        <f t="shared" si="0"/>
        <v>0.10160596488216053</v>
      </c>
      <c r="J12" s="22">
        <f t="shared" si="1"/>
        <v>0.008290125898447466</v>
      </c>
      <c r="K12" s="22">
        <f t="shared" si="2"/>
        <v>0.13193056462500244</v>
      </c>
      <c r="L12" s="15"/>
    </row>
    <row r="13" spans="1:12" ht="15">
      <c r="A13" s="15"/>
      <c r="B13" s="15" t="str">
        <f>'Town Data'!A9</f>
        <v>BRISTOL</v>
      </c>
      <c r="C13" s="51">
        <f>IF('Town Data'!C9&gt;9,'Town Data'!B9,"*")</f>
        <v>298398.35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263366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0.13301773957154672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BURKE</v>
      </c>
      <c r="C14" s="52" t="str">
        <f>IF('Town Data'!C10&gt;9,'Town Data'!B10,"*")</f>
        <v>*</v>
      </c>
      <c r="D14" s="44">
        <f>IF('Town Data'!E10&gt;9,'Town Data'!D10,"*")</f>
        <v>31094.93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>
        <f>IF('Town Data'!K10&gt;9,'Town Data'!J10,"*")</f>
        <v>47681.04</v>
      </c>
      <c r="H14" s="45" t="str">
        <f>IF('Town Data'!M10&gt;9,'Town Data'!L10,"*")</f>
        <v>*</v>
      </c>
      <c r="I14" s="22">
        <f t="shared" si="0"/>
      </c>
      <c r="J14" s="22">
        <f t="shared" si="1"/>
        <v>-0.34785545785075156</v>
      </c>
      <c r="K14" s="22">
        <f t="shared" si="2"/>
      </c>
      <c r="L14" s="15"/>
    </row>
    <row r="15" spans="1:12" ht="15">
      <c r="A15" s="15"/>
      <c r="B15" s="15" t="str">
        <f>'Town Data'!A11</f>
        <v>BURLINGTON</v>
      </c>
      <c r="C15" s="51">
        <f>IF('Town Data'!C11&gt;9,'Town Data'!B11,"*")</f>
        <v>7392315.82</v>
      </c>
      <c r="D15" s="47">
        <f>IF('Town Data'!E11&gt;9,'Town Data'!D11,"*")</f>
        <v>2237850.1</v>
      </c>
      <c r="E15" s="48">
        <f>IF('Town Data'!G11&gt;9,'Town Data'!F11,"*")</f>
        <v>2538505.56</v>
      </c>
      <c r="F15" s="46">
        <f>IF('Town Data'!I11&gt;9,'Town Data'!H11,"*")</f>
        <v>6425096.5</v>
      </c>
      <c r="G15" s="47">
        <f>IF('Town Data'!K11&gt;9,'Town Data'!J11,"*")</f>
        <v>1828448</v>
      </c>
      <c r="H15" s="48">
        <f>IF('Town Data'!M11&gt;9,'Town Data'!L11,"*")</f>
        <v>2239836.85</v>
      </c>
      <c r="I15" s="9">
        <f t="shared" si="0"/>
        <v>0.15053771099002175</v>
      </c>
      <c r="J15" s="9">
        <f t="shared" si="1"/>
        <v>0.22390688715238283</v>
      </c>
      <c r="K15" s="9">
        <f t="shared" si="2"/>
        <v>0.133343957619056</v>
      </c>
      <c r="L15" s="15"/>
    </row>
    <row r="16" spans="1:12" ht="15">
      <c r="A16" s="15"/>
      <c r="B16" s="28" t="str">
        <f>'Town Data'!A12</f>
        <v>CAMBRIDGE</v>
      </c>
      <c r="C16" s="53">
        <f>IF('Town Data'!C12&gt;9,'Town Data'!B12,"*")</f>
        <v>751755.51</v>
      </c>
      <c r="D16" s="54">
        <f>IF('Town Data'!E12&gt;9,'Town Data'!D12,"*")</f>
        <v>1431370.09</v>
      </c>
      <c r="E16" s="55" t="str">
        <f>IF('Town Data'!G12&gt;9,'Town Data'!F12,"*")</f>
        <v>*</v>
      </c>
      <c r="F16" s="54">
        <f>IF('Town Data'!I12&gt;9,'Town Data'!H12,"*")</f>
        <v>783616.37</v>
      </c>
      <c r="G16" s="54">
        <f>IF('Town Data'!K12&gt;9,'Town Data'!J12,"*")</f>
        <v>1487379</v>
      </c>
      <c r="H16" s="55" t="str">
        <f>IF('Town Data'!M12&gt;9,'Town Data'!L12,"*")</f>
        <v>*</v>
      </c>
      <c r="I16" s="26">
        <f t="shared" si="0"/>
        <v>-0.04065874734087036</v>
      </c>
      <c r="J16" s="26">
        <f t="shared" si="1"/>
        <v>-0.03765611185851079</v>
      </c>
      <c r="K16" s="26">
        <f t="shared" si="2"/>
      </c>
      <c r="L16" s="15"/>
    </row>
    <row r="17" spans="1:12" ht="15">
      <c r="A17" s="15"/>
      <c r="B17" s="27" t="str">
        <f>'Town Data'!A13</f>
        <v>CASTLETON</v>
      </c>
      <c r="C17" s="52">
        <f>IF('Town Data'!C13&gt;9,'Town Data'!B13,"*")</f>
        <v>265035.98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232154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0.14163865365231693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CHESTER</v>
      </c>
      <c r="C18" s="51">
        <f>IF('Town Data'!C14&gt;9,'Town Data'!B14,"*")</f>
        <v>236870.31</v>
      </c>
      <c r="D18" s="47">
        <f>IF('Town Data'!E14&gt;9,'Town Data'!D14,"*")</f>
        <v>117546.41</v>
      </c>
      <c r="E18" s="48" t="str">
        <f>IF('Town Data'!G14&gt;9,'Town Data'!F14,"*")</f>
        <v>*</v>
      </c>
      <c r="F18" s="46">
        <f>IF('Town Data'!I14&gt;9,'Town Data'!H14,"*")</f>
        <v>251150</v>
      </c>
      <c r="G18" s="47">
        <f>IF('Town Data'!K14&gt;9,'Town Data'!J14,"*")</f>
        <v>131921</v>
      </c>
      <c r="H18" s="48" t="str">
        <f>IF('Town Data'!M14&gt;9,'Town Data'!L14,"*")</f>
        <v>*</v>
      </c>
      <c r="I18" s="9">
        <f t="shared" si="0"/>
        <v>-0.056857216802707555</v>
      </c>
      <c r="J18" s="9">
        <f t="shared" si="1"/>
        <v>-0.10896362216781252</v>
      </c>
      <c r="K18" s="9">
        <f t="shared" si="2"/>
      </c>
      <c r="L18" s="15"/>
    </row>
    <row r="19" spans="1:12" ht="15">
      <c r="A19" s="15"/>
      <c r="B19" s="27" t="str">
        <f>'Town Data'!A15</f>
        <v>COLCHESTER</v>
      </c>
      <c r="C19" s="52">
        <f>IF('Town Data'!C15&gt;9,'Town Data'!B15,"*")</f>
        <v>1810058.74</v>
      </c>
      <c r="D19" s="44" t="str">
        <f>IF('Town Data'!E15&gt;9,'Town Data'!D15,"*")</f>
        <v>*</v>
      </c>
      <c r="E19" s="45">
        <f>IF('Town Data'!G15&gt;9,'Town Data'!F15,"*")</f>
        <v>330074.61</v>
      </c>
      <c r="F19" s="44">
        <f>IF('Town Data'!I15&gt;9,'Town Data'!H15,"*")</f>
        <v>1727057</v>
      </c>
      <c r="G19" s="44" t="str">
        <f>IF('Town Data'!K15&gt;9,'Town Data'!J15,"*")</f>
        <v>*</v>
      </c>
      <c r="H19" s="45">
        <f>IF('Town Data'!M15&gt;9,'Town Data'!L15,"*")</f>
        <v>269270</v>
      </c>
      <c r="I19" s="22">
        <f t="shared" si="0"/>
        <v>0.04805964134362675</v>
      </c>
      <c r="J19" s="22">
        <f t="shared" si="1"/>
      </c>
      <c r="K19" s="22">
        <f t="shared" si="2"/>
        <v>0.22581279013629438</v>
      </c>
      <c r="L19" s="15"/>
    </row>
    <row r="20" spans="1:12" ht="15">
      <c r="A20" s="15"/>
      <c r="B20" s="15" t="str">
        <f>'Town Data'!A16</f>
        <v>CRAFTSBURY</v>
      </c>
      <c r="C20" s="51" t="str">
        <f>IF('Town Data'!C16&gt;9,'Town Data'!B16,"*")</f>
        <v>*</v>
      </c>
      <c r="D20" s="47">
        <f>IF('Town Data'!E16&gt;9,'Town Data'!D16,"*")</f>
        <v>17651.06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DERBY</v>
      </c>
      <c r="C21" s="52">
        <f>IF('Town Data'!C17&gt;9,'Town Data'!B17,"*")</f>
        <v>656489.4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582092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0.12781038048968207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DORSET</v>
      </c>
      <c r="C22" s="51">
        <f>IF('Town Data'!C18&gt;9,'Town Data'!B18,"*")</f>
        <v>296633.69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273428</v>
      </c>
      <c r="G22" s="47">
        <f>IF('Town Data'!K18&gt;9,'Town Data'!J18,"*")</f>
        <v>123141</v>
      </c>
      <c r="H22" s="48" t="str">
        <f>IF('Town Data'!M18&gt;9,'Town Data'!L18,"*")</f>
        <v>*</v>
      </c>
      <c r="I22" s="9">
        <f t="shared" si="0"/>
        <v>0.0848694720365142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DOVER</v>
      </c>
      <c r="C23" s="52">
        <f>IF('Town Data'!C19&gt;9,'Town Data'!B19,"*")</f>
        <v>966349.63</v>
      </c>
      <c r="D23" s="44">
        <f>IF('Town Data'!E19&gt;9,'Town Data'!D19,"*")</f>
        <v>936503.35</v>
      </c>
      <c r="E23" s="45">
        <f>IF('Town Data'!G19&gt;9,'Town Data'!F19,"*")</f>
        <v>321050.17</v>
      </c>
      <c r="F23" s="44">
        <f>IF('Town Data'!I19&gt;9,'Town Data'!H19,"*")</f>
        <v>1219971.8</v>
      </c>
      <c r="G23" s="44">
        <f>IF('Town Data'!K19&gt;9,'Town Data'!J19,"*")</f>
        <v>1124881.39</v>
      </c>
      <c r="H23" s="45">
        <f>IF('Town Data'!M19&gt;9,'Town Data'!L19,"*")</f>
        <v>296153.35</v>
      </c>
      <c r="I23" s="22">
        <f t="shared" si="0"/>
        <v>-0.20789182995869251</v>
      </c>
      <c r="J23" s="22">
        <f t="shared" si="1"/>
        <v>-0.1674648026668838</v>
      </c>
      <c r="K23" s="22">
        <f t="shared" si="2"/>
        <v>0.08406732525564883</v>
      </c>
      <c r="L23" s="15"/>
    </row>
    <row r="24" spans="1:12" ht="15">
      <c r="A24" s="15"/>
      <c r="B24" s="15" t="str">
        <f>'Town Data'!A20</f>
        <v>ENOSBURG</v>
      </c>
      <c r="C24" s="51">
        <f>IF('Town Data'!C20&gt;9,'Town Data'!B20,"*")</f>
        <v>289530.11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280367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0.03268255536493234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ESSEX</v>
      </c>
      <c r="C25" s="52">
        <f>IF('Town Data'!C21&gt;9,'Town Data'!B21,"*")</f>
        <v>2444419.92</v>
      </c>
      <c r="D25" s="44" t="str">
        <f>IF('Town Data'!E21&gt;9,'Town Data'!D21,"*")</f>
        <v>*</v>
      </c>
      <c r="E25" s="45">
        <f>IF('Town Data'!G21&gt;9,'Town Data'!F21,"*")</f>
        <v>256163.22</v>
      </c>
      <c r="F25" s="44">
        <f>IF('Town Data'!I21&gt;9,'Town Data'!H21,"*")</f>
        <v>2427876.05</v>
      </c>
      <c r="G25" s="44" t="str">
        <f>IF('Town Data'!K21&gt;9,'Town Data'!J21,"*")</f>
        <v>*</v>
      </c>
      <c r="H25" s="45">
        <f>IF('Town Data'!M21&gt;9,'Town Data'!L21,"*")</f>
        <v>269535</v>
      </c>
      <c r="I25" s="22">
        <f t="shared" si="0"/>
        <v>0.006814132871404252</v>
      </c>
      <c r="J25" s="22">
        <f t="shared" si="1"/>
      </c>
      <c r="K25" s="22">
        <f t="shared" si="2"/>
        <v>-0.04961055150537035</v>
      </c>
      <c r="L25" s="15"/>
    </row>
    <row r="26" spans="1:12" ht="15">
      <c r="A26" s="15"/>
      <c r="B26" s="15" t="str">
        <f>'Town Data'!A22</f>
        <v>FAIR HAVEN</v>
      </c>
      <c r="C26" s="51">
        <f>IF('Town Data'!C22&gt;9,'Town Data'!B22,"*")</f>
        <v>368289.21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311168.23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0.1835694473050801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FERRISBURGH</v>
      </c>
      <c r="C27" s="52">
        <f>IF('Town Data'!C23&gt;9,'Town Data'!B23,"*")</f>
        <v>200512.79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130044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0.541884208421765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HARDWICK</v>
      </c>
      <c r="C28" s="51">
        <f>IF('Town Data'!C24&gt;9,'Town Data'!B24,"*")</f>
        <v>228678.77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214770.45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0.06475900199492052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HARTFORD</v>
      </c>
      <c r="C29" s="52">
        <f>IF('Town Data'!C25&gt;9,'Town Data'!B25,"*")</f>
        <v>1689223.62</v>
      </c>
      <c r="D29" s="44">
        <f>IF('Town Data'!E25&gt;9,'Town Data'!D25,"*")</f>
        <v>755539.95</v>
      </c>
      <c r="E29" s="45">
        <f>IF('Town Data'!G25&gt;9,'Town Data'!F25,"*")</f>
        <v>246270.31</v>
      </c>
      <c r="F29" s="44">
        <f>IF('Town Data'!I25&gt;9,'Town Data'!H25,"*")</f>
        <v>1324294.28</v>
      </c>
      <c r="G29" s="44">
        <f>IF('Town Data'!K25&gt;9,'Town Data'!J25,"*")</f>
        <v>918741.56</v>
      </c>
      <c r="H29" s="45">
        <f>IF('Town Data'!M25&gt;9,'Town Data'!L25,"*")</f>
        <v>192533.39</v>
      </c>
      <c r="I29" s="22">
        <f t="shared" si="0"/>
        <v>0.2755651410047622</v>
      </c>
      <c r="J29" s="22">
        <f t="shared" si="1"/>
        <v>-0.17763603727690308</v>
      </c>
      <c r="K29" s="22">
        <f t="shared" si="2"/>
        <v>0.27910441923865764</v>
      </c>
      <c r="L29" s="15"/>
    </row>
    <row r="30" spans="1:12" ht="15">
      <c r="A30" s="15"/>
      <c r="B30" s="15" t="str">
        <f>'Town Data'!A26</f>
        <v>HINESBURG</v>
      </c>
      <c r="C30" s="51">
        <f>IF('Town Data'!C26&gt;9,'Town Data'!B26,"*")</f>
        <v>355116.35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324713.77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0.09362885965692172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JAMAICA</v>
      </c>
      <c r="C31" s="52" t="str">
        <f>IF('Town Data'!C27&gt;9,'Town Data'!B27,"*")</f>
        <v>*</v>
      </c>
      <c r="D31" s="44">
        <f>IF('Town Data'!E27&gt;9,'Town Data'!D27,"*")</f>
        <v>48880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JAY</v>
      </c>
      <c r="C32" s="51" t="str">
        <f>IF('Town Data'!C28&gt;9,'Town Data'!B28,"*")</f>
        <v>*</v>
      </c>
      <c r="D32" s="47">
        <f>IF('Town Data'!E28&gt;9,'Town Data'!D28,"*")</f>
        <v>795709.81</v>
      </c>
      <c r="E32" s="48" t="str">
        <f>IF('Town Data'!G28&gt;9,'Town Data'!F28,"*")</f>
        <v>*</v>
      </c>
      <c r="F32" s="46" t="str">
        <f>IF('Town Data'!I28&gt;9,'Town Data'!H28,"*")</f>
        <v>*</v>
      </c>
      <c r="G32" s="47">
        <f>IF('Town Data'!K28&gt;9,'Town Data'!J28,"*")</f>
        <v>770668</v>
      </c>
      <c r="H32" s="48" t="str">
        <f>IF('Town Data'!M28&gt;9,'Town Data'!L28,"*")</f>
        <v>*</v>
      </c>
      <c r="I32" s="9">
        <f t="shared" si="0"/>
      </c>
      <c r="J32" s="9">
        <f t="shared" si="1"/>
        <v>0.03249364187951239</v>
      </c>
      <c r="K32" s="9">
        <f t="shared" si="2"/>
      </c>
      <c r="L32" s="15"/>
    </row>
    <row r="33" spans="1:12" ht="15">
      <c r="A33" s="15"/>
      <c r="B33" s="27" t="str">
        <f>'Town Data'!A29</f>
        <v>JOHNSON</v>
      </c>
      <c r="C33" s="52">
        <f>IF('Town Data'!C29&gt;9,'Town Data'!B29,"*")</f>
        <v>189749.95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165922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0.1436093465604321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KILLINGTON</v>
      </c>
      <c r="C34" s="51">
        <f>IF('Town Data'!C30&gt;9,'Town Data'!B30,"*")</f>
        <v>3149205.56</v>
      </c>
      <c r="D34" s="47">
        <f>IF('Town Data'!E30&gt;9,'Town Data'!D30,"*")</f>
        <v>5234079.56</v>
      </c>
      <c r="E34" s="48">
        <f>IF('Town Data'!G30&gt;9,'Town Data'!F30,"*")</f>
        <v>1639513.76</v>
      </c>
      <c r="F34" s="46">
        <f>IF('Town Data'!I30&gt;9,'Town Data'!H30,"*")</f>
        <v>3686479.06</v>
      </c>
      <c r="G34" s="47">
        <f>IF('Town Data'!K30&gt;9,'Town Data'!J30,"*")</f>
        <v>5877620.08</v>
      </c>
      <c r="H34" s="48">
        <f>IF('Town Data'!M30&gt;9,'Town Data'!L30,"*")</f>
        <v>1854817</v>
      </c>
      <c r="I34" s="9">
        <f t="shared" si="0"/>
        <v>-0.14574163890680014</v>
      </c>
      <c r="J34" s="9">
        <f t="shared" si="1"/>
        <v>-0.10948998255089677</v>
      </c>
      <c r="K34" s="9">
        <f t="shared" si="2"/>
        <v>-0.1160778880072805</v>
      </c>
      <c r="L34" s="15"/>
    </row>
    <row r="35" spans="1:12" ht="15">
      <c r="A35" s="15"/>
      <c r="B35" s="27" t="str">
        <f>'Town Data'!A31</f>
        <v>LONDONDERRY</v>
      </c>
      <c r="C35" s="52">
        <f>IF('Town Data'!C31&gt;9,'Town Data'!B31,"*")</f>
        <v>252889.9</v>
      </c>
      <c r="D35" s="44">
        <f>IF('Town Data'!E31&gt;9,'Town Data'!D31,"*")</f>
        <v>87798.17</v>
      </c>
      <c r="E35" s="45" t="str">
        <f>IF('Town Data'!G31&gt;9,'Town Data'!F31,"*")</f>
        <v>*</v>
      </c>
      <c r="F35" s="44">
        <f>IF('Town Data'!I31&gt;9,'Town Data'!H31,"*")</f>
        <v>304702.22</v>
      </c>
      <c r="G35" s="44">
        <f>IF('Town Data'!K31&gt;9,'Town Data'!J31,"*")</f>
        <v>129597</v>
      </c>
      <c r="H35" s="45" t="str">
        <f>IF('Town Data'!M31&gt;9,'Town Data'!L31,"*")</f>
        <v>*</v>
      </c>
      <c r="I35" s="22">
        <f t="shared" si="0"/>
        <v>-0.17004247622482035</v>
      </c>
      <c r="J35" s="22">
        <f t="shared" si="1"/>
        <v>-0.3225293023758266</v>
      </c>
      <c r="K35" s="22">
        <f t="shared" si="2"/>
      </c>
      <c r="L35" s="15"/>
    </row>
    <row r="36" spans="1:12" ht="15">
      <c r="A36" s="15"/>
      <c r="B36" s="15" t="str">
        <f>'Town Data'!A32</f>
        <v>LUDLOW</v>
      </c>
      <c r="C36" s="51">
        <f>IF('Town Data'!C32&gt;9,'Town Data'!B32,"*")</f>
        <v>2685036.68</v>
      </c>
      <c r="D36" s="47">
        <f>IF('Town Data'!E32&gt;9,'Town Data'!D32,"*")</f>
        <v>4270897.17</v>
      </c>
      <c r="E36" s="48">
        <f>IF('Town Data'!G32&gt;9,'Town Data'!F32,"*")</f>
        <v>808368.8</v>
      </c>
      <c r="F36" s="46">
        <f>IF('Town Data'!I32&gt;9,'Town Data'!H32,"*")</f>
        <v>2851705</v>
      </c>
      <c r="G36" s="47">
        <f>IF('Town Data'!K32&gt;9,'Town Data'!J32,"*")</f>
        <v>4493514</v>
      </c>
      <c r="H36" s="48">
        <f>IF('Town Data'!M32&gt;9,'Town Data'!L32,"*")</f>
        <v>871690</v>
      </c>
      <c r="I36" s="9">
        <f t="shared" si="0"/>
        <v>-0.05844514772741214</v>
      </c>
      <c r="J36" s="9">
        <f t="shared" si="1"/>
        <v>-0.04954181293304084</v>
      </c>
      <c r="K36" s="9">
        <f t="shared" si="2"/>
        <v>-0.0726418795672773</v>
      </c>
      <c r="L36" s="15"/>
    </row>
    <row r="37" spans="1:12" ht="15">
      <c r="A37" s="15"/>
      <c r="B37" s="27" t="str">
        <f>'Town Data'!A33</f>
        <v>LYNDON</v>
      </c>
      <c r="C37" s="52">
        <f>IF('Town Data'!C33&gt;9,'Town Data'!B33,"*")</f>
        <v>765479.88</v>
      </c>
      <c r="D37" s="44" t="str">
        <f>IF('Town Data'!E33&gt;9,'Town Data'!D33,"*")</f>
        <v>*</v>
      </c>
      <c r="E37" s="45">
        <f>IF('Town Data'!G33&gt;9,'Town Data'!F33,"*")</f>
        <v>85550.77</v>
      </c>
      <c r="F37" s="44">
        <f>IF('Town Data'!I33&gt;9,'Town Data'!H33,"*")</f>
        <v>742286.74</v>
      </c>
      <c r="G37" s="44" t="str">
        <f>IF('Town Data'!K33&gt;9,'Town Data'!J33,"*")</f>
        <v>*</v>
      </c>
      <c r="H37" s="45">
        <f>IF('Town Data'!M33&gt;9,'Town Data'!L33,"*")</f>
        <v>92318</v>
      </c>
      <c r="I37" s="22">
        <f t="shared" si="0"/>
        <v>0.03124552649290221</v>
      </c>
      <c r="J37" s="22">
        <f t="shared" si="1"/>
      </c>
      <c r="K37" s="22">
        <f>_xlfn.IFERROR((E37-H37)/H37,"")</f>
        <v>-0.07330347277887299</v>
      </c>
      <c r="L37" s="15"/>
    </row>
    <row r="38" spans="1:12" ht="15">
      <c r="A38" s="15"/>
      <c r="B38" s="15" t="str">
        <f>'Town Data'!A34</f>
        <v>MANCHESTER</v>
      </c>
      <c r="C38" s="51">
        <f>IF('Town Data'!C34&gt;9,'Town Data'!B34,"*")</f>
        <v>1895644.83</v>
      </c>
      <c r="D38" s="47">
        <f>IF('Town Data'!E34&gt;9,'Town Data'!D34,"*")</f>
        <v>1776761.3</v>
      </c>
      <c r="E38" s="48">
        <f>IF('Town Data'!G34&gt;9,'Town Data'!F34,"*")</f>
        <v>419102.46</v>
      </c>
      <c r="F38" s="46">
        <f>IF('Town Data'!I34&gt;9,'Town Data'!H34,"*")</f>
        <v>1699332.21</v>
      </c>
      <c r="G38" s="47">
        <f>IF('Town Data'!K34&gt;9,'Town Data'!J34,"*")</f>
        <v>1820781.23</v>
      </c>
      <c r="H38" s="48">
        <f>IF('Town Data'!M34&gt;9,'Town Data'!L34,"*")</f>
        <v>371235.07</v>
      </c>
      <c r="I38" s="9">
        <f t="shared" si="0"/>
        <v>0.11552339139149262</v>
      </c>
      <c r="J38" s="9">
        <f t="shared" si="1"/>
        <v>-0.02417639707324967</v>
      </c>
      <c r="K38" s="9">
        <f t="shared" si="2"/>
        <v>0.12894091606162106</v>
      </c>
      <c r="L38" s="15"/>
    </row>
    <row r="39" spans="1:12" ht="15">
      <c r="A39" s="15"/>
      <c r="B39" s="27" t="str">
        <f>'Town Data'!A35</f>
        <v>MIDDLEBURY</v>
      </c>
      <c r="C39" s="52">
        <f>IF('Town Data'!C35&gt;9,'Town Data'!B35,"*")</f>
        <v>1694502.45</v>
      </c>
      <c r="D39" s="44" t="str">
        <f>IF('Town Data'!E35&gt;9,'Town Data'!D35,"*")</f>
        <v>*</v>
      </c>
      <c r="E39" s="45">
        <f>IF('Town Data'!G35&gt;9,'Town Data'!F35,"*")</f>
        <v>293049.46</v>
      </c>
      <c r="F39" s="44">
        <f>IF('Town Data'!I35&gt;9,'Town Data'!H35,"*")</f>
        <v>1519077.21</v>
      </c>
      <c r="G39" s="44" t="str">
        <f>IF('Town Data'!K35&gt;9,'Town Data'!J35,"*")</f>
        <v>*</v>
      </c>
      <c r="H39" s="45">
        <f>IF('Town Data'!M35&gt;9,'Town Data'!L35,"*")</f>
        <v>242633.36</v>
      </c>
      <c r="I39" s="22">
        <f t="shared" si="0"/>
        <v>0.11548145074205939</v>
      </c>
      <c r="J39" s="22">
        <f t="shared" si="1"/>
      </c>
      <c r="K39" s="22">
        <f t="shared" si="2"/>
        <v>0.2077871732065205</v>
      </c>
      <c r="L39" s="15"/>
    </row>
    <row r="40" spans="1:12" ht="15">
      <c r="A40" s="15"/>
      <c r="B40" s="15" t="str">
        <f>'Town Data'!A36</f>
        <v>MILTON</v>
      </c>
      <c r="C40" s="51">
        <f>IF('Town Data'!C36&gt;9,'Town Data'!B36,"*")</f>
        <v>810600.12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590346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0.37309327072598103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MONTGOMERY</v>
      </c>
      <c r="C41" s="52" t="str">
        <f>IF('Town Data'!C37&gt;9,'Town Data'!B37,"*")</f>
        <v>*</v>
      </c>
      <c r="D41" s="44">
        <f>IF('Town Data'!E37&gt;9,'Town Data'!D37,"*")</f>
        <v>81574.98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120854</v>
      </c>
      <c r="H41" s="45" t="str">
        <f>IF('Town Data'!M37&gt;9,'Town Data'!L37,"*")</f>
        <v>*</v>
      </c>
      <c r="I41" s="22">
        <f t="shared" si="0"/>
      </c>
      <c r="J41" s="22">
        <f t="shared" si="1"/>
        <v>-0.3250121634368743</v>
      </c>
      <c r="K41" s="22">
        <f t="shared" si="2"/>
      </c>
      <c r="L41" s="15"/>
    </row>
    <row r="42" spans="1:12" ht="15">
      <c r="A42" s="15"/>
      <c r="B42" s="15" t="str">
        <f>'Town Data'!A38</f>
        <v>MONTPELIER</v>
      </c>
      <c r="C42" s="51">
        <f>IF('Town Data'!C38&gt;9,'Town Data'!B38,"*")</f>
        <v>1817456.52</v>
      </c>
      <c r="D42" s="47">
        <f>IF('Town Data'!E38&gt;9,'Town Data'!D38,"*")</f>
        <v>221007.51</v>
      </c>
      <c r="E42" s="48">
        <f>IF('Town Data'!G38&gt;9,'Town Data'!F38,"*")</f>
        <v>346571.3</v>
      </c>
      <c r="F42" s="46">
        <f>IF('Town Data'!I38&gt;9,'Town Data'!H38,"*")</f>
        <v>1677038.77</v>
      </c>
      <c r="G42" s="47" t="str">
        <f>IF('Town Data'!K38&gt;9,'Town Data'!J38,"*")</f>
        <v>*</v>
      </c>
      <c r="H42" s="48">
        <f>IF('Town Data'!M38&gt;9,'Town Data'!L38,"*")</f>
        <v>315434.76</v>
      </c>
      <c r="I42" s="9">
        <f t="shared" si="0"/>
        <v>0.08372957889339672</v>
      </c>
      <c r="J42" s="9">
        <f t="shared" si="1"/>
      </c>
      <c r="K42" s="9">
        <f t="shared" si="2"/>
        <v>0.09870992023834019</v>
      </c>
      <c r="L42" s="15"/>
    </row>
    <row r="43" spans="1:12" ht="15">
      <c r="A43" s="15"/>
      <c r="B43" s="27" t="str">
        <f>'Town Data'!A39</f>
        <v>MORRISTOWN</v>
      </c>
      <c r="C43" s="52">
        <f>IF('Town Data'!C39&gt;9,'Town Data'!B39,"*")</f>
        <v>957356.85</v>
      </c>
      <c r="D43" s="44">
        <f>IF('Town Data'!E39&gt;9,'Town Data'!D39,"*")</f>
        <v>86047.83</v>
      </c>
      <c r="E43" s="45">
        <f>IF('Town Data'!G39&gt;9,'Town Data'!F39,"*")</f>
        <v>86507.28</v>
      </c>
      <c r="F43" s="44">
        <f>IF('Town Data'!I39&gt;9,'Town Data'!H39,"*")</f>
        <v>850013</v>
      </c>
      <c r="G43" s="44">
        <f>IF('Town Data'!K39&gt;9,'Town Data'!J39,"*")</f>
        <v>118917</v>
      </c>
      <c r="H43" s="45">
        <f>IF('Town Data'!M39&gt;9,'Town Data'!L39,"*")</f>
        <v>72696</v>
      </c>
      <c r="I43" s="22">
        <f t="shared" si="0"/>
        <v>0.12628495093604447</v>
      </c>
      <c r="J43" s="22">
        <f t="shared" si="1"/>
        <v>-0.27640429879663964</v>
      </c>
      <c r="K43" s="22">
        <f t="shared" si="2"/>
        <v>0.18998679432155827</v>
      </c>
      <c r="L43" s="15"/>
    </row>
    <row r="44" spans="1:12" ht="15">
      <c r="A44" s="15"/>
      <c r="B44" s="15" t="str">
        <f>'Town Data'!A40</f>
        <v>MOUNT HOLLY</v>
      </c>
      <c r="C44" s="51" t="str">
        <f>IF('Town Data'!C40&gt;9,'Town Data'!B40,"*")</f>
        <v>*</v>
      </c>
      <c r="D44" s="47">
        <f>IF('Town Data'!E40&gt;9,'Town Data'!D40,"*")</f>
        <v>37230.71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>
        <f>IF('Town Data'!K40&gt;9,'Town Data'!J40,"*")</f>
        <v>36891</v>
      </c>
      <c r="H44" s="48" t="str">
        <f>IF('Town Data'!M40&gt;9,'Town Data'!L40,"*")</f>
        <v>*</v>
      </c>
      <c r="I44" s="9">
        <f t="shared" si="0"/>
      </c>
      <c r="J44" s="9">
        <f t="shared" si="1"/>
        <v>0.00920847903282641</v>
      </c>
      <c r="K44" s="9">
        <f t="shared" si="2"/>
      </c>
      <c r="L44" s="15"/>
    </row>
    <row r="45" spans="1:12" ht="15">
      <c r="A45" s="15"/>
      <c r="B45" s="27" t="str">
        <f>'Town Data'!A41</f>
        <v>NEWPORT</v>
      </c>
      <c r="C45" s="52">
        <f>IF('Town Data'!C41&gt;9,'Town Data'!B41,"*")</f>
        <v>668784.47</v>
      </c>
      <c r="D45" s="44" t="str">
        <f>IF('Town Data'!E41&gt;9,'Town Data'!D41,"*")</f>
        <v>*</v>
      </c>
      <c r="E45" s="45">
        <f>IF('Town Data'!G41&gt;9,'Town Data'!F41,"*")</f>
        <v>102348.56</v>
      </c>
      <c r="F45" s="44">
        <f>IF('Town Data'!I41&gt;9,'Town Data'!H41,"*")</f>
        <v>633086</v>
      </c>
      <c r="G45" s="44" t="str">
        <f>IF('Town Data'!K41&gt;9,'Town Data'!J41,"*")</f>
        <v>*</v>
      </c>
      <c r="H45" s="45">
        <f>IF('Town Data'!M41&gt;9,'Town Data'!L41,"*")</f>
        <v>104921</v>
      </c>
      <c r="I45" s="22">
        <f t="shared" si="0"/>
        <v>0.056388026271312224</v>
      </c>
      <c r="J45" s="22">
        <f t="shared" si="1"/>
      </c>
      <c r="K45" s="22">
        <f t="shared" si="2"/>
        <v>-0.024517875353837672</v>
      </c>
      <c r="L45" s="15"/>
    </row>
    <row r="46" spans="1:12" ht="15">
      <c r="A46" s="15"/>
      <c r="B46" s="15" t="str">
        <f>'Town Data'!A42</f>
        <v>NORTHFIELD</v>
      </c>
      <c r="C46" s="51">
        <f>IF('Town Data'!C42&gt;9,'Town Data'!B42,"*")</f>
        <v>262432.58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283415.1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-0.07403458743023912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PITTSFIELD</v>
      </c>
      <c r="C47" s="52" t="str">
        <f>IF('Town Data'!C43&gt;9,'Town Data'!B43,"*")</f>
        <v>*</v>
      </c>
      <c r="D47" s="44">
        <f>IF('Town Data'!E43&gt;9,'Town Data'!D43,"*")</f>
        <v>86519.01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>
        <f>IF('Town Data'!K43&gt;9,'Town Data'!J43,"*")</f>
        <v>99452</v>
      </c>
      <c r="H47" s="45" t="str">
        <f>IF('Town Data'!M43&gt;9,'Town Data'!L43,"*")</f>
        <v>*</v>
      </c>
      <c r="I47" s="22">
        <f t="shared" si="0"/>
      </c>
      <c r="J47" s="22">
        <f t="shared" si="1"/>
        <v>-0.1300425330812855</v>
      </c>
      <c r="K47" s="22">
        <f t="shared" si="2"/>
      </c>
      <c r="L47" s="15"/>
    </row>
    <row r="48" spans="1:12" ht="15">
      <c r="A48" s="15"/>
      <c r="B48" s="15" t="str">
        <f>'Town Data'!A44</f>
        <v>PLYMOUTH</v>
      </c>
      <c r="C48" s="51" t="str">
        <f>IF('Town Data'!C44&gt;9,'Town Data'!B44,"*")</f>
        <v>*</v>
      </c>
      <c r="D48" s="47">
        <f>IF('Town Data'!E44&gt;9,'Town Data'!D44,"*")</f>
        <v>109438.21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>
        <f>IF('Town Data'!K44&gt;9,'Town Data'!J44,"*")</f>
        <v>130680</v>
      </c>
      <c r="H48" s="48" t="str">
        <f>IF('Town Data'!M44&gt;9,'Town Data'!L44,"*")</f>
        <v>*</v>
      </c>
      <c r="I48" s="9">
        <f t="shared" si="0"/>
      </c>
      <c r="J48" s="9">
        <f t="shared" si="1"/>
        <v>-0.16254813284358735</v>
      </c>
      <c r="K48" s="9">
        <f t="shared" si="2"/>
      </c>
      <c r="L48" s="15"/>
    </row>
    <row r="49" spans="1:12" ht="15">
      <c r="A49" s="15"/>
      <c r="B49" s="27" t="str">
        <f>'Town Data'!A45</f>
        <v>POULTNEY</v>
      </c>
      <c r="C49" s="52">
        <f>IF('Town Data'!C45&gt;9,'Town Data'!B45,"*")</f>
        <v>161493.98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 t="str">
        <f>IF('Town Data'!I45&gt;9,'Town Data'!H45,"*")</f>
        <v>*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RANDOLPH</v>
      </c>
      <c r="C50" s="51">
        <f>IF('Town Data'!C46&gt;9,'Town Data'!B46,"*")</f>
        <v>451611.77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383800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0.17668517457008864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RICHMOND</v>
      </c>
      <c r="C51" s="52">
        <f>IF('Town Data'!C47&gt;9,'Town Data'!B47,"*")</f>
        <v>252068.37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ROCKINGHAM</v>
      </c>
      <c r="C52" s="51">
        <f>IF('Town Data'!C48&gt;9,'Town Data'!B48,"*")</f>
        <v>395809.01</v>
      </c>
      <c r="D52" s="47" t="str">
        <f>IF('Town Data'!E48&gt;9,'Town Data'!D48,"*")</f>
        <v>*</v>
      </c>
      <c r="E52" s="48">
        <f>IF('Town Data'!G48&gt;9,'Town Data'!F48,"*")</f>
        <v>98815.17</v>
      </c>
      <c r="F52" s="46">
        <f>IF('Town Data'!I48&gt;9,'Town Data'!H48,"*")</f>
        <v>382573.6</v>
      </c>
      <c r="G52" s="47" t="str">
        <f>IF('Town Data'!K48&gt;9,'Town Data'!J48,"*")</f>
        <v>*</v>
      </c>
      <c r="H52" s="48">
        <f>IF('Town Data'!M48&gt;9,'Town Data'!L48,"*")</f>
        <v>83887</v>
      </c>
      <c r="I52" s="9">
        <f t="shared" si="0"/>
        <v>0.034595722234885086</v>
      </c>
      <c r="J52" s="9">
        <f t="shared" si="1"/>
      </c>
      <c r="K52" s="9">
        <f t="shared" si="2"/>
        <v>0.1779557023138269</v>
      </c>
      <c r="L52" s="15"/>
    </row>
    <row r="53" spans="1:12" ht="15">
      <c r="A53" s="15"/>
      <c r="B53" s="27" t="str">
        <f>'Town Data'!A49</f>
        <v>ROYALTON</v>
      </c>
      <c r="C53" s="52">
        <f>IF('Town Data'!C49&gt;9,'Town Data'!B49,"*")</f>
        <v>267430.49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234179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0.14199176698166782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RUTLAND</v>
      </c>
      <c r="C54" s="51">
        <f>IF('Town Data'!C50&gt;9,'Town Data'!B50,"*")</f>
        <v>4109080.17</v>
      </c>
      <c r="D54" s="47">
        <f>IF('Town Data'!E50&gt;9,'Town Data'!D50,"*")</f>
        <v>886059.07</v>
      </c>
      <c r="E54" s="48">
        <f>IF('Town Data'!G50&gt;9,'Town Data'!F50,"*")</f>
        <v>430567.79</v>
      </c>
      <c r="F54" s="46">
        <f>IF('Town Data'!I50&gt;9,'Town Data'!H50,"*")</f>
        <v>3755304.05</v>
      </c>
      <c r="G54" s="47">
        <f>IF('Town Data'!K50&gt;9,'Town Data'!J50,"*")</f>
        <v>903744</v>
      </c>
      <c r="H54" s="48">
        <f>IF('Town Data'!M50&gt;9,'Town Data'!L50,"*")</f>
        <v>418464.51</v>
      </c>
      <c r="I54" s="9">
        <f t="shared" si="0"/>
        <v>0.09420705095769812</v>
      </c>
      <c r="J54" s="9">
        <f t="shared" si="1"/>
        <v>-0.01956851719070893</v>
      </c>
      <c r="K54" s="9">
        <f t="shared" si="2"/>
        <v>0.0289230740260386</v>
      </c>
      <c r="L54" s="15"/>
    </row>
    <row r="55" spans="1:12" ht="15">
      <c r="A55" s="15"/>
      <c r="B55" s="27" t="str">
        <f>'Town Data'!A51</f>
        <v>SHELBURNE</v>
      </c>
      <c r="C55" s="52">
        <f>IF('Town Data'!C51&gt;9,'Town Data'!B51,"*")</f>
        <v>665601.51</v>
      </c>
      <c r="D55" s="44" t="str">
        <f>IF('Town Data'!E51&gt;9,'Town Data'!D51,"*")</f>
        <v>*</v>
      </c>
      <c r="E55" s="45">
        <f>IF('Town Data'!G51&gt;9,'Town Data'!F51,"*")</f>
        <v>113701.14</v>
      </c>
      <c r="F55" s="44">
        <f>IF('Town Data'!I51&gt;9,'Town Data'!H51,"*")</f>
        <v>564075</v>
      </c>
      <c r="G55" s="44" t="str">
        <f>IF('Town Data'!K51&gt;9,'Town Data'!J51,"*")</f>
        <v>*</v>
      </c>
      <c r="H55" s="45">
        <f>IF('Town Data'!M51&gt;9,'Town Data'!L51,"*")</f>
        <v>86387</v>
      </c>
      <c r="I55" s="22">
        <f t="shared" si="0"/>
        <v>0.17998760803084699</v>
      </c>
      <c r="J55" s="22">
        <f t="shared" si="1"/>
      </c>
      <c r="K55" s="22">
        <f t="shared" si="2"/>
        <v>0.31618345352888744</v>
      </c>
      <c r="L55" s="15"/>
    </row>
    <row r="56" spans="1:12" ht="15">
      <c r="A56" s="15"/>
      <c r="B56" s="15" t="str">
        <f>'Town Data'!A52</f>
        <v>SOUTH BURLINGTON</v>
      </c>
      <c r="C56" s="51">
        <f>IF('Town Data'!C52&gt;9,'Town Data'!B52,"*")</f>
        <v>6797277.75</v>
      </c>
      <c r="D56" s="47">
        <f>IF('Town Data'!E52&gt;9,'Town Data'!D52,"*")</f>
        <v>2283766.2</v>
      </c>
      <c r="E56" s="48">
        <f>IF('Town Data'!G52&gt;9,'Town Data'!F52,"*")</f>
        <v>784510.13</v>
      </c>
      <c r="F56" s="46">
        <f>IF('Town Data'!I52&gt;9,'Town Data'!H52,"*")</f>
        <v>6176930.5</v>
      </c>
      <c r="G56" s="47">
        <f>IF('Town Data'!K52&gt;9,'Town Data'!J52,"*")</f>
        <v>2471028</v>
      </c>
      <c r="H56" s="48">
        <f>IF('Town Data'!M52&gt;9,'Town Data'!L52,"*")</f>
        <v>761587.68</v>
      </c>
      <c r="I56" s="9">
        <f t="shared" si="0"/>
        <v>0.10042969562309305</v>
      </c>
      <c r="J56" s="9">
        <f t="shared" si="1"/>
        <v>-0.0757829534914213</v>
      </c>
      <c r="K56" s="9">
        <f t="shared" si="2"/>
        <v>0.03009824161021086</v>
      </c>
      <c r="L56" s="15"/>
    </row>
    <row r="57" spans="1:12" ht="15">
      <c r="A57" s="15"/>
      <c r="B57" s="27" t="str">
        <f>'Town Data'!A53</f>
        <v>SPRINGFIELD</v>
      </c>
      <c r="C57" s="52">
        <f>IF('Town Data'!C53&gt;9,'Town Data'!B53,"*")</f>
        <v>816498.72</v>
      </c>
      <c r="D57" s="44" t="str">
        <f>IF('Town Data'!E53&gt;9,'Town Data'!D53,"*")</f>
        <v>*</v>
      </c>
      <c r="E57" s="45">
        <f>IF('Town Data'!G53&gt;9,'Town Data'!F53,"*")</f>
        <v>70128.51</v>
      </c>
      <c r="F57" s="44">
        <f>IF('Town Data'!I53&gt;9,'Town Data'!H53,"*")</f>
        <v>746389.72</v>
      </c>
      <c r="G57" s="44" t="str">
        <f>IF('Town Data'!K53&gt;9,'Town Data'!J53,"*")</f>
        <v>*</v>
      </c>
      <c r="H57" s="45">
        <f>IF('Town Data'!M53&gt;9,'Town Data'!L53,"*")</f>
        <v>59648.84</v>
      </c>
      <c r="I57" s="22">
        <f t="shared" si="0"/>
        <v>0.09393082209117243</v>
      </c>
      <c r="J57" s="22">
        <f t="shared" si="1"/>
      </c>
      <c r="K57" s="22">
        <f t="shared" si="2"/>
        <v>0.17568941826865364</v>
      </c>
      <c r="L57" s="15"/>
    </row>
    <row r="58" spans="1:12" ht="15">
      <c r="A58" s="15"/>
      <c r="B58" s="15" t="str">
        <f>'Town Data'!A54</f>
        <v>ST ALBANS</v>
      </c>
      <c r="C58" s="51">
        <f>IF('Town Data'!C54&gt;9,'Town Data'!B54,"*")</f>
        <v>1306471.31</v>
      </c>
      <c r="D58" s="47" t="str">
        <f>IF('Town Data'!E54&gt;9,'Town Data'!D54,"*")</f>
        <v>*</v>
      </c>
      <c r="E58" s="48">
        <f>IF('Town Data'!G54&gt;9,'Town Data'!F54,"*")</f>
        <v>153713.08</v>
      </c>
      <c r="F58" s="46">
        <f>IF('Town Data'!I54&gt;9,'Town Data'!H54,"*")</f>
        <v>1024645.2</v>
      </c>
      <c r="G58" s="47" t="str">
        <f>IF('Town Data'!K54&gt;9,'Town Data'!J54,"*")</f>
        <v>*</v>
      </c>
      <c r="H58" s="48">
        <f>IF('Town Data'!M54&gt;9,'Town Data'!L54,"*")</f>
        <v>142879.5</v>
      </c>
      <c r="I58" s="9">
        <f t="shared" si="0"/>
        <v>0.27504750912803777</v>
      </c>
      <c r="J58" s="9">
        <f t="shared" si="1"/>
      </c>
      <c r="K58" s="9">
        <f t="shared" si="2"/>
        <v>0.07582319367019053</v>
      </c>
      <c r="L58" s="15"/>
    </row>
    <row r="59" spans="1:12" ht="15">
      <c r="A59" s="15"/>
      <c r="B59" s="27" t="str">
        <f>'Town Data'!A55</f>
        <v>ST ALBANS TOWN</v>
      </c>
      <c r="C59" s="52">
        <f>IF('Town Data'!C55&gt;9,'Town Data'!B55,"*")</f>
        <v>608548.46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725088.73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  <v>-0.16072552941210383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ST JOHNSBURY</v>
      </c>
      <c r="C60" s="51">
        <f>IF('Town Data'!C56&gt;9,'Town Data'!B56,"*")</f>
        <v>947723.96</v>
      </c>
      <c r="D60" s="47" t="str">
        <f>IF('Town Data'!E56&gt;9,'Town Data'!D56,"*")</f>
        <v>*</v>
      </c>
      <c r="E60" s="48">
        <f>IF('Town Data'!G56&gt;9,'Town Data'!F56,"*")</f>
        <v>102985.85</v>
      </c>
      <c r="F60" s="46">
        <f>IF('Town Data'!I56&gt;9,'Town Data'!H56,"*")</f>
        <v>787646.14</v>
      </c>
      <c r="G60" s="47" t="str">
        <f>IF('Town Data'!K56&gt;9,'Town Data'!J56,"*")</f>
        <v>*</v>
      </c>
      <c r="H60" s="48">
        <f>IF('Town Data'!M56&gt;9,'Town Data'!L56,"*")</f>
        <v>95315.71</v>
      </c>
      <c r="I60" s="9">
        <f t="shared" si="0"/>
        <v>0.20323570683657505</v>
      </c>
      <c r="J60" s="9">
        <f t="shared" si="1"/>
      </c>
      <c r="K60" s="9">
        <f t="shared" si="2"/>
        <v>0.08047088984596557</v>
      </c>
      <c r="L60" s="15"/>
    </row>
    <row r="61" spans="1:12" ht="15">
      <c r="A61" s="15"/>
      <c r="B61" s="27" t="str">
        <f>'Town Data'!A57</f>
        <v>STOWE</v>
      </c>
      <c r="C61" s="52">
        <f>IF('Town Data'!C57&gt;9,'Town Data'!B57,"*")</f>
        <v>3563990.51</v>
      </c>
      <c r="D61" s="44">
        <f>IF('Town Data'!E57&gt;9,'Town Data'!D57,"*")</f>
        <v>7883174.65</v>
      </c>
      <c r="E61" s="45">
        <f>IF('Town Data'!G57&gt;9,'Town Data'!F57,"*")</f>
        <v>1273415.92</v>
      </c>
      <c r="F61" s="44">
        <f>IF('Town Data'!I57&gt;9,'Town Data'!H57,"*")</f>
        <v>3169914.64</v>
      </c>
      <c r="G61" s="44">
        <f>IF('Town Data'!K57&gt;9,'Town Data'!J57,"*")</f>
        <v>8294780.72</v>
      </c>
      <c r="H61" s="45">
        <f>IF('Town Data'!M57&gt;9,'Town Data'!L57,"*")</f>
        <v>1176700</v>
      </c>
      <c r="I61" s="22">
        <f t="shared" si="0"/>
        <v>0.12431750212680794</v>
      </c>
      <c r="J61" s="22">
        <f t="shared" si="1"/>
        <v>-0.049622296706114656</v>
      </c>
      <c r="K61" s="22">
        <f t="shared" si="2"/>
        <v>0.08219250446162991</v>
      </c>
      <c r="L61" s="15"/>
    </row>
    <row r="62" spans="1:12" ht="15">
      <c r="A62" s="15"/>
      <c r="B62" s="15" t="str">
        <f>'Town Data'!A58</f>
        <v>STRATTON</v>
      </c>
      <c r="C62" s="51" t="str">
        <f>IF('Town Data'!C58&gt;9,'Town Data'!B58,"*")</f>
        <v>*</v>
      </c>
      <c r="D62" s="47">
        <f>IF('Town Data'!E58&gt;9,'Town Data'!D58,"*")</f>
        <v>2854457.53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>
        <f>IF('Town Data'!K58&gt;9,'Town Data'!J58,"*")</f>
        <v>2675695</v>
      </c>
      <c r="H62" s="48" t="str">
        <f>IF('Town Data'!M58&gt;9,'Town Data'!L58,"*")</f>
        <v>*</v>
      </c>
      <c r="I62" s="9">
        <f t="shared" si="0"/>
      </c>
      <c r="J62" s="9">
        <f t="shared" si="1"/>
        <v>0.06680975596994418</v>
      </c>
      <c r="K62" s="9">
        <f t="shared" si="2"/>
      </c>
      <c r="L62" s="15"/>
    </row>
    <row r="63" spans="1:12" ht="15">
      <c r="A63" s="15"/>
      <c r="B63" s="27" t="str">
        <f>'Town Data'!A59</f>
        <v>SWANTON</v>
      </c>
      <c r="C63" s="52">
        <f>IF('Town Data'!C59&gt;9,'Town Data'!B59,"*")</f>
        <v>392379.96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353876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0.10880636155037364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VERGENNES</v>
      </c>
      <c r="C64" s="51">
        <f>IF('Town Data'!C60&gt;9,'Town Data'!B60,"*")</f>
        <v>233206.52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236627.86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-0.014458737022766451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WAITSFIELD</v>
      </c>
      <c r="C65" s="52">
        <f>IF('Town Data'!C61&gt;9,'Town Data'!B61,"*")</f>
        <v>776106.81</v>
      </c>
      <c r="D65" s="44">
        <f>IF('Town Data'!E61&gt;9,'Town Data'!D61,"*")</f>
        <v>344077.69</v>
      </c>
      <c r="E65" s="45">
        <f>IF('Town Data'!G61&gt;9,'Town Data'!F61,"*")</f>
        <v>273507.24</v>
      </c>
      <c r="F65" s="44">
        <f>IF('Town Data'!I61&gt;9,'Town Data'!H61,"*")</f>
        <v>717016</v>
      </c>
      <c r="G65" s="44">
        <f>IF('Town Data'!K61&gt;9,'Town Data'!J61,"*")</f>
        <v>339614</v>
      </c>
      <c r="H65" s="45">
        <f>IF('Town Data'!M61&gt;9,'Town Data'!L61,"*")</f>
        <v>259134</v>
      </c>
      <c r="I65" s="22">
        <f t="shared" si="0"/>
        <v>0.08241212190522954</v>
      </c>
      <c r="J65" s="22">
        <f t="shared" si="1"/>
        <v>0.013143421649284195</v>
      </c>
      <c r="K65" s="22">
        <f t="shared" si="2"/>
        <v>0.05546643821343394</v>
      </c>
      <c r="L65" s="15"/>
    </row>
    <row r="66" spans="1:12" ht="15">
      <c r="A66" s="15"/>
      <c r="B66" s="15" t="str">
        <f>'Town Data'!A62</f>
        <v>WARREN</v>
      </c>
      <c r="C66" s="51">
        <f>IF('Town Data'!C62&gt;9,'Town Data'!B62,"*")</f>
        <v>971421.57</v>
      </c>
      <c r="D66" s="47">
        <f>IF('Town Data'!E62&gt;9,'Town Data'!D62,"*")</f>
        <v>1376891.56</v>
      </c>
      <c r="E66" s="48">
        <f>IF('Town Data'!G62&gt;9,'Town Data'!F62,"*")</f>
        <v>433031.05</v>
      </c>
      <c r="F66" s="46">
        <f>IF('Town Data'!I62&gt;9,'Town Data'!H62,"*")</f>
        <v>1071345.1</v>
      </c>
      <c r="G66" s="47">
        <f>IF('Town Data'!K62&gt;9,'Town Data'!J62,"*")</f>
        <v>1332817</v>
      </c>
      <c r="H66" s="48">
        <f>IF('Town Data'!M62&gt;9,'Town Data'!L62,"*")</f>
        <v>387562</v>
      </c>
      <c r="I66" s="9">
        <f t="shared" si="0"/>
        <v>-0.09326922762796053</v>
      </c>
      <c r="J66" s="9">
        <f t="shared" si="1"/>
        <v>0.03306872586409091</v>
      </c>
      <c r="K66" s="9">
        <f t="shared" si="2"/>
        <v>0.1173207125569586</v>
      </c>
      <c r="L66" s="15"/>
    </row>
    <row r="67" spans="1:12" ht="15">
      <c r="A67" s="15"/>
      <c r="B67" s="27" t="str">
        <f>'Town Data'!A63</f>
        <v>WATERBURY</v>
      </c>
      <c r="C67" s="52">
        <f>IF('Town Data'!C63&gt;9,'Town Data'!B63,"*")</f>
        <v>1120516.71</v>
      </c>
      <c r="D67" s="44">
        <f>IF('Town Data'!E63&gt;9,'Town Data'!D63,"*")</f>
        <v>474599.17</v>
      </c>
      <c r="E67" s="45">
        <f>IF('Town Data'!G63&gt;9,'Town Data'!F63,"*")</f>
        <v>362611.72</v>
      </c>
      <c r="F67" s="44">
        <f>IF('Town Data'!I63&gt;9,'Town Data'!H63,"*")</f>
        <v>972755.08</v>
      </c>
      <c r="G67" s="44" t="str">
        <f>IF('Town Data'!K63&gt;9,'Town Data'!J63,"*")</f>
        <v>*</v>
      </c>
      <c r="H67" s="45">
        <f>IF('Town Data'!M63&gt;9,'Town Data'!L63,"*")</f>
        <v>297318</v>
      </c>
      <c r="I67" s="22">
        <f t="shared" si="0"/>
        <v>0.15190013708281022</v>
      </c>
      <c r="J67" s="22">
        <f t="shared" si="1"/>
      </c>
      <c r="K67" s="22">
        <f t="shared" si="2"/>
        <v>0.21960903813425348</v>
      </c>
      <c r="L67" s="15"/>
    </row>
    <row r="68" spans="1:12" ht="15">
      <c r="A68" s="15"/>
      <c r="B68" s="15" t="str">
        <f>'Town Data'!A64</f>
        <v>WEST RUTLAND</v>
      </c>
      <c r="C68" s="51">
        <f>IF('Town Data'!C64&gt;9,'Town Data'!B64,"*")</f>
        <v>114759.86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120561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-0.048117882233889894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WILLISTON</v>
      </c>
      <c r="C69" s="52">
        <f>IF('Town Data'!C65&gt;9,'Town Data'!B65,"*")</f>
        <v>2724739.3</v>
      </c>
      <c r="D69" s="44" t="str">
        <f>IF('Town Data'!E65&gt;9,'Town Data'!D65,"*")</f>
        <v>*</v>
      </c>
      <c r="E69" s="45">
        <f>IF('Town Data'!G65&gt;9,'Town Data'!F65,"*")</f>
        <v>331886.45</v>
      </c>
      <c r="F69" s="44">
        <f>IF('Town Data'!I65&gt;9,'Town Data'!H65,"*")</f>
        <v>2501730</v>
      </c>
      <c r="G69" s="44" t="str">
        <f>IF('Town Data'!K65&gt;9,'Town Data'!J65,"*")</f>
        <v>*</v>
      </c>
      <c r="H69" s="45">
        <f>IF('Town Data'!M65&gt;9,'Town Data'!L65,"*")</f>
        <v>319149</v>
      </c>
      <c r="I69" s="22">
        <f t="shared" si="0"/>
        <v>0.08914203371267075</v>
      </c>
      <c r="J69" s="22">
        <f t="shared" si="1"/>
      </c>
      <c r="K69" s="22">
        <f t="shared" si="2"/>
        <v>0.03991066868453297</v>
      </c>
      <c r="L69" s="15"/>
    </row>
    <row r="70" spans="1:12" ht="15">
      <c r="A70" s="15"/>
      <c r="B70" s="15" t="str">
        <f>'Town Data'!A66</f>
        <v>WILMINGTON</v>
      </c>
      <c r="C70" s="51">
        <f>IF('Town Data'!C66&gt;9,'Town Data'!B66,"*")</f>
        <v>767533.33</v>
      </c>
      <c r="D70" s="47">
        <f>IF('Town Data'!E66&gt;9,'Town Data'!D66,"*")</f>
        <v>170481.45</v>
      </c>
      <c r="E70" s="48">
        <f>IF('Town Data'!G66&gt;9,'Town Data'!F66,"*")</f>
        <v>267281.61</v>
      </c>
      <c r="F70" s="46">
        <f>IF('Town Data'!I66&gt;9,'Town Data'!H66,"*")</f>
        <v>664125.62</v>
      </c>
      <c r="G70" s="47">
        <f>IF('Town Data'!K66&gt;9,'Town Data'!J66,"*")</f>
        <v>212547</v>
      </c>
      <c r="H70" s="48">
        <f>IF('Town Data'!M66&gt;9,'Town Data'!L66,"*")</f>
        <v>219805</v>
      </c>
      <c r="I70" s="9">
        <f t="shared" si="0"/>
        <v>0.15570504568096616</v>
      </c>
      <c r="J70" s="9">
        <f t="shared" si="1"/>
        <v>-0.19791175598808727</v>
      </c>
      <c r="K70" s="9">
        <f t="shared" si="2"/>
        <v>0.21599422215145236</v>
      </c>
      <c r="L70" s="15"/>
    </row>
    <row r="71" spans="1:12" ht="15">
      <c r="A71" s="15"/>
      <c r="B71" s="27" t="str">
        <f>'Town Data'!A67</f>
        <v>WINDSOR</v>
      </c>
      <c r="C71" s="52">
        <f>IF('Town Data'!C67&gt;9,'Town Data'!B67,"*")</f>
        <v>213219.62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>
        <f>IF('Town Data'!I67&gt;9,'Town Data'!H67,"*")</f>
        <v>179230.16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  <v>0.1896414085665046</v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WINHALL</v>
      </c>
      <c r="C72" s="51" t="str">
        <f>IF('Town Data'!C68&gt;9,'Town Data'!B68,"*")</f>
        <v>*</v>
      </c>
      <c r="D72" s="47">
        <f>IF('Town Data'!E68&gt;9,'Town Data'!D68,"*")</f>
        <v>661896.18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>
        <f>IF('Town Data'!K68&gt;9,'Town Data'!J68,"*")</f>
        <v>1044160</v>
      </c>
      <c r="H72" s="48" t="str">
        <f>IF('Town Data'!M68&gt;9,'Town Data'!L68,"*")</f>
        <v>*</v>
      </c>
      <c r="I72" s="9">
        <f t="shared" si="3"/>
      </c>
      <c r="J72" s="9">
        <f t="shared" si="4"/>
        <v>-0.3660969774747165</v>
      </c>
      <c r="K72" s="9">
        <f t="shared" si="5"/>
      </c>
      <c r="L72" s="15"/>
    </row>
    <row r="73" spans="1:12" ht="15">
      <c r="A73" s="15"/>
      <c r="B73" s="27" t="str">
        <f>'Town Data'!A69</f>
        <v>WINOOSKI</v>
      </c>
      <c r="C73" s="52">
        <f>IF('Town Data'!C69&gt;9,'Town Data'!B69,"*")</f>
        <v>821394.06</v>
      </c>
      <c r="D73" s="44" t="str">
        <f>IF('Town Data'!E69&gt;9,'Town Data'!D69,"*")</f>
        <v>*</v>
      </c>
      <c r="E73" s="45">
        <f>IF('Town Data'!G69&gt;9,'Town Data'!F69,"*")</f>
        <v>313103.6</v>
      </c>
      <c r="F73" s="44">
        <f>IF('Town Data'!I69&gt;9,'Town Data'!H69,"*")</f>
        <v>770092.48</v>
      </c>
      <c r="G73" s="44" t="str">
        <f>IF('Town Data'!K69&gt;9,'Town Data'!J69,"*")</f>
        <v>*</v>
      </c>
      <c r="H73" s="45">
        <f>IF('Town Data'!M69&gt;9,'Town Data'!L69,"*")</f>
        <v>288007.05</v>
      </c>
      <c r="I73" s="22">
        <f t="shared" si="3"/>
        <v>0.06661742755883043</v>
      </c>
      <c r="J73" s="22">
        <f t="shared" si="4"/>
      </c>
      <c r="K73" s="22">
        <f t="shared" si="5"/>
        <v>0.08713866552919447</v>
      </c>
      <c r="L73" s="15"/>
    </row>
    <row r="74" spans="1:12" ht="15">
      <c r="A74" s="15"/>
      <c r="B74" s="15" t="str">
        <f>'Town Data'!A70</f>
        <v>WOODSTOCK</v>
      </c>
      <c r="C74" s="51">
        <f>IF('Town Data'!C70&gt;9,'Town Data'!B70,"*")</f>
        <v>935988.68</v>
      </c>
      <c r="D74" s="47">
        <f>IF('Town Data'!E70&gt;9,'Town Data'!D70,"*")</f>
        <v>1116054.28</v>
      </c>
      <c r="E74" s="48">
        <f>IF('Town Data'!G70&gt;9,'Town Data'!F70,"*")</f>
        <v>319125.33</v>
      </c>
      <c r="F74" s="46">
        <f>IF('Town Data'!I70&gt;9,'Town Data'!H70,"*")</f>
        <v>820250</v>
      </c>
      <c r="G74" s="47">
        <f>IF('Town Data'!K70&gt;9,'Town Data'!J70,"*")</f>
        <v>1111359</v>
      </c>
      <c r="H74" s="48">
        <f>IF('Town Data'!M70&gt;9,'Town Data'!L70,"*")</f>
        <v>265919</v>
      </c>
      <c r="I74" s="9">
        <f t="shared" si="3"/>
        <v>0.1411017128924109</v>
      </c>
      <c r="J74" s="9">
        <f t="shared" si="4"/>
        <v>0.004224809445012843</v>
      </c>
      <c r="K74" s="9">
        <f t="shared" si="5"/>
        <v>0.200084725047853</v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2012784.13</v>
      </c>
      <c r="C2" s="40">
        <v>49</v>
      </c>
      <c r="D2" s="40">
        <v>0</v>
      </c>
      <c r="E2" s="40">
        <v>0</v>
      </c>
      <c r="F2" s="40">
        <v>293522.54</v>
      </c>
      <c r="G2" s="40">
        <v>22</v>
      </c>
      <c r="H2" s="40">
        <v>1758409.18</v>
      </c>
      <c r="I2" s="40">
        <v>49</v>
      </c>
      <c r="J2" s="40">
        <v>0</v>
      </c>
      <c r="K2" s="40">
        <v>0</v>
      </c>
      <c r="L2" s="40">
        <v>262739.55</v>
      </c>
      <c r="M2" s="40">
        <v>25</v>
      </c>
    </row>
    <row r="3" spans="1:13" ht="15">
      <c r="A3" s="39" t="s">
        <v>63</v>
      </c>
      <c r="B3" s="40">
        <v>117348.5</v>
      </c>
      <c r="C3" s="40">
        <v>11</v>
      </c>
      <c r="D3" s="40">
        <v>0</v>
      </c>
      <c r="E3" s="40">
        <v>0</v>
      </c>
      <c r="F3" s="40">
        <v>0</v>
      </c>
      <c r="G3" s="40">
        <v>0</v>
      </c>
      <c r="H3" s="40">
        <v>103307</v>
      </c>
      <c r="I3" s="40">
        <v>10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1945730.81</v>
      </c>
      <c r="C4" s="40">
        <v>62</v>
      </c>
      <c r="D4" s="40">
        <v>389533.32</v>
      </c>
      <c r="E4" s="40">
        <v>24</v>
      </c>
      <c r="F4" s="40">
        <v>303350.65</v>
      </c>
      <c r="G4" s="40">
        <v>29</v>
      </c>
      <c r="H4" s="40">
        <v>1755317.41</v>
      </c>
      <c r="I4" s="40">
        <v>56</v>
      </c>
      <c r="J4" s="40">
        <v>380363.13</v>
      </c>
      <c r="K4" s="40">
        <v>23</v>
      </c>
      <c r="L4" s="40">
        <v>244570.9</v>
      </c>
      <c r="M4" s="40">
        <v>22</v>
      </c>
    </row>
    <row r="5" spans="1:13" ht="15">
      <c r="A5" s="39" t="s">
        <v>65</v>
      </c>
      <c r="B5" s="40">
        <v>640885.04</v>
      </c>
      <c r="C5" s="40">
        <v>10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317199.45</v>
      </c>
      <c r="C6" s="40">
        <v>12</v>
      </c>
      <c r="D6" s="40">
        <v>0</v>
      </c>
      <c r="E6" s="40">
        <v>0</v>
      </c>
      <c r="F6" s="40">
        <v>0</v>
      </c>
      <c r="G6" s="40">
        <v>0</v>
      </c>
      <c r="H6" s="40">
        <v>281155</v>
      </c>
      <c r="I6" s="40">
        <v>10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340077.06</v>
      </c>
      <c r="C7" s="40">
        <v>19</v>
      </c>
      <c r="D7" s="40">
        <v>0</v>
      </c>
      <c r="E7" s="40">
        <v>0</v>
      </c>
      <c r="F7" s="40">
        <v>0</v>
      </c>
      <c r="G7" s="40">
        <v>0</v>
      </c>
      <c r="H7" s="40">
        <v>301474</v>
      </c>
      <c r="I7" s="40">
        <v>19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2967215.17</v>
      </c>
      <c r="C8" s="40">
        <v>84</v>
      </c>
      <c r="D8" s="40">
        <v>565898.8</v>
      </c>
      <c r="E8" s="40">
        <v>20</v>
      </c>
      <c r="F8" s="40">
        <v>425470.57</v>
      </c>
      <c r="G8" s="40">
        <v>38</v>
      </c>
      <c r="H8" s="40">
        <v>2693535.86</v>
      </c>
      <c r="I8" s="40">
        <v>86</v>
      </c>
      <c r="J8" s="40">
        <v>561246</v>
      </c>
      <c r="K8" s="40">
        <v>19</v>
      </c>
      <c r="L8" s="40">
        <v>375880.45</v>
      </c>
      <c r="M8" s="40">
        <v>36</v>
      </c>
    </row>
    <row r="9" spans="1:13" ht="15">
      <c r="A9" s="39" t="s">
        <v>69</v>
      </c>
      <c r="B9" s="40">
        <v>298398.35</v>
      </c>
      <c r="C9" s="40">
        <v>13</v>
      </c>
      <c r="D9" s="40">
        <v>0</v>
      </c>
      <c r="E9" s="40">
        <v>0</v>
      </c>
      <c r="F9" s="40">
        <v>0</v>
      </c>
      <c r="G9" s="40">
        <v>0</v>
      </c>
      <c r="H9" s="40">
        <v>263366</v>
      </c>
      <c r="I9" s="40">
        <v>12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70</v>
      </c>
      <c r="B10" s="40">
        <v>0</v>
      </c>
      <c r="C10" s="40">
        <v>0</v>
      </c>
      <c r="D10" s="40">
        <v>31094.93</v>
      </c>
      <c r="E10" s="40">
        <v>12</v>
      </c>
      <c r="F10" s="40">
        <v>0</v>
      </c>
      <c r="G10" s="40">
        <v>0</v>
      </c>
      <c r="H10" s="40">
        <v>0</v>
      </c>
      <c r="I10" s="40">
        <v>0</v>
      </c>
      <c r="J10" s="40">
        <v>47681.04</v>
      </c>
      <c r="K10" s="40">
        <v>13</v>
      </c>
      <c r="L10" s="40">
        <v>0</v>
      </c>
      <c r="M10" s="40">
        <v>0</v>
      </c>
    </row>
    <row r="11" spans="1:13" ht="15">
      <c r="A11" s="39" t="s">
        <v>71</v>
      </c>
      <c r="B11" s="40">
        <v>7392315.82</v>
      </c>
      <c r="C11" s="40">
        <v>174</v>
      </c>
      <c r="D11" s="40">
        <v>2237850.1</v>
      </c>
      <c r="E11" s="40">
        <v>29</v>
      </c>
      <c r="F11" s="40">
        <v>2538505.56</v>
      </c>
      <c r="G11" s="40">
        <v>93</v>
      </c>
      <c r="H11" s="40">
        <v>6425096.5</v>
      </c>
      <c r="I11" s="40">
        <v>170</v>
      </c>
      <c r="J11" s="40">
        <v>1828448</v>
      </c>
      <c r="K11" s="40">
        <v>24</v>
      </c>
      <c r="L11" s="40">
        <v>2239836.85</v>
      </c>
      <c r="M11" s="40">
        <v>93</v>
      </c>
    </row>
    <row r="12" spans="1:13" ht="15">
      <c r="A12" s="39" t="s">
        <v>72</v>
      </c>
      <c r="B12" s="40">
        <v>751755.51</v>
      </c>
      <c r="C12" s="40">
        <v>15</v>
      </c>
      <c r="D12" s="40">
        <v>1431370.09</v>
      </c>
      <c r="E12" s="40">
        <v>13</v>
      </c>
      <c r="F12" s="40">
        <v>0</v>
      </c>
      <c r="G12" s="40">
        <v>0</v>
      </c>
      <c r="H12" s="40">
        <v>783616.37</v>
      </c>
      <c r="I12" s="40">
        <v>15</v>
      </c>
      <c r="J12" s="40">
        <v>1487379</v>
      </c>
      <c r="K12" s="40">
        <v>15</v>
      </c>
      <c r="L12" s="40">
        <v>0</v>
      </c>
      <c r="M12" s="40">
        <v>0</v>
      </c>
    </row>
    <row r="13" spans="1:13" ht="15">
      <c r="A13" s="39" t="s">
        <v>73</v>
      </c>
      <c r="B13" s="40">
        <v>265035.98</v>
      </c>
      <c r="C13" s="40">
        <v>14</v>
      </c>
      <c r="D13" s="40">
        <v>0</v>
      </c>
      <c r="E13" s="40">
        <v>0</v>
      </c>
      <c r="F13" s="40">
        <v>0</v>
      </c>
      <c r="G13" s="40">
        <v>0</v>
      </c>
      <c r="H13" s="40">
        <v>232154</v>
      </c>
      <c r="I13" s="40">
        <v>15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236870.31</v>
      </c>
      <c r="C14" s="40">
        <v>17</v>
      </c>
      <c r="D14" s="40">
        <v>117546.41</v>
      </c>
      <c r="E14" s="40">
        <v>11</v>
      </c>
      <c r="F14" s="40">
        <v>0</v>
      </c>
      <c r="G14" s="40">
        <v>0</v>
      </c>
      <c r="H14" s="40">
        <v>251150</v>
      </c>
      <c r="I14" s="40">
        <v>18</v>
      </c>
      <c r="J14" s="40">
        <v>131921</v>
      </c>
      <c r="K14" s="40">
        <v>15</v>
      </c>
      <c r="L14" s="40">
        <v>0</v>
      </c>
      <c r="M14" s="40">
        <v>0</v>
      </c>
    </row>
    <row r="15" spans="1:13" ht="15">
      <c r="A15" s="39" t="s">
        <v>75</v>
      </c>
      <c r="B15" s="40">
        <v>1810058.74</v>
      </c>
      <c r="C15" s="40">
        <v>48</v>
      </c>
      <c r="D15" s="40">
        <v>0</v>
      </c>
      <c r="E15" s="40">
        <v>0</v>
      </c>
      <c r="F15" s="40">
        <v>330074.61</v>
      </c>
      <c r="G15" s="40">
        <v>18</v>
      </c>
      <c r="H15" s="40">
        <v>1727057</v>
      </c>
      <c r="I15" s="40">
        <v>49</v>
      </c>
      <c r="J15" s="40">
        <v>0</v>
      </c>
      <c r="K15" s="40">
        <v>0</v>
      </c>
      <c r="L15" s="40">
        <v>269270</v>
      </c>
      <c r="M15" s="40">
        <v>20</v>
      </c>
    </row>
    <row r="16" spans="1:13" ht="15">
      <c r="A16" s="39" t="s">
        <v>76</v>
      </c>
      <c r="B16" s="40">
        <v>0</v>
      </c>
      <c r="C16" s="40">
        <v>0</v>
      </c>
      <c r="D16" s="40">
        <v>17651.06</v>
      </c>
      <c r="E16" s="40">
        <v>10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77</v>
      </c>
      <c r="B17" s="40">
        <v>656489.4</v>
      </c>
      <c r="C17" s="40">
        <v>21</v>
      </c>
      <c r="D17" s="40">
        <v>0</v>
      </c>
      <c r="E17" s="40">
        <v>0</v>
      </c>
      <c r="F17" s="40">
        <v>0</v>
      </c>
      <c r="G17" s="40">
        <v>0</v>
      </c>
      <c r="H17" s="40">
        <v>582092</v>
      </c>
      <c r="I17" s="40">
        <v>18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296633.69</v>
      </c>
      <c r="C18" s="40">
        <v>10</v>
      </c>
      <c r="D18" s="40">
        <v>0</v>
      </c>
      <c r="E18" s="40">
        <v>0</v>
      </c>
      <c r="F18" s="40">
        <v>0</v>
      </c>
      <c r="G18" s="40">
        <v>0</v>
      </c>
      <c r="H18" s="40">
        <v>273428</v>
      </c>
      <c r="I18" s="40">
        <v>11</v>
      </c>
      <c r="J18" s="40">
        <v>123141</v>
      </c>
      <c r="K18" s="40">
        <v>10</v>
      </c>
      <c r="L18" s="40">
        <v>0</v>
      </c>
      <c r="M18" s="40">
        <v>0</v>
      </c>
    </row>
    <row r="19" spans="1:13" ht="15">
      <c r="A19" s="39" t="s">
        <v>79</v>
      </c>
      <c r="B19" s="40">
        <v>966349.63</v>
      </c>
      <c r="C19" s="40">
        <v>25</v>
      </c>
      <c r="D19" s="40">
        <v>936503.35</v>
      </c>
      <c r="E19" s="40">
        <v>55</v>
      </c>
      <c r="F19" s="40">
        <v>321050.17</v>
      </c>
      <c r="G19" s="40">
        <v>15</v>
      </c>
      <c r="H19" s="40">
        <v>1219971.8</v>
      </c>
      <c r="I19" s="40">
        <v>28</v>
      </c>
      <c r="J19" s="40">
        <v>1124881.39</v>
      </c>
      <c r="K19" s="40">
        <v>57</v>
      </c>
      <c r="L19" s="40">
        <v>296153.35</v>
      </c>
      <c r="M19" s="40">
        <v>16</v>
      </c>
    </row>
    <row r="20" spans="1:13" ht="15">
      <c r="A20" s="39" t="s">
        <v>80</v>
      </c>
      <c r="B20" s="40">
        <v>289530.11</v>
      </c>
      <c r="C20" s="40">
        <v>16</v>
      </c>
      <c r="D20" s="40">
        <v>0</v>
      </c>
      <c r="E20" s="40">
        <v>0</v>
      </c>
      <c r="F20" s="40">
        <v>0</v>
      </c>
      <c r="G20" s="40">
        <v>0</v>
      </c>
      <c r="H20" s="40">
        <v>280367</v>
      </c>
      <c r="I20" s="40">
        <v>17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2444419.92</v>
      </c>
      <c r="C21" s="40">
        <v>68</v>
      </c>
      <c r="D21" s="40">
        <v>0</v>
      </c>
      <c r="E21" s="40">
        <v>0</v>
      </c>
      <c r="F21" s="40">
        <v>256163.22</v>
      </c>
      <c r="G21" s="40">
        <v>18</v>
      </c>
      <c r="H21" s="40">
        <v>2427876.05</v>
      </c>
      <c r="I21" s="40">
        <v>71</v>
      </c>
      <c r="J21" s="40">
        <v>0</v>
      </c>
      <c r="K21" s="40">
        <v>0</v>
      </c>
      <c r="L21" s="40">
        <v>269535</v>
      </c>
      <c r="M21" s="40">
        <v>21</v>
      </c>
    </row>
    <row r="22" spans="1:13" ht="15">
      <c r="A22" s="39" t="s">
        <v>82</v>
      </c>
      <c r="B22" s="40">
        <v>368289.21</v>
      </c>
      <c r="C22" s="40">
        <v>14</v>
      </c>
      <c r="D22" s="40">
        <v>0</v>
      </c>
      <c r="E22" s="40">
        <v>0</v>
      </c>
      <c r="F22" s="40">
        <v>0</v>
      </c>
      <c r="G22" s="40">
        <v>0</v>
      </c>
      <c r="H22" s="40">
        <v>311168.23</v>
      </c>
      <c r="I22" s="40">
        <v>14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200512.79</v>
      </c>
      <c r="C23" s="40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130044</v>
      </c>
      <c r="I23" s="40">
        <v>10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228678.77</v>
      </c>
      <c r="C24" s="40">
        <v>14</v>
      </c>
      <c r="D24" s="40">
        <v>0</v>
      </c>
      <c r="E24" s="40">
        <v>0</v>
      </c>
      <c r="F24" s="40">
        <v>0</v>
      </c>
      <c r="G24" s="40">
        <v>0</v>
      </c>
      <c r="H24" s="40">
        <v>214770.45</v>
      </c>
      <c r="I24" s="40">
        <v>14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1689223.62</v>
      </c>
      <c r="C25" s="40">
        <v>36</v>
      </c>
      <c r="D25" s="40">
        <v>755539.95</v>
      </c>
      <c r="E25" s="40">
        <v>19</v>
      </c>
      <c r="F25" s="40">
        <v>246270.31</v>
      </c>
      <c r="G25" s="40">
        <v>12</v>
      </c>
      <c r="H25" s="40">
        <v>1324294.28</v>
      </c>
      <c r="I25" s="40">
        <v>40</v>
      </c>
      <c r="J25" s="40">
        <v>918741.56</v>
      </c>
      <c r="K25" s="40">
        <v>20</v>
      </c>
      <c r="L25" s="40">
        <v>192533.39</v>
      </c>
      <c r="M25" s="40">
        <v>14</v>
      </c>
    </row>
    <row r="26" spans="1:13" ht="15">
      <c r="A26" s="39" t="s">
        <v>86</v>
      </c>
      <c r="B26" s="40">
        <v>355116.35</v>
      </c>
      <c r="C26" s="40">
        <v>11</v>
      </c>
      <c r="D26" s="40">
        <v>0</v>
      </c>
      <c r="E26" s="40">
        <v>0</v>
      </c>
      <c r="F26" s="40">
        <v>0</v>
      </c>
      <c r="G26" s="40">
        <v>0</v>
      </c>
      <c r="H26" s="40">
        <v>324713.77</v>
      </c>
      <c r="I26" s="40">
        <v>11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0</v>
      </c>
      <c r="C27" s="40">
        <v>0</v>
      </c>
      <c r="D27" s="40">
        <v>48880</v>
      </c>
      <c r="E27" s="40">
        <v>10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88</v>
      </c>
      <c r="B28" s="40">
        <v>0</v>
      </c>
      <c r="C28" s="40">
        <v>0</v>
      </c>
      <c r="D28" s="40">
        <v>795709.81</v>
      </c>
      <c r="E28" s="40">
        <v>20</v>
      </c>
      <c r="F28" s="40">
        <v>0</v>
      </c>
      <c r="G28" s="40">
        <v>0</v>
      </c>
      <c r="H28" s="40">
        <v>0</v>
      </c>
      <c r="I28" s="40">
        <v>0</v>
      </c>
      <c r="J28" s="40">
        <v>770668</v>
      </c>
      <c r="K28" s="40">
        <v>20</v>
      </c>
      <c r="L28" s="40">
        <v>0</v>
      </c>
      <c r="M28" s="40">
        <v>0</v>
      </c>
    </row>
    <row r="29" spans="1:13" ht="15">
      <c r="A29" s="39" t="s">
        <v>89</v>
      </c>
      <c r="B29" s="40">
        <v>189749.95</v>
      </c>
      <c r="C29" s="40">
        <v>11</v>
      </c>
      <c r="D29" s="40">
        <v>0</v>
      </c>
      <c r="E29" s="40">
        <v>0</v>
      </c>
      <c r="F29" s="40">
        <v>0</v>
      </c>
      <c r="G29" s="40">
        <v>0</v>
      </c>
      <c r="H29" s="40">
        <v>165922</v>
      </c>
      <c r="I29" s="40">
        <v>11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90</v>
      </c>
      <c r="B30" s="40">
        <v>3149205.56</v>
      </c>
      <c r="C30" s="40">
        <v>33</v>
      </c>
      <c r="D30" s="40">
        <v>5234079.56</v>
      </c>
      <c r="E30" s="40">
        <v>78</v>
      </c>
      <c r="F30" s="40">
        <v>1639513.76</v>
      </c>
      <c r="G30" s="40">
        <v>28</v>
      </c>
      <c r="H30" s="40">
        <v>3686479.06</v>
      </c>
      <c r="I30" s="40">
        <v>40</v>
      </c>
      <c r="J30" s="40">
        <v>5877620.08</v>
      </c>
      <c r="K30" s="40">
        <v>86</v>
      </c>
      <c r="L30" s="40">
        <v>1854817</v>
      </c>
      <c r="M30" s="40">
        <v>34</v>
      </c>
    </row>
    <row r="31" spans="1:13" ht="15">
      <c r="A31" s="39" t="s">
        <v>91</v>
      </c>
      <c r="B31" s="40">
        <v>252889.9</v>
      </c>
      <c r="C31" s="40">
        <v>13</v>
      </c>
      <c r="D31" s="40">
        <v>87798.17</v>
      </c>
      <c r="E31" s="40">
        <v>15</v>
      </c>
      <c r="F31" s="40">
        <v>0</v>
      </c>
      <c r="G31" s="40">
        <v>0</v>
      </c>
      <c r="H31" s="40">
        <v>304702.22</v>
      </c>
      <c r="I31" s="40">
        <v>14</v>
      </c>
      <c r="J31" s="40">
        <v>129597</v>
      </c>
      <c r="K31" s="40">
        <v>14</v>
      </c>
      <c r="L31" s="40">
        <v>0</v>
      </c>
      <c r="M31" s="40">
        <v>0</v>
      </c>
    </row>
    <row r="32" spans="1:13" ht="15">
      <c r="A32" s="39" t="s">
        <v>92</v>
      </c>
      <c r="B32" s="40">
        <v>2685036.68</v>
      </c>
      <c r="C32" s="40">
        <v>38</v>
      </c>
      <c r="D32" s="40">
        <v>4270897.17</v>
      </c>
      <c r="E32" s="40">
        <v>74</v>
      </c>
      <c r="F32" s="40">
        <v>808368.8</v>
      </c>
      <c r="G32" s="40">
        <v>23</v>
      </c>
      <c r="H32" s="40">
        <v>2851705</v>
      </c>
      <c r="I32" s="40">
        <v>40</v>
      </c>
      <c r="J32" s="40">
        <v>4493514</v>
      </c>
      <c r="K32" s="40">
        <v>77</v>
      </c>
      <c r="L32" s="40">
        <v>871690</v>
      </c>
      <c r="M32" s="40">
        <v>23</v>
      </c>
    </row>
    <row r="33" spans="1:13" ht="15">
      <c r="A33" s="39" t="s">
        <v>93</v>
      </c>
      <c r="B33" s="40">
        <v>765479.88</v>
      </c>
      <c r="C33" s="40">
        <v>25</v>
      </c>
      <c r="D33" s="40">
        <v>0</v>
      </c>
      <c r="E33" s="40">
        <v>0</v>
      </c>
      <c r="F33" s="40">
        <v>85550.77</v>
      </c>
      <c r="G33" s="40">
        <v>12</v>
      </c>
      <c r="H33" s="40">
        <v>742286.74</v>
      </c>
      <c r="I33" s="40">
        <v>29</v>
      </c>
      <c r="J33" s="40">
        <v>0</v>
      </c>
      <c r="K33" s="40">
        <v>0</v>
      </c>
      <c r="L33" s="40">
        <v>92318</v>
      </c>
      <c r="M33" s="40">
        <v>14</v>
      </c>
    </row>
    <row r="34" spans="1:13" ht="15">
      <c r="A34" s="39" t="s">
        <v>94</v>
      </c>
      <c r="B34" s="40">
        <v>1895644.83</v>
      </c>
      <c r="C34" s="40">
        <v>49</v>
      </c>
      <c r="D34" s="40">
        <v>1776761.3</v>
      </c>
      <c r="E34" s="40">
        <v>37</v>
      </c>
      <c r="F34" s="40">
        <v>419102.46</v>
      </c>
      <c r="G34" s="40">
        <v>31</v>
      </c>
      <c r="H34" s="40">
        <v>1699332.21</v>
      </c>
      <c r="I34" s="40">
        <v>52</v>
      </c>
      <c r="J34" s="40">
        <v>1820781.23</v>
      </c>
      <c r="K34" s="40">
        <v>34</v>
      </c>
      <c r="L34" s="40">
        <v>371235.07</v>
      </c>
      <c r="M34" s="40">
        <v>32</v>
      </c>
    </row>
    <row r="35" spans="1:13" ht="15">
      <c r="A35" s="39" t="s">
        <v>95</v>
      </c>
      <c r="B35" s="40">
        <v>1694502.45</v>
      </c>
      <c r="C35" s="40">
        <v>45</v>
      </c>
      <c r="D35" s="40">
        <v>0</v>
      </c>
      <c r="E35" s="40">
        <v>0</v>
      </c>
      <c r="F35" s="40">
        <v>293049.46</v>
      </c>
      <c r="G35" s="40">
        <v>23</v>
      </c>
      <c r="H35" s="40">
        <v>1519077.21</v>
      </c>
      <c r="I35" s="40">
        <v>48</v>
      </c>
      <c r="J35" s="40">
        <v>0</v>
      </c>
      <c r="K35" s="40">
        <v>0</v>
      </c>
      <c r="L35" s="40">
        <v>242633.36</v>
      </c>
      <c r="M35" s="40">
        <v>23</v>
      </c>
    </row>
    <row r="36" spans="1:13" ht="15">
      <c r="A36" s="39" t="s">
        <v>96</v>
      </c>
      <c r="B36" s="40">
        <v>810600.12</v>
      </c>
      <c r="C36" s="40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590346</v>
      </c>
      <c r="I36" s="40">
        <v>18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97</v>
      </c>
      <c r="B37" s="40">
        <v>0</v>
      </c>
      <c r="C37" s="40">
        <v>0</v>
      </c>
      <c r="D37" s="40">
        <v>81574.98</v>
      </c>
      <c r="E37" s="40">
        <v>13</v>
      </c>
      <c r="F37" s="40">
        <v>0</v>
      </c>
      <c r="G37" s="40">
        <v>0</v>
      </c>
      <c r="H37" s="40">
        <v>0</v>
      </c>
      <c r="I37" s="40">
        <v>0</v>
      </c>
      <c r="J37" s="40">
        <v>120854</v>
      </c>
      <c r="K37" s="40">
        <v>14</v>
      </c>
      <c r="L37" s="40">
        <v>0</v>
      </c>
      <c r="M37" s="40">
        <v>0</v>
      </c>
    </row>
    <row r="38" spans="1:13" ht="15">
      <c r="A38" s="39" t="s">
        <v>98</v>
      </c>
      <c r="B38" s="40">
        <v>1817456.52</v>
      </c>
      <c r="C38" s="40">
        <v>52</v>
      </c>
      <c r="D38" s="40">
        <v>221007.51</v>
      </c>
      <c r="E38" s="40">
        <v>11</v>
      </c>
      <c r="F38" s="40">
        <v>346571.3</v>
      </c>
      <c r="G38" s="40">
        <v>25</v>
      </c>
      <c r="H38" s="40">
        <v>1677038.77</v>
      </c>
      <c r="I38" s="40">
        <v>52</v>
      </c>
      <c r="J38" s="40">
        <v>0</v>
      </c>
      <c r="K38" s="40">
        <v>0</v>
      </c>
      <c r="L38" s="40">
        <v>315434.76</v>
      </c>
      <c r="M38" s="40">
        <v>26</v>
      </c>
    </row>
    <row r="39" spans="1:13" ht="15">
      <c r="A39" s="39" t="s">
        <v>99</v>
      </c>
      <c r="B39" s="40">
        <v>957356.85</v>
      </c>
      <c r="C39" s="40">
        <v>28</v>
      </c>
      <c r="D39" s="40">
        <v>86047.83</v>
      </c>
      <c r="E39" s="40">
        <v>10</v>
      </c>
      <c r="F39" s="40">
        <v>86507.28</v>
      </c>
      <c r="G39" s="40">
        <v>11</v>
      </c>
      <c r="H39" s="40">
        <v>850013</v>
      </c>
      <c r="I39" s="40">
        <v>29</v>
      </c>
      <c r="J39" s="40">
        <v>118917</v>
      </c>
      <c r="K39" s="40">
        <v>13</v>
      </c>
      <c r="L39" s="40">
        <v>72696</v>
      </c>
      <c r="M39" s="40">
        <v>13</v>
      </c>
    </row>
    <row r="40" spans="1:13" ht="15">
      <c r="A40" s="39" t="s">
        <v>100</v>
      </c>
      <c r="B40" s="40">
        <v>0</v>
      </c>
      <c r="C40" s="40">
        <v>0</v>
      </c>
      <c r="D40" s="40">
        <v>37230.71</v>
      </c>
      <c r="E40" s="40">
        <v>10</v>
      </c>
      <c r="F40" s="40">
        <v>0</v>
      </c>
      <c r="G40" s="40">
        <v>0</v>
      </c>
      <c r="H40" s="40">
        <v>0</v>
      </c>
      <c r="I40" s="40">
        <v>0</v>
      </c>
      <c r="J40" s="40">
        <v>36891</v>
      </c>
      <c r="K40" s="40">
        <v>10</v>
      </c>
      <c r="L40" s="40">
        <v>0</v>
      </c>
      <c r="M40" s="40">
        <v>0</v>
      </c>
    </row>
    <row r="41" spans="1:13" ht="15">
      <c r="A41" s="39" t="s">
        <v>101</v>
      </c>
      <c r="B41" s="40">
        <v>668784.47</v>
      </c>
      <c r="C41" s="40">
        <v>31</v>
      </c>
      <c r="D41" s="40">
        <v>0</v>
      </c>
      <c r="E41" s="40">
        <v>0</v>
      </c>
      <c r="F41" s="40">
        <v>102348.56</v>
      </c>
      <c r="G41" s="40">
        <v>14</v>
      </c>
      <c r="H41" s="40">
        <v>633086</v>
      </c>
      <c r="I41" s="40">
        <v>28</v>
      </c>
      <c r="J41" s="40">
        <v>0</v>
      </c>
      <c r="K41" s="40">
        <v>0</v>
      </c>
      <c r="L41" s="40">
        <v>104921</v>
      </c>
      <c r="M41" s="40">
        <v>14</v>
      </c>
    </row>
    <row r="42" spans="1:13" ht="15">
      <c r="A42" s="39" t="s">
        <v>102</v>
      </c>
      <c r="B42" s="40">
        <v>262432.58</v>
      </c>
      <c r="C42" s="40">
        <v>16</v>
      </c>
      <c r="D42" s="40">
        <v>0</v>
      </c>
      <c r="E42" s="40">
        <v>0</v>
      </c>
      <c r="F42" s="40">
        <v>0</v>
      </c>
      <c r="G42" s="40">
        <v>0</v>
      </c>
      <c r="H42" s="40">
        <v>283415.1</v>
      </c>
      <c r="I42" s="40">
        <v>17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40">
        <v>0</v>
      </c>
      <c r="C43" s="40">
        <v>0</v>
      </c>
      <c r="D43" s="40">
        <v>86519.01</v>
      </c>
      <c r="E43" s="40">
        <v>11</v>
      </c>
      <c r="F43" s="40">
        <v>0</v>
      </c>
      <c r="G43" s="40">
        <v>0</v>
      </c>
      <c r="H43" s="40">
        <v>0</v>
      </c>
      <c r="I43" s="40">
        <v>0</v>
      </c>
      <c r="J43" s="40">
        <v>99452</v>
      </c>
      <c r="K43" s="40">
        <v>11</v>
      </c>
      <c r="L43" s="40">
        <v>0</v>
      </c>
      <c r="M43" s="40">
        <v>0</v>
      </c>
    </row>
    <row r="44" spans="1:13" ht="15">
      <c r="A44" s="39" t="s">
        <v>104</v>
      </c>
      <c r="B44" s="40">
        <v>0</v>
      </c>
      <c r="C44" s="40">
        <v>0</v>
      </c>
      <c r="D44" s="40">
        <v>109438.21</v>
      </c>
      <c r="E44" s="40">
        <v>14</v>
      </c>
      <c r="F44" s="40">
        <v>0</v>
      </c>
      <c r="G44" s="40">
        <v>0</v>
      </c>
      <c r="H44" s="40">
        <v>0</v>
      </c>
      <c r="I44" s="40">
        <v>0</v>
      </c>
      <c r="J44" s="40">
        <v>130680</v>
      </c>
      <c r="K44" s="40">
        <v>14</v>
      </c>
      <c r="L44" s="40">
        <v>0</v>
      </c>
      <c r="M44" s="40">
        <v>0</v>
      </c>
    </row>
    <row r="45" spans="1:13" ht="15">
      <c r="A45" s="39" t="s">
        <v>105</v>
      </c>
      <c r="B45" s="40">
        <v>161493.98</v>
      </c>
      <c r="C45" s="40">
        <v>11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106</v>
      </c>
      <c r="B46" s="40">
        <v>451611.77</v>
      </c>
      <c r="C46" s="40">
        <v>23</v>
      </c>
      <c r="D46" s="40">
        <v>0</v>
      </c>
      <c r="E46" s="40">
        <v>0</v>
      </c>
      <c r="F46" s="40">
        <v>0</v>
      </c>
      <c r="G46" s="40">
        <v>0</v>
      </c>
      <c r="H46" s="40">
        <v>383800</v>
      </c>
      <c r="I46" s="40">
        <v>23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107</v>
      </c>
      <c r="B47" s="40">
        <v>252068.37</v>
      </c>
      <c r="C47" s="40">
        <v>10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108</v>
      </c>
      <c r="B48" s="40">
        <v>395809.01</v>
      </c>
      <c r="C48" s="40">
        <v>28</v>
      </c>
      <c r="D48" s="40">
        <v>0</v>
      </c>
      <c r="E48" s="40">
        <v>0</v>
      </c>
      <c r="F48" s="40">
        <v>98815.17</v>
      </c>
      <c r="G48" s="40">
        <v>12</v>
      </c>
      <c r="H48" s="40">
        <v>382573.6</v>
      </c>
      <c r="I48" s="40">
        <v>28</v>
      </c>
      <c r="J48" s="40">
        <v>0</v>
      </c>
      <c r="K48" s="40">
        <v>0</v>
      </c>
      <c r="L48" s="40">
        <v>83887</v>
      </c>
      <c r="M48" s="40">
        <v>11</v>
      </c>
    </row>
    <row r="49" spans="1:13" ht="15">
      <c r="A49" s="39" t="s">
        <v>109</v>
      </c>
      <c r="B49" s="40">
        <v>267430.49</v>
      </c>
      <c r="C49" s="40">
        <v>10</v>
      </c>
      <c r="D49" s="40">
        <v>0</v>
      </c>
      <c r="E49" s="40">
        <v>0</v>
      </c>
      <c r="F49" s="40">
        <v>0</v>
      </c>
      <c r="G49" s="40">
        <v>0</v>
      </c>
      <c r="H49" s="40">
        <v>234179</v>
      </c>
      <c r="I49" s="40">
        <v>10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110</v>
      </c>
      <c r="B50" s="40">
        <v>4109080.17</v>
      </c>
      <c r="C50" s="40">
        <v>98</v>
      </c>
      <c r="D50" s="40">
        <v>886059.07</v>
      </c>
      <c r="E50" s="40">
        <v>12</v>
      </c>
      <c r="F50" s="40">
        <v>430567.79</v>
      </c>
      <c r="G50" s="40">
        <v>41</v>
      </c>
      <c r="H50" s="40">
        <v>3755304.05</v>
      </c>
      <c r="I50" s="40">
        <v>100</v>
      </c>
      <c r="J50" s="40">
        <v>903744</v>
      </c>
      <c r="K50" s="40">
        <v>13</v>
      </c>
      <c r="L50" s="40">
        <v>418464.51</v>
      </c>
      <c r="M50" s="40">
        <v>43</v>
      </c>
    </row>
    <row r="51" spans="1:13" ht="15">
      <c r="A51" s="39" t="s">
        <v>111</v>
      </c>
      <c r="B51" s="40">
        <v>665601.51</v>
      </c>
      <c r="C51" s="40">
        <v>26</v>
      </c>
      <c r="D51" s="40">
        <v>0</v>
      </c>
      <c r="E51" s="40">
        <v>0</v>
      </c>
      <c r="F51" s="40">
        <v>113701.14</v>
      </c>
      <c r="G51" s="40">
        <v>15</v>
      </c>
      <c r="H51" s="40">
        <v>564075</v>
      </c>
      <c r="I51" s="40">
        <v>28</v>
      </c>
      <c r="J51" s="40">
        <v>0</v>
      </c>
      <c r="K51" s="40">
        <v>0</v>
      </c>
      <c r="L51" s="40">
        <v>86387</v>
      </c>
      <c r="M51" s="40">
        <v>14</v>
      </c>
    </row>
    <row r="52" spans="1:13" ht="15">
      <c r="A52" s="39" t="s">
        <v>112</v>
      </c>
      <c r="B52" s="40">
        <v>6797277.75</v>
      </c>
      <c r="C52" s="40">
        <v>95</v>
      </c>
      <c r="D52" s="40">
        <v>2283766.2</v>
      </c>
      <c r="E52" s="40">
        <v>18</v>
      </c>
      <c r="F52" s="40">
        <v>784510.13</v>
      </c>
      <c r="G52" s="40">
        <v>37</v>
      </c>
      <c r="H52" s="40">
        <v>6176930.5</v>
      </c>
      <c r="I52" s="40">
        <v>94</v>
      </c>
      <c r="J52" s="40">
        <v>2471028</v>
      </c>
      <c r="K52" s="40">
        <v>19</v>
      </c>
      <c r="L52" s="40">
        <v>761587.68</v>
      </c>
      <c r="M52" s="40">
        <v>37</v>
      </c>
    </row>
    <row r="53" spans="1:13" ht="15">
      <c r="A53" s="39" t="s">
        <v>113</v>
      </c>
      <c r="B53" s="40">
        <v>816498.72</v>
      </c>
      <c r="C53" s="40">
        <v>30</v>
      </c>
      <c r="D53" s="40">
        <v>0</v>
      </c>
      <c r="E53" s="40">
        <v>0</v>
      </c>
      <c r="F53" s="40">
        <v>70128.51</v>
      </c>
      <c r="G53" s="40">
        <v>13</v>
      </c>
      <c r="H53" s="40">
        <v>746389.72</v>
      </c>
      <c r="I53" s="40">
        <v>31</v>
      </c>
      <c r="J53" s="40">
        <v>0</v>
      </c>
      <c r="K53" s="40">
        <v>0</v>
      </c>
      <c r="L53" s="40">
        <v>59648.84</v>
      </c>
      <c r="M53" s="40">
        <v>13</v>
      </c>
    </row>
    <row r="54" spans="1:13" ht="15">
      <c r="A54" s="39" t="s">
        <v>114</v>
      </c>
      <c r="B54" s="40">
        <v>1306471.31</v>
      </c>
      <c r="C54" s="40">
        <v>41</v>
      </c>
      <c r="D54" s="40">
        <v>0</v>
      </c>
      <c r="E54" s="40">
        <v>0</v>
      </c>
      <c r="F54" s="40">
        <v>153713.08</v>
      </c>
      <c r="G54" s="40">
        <v>19</v>
      </c>
      <c r="H54" s="40">
        <v>1024645.2</v>
      </c>
      <c r="I54" s="40">
        <v>39</v>
      </c>
      <c r="J54" s="40">
        <v>0</v>
      </c>
      <c r="K54" s="40">
        <v>0</v>
      </c>
      <c r="L54" s="40">
        <v>142879.5</v>
      </c>
      <c r="M54" s="40">
        <v>18</v>
      </c>
    </row>
    <row r="55" spans="1:13" ht="15">
      <c r="A55" s="39" t="s">
        <v>115</v>
      </c>
      <c r="B55" s="40">
        <v>608548.46</v>
      </c>
      <c r="C55" s="40">
        <v>12</v>
      </c>
      <c r="D55" s="40">
        <v>0</v>
      </c>
      <c r="E55" s="40">
        <v>0</v>
      </c>
      <c r="F55" s="40">
        <v>0</v>
      </c>
      <c r="G55" s="40">
        <v>0</v>
      </c>
      <c r="H55" s="40">
        <v>725088.73</v>
      </c>
      <c r="I55" s="40">
        <v>14</v>
      </c>
      <c r="J55" s="40">
        <v>0</v>
      </c>
      <c r="K55" s="40">
        <v>0</v>
      </c>
      <c r="L55" s="40">
        <v>0</v>
      </c>
      <c r="M55" s="40">
        <v>0</v>
      </c>
    </row>
    <row r="56" spans="1:13" ht="15">
      <c r="A56" s="39" t="s">
        <v>116</v>
      </c>
      <c r="B56" s="40">
        <v>947723.96</v>
      </c>
      <c r="C56" s="40">
        <v>43</v>
      </c>
      <c r="D56" s="40">
        <v>0</v>
      </c>
      <c r="E56" s="40">
        <v>0</v>
      </c>
      <c r="F56" s="40">
        <v>102985.85</v>
      </c>
      <c r="G56" s="40">
        <v>19</v>
      </c>
      <c r="H56" s="40">
        <v>787646.14</v>
      </c>
      <c r="I56" s="40">
        <v>44</v>
      </c>
      <c r="J56" s="40">
        <v>0</v>
      </c>
      <c r="K56" s="40">
        <v>0</v>
      </c>
      <c r="L56" s="40">
        <v>95315.71</v>
      </c>
      <c r="M56" s="40">
        <v>18</v>
      </c>
    </row>
    <row r="57" spans="1:13" ht="15">
      <c r="A57" s="39" t="s">
        <v>117</v>
      </c>
      <c r="B57" s="40">
        <v>3563990.51</v>
      </c>
      <c r="C57" s="40">
        <v>57</v>
      </c>
      <c r="D57" s="40">
        <v>7883174.65</v>
      </c>
      <c r="E57" s="40">
        <v>85</v>
      </c>
      <c r="F57" s="40">
        <v>1273415.92</v>
      </c>
      <c r="G57" s="40">
        <v>40</v>
      </c>
      <c r="H57" s="40">
        <v>3169914.64</v>
      </c>
      <c r="I57" s="40">
        <v>56</v>
      </c>
      <c r="J57" s="40">
        <v>8294780.72</v>
      </c>
      <c r="K57" s="40">
        <v>88</v>
      </c>
      <c r="L57" s="40">
        <v>1176700</v>
      </c>
      <c r="M57" s="40">
        <v>38</v>
      </c>
    </row>
    <row r="58" spans="1:13" ht="15">
      <c r="A58" s="39" t="s">
        <v>118</v>
      </c>
      <c r="B58" s="40">
        <v>0</v>
      </c>
      <c r="C58" s="40">
        <v>0</v>
      </c>
      <c r="D58" s="40">
        <v>2854457.53</v>
      </c>
      <c r="E58" s="40">
        <v>12</v>
      </c>
      <c r="F58" s="40">
        <v>0</v>
      </c>
      <c r="G58" s="40">
        <v>0</v>
      </c>
      <c r="H58" s="40">
        <v>0</v>
      </c>
      <c r="I58" s="40">
        <v>0</v>
      </c>
      <c r="J58" s="40">
        <v>2675695</v>
      </c>
      <c r="K58" s="40">
        <v>15</v>
      </c>
      <c r="L58" s="40">
        <v>0</v>
      </c>
      <c r="M58" s="40">
        <v>0</v>
      </c>
    </row>
    <row r="59" spans="1:13" ht="15">
      <c r="A59" s="39" t="s">
        <v>119</v>
      </c>
      <c r="B59" s="40">
        <v>392379.96</v>
      </c>
      <c r="C59" s="40">
        <v>15</v>
      </c>
      <c r="D59" s="40">
        <v>0</v>
      </c>
      <c r="E59" s="40">
        <v>0</v>
      </c>
      <c r="F59" s="40">
        <v>0</v>
      </c>
      <c r="G59" s="40">
        <v>0</v>
      </c>
      <c r="H59" s="40">
        <v>353876</v>
      </c>
      <c r="I59" s="40">
        <v>15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120</v>
      </c>
      <c r="B60" s="40">
        <v>233206.52</v>
      </c>
      <c r="C60" s="40">
        <v>13</v>
      </c>
      <c r="D60" s="40">
        <v>0</v>
      </c>
      <c r="E60" s="40">
        <v>0</v>
      </c>
      <c r="F60" s="40">
        <v>0</v>
      </c>
      <c r="G60" s="40">
        <v>0</v>
      </c>
      <c r="H60" s="40">
        <v>236627.86</v>
      </c>
      <c r="I60" s="40">
        <v>14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121</v>
      </c>
      <c r="B61" s="40">
        <v>776106.81</v>
      </c>
      <c r="C61" s="40">
        <v>27</v>
      </c>
      <c r="D61" s="40">
        <v>344077.69</v>
      </c>
      <c r="E61" s="40">
        <v>23</v>
      </c>
      <c r="F61" s="40">
        <v>273507.24</v>
      </c>
      <c r="G61" s="40">
        <v>18</v>
      </c>
      <c r="H61" s="40">
        <v>717016</v>
      </c>
      <c r="I61" s="40">
        <v>28</v>
      </c>
      <c r="J61" s="40">
        <v>339614</v>
      </c>
      <c r="K61" s="40">
        <v>22</v>
      </c>
      <c r="L61" s="40">
        <v>259134</v>
      </c>
      <c r="M61" s="40">
        <v>19</v>
      </c>
    </row>
    <row r="62" spans="1:13" ht="15">
      <c r="A62" s="39" t="s">
        <v>122</v>
      </c>
      <c r="B62" s="40">
        <v>971421.57</v>
      </c>
      <c r="C62" s="40">
        <v>19</v>
      </c>
      <c r="D62" s="40">
        <v>1376891.56</v>
      </c>
      <c r="E62" s="40">
        <v>26</v>
      </c>
      <c r="F62" s="40">
        <v>433031.05</v>
      </c>
      <c r="G62" s="40">
        <v>14</v>
      </c>
      <c r="H62" s="40">
        <v>1071345.1</v>
      </c>
      <c r="I62" s="40">
        <v>19</v>
      </c>
      <c r="J62" s="40">
        <v>1332817</v>
      </c>
      <c r="K62" s="40">
        <v>27</v>
      </c>
      <c r="L62" s="40">
        <v>387562</v>
      </c>
      <c r="M62" s="40">
        <v>14</v>
      </c>
    </row>
    <row r="63" spans="1:13" ht="15">
      <c r="A63" s="39" t="s">
        <v>123</v>
      </c>
      <c r="B63" s="40">
        <v>1120516.71</v>
      </c>
      <c r="C63" s="40">
        <v>36</v>
      </c>
      <c r="D63" s="40">
        <v>474599.17</v>
      </c>
      <c r="E63" s="40">
        <v>12</v>
      </c>
      <c r="F63" s="40">
        <v>362611.72</v>
      </c>
      <c r="G63" s="40">
        <v>15</v>
      </c>
      <c r="H63" s="40">
        <v>972755.08</v>
      </c>
      <c r="I63" s="40">
        <v>37</v>
      </c>
      <c r="J63" s="40">
        <v>0</v>
      </c>
      <c r="K63" s="40">
        <v>0</v>
      </c>
      <c r="L63" s="40">
        <v>297318</v>
      </c>
      <c r="M63" s="40">
        <v>16</v>
      </c>
    </row>
    <row r="64" spans="1:13" ht="15">
      <c r="A64" s="39" t="s">
        <v>124</v>
      </c>
      <c r="B64" s="40">
        <v>114759.86</v>
      </c>
      <c r="C64" s="40">
        <v>10</v>
      </c>
      <c r="D64" s="40">
        <v>0</v>
      </c>
      <c r="E64" s="40">
        <v>0</v>
      </c>
      <c r="F64" s="40">
        <v>0</v>
      </c>
      <c r="G64" s="40">
        <v>0</v>
      </c>
      <c r="H64" s="40">
        <v>120561</v>
      </c>
      <c r="I64" s="40">
        <v>12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125</v>
      </c>
      <c r="B65" s="40">
        <v>2724739.3</v>
      </c>
      <c r="C65" s="40">
        <v>41</v>
      </c>
      <c r="D65" s="40">
        <v>0</v>
      </c>
      <c r="E65" s="40">
        <v>0</v>
      </c>
      <c r="F65" s="40">
        <v>331886.45</v>
      </c>
      <c r="G65" s="40">
        <v>18</v>
      </c>
      <c r="H65" s="40">
        <v>2501730</v>
      </c>
      <c r="I65" s="40">
        <v>42</v>
      </c>
      <c r="J65" s="40">
        <v>0</v>
      </c>
      <c r="K65" s="40">
        <v>0</v>
      </c>
      <c r="L65" s="40">
        <v>319149</v>
      </c>
      <c r="M65" s="40">
        <v>18</v>
      </c>
    </row>
    <row r="66" spans="1:13" ht="15">
      <c r="A66" s="39" t="s">
        <v>126</v>
      </c>
      <c r="B66" s="40">
        <v>767533.33</v>
      </c>
      <c r="C66" s="40">
        <v>19</v>
      </c>
      <c r="D66" s="40">
        <v>170481.45</v>
      </c>
      <c r="E66" s="40">
        <v>24</v>
      </c>
      <c r="F66" s="40">
        <v>267281.61</v>
      </c>
      <c r="G66" s="40">
        <v>14</v>
      </c>
      <c r="H66" s="40">
        <v>664125.62</v>
      </c>
      <c r="I66" s="40">
        <v>18</v>
      </c>
      <c r="J66" s="40">
        <v>212547</v>
      </c>
      <c r="K66" s="40">
        <v>23</v>
      </c>
      <c r="L66" s="40">
        <v>219805</v>
      </c>
      <c r="M66" s="40">
        <v>12</v>
      </c>
    </row>
    <row r="67" spans="1:13" ht="15">
      <c r="A67" s="39" t="s">
        <v>127</v>
      </c>
      <c r="B67" s="40">
        <v>213219.62</v>
      </c>
      <c r="C67" s="40">
        <v>10</v>
      </c>
      <c r="D67" s="40">
        <v>0</v>
      </c>
      <c r="E67" s="40">
        <v>0</v>
      </c>
      <c r="F67" s="40">
        <v>0</v>
      </c>
      <c r="G67" s="40">
        <v>0</v>
      </c>
      <c r="H67" s="40">
        <v>179230.16</v>
      </c>
      <c r="I67" s="40">
        <v>10</v>
      </c>
      <c r="J67" s="40">
        <v>0</v>
      </c>
      <c r="K67" s="40">
        <v>0</v>
      </c>
      <c r="L67" s="40">
        <v>0</v>
      </c>
      <c r="M67" s="40">
        <v>0</v>
      </c>
    </row>
    <row r="68" spans="1:13" ht="15">
      <c r="A68" s="39" t="s">
        <v>128</v>
      </c>
      <c r="B68" s="40">
        <v>0</v>
      </c>
      <c r="C68" s="40">
        <v>0</v>
      </c>
      <c r="D68" s="40">
        <v>661896.18</v>
      </c>
      <c r="E68" s="40">
        <v>24</v>
      </c>
      <c r="F68" s="40">
        <v>0</v>
      </c>
      <c r="G68" s="40">
        <v>0</v>
      </c>
      <c r="H68" s="40">
        <v>0</v>
      </c>
      <c r="I68" s="40">
        <v>0</v>
      </c>
      <c r="J68" s="40">
        <v>1044160</v>
      </c>
      <c r="K68" s="40">
        <v>25</v>
      </c>
      <c r="L68" s="40">
        <v>0</v>
      </c>
      <c r="M68" s="40">
        <v>0</v>
      </c>
    </row>
    <row r="69" spans="1:13" ht="15">
      <c r="A69" s="39" t="s">
        <v>129</v>
      </c>
      <c r="B69" s="40">
        <v>821394.06</v>
      </c>
      <c r="C69" s="40">
        <v>28</v>
      </c>
      <c r="D69" s="40">
        <v>0</v>
      </c>
      <c r="E69" s="40">
        <v>0</v>
      </c>
      <c r="F69" s="40">
        <v>313103.6</v>
      </c>
      <c r="G69" s="40">
        <v>15</v>
      </c>
      <c r="H69" s="40">
        <v>770092.48</v>
      </c>
      <c r="I69" s="40">
        <v>27</v>
      </c>
      <c r="J69" s="40">
        <v>0</v>
      </c>
      <c r="K69" s="40">
        <v>0</v>
      </c>
      <c r="L69" s="40">
        <v>288007.05</v>
      </c>
      <c r="M69" s="40">
        <v>16</v>
      </c>
    </row>
    <row r="70" spans="1:13" ht="15">
      <c r="A70" s="39" t="s">
        <v>130</v>
      </c>
      <c r="B70" s="40">
        <v>935988.68</v>
      </c>
      <c r="C70" s="40">
        <v>24</v>
      </c>
      <c r="D70" s="40">
        <v>1116054.28</v>
      </c>
      <c r="E70" s="40">
        <v>20</v>
      </c>
      <c r="F70" s="40">
        <v>319125.33</v>
      </c>
      <c r="G70" s="40">
        <v>15</v>
      </c>
      <c r="H70" s="40">
        <v>820250</v>
      </c>
      <c r="I70" s="40">
        <v>21</v>
      </c>
      <c r="J70" s="40">
        <v>1111359</v>
      </c>
      <c r="K70" s="40">
        <v>28</v>
      </c>
      <c r="L70" s="40">
        <v>265919</v>
      </c>
      <c r="M70" s="40">
        <v>14</v>
      </c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76" t="s">
        <v>47</v>
      </c>
      <c r="B2" s="77">
        <v>2704670.91</v>
      </c>
      <c r="C2" s="78">
        <v>108</v>
      </c>
      <c r="D2" s="77">
        <v>686060.63</v>
      </c>
      <c r="E2" s="78">
        <v>45</v>
      </c>
      <c r="F2" s="77">
        <v>495013.74</v>
      </c>
      <c r="G2" s="78">
        <v>50</v>
      </c>
      <c r="H2" s="77">
        <v>2398674</v>
      </c>
      <c r="I2" s="78">
        <v>112</v>
      </c>
      <c r="J2" s="77">
        <v>608351</v>
      </c>
      <c r="K2" s="78">
        <v>48</v>
      </c>
      <c r="L2" s="77">
        <v>409797.89</v>
      </c>
      <c r="M2" s="78">
        <v>51</v>
      </c>
      <c r="N2" s="36"/>
      <c r="O2" s="36"/>
      <c r="P2" s="36"/>
      <c r="Q2" s="36"/>
      <c r="R2" s="36"/>
    </row>
    <row r="3" spans="1:18" ht="15">
      <c r="A3" s="76" t="s">
        <v>48</v>
      </c>
      <c r="B3" s="77">
        <v>4802934.09</v>
      </c>
      <c r="C3" s="78">
        <v>154</v>
      </c>
      <c r="D3" s="77">
        <v>3218328.71</v>
      </c>
      <c r="E3" s="78">
        <v>118</v>
      </c>
      <c r="F3" s="77">
        <v>965667.72</v>
      </c>
      <c r="G3" s="78">
        <v>79</v>
      </c>
      <c r="H3" s="77">
        <v>4439823.04</v>
      </c>
      <c r="I3" s="78">
        <v>152</v>
      </c>
      <c r="J3" s="77">
        <v>3670537.36</v>
      </c>
      <c r="K3" s="78">
        <v>119</v>
      </c>
      <c r="L3" s="77">
        <v>871787.97</v>
      </c>
      <c r="M3" s="78">
        <v>76</v>
      </c>
      <c r="N3" s="36"/>
      <c r="O3" s="36"/>
      <c r="P3" s="36"/>
      <c r="Q3" s="36"/>
      <c r="R3" s="36"/>
    </row>
    <row r="4" spans="1:18" ht="15">
      <c r="A4" s="76" t="s">
        <v>49</v>
      </c>
      <c r="B4" s="77">
        <v>2272760.6</v>
      </c>
      <c r="C4" s="78">
        <v>101</v>
      </c>
      <c r="D4" s="77">
        <v>410957.19</v>
      </c>
      <c r="E4" s="78">
        <v>32</v>
      </c>
      <c r="F4" s="77">
        <v>331644.87</v>
      </c>
      <c r="G4" s="78">
        <v>43</v>
      </c>
      <c r="H4" s="77">
        <v>2123645.33</v>
      </c>
      <c r="I4" s="78">
        <v>107</v>
      </c>
      <c r="J4" s="77">
        <v>505206.71</v>
      </c>
      <c r="K4" s="78">
        <v>37</v>
      </c>
      <c r="L4" s="77">
        <v>347525.46</v>
      </c>
      <c r="M4" s="78">
        <v>42</v>
      </c>
      <c r="N4" s="36"/>
      <c r="O4" s="36"/>
      <c r="P4" s="36"/>
      <c r="Q4" s="36"/>
      <c r="R4" s="36"/>
    </row>
    <row r="5" spans="1:18" ht="15">
      <c r="A5" s="76" t="s">
        <v>50</v>
      </c>
      <c r="B5" s="77">
        <v>24450654.15</v>
      </c>
      <c r="C5" s="78">
        <v>537</v>
      </c>
      <c r="D5" s="77">
        <v>6414901.19</v>
      </c>
      <c r="E5" s="78">
        <v>94</v>
      </c>
      <c r="F5" s="77">
        <v>4918977.52</v>
      </c>
      <c r="G5" s="78">
        <v>235</v>
      </c>
      <c r="H5" s="77">
        <v>22147077.3</v>
      </c>
      <c r="I5" s="78">
        <v>535</v>
      </c>
      <c r="J5" s="77">
        <v>6272364.39</v>
      </c>
      <c r="K5" s="78">
        <v>79</v>
      </c>
      <c r="L5" s="77">
        <v>4451507.58</v>
      </c>
      <c r="M5" s="78">
        <v>236</v>
      </c>
      <c r="N5" s="36"/>
      <c r="O5" s="36"/>
      <c r="P5" s="36"/>
      <c r="Q5" s="36"/>
      <c r="R5" s="36"/>
    </row>
    <row r="6" spans="1:18" ht="15">
      <c r="A6" s="76" t="s">
        <v>51</v>
      </c>
      <c r="B6" s="77">
        <v>77203.8</v>
      </c>
      <c r="C6" s="78">
        <v>12</v>
      </c>
      <c r="D6" s="77">
        <v>0</v>
      </c>
      <c r="E6" s="78">
        <v>0</v>
      </c>
      <c r="F6" s="77">
        <v>0</v>
      </c>
      <c r="G6" s="78">
        <v>0</v>
      </c>
      <c r="H6" s="77">
        <v>143450.38</v>
      </c>
      <c r="I6" s="78">
        <v>14</v>
      </c>
      <c r="J6" s="77">
        <v>37741.2</v>
      </c>
      <c r="K6" s="78">
        <v>10</v>
      </c>
      <c r="L6" s="77">
        <v>0</v>
      </c>
      <c r="M6" s="78">
        <v>0</v>
      </c>
      <c r="N6" s="36"/>
      <c r="O6" s="36"/>
      <c r="P6" s="36"/>
      <c r="Q6" s="36"/>
      <c r="R6" s="36"/>
    </row>
    <row r="7" spans="1:18" ht="15">
      <c r="A7" s="76" t="s">
        <v>52</v>
      </c>
      <c r="B7" s="77">
        <v>3145590.75</v>
      </c>
      <c r="C7" s="78">
        <v>125</v>
      </c>
      <c r="D7" s="77">
        <v>229761.35</v>
      </c>
      <c r="E7" s="78">
        <v>29</v>
      </c>
      <c r="F7" s="77">
        <v>274395.5</v>
      </c>
      <c r="G7" s="78">
        <v>45</v>
      </c>
      <c r="H7" s="77">
        <v>2839425.93</v>
      </c>
      <c r="I7" s="78">
        <v>123</v>
      </c>
      <c r="J7" s="77">
        <v>292464.78</v>
      </c>
      <c r="K7" s="78">
        <v>26</v>
      </c>
      <c r="L7" s="77">
        <v>265624.5</v>
      </c>
      <c r="M7" s="78">
        <v>44</v>
      </c>
      <c r="N7" s="36"/>
      <c r="O7" s="36"/>
      <c r="P7" s="36"/>
      <c r="Q7" s="36"/>
      <c r="R7" s="36"/>
    </row>
    <row r="8" spans="1:18" ht="15">
      <c r="A8" s="76" t="s">
        <v>53</v>
      </c>
      <c r="B8" s="77">
        <v>209459.47</v>
      </c>
      <c r="C8" s="78">
        <v>18</v>
      </c>
      <c r="D8" s="77">
        <v>0</v>
      </c>
      <c r="E8" s="78">
        <v>0</v>
      </c>
      <c r="F8" s="77">
        <v>0</v>
      </c>
      <c r="G8" s="78">
        <v>0</v>
      </c>
      <c r="H8" s="77">
        <v>194141</v>
      </c>
      <c r="I8" s="78">
        <v>21</v>
      </c>
      <c r="J8" s="77">
        <v>0</v>
      </c>
      <c r="K8" s="78">
        <v>0</v>
      </c>
      <c r="L8" s="77">
        <v>0</v>
      </c>
      <c r="M8" s="78">
        <v>0</v>
      </c>
      <c r="N8" s="36"/>
      <c r="O8" s="36"/>
      <c r="P8" s="36"/>
      <c r="Q8" s="36"/>
      <c r="R8" s="36"/>
    </row>
    <row r="9" spans="1:18" ht="15">
      <c r="A9" s="76" t="s">
        <v>54</v>
      </c>
      <c r="B9" s="77">
        <v>5499957.41</v>
      </c>
      <c r="C9" s="78">
        <v>122</v>
      </c>
      <c r="D9" s="77">
        <v>9436832.88</v>
      </c>
      <c r="E9" s="78">
        <v>121</v>
      </c>
      <c r="F9" s="77">
        <v>1605799.89</v>
      </c>
      <c r="G9" s="78">
        <v>65</v>
      </c>
      <c r="H9" s="77">
        <v>5013085.01</v>
      </c>
      <c r="I9" s="78">
        <v>122</v>
      </c>
      <c r="J9" s="77">
        <v>9938193.72</v>
      </c>
      <c r="K9" s="78">
        <v>130</v>
      </c>
      <c r="L9" s="77">
        <v>1508903.5</v>
      </c>
      <c r="M9" s="78">
        <v>65</v>
      </c>
      <c r="N9" s="36"/>
      <c r="O9" s="36"/>
      <c r="P9" s="36"/>
      <c r="Q9" s="36"/>
      <c r="R9" s="36"/>
    </row>
    <row r="10" spans="1:18" ht="15">
      <c r="A10" s="76" t="s">
        <v>55</v>
      </c>
      <c r="B10" s="77">
        <v>1218420.64</v>
      </c>
      <c r="C10" s="78">
        <v>64</v>
      </c>
      <c r="D10" s="77">
        <v>186389.96</v>
      </c>
      <c r="E10" s="78">
        <v>14</v>
      </c>
      <c r="F10" s="77">
        <v>129005.02</v>
      </c>
      <c r="G10" s="78">
        <v>22</v>
      </c>
      <c r="H10" s="77">
        <v>1142429</v>
      </c>
      <c r="I10" s="78">
        <v>63</v>
      </c>
      <c r="J10" s="77">
        <v>229187.14</v>
      </c>
      <c r="K10" s="78">
        <v>13</v>
      </c>
      <c r="L10" s="77">
        <v>132316</v>
      </c>
      <c r="M10" s="78">
        <v>20</v>
      </c>
      <c r="N10" s="36"/>
      <c r="O10" s="36"/>
      <c r="P10" s="36"/>
      <c r="Q10" s="36"/>
      <c r="R10" s="36"/>
    </row>
    <row r="11" spans="1:18" ht="15">
      <c r="A11" s="76" t="s">
        <v>56</v>
      </c>
      <c r="B11" s="77">
        <v>2015230.3</v>
      </c>
      <c r="C11" s="78">
        <v>100</v>
      </c>
      <c r="D11" s="77">
        <v>1065554.74</v>
      </c>
      <c r="E11" s="78">
        <v>61</v>
      </c>
      <c r="F11" s="77">
        <v>294885.26</v>
      </c>
      <c r="G11" s="78">
        <v>34</v>
      </c>
      <c r="H11" s="77">
        <v>1903771</v>
      </c>
      <c r="I11" s="78">
        <v>92</v>
      </c>
      <c r="J11" s="77">
        <v>1075297.16</v>
      </c>
      <c r="K11" s="78">
        <v>61</v>
      </c>
      <c r="L11" s="77">
        <v>299492</v>
      </c>
      <c r="M11" s="78">
        <v>33</v>
      </c>
      <c r="N11" s="36"/>
      <c r="O11" s="36"/>
      <c r="P11" s="36"/>
      <c r="Q11" s="36"/>
      <c r="R11" s="36"/>
    </row>
    <row r="12" spans="1:18" ht="15">
      <c r="A12" s="76" t="s">
        <v>57</v>
      </c>
      <c r="B12" s="77">
        <v>4428360.19</v>
      </c>
      <c r="C12" s="78">
        <v>58</v>
      </c>
      <c r="D12" s="77">
        <v>6395326.34</v>
      </c>
      <c r="E12" s="78">
        <v>36</v>
      </c>
      <c r="F12" s="77">
        <v>0</v>
      </c>
      <c r="G12" s="78">
        <v>0</v>
      </c>
      <c r="H12" s="77">
        <v>4633520.92</v>
      </c>
      <c r="I12" s="78">
        <v>35</v>
      </c>
      <c r="J12" s="77">
        <v>6367540.72</v>
      </c>
      <c r="K12" s="78">
        <v>25</v>
      </c>
      <c r="L12" s="77">
        <v>0</v>
      </c>
      <c r="M12" s="78">
        <v>0</v>
      </c>
      <c r="N12" s="36"/>
      <c r="O12" s="36"/>
      <c r="P12" s="36"/>
      <c r="Q12" s="36"/>
      <c r="R12" s="36"/>
    </row>
    <row r="13" spans="1:18" ht="15">
      <c r="A13" s="76" t="s">
        <v>58</v>
      </c>
      <c r="B13" s="77">
        <v>9546601.69</v>
      </c>
      <c r="C13" s="78">
        <v>259</v>
      </c>
      <c r="D13" s="77">
        <v>7349104.52</v>
      </c>
      <c r="E13" s="78">
        <v>155</v>
      </c>
      <c r="F13" s="77">
        <v>2427435.52</v>
      </c>
      <c r="G13" s="78">
        <v>110</v>
      </c>
      <c r="H13" s="77">
        <v>9508826.56</v>
      </c>
      <c r="I13" s="78">
        <v>269</v>
      </c>
      <c r="J13" s="77">
        <v>8035487.08</v>
      </c>
      <c r="K13" s="78">
        <v>159</v>
      </c>
      <c r="L13" s="77">
        <v>2623302.34</v>
      </c>
      <c r="M13" s="78">
        <v>119</v>
      </c>
      <c r="N13" s="36"/>
      <c r="O13" s="36"/>
      <c r="P13" s="36"/>
      <c r="Q13" s="36"/>
      <c r="R13" s="36"/>
    </row>
    <row r="14" spans="1:18" ht="15">
      <c r="A14" s="76" t="s">
        <v>59</v>
      </c>
      <c r="B14" s="77">
        <v>8052250.6</v>
      </c>
      <c r="C14" s="78">
        <v>244</v>
      </c>
      <c r="D14" s="77">
        <v>2805664.35</v>
      </c>
      <c r="E14" s="78">
        <v>101</v>
      </c>
      <c r="F14" s="77">
        <v>1858155.21</v>
      </c>
      <c r="G14" s="78">
        <v>109</v>
      </c>
      <c r="H14" s="77">
        <v>7687020.57</v>
      </c>
      <c r="I14" s="78">
        <v>248</v>
      </c>
      <c r="J14" s="77">
        <v>2666658.6</v>
      </c>
      <c r="K14" s="78">
        <v>105</v>
      </c>
      <c r="L14" s="77">
        <v>1745139.41</v>
      </c>
      <c r="M14" s="78">
        <v>116</v>
      </c>
      <c r="N14" s="36"/>
      <c r="O14" s="36"/>
      <c r="P14" s="36"/>
      <c r="Q14" s="36"/>
      <c r="R14" s="36"/>
    </row>
    <row r="15" spans="1:18" ht="15">
      <c r="A15" s="76" t="s">
        <v>60</v>
      </c>
      <c r="B15" s="77">
        <v>7430287.82</v>
      </c>
      <c r="C15" s="78">
        <v>217</v>
      </c>
      <c r="D15" s="77">
        <v>4990933.71</v>
      </c>
      <c r="E15" s="78">
        <v>184</v>
      </c>
      <c r="F15" s="77">
        <v>1920696.33</v>
      </c>
      <c r="G15" s="78">
        <v>109</v>
      </c>
      <c r="H15" s="77">
        <v>7391566.77</v>
      </c>
      <c r="I15" s="78">
        <v>224</v>
      </c>
      <c r="J15" s="77">
        <v>5118445.39</v>
      </c>
      <c r="K15" s="78">
        <v>183</v>
      </c>
      <c r="L15" s="77">
        <v>1817140.8</v>
      </c>
      <c r="M15" s="78">
        <v>105</v>
      </c>
      <c r="N15" s="36"/>
      <c r="O15" s="36"/>
      <c r="P15" s="36"/>
      <c r="Q15" s="36"/>
      <c r="R15" s="36"/>
    </row>
    <row r="16" spans="1:18" ht="15">
      <c r="A16" s="76" t="s">
        <v>61</v>
      </c>
      <c r="B16" s="77">
        <v>8163648.99</v>
      </c>
      <c r="C16" s="78">
        <v>233</v>
      </c>
      <c r="D16" s="77">
        <v>8023147.46</v>
      </c>
      <c r="E16" s="78">
        <v>207</v>
      </c>
      <c r="F16" s="77">
        <v>1970471.88</v>
      </c>
      <c r="G16" s="78">
        <v>108</v>
      </c>
      <c r="H16" s="77">
        <v>7610709.16</v>
      </c>
      <c r="I16" s="78">
        <v>240</v>
      </c>
      <c r="J16" s="77">
        <v>8438381.28</v>
      </c>
      <c r="K16" s="78">
        <v>217</v>
      </c>
      <c r="L16" s="77">
        <v>1871319.23</v>
      </c>
      <c r="M16" s="78">
        <v>108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2016-08-29T15:36:44Z</dcterms:modified>
  <cp:category/>
  <cp:version/>
  <cp:contentType/>
  <cp:contentStatus/>
</cp:coreProperties>
</file>