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<sst xmlns="http://schemas.openxmlformats.org/spreadsheetml/2006/main" count="166" uniqueCount="130">
  <si>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</si>
  <si>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</si>
  <si>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</si>
  <si>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</si>
  <si>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</si>
  <si>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</si>
  <si>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</si>
  <si>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</si>
  <si>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</si>
  <si>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</si>
  <si>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</si>
  <si>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</si>
  <si>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</si>
  <si>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</si>
  <si>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</si>
  <si>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</si>
  <si>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</si>
  <si>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</si>
  <si>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</si>
  <si>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</si>
  <si>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</si>
  <si>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</si>
  <si>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</si>
  <si>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</si>
  <si>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</si>
  <si>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</si>
  <si>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</si>
  <si>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</si>
  <si>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</si>
  <si>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</si>
  <si>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</si>
  <si>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</si>
  <si>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</si>
  <si>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</si>
  <si>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</si>
  <si>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</si>
  <si>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</si>
  <si>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</si>
  <si>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</si>
  <si>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</si>
  <si>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</si>
  <si>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</si>
  <si>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</si>
  <si>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</si>
  <si>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</si>
  <si>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</si>
  <si>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</si>
  <si>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</si>
  <si>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ALBURGH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</si>
  <si>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</si>
  <si>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</si>
  <si>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</si>
  <si>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</si>
  <si>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</si>
  <si>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</si>
  <si>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</si>
  <si>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</si>
  <si>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</si>
  <si>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</si>
  <si>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</si>
  <si>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</si>
  <si>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</si>
  <si>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</si>
  <si>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</si>
  <si>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</si>
  <si>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</si>
  <si>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</si>
  <si>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</si>
  <si>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</si>
  <si>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</si>
  <si>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</si>
  <si>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GRAND ISLE</t>
  </si>
  <si>
    <t>HARDWICK</t>
  </si>
  <si>
    <t>HARTFORD</t>
  </si>
  <si>
    <t>HINESBURG</t>
  </si>
  <si>
    <t>ISLE LA MOTTE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</si>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</sst>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E8" sqref="E8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42552</v>
      </c>
      <c r="F7" s="3" t="s">
        <v>3</v>
      </c>
      <c r="G7" s="5">
        <v>42582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B50" sqref="B50:K227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07/01/2016 - 07/31/2016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07/01/2015 - 07/31/2015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101573545.68</v>
      </c>
      <c r="D6" s="42">
        <f>SUM(D7:D51)</f>
        <v>54140159.379999995</v>
      </c>
      <c r="E6" s="43">
        <f>SUM(E7:E51)</f>
        <v>18970875.159999996</v>
      </c>
      <c r="F6" s="41">
        <f>SUM(F7:F51)</f>
        <v>96526735.8</v>
      </c>
      <c r="G6" s="42">
        <f>SUM(G7:G51)</f>
        <v>49595200.120000005</v>
      </c>
      <c r="H6" s="43">
        <f>SUM(H7:H51)</f>
        <v>17645310.779999997</v>
      </c>
      <c r="I6" s="20">
        <f>_xlfn.IFERROR((C6-F6)/F6,"")</f>
        <v>0.052284062422423803</v>
      </c>
      <c r="J6" s="20">
        <f>_xlfn.IFERROR((D6-G6)/G6,"")</f>
        <v>0.09164111141810209</v>
      </c>
      <c r="K6" s="20">
        <f>_xlfn.IFERROR((E6-H6)/H6,"")</f>
        <v>0.07512275621138134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4823066.97</v>
      </c>
      <c r="D7" s="44">
        <f>IF('County Data'!E2&gt;9,'County Data'!D2,"*")</f>
        <v>2650604.29</v>
      </c>
      <c r="E7" s="45">
        <f>IF('County Data'!G2&gt;9,'County Data'!F2,"*")</f>
        <v>807620.22</v>
      </c>
      <c r="F7" s="44">
        <f>IF('County Data'!I2&gt;9,'County Data'!H2,"*")</f>
        <v>4856795.82</v>
      </c>
      <c r="G7" s="44">
        <f>IF('County Data'!K2&gt;9,'County Data'!J2,"*")</f>
        <v>2407950</v>
      </c>
      <c r="H7" s="45">
        <f>IF('County Data'!M2&gt;9,'County Data'!L2,"*")</f>
        <v>789816.67</v>
      </c>
      <c r="I7" s="22">
        <f aca="true" t="shared" si="0" ref="I7:I50">_xlfn.IFERROR((C7-F7)/F7,"")</f>
        <v>-0.006944671188586338</v>
      </c>
      <c r="J7" s="22">
        <f aca="true" t="shared" si="1" ref="J7:J50">_xlfn.IFERROR((D7-G7)/G7,"")</f>
        <v>0.10077214643161196</v>
      </c>
      <c r="K7" s="22">
        <f aca="true" t="shared" si="2" ref="K7:K50">_xlfn.IFERROR((E7-H7)/H7,"")</f>
        <v>0.02254137026507674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6766362.95</v>
      </c>
      <c r="D8" s="44">
        <f>IF('County Data'!E3&gt;9,'County Data'!D3,"*")</f>
        <v>4881491.48</v>
      </c>
      <c r="E8" s="45">
        <f>IF('County Data'!G3&gt;9,'County Data'!F3,"*")</f>
        <v>1373005.97</v>
      </c>
      <c r="F8" s="44">
        <f>IF('County Data'!I3&gt;9,'County Data'!H3,"*")</f>
        <v>6397892.15</v>
      </c>
      <c r="G8" s="44">
        <f>IF('County Data'!K3&gt;9,'County Data'!J3,"*")</f>
        <v>4569585.65</v>
      </c>
      <c r="H8" s="45">
        <f>IF('County Data'!M3&gt;9,'County Data'!L3,"*")</f>
        <v>1284755.6</v>
      </c>
      <c r="I8" s="22">
        <f t="shared" si="0"/>
        <v>0.05759253068997104</v>
      </c>
      <c r="J8" s="22">
        <f t="shared" si="1"/>
        <v>0.06825691734216648</v>
      </c>
      <c r="K8" s="22">
        <f t="shared" si="2"/>
        <v>0.06869039527829252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3138252.77</v>
      </c>
      <c r="D9" s="47">
        <f>IF('County Data'!E4&gt;9,'County Data'!D4,"*")</f>
        <v>896059.2</v>
      </c>
      <c r="E9" s="48">
        <f>IF('County Data'!G4&gt;9,'County Data'!F4,"*")</f>
        <v>369882.25</v>
      </c>
      <c r="F9" s="46">
        <f>IF('County Data'!I4&gt;9,'County Data'!H4,"*")</f>
        <v>2957424.47</v>
      </c>
      <c r="G9" s="47">
        <f>IF('County Data'!K4&gt;9,'County Data'!J4,"*")</f>
        <v>957103.65</v>
      </c>
      <c r="H9" s="48">
        <f>IF('County Data'!M4&gt;9,'County Data'!L4,"*")</f>
        <v>389774.36</v>
      </c>
      <c r="I9" s="9">
        <f t="shared" si="0"/>
        <v>0.06114384385275604</v>
      </c>
      <c r="J9" s="9">
        <f t="shared" si="1"/>
        <v>-0.06378039619846823</v>
      </c>
      <c r="K9" s="9">
        <f t="shared" si="2"/>
        <v>-0.05103493723907336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32227203.97</v>
      </c>
      <c r="D10" s="44">
        <f>IF('County Data'!E5&gt;9,'County Data'!D5,"*")</f>
        <v>14916735.71</v>
      </c>
      <c r="E10" s="45">
        <f>IF('County Data'!G5&gt;9,'County Data'!F5,"*")</f>
        <v>6968839.04</v>
      </c>
      <c r="F10" s="44">
        <f>IF('County Data'!I5&gt;9,'County Data'!H5,"*")</f>
        <v>30615235.58</v>
      </c>
      <c r="G10" s="44">
        <f>IF('County Data'!K5&gt;9,'County Data'!J5,"*")</f>
        <v>13703864.34</v>
      </c>
      <c r="H10" s="45">
        <f>IF('County Data'!M5&gt;9,'County Data'!L5,"*")</f>
        <v>6454923.21</v>
      </c>
      <c r="I10" s="22">
        <f t="shared" si="0"/>
        <v>0.05265249015601404</v>
      </c>
      <c r="J10" s="22">
        <f t="shared" si="1"/>
        <v>0.08850579222823808</v>
      </c>
      <c r="K10" s="22">
        <f t="shared" si="2"/>
        <v>0.07961610282270114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156279.85</v>
      </c>
      <c r="D11" s="47">
        <f>IF('County Data'!E6&gt;9,'County Data'!D6,"*")</f>
        <v>110512.55</v>
      </c>
      <c r="E11" s="48" t="str">
        <f>IF('County Data'!G6&gt;9,'County Data'!F6,"*")</f>
        <v>*</v>
      </c>
      <c r="F11" s="46">
        <f>IF('County Data'!I6&gt;9,'County Data'!H6,"*")</f>
        <v>178773.14</v>
      </c>
      <c r="G11" s="47">
        <f>IF('County Data'!K6&gt;9,'County Data'!J6,"*")</f>
        <v>238023.26</v>
      </c>
      <c r="H11" s="48" t="str">
        <f>IF('County Data'!M6&gt;9,'County Data'!L6,"*")</f>
        <v>*</v>
      </c>
      <c r="I11" s="9">
        <f t="shared" si="0"/>
        <v>-0.12582029940291928</v>
      </c>
      <c r="J11" s="9">
        <f t="shared" si="1"/>
        <v>-0.5357069304907428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4203048.2</v>
      </c>
      <c r="D12" s="44">
        <f>IF('County Data'!E7&gt;9,'County Data'!D7,"*")</f>
        <v>2717457.47</v>
      </c>
      <c r="E12" s="45">
        <f>IF('County Data'!G7&gt;9,'County Data'!F7,"*")</f>
        <v>426937.04</v>
      </c>
      <c r="F12" s="44">
        <f>IF('County Data'!I7&gt;9,'County Data'!H7,"*")</f>
        <v>3855010.51</v>
      </c>
      <c r="G12" s="44">
        <f>IF('County Data'!K7&gt;9,'County Data'!J7,"*")</f>
        <v>2552357</v>
      </c>
      <c r="H12" s="45">
        <f>IF('County Data'!M7&gt;9,'County Data'!L7,"*")</f>
        <v>424088.87</v>
      </c>
      <c r="I12" s="22">
        <f t="shared" si="0"/>
        <v>0.09028190431574216</v>
      </c>
      <c r="J12" s="22">
        <f t="shared" si="1"/>
        <v>0.06468549266423161</v>
      </c>
      <c r="K12" s="22">
        <f t="shared" si="2"/>
        <v>0.006715974413570401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1115278.47</v>
      </c>
      <c r="D13" s="47">
        <f>IF('County Data'!E8&gt;9,'County Data'!D8,"*")</f>
        <v>978442.51</v>
      </c>
      <c r="E13" s="48">
        <f>IF('County Data'!G8&gt;9,'County Data'!F8,"*")</f>
        <v>224960.85</v>
      </c>
      <c r="F13" s="46">
        <f>IF('County Data'!I8&gt;9,'County Data'!H8,"*")</f>
        <v>1104224.8</v>
      </c>
      <c r="G13" s="47">
        <f>IF('County Data'!K8&gt;9,'County Data'!J8,"*")</f>
        <v>958430.94</v>
      </c>
      <c r="H13" s="48">
        <f>IF('County Data'!M8&gt;9,'County Data'!L8,"*")</f>
        <v>212162</v>
      </c>
      <c r="I13" s="9">
        <f t="shared" si="0"/>
        <v>0.01001034390823311</v>
      </c>
      <c r="J13" s="9">
        <f t="shared" si="1"/>
        <v>0.020879511673527636</v>
      </c>
      <c r="K13" s="9">
        <f t="shared" si="2"/>
        <v>0.0603258359178364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6862520.47</v>
      </c>
      <c r="D14" s="44">
        <f>IF('County Data'!E9&gt;9,'County Data'!D9,"*")</f>
        <v>7634951.21</v>
      </c>
      <c r="E14" s="45">
        <f>IF('County Data'!G9&gt;9,'County Data'!F9,"*")</f>
        <v>1547284.89</v>
      </c>
      <c r="F14" s="44">
        <f>IF('County Data'!I9&gt;9,'County Data'!H9,"*")</f>
        <v>6459245.44</v>
      </c>
      <c r="G14" s="44">
        <f>IF('County Data'!K9&gt;9,'County Data'!J9,"*")</f>
        <v>7133492.74</v>
      </c>
      <c r="H14" s="45">
        <f>IF('County Data'!M9&gt;9,'County Data'!L9,"*")</f>
        <v>1421541.37</v>
      </c>
      <c r="I14" s="22">
        <f t="shared" si="0"/>
        <v>0.06243376780554716</v>
      </c>
      <c r="J14" s="22">
        <f t="shared" si="1"/>
        <v>0.07029634546176039</v>
      </c>
      <c r="K14" s="22">
        <f t="shared" si="2"/>
        <v>0.08845575841384044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1921693.82</v>
      </c>
      <c r="D15" s="49">
        <f>IF('County Data'!E10&gt;9,'County Data'!D10,"*")</f>
        <v>898965.65</v>
      </c>
      <c r="E15" s="50">
        <f>IF('County Data'!G10&gt;9,'County Data'!F10,"*")</f>
        <v>219307.1</v>
      </c>
      <c r="F15" s="49">
        <f>IF('County Data'!I10&gt;9,'County Data'!H10,"*")</f>
        <v>1960334.56</v>
      </c>
      <c r="G15" s="49">
        <f>IF('County Data'!K10&gt;9,'County Data'!J10,"*")</f>
        <v>875307.72</v>
      </c>
      <c r="H15" s="50">
        <f>IF('County Data'!M10&gt;9,'County Data'!L10,"*")</f>
        <v>229520.45</v>
      </c>
      <c r="I15" s="23">
        <f t="shared" si="0"/>
        <v>-0.01971129866730503</v>
      </c>
      <c r="J15" s="23">
        <f t="shared" si="1"/>
        <v>0.027028129033295916</v>
      </c>
      <c r="K15" s="23">
        <f t="shared" si="2"/>
        <v>-0.04449864924890137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2998915.88</v>
      </c>
      <c r="D16" s="44">
        <f>IF('County Data'!E11&gt;9,'County Data'!D11,"*")</f>
        <v>998884.16</v>
      </c>
      <c r="E16" s="45">
        <f>IF('County Data'!G11&gt;9,'County Data'!F11,"*")</f>
        <v>462637.72</v>
      </c>
      <c r="F16" s="44">
        <f>IF('County Data'!I11&gt;9,'County Data'!H11,"*")</f>
        <v>2805253.87</v>
      </c>
      <c r="G16" s="44">
        <f>IF('County Data'!K11&gt;9,'County Data'!J11,"*")</f>
        <v>1080244.18</v>
      </c>
      <c r="H16" s="45">
        <f>IF('County Data'!M11&gt;9,'County Data'!L11,"*")</f>
        <v>398321.12</v>
      </c>
      <c r="I16" s="22">
        <f t="shared" si="0"/>
        <v>0.06903546665457404</v>
      </c>
      <c r="J16" s="22">
        <f t="shared" si="1"/>
        <v>-0.0753163233890322</v>
      </c>
      <c r="K16" s="22">
        <f t="shared" si="2"/>
        <v>0.16146921860432603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2946800.72</v>
      </c>
      <c r="D17" s="47">
        <f>IF('County Data'!E12&gt;9,'County Data'!D12,"*")</f>
        <v>2327883.1</v>
      </c>
      <c r="E17" s="48" t="str">
        <f>IF('County Data'!G12&gt;9,'County Data'!F12,"*")</f>
        <v>*</v>
      </c>
      <c r="F17" s="46">
        <f>IF('County Data'!I12&gt;9,'County Data'!H12,"*")</f>
        <v>2956038.7</v>
      </c>
      <c r="G17" s="47">
        <f>IF('County Data'!K12&gt;9,'County Data'!J12,"*")</f>
        <v>1687359.23</v>
      </c>
      <c r="H17" s="48" t="str">
        <f>IF('County Data'!M12&gt;9,'County Data'!L12,"*")</f>
        <v>*</v>
      </c>
      <c r="I17" s="9">
        <f t="shared" si="0"/>
        <v>-0.0031251214674557475</v>
      </c>
      <c r="J17" s="9">
        <f t="shared" si="1"/>
        <v>0.37960136680557355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8547507.71</v>
      </c>
      <c r="D18" s="44">
        <f>IF('County Data'!E13&gt;9,'County Data'!D13,"*")</f>
        <v>3558914.34</v>
      </c>
      <c r="E18" s="45">
        <f>IF('County Data'!G13&gt;9,'County Data'!F13,"*")</f>
        <v>1531210.01</v>
      </c>
      <c r="F18" s="44">
        <f>IF('County Data'!I13&gt;9,'County Data'!H13,"*")</f>
        <v>8078961.05</v>
      </c>
      <c r="G18" s="44">
        <f>IF('County Data'!K13&gt;9,'County Data'!J13,"*")</f>
        <v>3438101.62</v>
      </c>
      <c r="H18" s="45">
        <f>IF('County Data'!M13&gt;9,'County Data'!L13,"*")</f>
        <v>1413160.59</v>
      </c>
      <c r="I18" s="22">
        <f t="shared" si="0"/>
        <v>0.057995905302699914</v>
      </c>
      <c r="J18" s="22">
        <f t="shared" si="1"/>
        <v>0.03513936856816924</v>
      </c>
      <c r="K18" s="22">
        <f t="shared" si="2"/>
        <v>0.08353574309626051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9422311.08</v>
      </c>
      <c r="D19" s="47">
        <f>IF('County Data'!E14&gt;9,'County Data'!D14,"*")</f>
        <v>2704792.68</v>
      </c>
      <c r="E19" s="48">
        <f>IF('County Data'!G14&gt;9,'County Data'!F14,"*")</f>
        <v>1721139.6</v>
      </c>
      <c r="F19" s="46">
        <f>IF('County Data'!I14&gt;9,'County Data'!H14,"*")</f>
        <v>8974297.28</v>
      </c>
      <c r="G19" s="47">
        <f>IF('County Data'!K14&gt;9,'County Data'!J14,"*")</f>
        <v>2336039.5</v>
      </c>
      <c r="H19" s="48">
        <f>IF('County Data'!M14&gt;9,'County Data'!L14,"*")</f>
        <v>1622361.38</v>
      </c>
      <c r="I19" s="9">
        <f t="shared" si="0"/>
        <v>0.049921880902969236</v>
      </c>
      <c r="J19" s="9">
        <f t="shared" si="1"/>
        <v>0.15785400032833355</v>
      </c>
      <c r="K19" s="9">
        <f t="shared" si="2"/>
        <v>0.06088546067337982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6938115.12</v>
      </c>
      <c r="D20" s="44">
        <f>IF('County Data'!E15&gt;9,'County Data'!D15,"*")</f>
        <v>2491836.62</v>
      </c>
      <c r="E20" s="45">
        <f>IF('County Data'!G15&gt;9,'County Data'!F15,"*")</f>
        <v>1289651.39</v>
      </c>
      <c r="F20" s="44">
        <f>IF('County Data'!I15&gt;9,'County Data'!H15,"*")</f>
        <v>6650802.29</v>
      </c>
      <c r="G20" s="44">
        <f>IF('County Data'!K15&gt;9,'County Data'!J15,"*")</f>
        <v>2204087.38</v>
      </c>
      <c r="H20" s="45">
        <f>IF('County Data'!M15&gt;9,'County Data'!L15,"*")</f>
        <v>1178846.53</v>
      </c>
      <c r="I20" s="22">
        <f t="shared" si="0"/>
        <v>0.04319972500640973</v>
      </c>
      <c r="J20" s="22">
        <f t="shared" si="1"/>
        <v>0.13055255549804937</v>
      </c>
      <c r="K20" s="22">
        <f t="shared" si="2"/>
        <v>0.09399430475483511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9506187.7</v>
      </c>
      <c r="D21" s="47">
        <f>IF('County Data'!E16&gt;9,'County Data'!D16,"*")</f>
        <v>6372628.41</v>
      </c>
      <c r="E21" s="48">
        <f>IF('County Data'!G16&gt;9,'County Data'!F16,"*")</f>
        <v>2028399.08</v>
      </c>
      <c r="F21" s="46">
        <f>IF('County Data'!I16&gt;9,'County Data'!H16,"*")</f>
        <v>8676446.14</v>
      </c>
      <c r="G21" s="47">
        <f>IF('County Data'!K16&gt;9,'County Data'!J16,"*")</f>
        <v>5453252.91</v>
      </c>
      <c r="H21" s="48">
        <f>IF('County Data'!M16&gt;9,'County Data'!L16,"*")</f>
        <v>1826038.63</v>
      </c>
      <c r="I21" s="9">
        <f t="shared" si="0"/>
        <v>0.09563150011094272</v>
      </c>
      <c r="J21" s="9">
        <f t="shared" si="1"/>
        <v>0.16859212568595136</v>
      </c>
      <c r="K21" s="9">
        <f t="shared" si="2"/>
        <v>0.11081936968660965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07/01/2016 - 07/31/2016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07/01/2015 - 07/31/2015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>
        <f>IF('Town Data'!E2&gt;9,'Town Data'!D2,"*")</f>
        <v>43391.44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46622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  <v>-0.06929260863969795</v>
      </c>
      <c r="K6" s="20">
        <f>_xlfn.IFERROR((E6-H6)/H6,"")</f>
      </c>
    </row>
    <row r="7" spans="1:12" ht="15">
      <c r="A7" s="15"/>
      <c r="B7" t="str">
        <f>'Town Data'!A3</f>
        <v>ALBURGH</v>
      </c>
      <c r="C7" s="51" t="str">
        <f>IF('Town Data'!C3&gt;9,'Town Data'!B3,"*")</f>
        <v>*</v>
      </c>
      <c r="D7" s="47">
        <f>IF('Town Data'!E3&gt;9,'Town Data'!D3,"*")</f>
        <v>119299.4</v>
      </c>
      <c r="E7" s="48" t="str">
        <f>IF('Town Data'!G3&gt;9,'Town Data'!F3,"*")</f>
        <v>*</v>
      </c>
      <c r="F7" s="46" t="str">
        <f>IF('Town Data'!I3&gt;9,'Town Data'!H3,"*")</f>
        <v>*</v>
      </c>
      <c r="G7" s="47">
        <f>IF('Town Data'!K3&gt;9,'Town Data'!J3,"*")</f>
        <v>127315.24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  <v>-0.06296056937095677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243305.83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242372</v>
      </c>
      <c r="G8" s="44">
        <f>IF('Town Data'!K4&gt;9,'Town Data'!J4,"*")</f>
        <v>135715.22</v>
      </c>
      <c r="H8" s="45" t="str">
        <f>IF('Town Data'!M4&gt;9,'Town Data'!L4,"*")</f>
        <v>*</v>
      </c>
      <c r="I8" s="22">
        <f t="shared" si="0"/>
        <v>0.0038528790454342384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BARRE</v>
      </c>
      <c r="C9" s="51">
        <f>IF('Town Data'!C5&gt;9,'Town Data'!B5,"*")</f>
        <v>2332488.24</v>
      </c>
      <c r="D9" s="47" t="str">
        <f>IF('Town Data'!E5&gt;9,'Town Data'!D5,"*")</f>
        <v>*</v>
      </c>
      <c r="E9" s="48">
        <f>IF('Town Data'!G5&gt;9,'Town Data'!F5,"*")</f>
        <v>232715.15</v>
      </c>
      <c r="F9" s="46">
        <f>IF('Town Data'!I5&gt;9,'Town Data'!H5,"*")</f>
        <v>2263554.79</v>
      </c>
      <c r="G9" s="47" t="str">
        <f>IF('Town Data'!K5&gt;9,'Town Data'!J5,"*")</f>
        <v>*</v>
      </c>
      <c r="H9" s="48">
        <f>IF('Town Data'!M5&gt;9,'Town Data'!L5,"*")</f>
        <v>279561.33</v>
      </c>
      <c r="I9" s="9">
        <f t="shared" si="0"/>
        <v>0.03045362555593372</v>
      </c>
      <c r="J9" s="9">
        <f t="shared" si="1"/>
      </c>
      <c r="K9" s="9">
        <f t="shared" si="2"/>
        <v>-0.16757031453527574</v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228441.98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213958.76</v>
      </c>
      <c r="G10" s="44">
        <f>IF('Town Data'!K6&gt;9,'Town Data'!J6,"*")</f>
        <v>225261</v>
      </c>
      <c r="H10" s="45" t="str">
        <f>IF('Town Data'!M6&gt;9,'Town Data'!L6,"*")</f>
        <v>*</v>
      </c>
      <c r="I10" s="22">
        <f t="shared" si="0"/>
        <v>0.06769164300634384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BENNINGTON</v>
      </c>
      <c r="C11" s="51">
        <f>IF('Town Data'!C7&gt;9,'Town Data'!B7,"*")</f>
        <v>2363545.02</v>
      </c>
      <c r="D11" s="47">
        <f>IF('Town Data'!E7&gt;9,'Town Data'!D7,"*")</f>
        <v>891284.67</v>
      </c>
      <c r="E11" s="48">
        <f>IF('Town Data'!G7&gt;9,'Town Data'!F7,"*")</f>
        <v>323944.06</v>
      </c>
      <c r="F11" s="46">
        <f>IF('Town Data'!I7&gt;9,'Town Data'!H7,"*")</f>
        <v>2323890.29</v>
      </c>
      <c r="G11" s="47">
        <f>IF('Town Data'!K7&gt;9,'Town Data'!J7,"*")</f>
        <v>836275.5</v>
      </c>
      <c r="H11" s="48">
        <f>IF('Town Data'!M7&gt;9,'Town Data'!L7,"*")</f>
        <v>343218.5</v>
      </c>
      <c r="I11" s="9">
        <f t="shared" si="0"/>
        <v>0.017063942377417474</v>
      </c>
      <c r="J11" s="9">
        <f t="shared" si="1"/>
        <v>0.06577876549055908</v>
      </c>
      <c r="K11" s="9">
        <f t="shared" si="2"/>
        <v>-0.05615792854988878</v>
      </c>
      <c r="L11" s="15"/>
    </row>
    <row r="12" spans="1:12" ht="15">
      <c r="A12" s="15"/>
      <c r="B12" s="27" t="str">
        <f>'Town Data'!A8</f>
        <v>BETHEL</v>
      </c>
      <c r="C12" s="52">
        <f>IF('Town Data'!C8&gt;9,'Town Data'!B8,"*")</f>
        <v>271235.67</v>
      </c>
      <c r="D12" s="44" t="str">
        <f>IF('Town Data'!E8&gt;9,'Town Data'!D8,"*")</f>
        <v>*</v>
      </c>
      <c r="E12" s="45" t="str">
        <f>IF('Town Data'!G8&gt;9,'Town Data'!F8,"*")</f>
        <v>*</v>
      </c>
      <c r="F12" s="44">
        <f>IF('Town Data'!I8&gt;9,'Town Data'!H8,"*")</f>
        <v>282850.95</v>
      </c>
      <c r="G12" s="44" t="str">
        <f>IF('Town Data'!K8&gt;9,'Town Data'!J8,"*")</f>
        <v>*</v>
      </c>
      <c r="H12" s="45" t="str">
        <f>IF('Town Data'!M8&gt;9,'Town Data'!L8,"*")</f>
        <v>*</v>
      </c>
      <c r="I12" s="22">
        <f t="shared" si="0"/>
        <v>-0.041065020287186685</v>
      </c>
      <c r="J12" s="22">
        <f t="shared" si="1"/>
      </c>
      <c r="K12" s="22">
        <f t="shared" si="2"/>
      </c>
      <c r="L12" s="15"/>
    </row>
    <row r="13" spans="1:12" ht="15">
      <c r="A13" s="15"/>
      <c r="B13" s="15" t="str">
        <f>'Town Data'!A9</f>
        <v>BRADFORD</v>
      </c>
      <c r="C13" s="51">
        <f>IF('Town Data'!C9&gt;9,'Town Data'!B9,"*")</f>
        <v>506942.09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492817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0.028661937392581882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BRANDON</v>
      </c>
      <c r="C14" s="52">
        <f>IF('Town Data'!C10&gt;9,'Town Data'!B10,"*")</f>
        <v>511721.65</v>
      </c>
      <c r="D14" s="44">
        <f>IF('Town Data'!E10&gt;9,'Town Data'!D10,"*")</f>
        <v>169369.85</v>
      </c>
      <c r="E14" s="45" t="str">
        <f>IF('Town Data'!G10&gt;9,'Town Data'!F10,"*")</f>
        <v>*</v>
      </c>
      <c r="F14" s="44">
        <f>IF('Town Data'!I10&gt;9,'Town Data'!H10,"*")</f>
        <v>501161</v>
      </c>
      <c r="G14" s="44">
        <f>IF('Town Data'!K10&gt;9,'Town Data'!J10,"*")</f>
        <v>153772</v>
      </c>
      <c r="H14" s="45" t="str">
        <f>IF('Town Data'!M10&gt;9,'Town Data'!L10,"*")</f>
        <v>*</v>
      </c>
      <c r="I14" s="22">
        <f t="shared" si="0"/>
        <v>0.021072369956959984</v>
      </c>
      <c r="J14" s="22">
        <f t="shared" si="1"/>
        <v>0.1014349166298156</v>
      </c>
      <c r="K14" s="22">
        <f t="shared" si="2"/>
      </c>
      <c r="L14" s="15"/>
    </row>
    <row r="15" spans="1:12" ht="15">
      <c r="A15" s="15"/>
      <c r="B15" s="15" t="str">
        <f>'Town Data'!A11</f>
        <v>BRATTLEBORO</v>
      </c>
      <c r="C15" s="51">
        <f>IF('Town Data'!C11&gt;9,'Town Data'!B11,"*")</f>
        <v>3890346.23</v>
      </c>
      <c r="D15" s="47">
        <f>IF('Town Data'!E11&gt;9,'Town Data'!D11,"*")</f>
        <v>998364.69</v>
      </c>
      <c r="E15" s="48">
        <f>IF('Town Data'!G11&gt;9,'Town Data'!F11,"*")</f>
        <v>550463.65</v>
      </c>
      <c r="F15" s="46">
        <f>IF('Town Data'!I11&gt;9,'Town Data'!H11,"*")</f>
        <v>3713479.03</v>
      </c>
      <c r="G15" s="47">
        <f>IF('Town Data'!K11&gt;9,'Town Data'!J11,"*")</f>
        <v>957955.73</v>
      </c>
      <c r="H15" s="48">
        <f>IF('Town Data'!M11&gt;9,'Town Data'!L11,"*")</f>
        <v>537775.86</v>
      </c>
      <c r="I15" s="9">
        <f t="shared" si="0"/>
        <v>0.047628436453026154</v>
      </c>
      <c r="J15" s="9">
        <f t="shared" si="1"/>
        <v>0.042182492086560164</v>
      </c>
      <c r="K15" s="9">
        <f t="shared" si="2"/>
        <v>0.023593082069544805</v>
      </c>
      <c r="L15" s="15"/>
    </row>
    <row r="16" spans="1:12" ht="15">
      <c r="A16" s="15"/>
      <c r="B16" s="28" t="str">
        <f>'Town Data'!A12</f>
        <v>BRISTOL</v>
      </c>
      <c r="C16" s="53">
        <f>IF('Town Data'!C12&gt;9,'Town Data'!B12,"*")</f>
        <v>487471.97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454519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0.0725007535438562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BURKE</v>
      </c>
      <c r="C17" s="52">
        <f>IF('Town Data'!C13&gt;9,'Town Data'!B13,"*")</f>
        <v>245952.06</v>
      </c>
      <c r="D17" s="44">
        <f>IF('Town Data'!E13&gt;9,'Town Data'!D13,"*")</f>
        <v>87084.75</v>
      </c>
      <c r="E17" s="45" t="str">
        <f>IF('Town Data'!G13&gt;9,'Town Data'!F13,"*")</f>
        <v>*</v>
      </c>
      <c r="F17" s="44">
        <f>IF('Town Data'!I13&gt;9,'Town Data'!H13,"*")</f>
        <v>207870</v>
      </c>
      <c r="G17" s="44">
        <f>IF('Town Data'!K13&gt;9,'Town Data'!J13,"*")</f>
        <v>105085</v>
      </c>
      <c r="H17" s="45" t="str">
        <f>IF('Town Data'!M13&gt;9,'Town Data'!L13,"*")</f>
        <v>*</v>
      </c>
      <c r="I17" s="22">
        <f t="shared" si="0"/>
        <v>0.1832013277529225</v>
      </c>
      <c r="J17" s="22">
        <f t="shared" si="1"/>
        <v>-0.17129228719607936</v>
      </c>
      <c r="K17" s="22">
        <f t="shared" si="2"/>
      </c>
      <c r="L17" s="15"/>
    </row>
    <row r="18" spans="1:12" ht="15">
      <c r="A18" s="15"/>
      <c r="B18" s="15" t="str">
        <f>'Town Data'!A14</f>
        <v>BURLINGTON</v>
      </c>
      <c r="C18" s="51">
        <f>IF('Town Data'!C14&gt;9,'Town Data'!B14,"*")</f>
        <v>11392715.59</v>
      </c>
      <c r="D18" s="47">
        <f>IF('Town Data'!E14&gt;9,'Town Data'!D14,"*")</f>
        <v>4817884.35</v>
      </c>
      <c r="E18" s="48">
        <f>IF('Town Data'!G14&gt;9,'Town Data'!F14,"*")</f>
        <v>4216024.06</v>
      </c>
      <c r="F18" s="46">
        <f>IF('Town Data'!I14&gt;9,'Town Data'!H14,"*")</f>
        <v>11050070.78</v>
      </c>
      <c r="G18" s="47">
        <f>IF('Town Data'!K14&gt;9,'Town Data'!J14,"*")</f>
        <v>4657331.8</v>
      </c>
      <c r="H18" s="48">
        <f>IF('Town Data'!M14&gt;9,'Town Data'!L14,"*")</f>
        <v>3882856.04</v>
      </c>
      <c r="I18" s="9">
        <f t="shared" si="0"/>
        <v>0.031008381468485086</v>
      </c>
      <c r="J18" s="9">
        <f t="shared" si="1"/>
        <v>0.03447307533467979</v>
      </c>
      <c r="K18" s="9">
        <f t="shared" si="2"/>
        <v>0.08580488603435309</v>
      </c>
      <c r="L18" s="15"/>
    </row>
    <row r="19" spans="1:12" ht="15">
      <c r="A19" s="15"/>
      <c r="B19" s="27" t="str">
        <f>'Town Data'!A15</f>
        <v>CAMBRIDGE</v>
      </c>
      <c r="C19" s="52">
        <f>IF('Town Data'!C15&gt;9,'Town Data'!B15,"*")</f>
        <v>738139.08</v>
      </c>
      <c r="D19" s="44">
        <f>IF('Town Data'!E15&gt;9,'Town Data'!D15,"*")</f>
        <v>981606.21</v>
      </c>
      <c r="E19" s="45" t="str">
        <f>IF('Town Data'!G15&gt;9,'Town Data'!F15,"*")</f>
        <v>*</v>
      </c>
      <c r="F19" s="44">
        <f>IF('Town Data'!I15&gt;9,'Town Data'!H15,"*")</f>
        <v>723551.04</v>
      </c>
      <c r="G19" s="44">
        <f>IF('Town Data'!K15&gt;9,'Town Data'!J15,"*")</f>
        <v>995593</v>
      </c>
      <c r="H19" s="45" t="str">
        <f>IF('Town Data'!M15&gt;9,'Town Data'!L15,"*")</f>
        <v>*</v>
      </c>
      <c r="I19" s="22">
        <f t="shared" si="0"/>
        <v>0.020161729019144137</v>
      </c>
      <c r="J19" s="22">
        <f t="shared" si="1"/>
        <v>-0.014048702632501471</v>
      </c>
      <c r="K19" s="22">
        <f t="shared" si="2"/>
      </c>
      <c r="L19" s="15"/>
    </row>
    <row r="20" spans="1:12" ht="15">
      <c r="A20" s="15"/>
      <c r="B20" s="15" t="str">
        <f>'Town Data'!A16</f>
        <v>CASTLETON</v>
      </c>
      <c r="C20" s="51">
        <f>IF('Town Data'!C16&gt;9,'Town Data'!B16,"*")</f>
        <v>651188.48</v>
      </c>
      <c r="D20" s="47">
        <f>IF('Town Data'!E16&gt;9,'Town Data'!D16,"*")</f>
        <v>137428.78</v>
      </c>
      <c r="E20" s="48" t="str">
        <f>IF('Town Data'!G16&gt;9,'Town Data'!F16,"*")</f>
        <v>*</v>
      </c>
      <c r="F20" s="46">
        <f>IF('Town Data'!I16&gt;9,'Town Data'!H16,"*")</f>
        <v>585833.96</v>
      </c>
      <c r="G20" s="47">
        <f>IF('Town Data'!K16&gt;9,'Town Data'!J16,"*")</f>
        <v>151943</v>
      </c>
      <c r="H20" s="48" t="str">
        <f>IF('Town Data'!M16&gt;9,'Town Data'!L16,"*")</f>
        <v>*</v>
      </c>
      <c r="I20" s="9">
        <f t="shared" si="0"/>
        <v>0.11155809403743003</v>
      </c>
      <c r="J20" s="9">
        <f t="shared" si="1"/>
        <v>-0.09552411101531497</v>
      </c>
      <c r="K20" s="9">
        <f t="shared" si="2"/>
      </c>
      <c r="L20" s="15"/>
    </row>
    <row r="21" spans="1:12" ht="15">
      <c r="A21" s="15"/>
      <c r="B21" s="27" t="str">
        <f>'Town Data'!A17</f>
        <v>CHESTER</v>
      </c>
      <c r="C21" s="52">
        <f>IF('Town Data'!C17&gt;9,'Town Data'!B17,"*")</f>
        <v>271234.39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290316</v>
      </c>
      <c r="G21" s="44">
        <f>IF('Town Data'!K17&gt;9,'Town Data'!J17,"*")</f>
        <v>88809</v>
      </c>
      <c r="H21" s="45" t="str">
        <f>IF('Town Data'!M17&gt;9,'Town Data'!L17,"*")</f>
        <v>*</v>
      </c>
      <c r="I21" s="22">
        <f t="shared" si="0"/>
        <v>-0.0657270353683572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COLCHESTER</v>
      </c>
      <c r="C22" s="51">
        <f>IF('Town Data'!C18&gt;9,'Town Data'!B18,"*")</f>
        <v>2521212.44</v>
      </c>
      <c r="D22" s="47">
        <f>IF('Town Data'!E18&gt;9,'Town Data'!D18,"*")</f>
        <v>1858133.96</v>
      </c>
      <c r="E22" s="48">
        <f>IF('Town Data'!G18&gt;9,'Town Data'!F18,"*")</f>
        <v>338568.52</v>
      </c>
      <c r="F22" s="46">
        <f>IF('Town Data'!I18&gt;9,'Town Data'!H18,"*")</f>
        <v>2500540.84</v>
      </c>
      <c r="G22" s="47">
        <f>IF('Town Data'!K18&gt;9,'Town Data'!J18,"*")</f>
        <v>1435592</v>
      </c>
      <c r="H22" s="48">
        <f>IF('Town Data'!M18&gt;9,'Town Data'!L18,"*")</f>
        <v>287928</v>
      </c>
      <c r="I22" s="9">
        <f t="shared" si="0"/>
        <v>0.00826685158239611</v>
      </c>
      <c r="J22" s="9">
        <f t="shared" si="1"/>
        <v>0.2943329023845215</v>
      </c>
      <c r="K22" s="9">
        <f t="shared" si="2"/>
        <v>0.17587910866605547</v>
      </c>
      <c r="L22" s="15"/>
    </row>
    <row r="23" spans="1:12" ht="15">
      <c r="A23" s="15"/>
      <c r="B23" s="27" t="str">
        <f>'Town Data'!A19</f>
        <v>DERBY</v>
      </c>
      <c r="C23" s="52">
        <f>IF('Town Data'!C19&gt;9,'Town Data'!B19,"*")</f>
        <v>887695.83</v>
      </c>
      <c r="D23" s="44">
        <f>IF('Town Data'!E19&gt;9,'Town Data'!D19,"*")</f>
        <v>154560.2</v>
      </c>
      <c r="E23" s="45" t="str">
        <f>IF('Town Data'!G19&gt;9,'Town Data'!F19,"*")</f>
        <v>*</v>
      </c>
      <c r="F23" s="44">
        <f>IF('Town Data'!I19&gt;9,'Town Data'!H19,"*")</f>
        <v>776887.35</v>
      </c>
      <c r="G23" s="44">
        <f>IF('Town Data'!K19&gt;9,'Town Data'!J19,"*")</f>
        <v>152643.68</v>
      </c>
      <c r="H23" s="45" t="str">
        <f>IF('Town Data'!M19&gt;9,'Town Data'!L19,"*")</f>
        <v>*</v>
      </c>
      <c r="I23" s="22">
        <f t="shared" si="0"/>
        <v>0.142631335160754</v>
      </c>
      <c r="J23" s="22">
        <f t="shared" si="1"/>
        <v>0.012555514908969823</v>
      </c>
      <c r="K23" s="22">
        <f t="shared" si="2"/>
      </c>
      <c r="L23" s="15"/>
    </row>
    <row r="24" spans="1:12" ht="15">
      <c r="A24" s="15"/>
      <c r="B24" s="15" t="str">
        <f>'Town Data'!A20</f>
        <v>DORSET</v>
      </c>
      <c r="C24" s="51">
        <f>IF('Town Data'!C20&gt;9,'Town Data'!B20,"*")</f>
        <v>602048.23</v>
      </c>
      <c r="D24" s="47">
        <f>IF('Town Data'!E20&gt;9,'Town Data'!D20,"*")</f>
        <v>326724.28</v>
      </c>
      <c r="E24" s="48" t="str">
        <f>IF('Town Data'!G20&gt;9,'Town Data'!F20,"*")</f>
        <v>*</v>
      </c>
      <c r="F24" s="46">
        <f>IF('Town Data'!I20&gt;9,'Town Data'!H20,"*")</f>
        <v>654767</v>
      </c>
      <c r="G24" s="47">
        <f>IF('Town Data'!K20&gt;9,'Town Data'!J20,"*")</f>
        <v>315956</v>
      </c>
      <c r="H24" s="48" t="str">
        <f>IF('Town Data'!M20&gt;9,'Town Data'!L20,"*")</f>
        <v>*</v>
      </c>
      <c r="I24" s="9">
        <f t="shared" si="0"/>
        <v>-0.08051531308083641</v>
      </c>
      <c r="J24" s="9">
        <f t="shared" si="1"/>
        <v>0.03408158097963016</v>
      </c>
      <c r="K24" s="9">
        <f t="shared" si="2"/>
      </c>
      <c r="L24" s="15"/>
    </row>
    <row r="25" spans="1:12" ht="15">
      <c r="A25" s="15"/>
      <c r="B25" s="27" t="str">
        <f>'Town Data'!A21</f>
        <v>DOVER</v>
      </c>
      <c r="C25" s="52">
        <f>IF('Town Data'!C21&gt;9,'Town Data'!B21,"*")</f>
        <v>402376.51</v>
      </c>
      <c r="D25" s="44">
        <f>IF('Town Data'!E21&gt;9,'Town Data'!D21,"*")</f>
        <v>252453.71</v>
      </c>
      <c r="E25" s="45">
        <f>IF('Town Data'!G21&gt;9,'Town Data'!F21,"*")</f>
        <v>134258.11</v>
      </c>
      <c r="F25" s="44">
        <f>IF('Town Data'!I21&gt;9,'Town Data'!H21,"*")</f>
        <v>404181.11</v>
      </c>
      <c r="G25" s="44">
        <f>IF('Town Data'!K21&gt;9,'Town Data'!J21,"*")</f>
        <v>209648</v>
      </c>
      <c r="H25" s="45">
        <f>IF('Town Data'!M21&gt;9,'Town Data'!L21,"*")</f>
        <v>128334.82</v>
      </c>
      <c r="I25" s="22">
        <f t="shared" si="0"/>
        <v>-0.004464830135183648</v>
      </c>
      <c r="J25" s="22">
        <f t="shared" si="1"/>
        <v>0.20417895710905895</v>
      </c>
      <c r="K25" s="22">
        <f t="shared" si="2"/>
        <v>0.046154971815131535</v>
      </c>
      <c r="L25" s="15"/>
    </row>
    <row r="26" spans="1:12" ht="15">
      <c r="A26" s="15"/>
      <c r="B26" s="15" t="str">
        <f>'Town Data'!A22</f>
        <v>ENOSBURG</v>
      </c>
      <c r="C26" s="51">
        <f>IF('Town Data'!C22&gt;9,'Town Data'!B22,"*")</f>
        <v>355145.76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351430.29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0.010572423908024634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ESSEX</v>
      </c>
      <c r="C27" s="52">
        <f>IF('Town Data'!C23&gt;9,'Town Data'!B23,"*")</f>
        <v>3333546.56</v>
      </c>
      <c r="D27" s="44" t="str">
        <f>IF('Town Data'!E23&gt;9,'Town Data'!D23,"*")</f>
        <v>*</v>
      </c>
      <c r="E27" s="45">
        <f>IF('Town Data'!G23&gt;9,'Town Data'!F23,"*")</f>
        <v>320579.33</v>
      </c>
      <c r="F27" s="44">
        <f>IF('Town Data'!I23&gt;9,'Town Data'!H23,"*")</f>
        <v>2885867.44</v>
      </c>
      <c r="G27" s="44" t="str">
        <f>IF('Town Data'!K23&gt;9,'Town Data'!J23,"*")</f>
        <v>*</v>
      </c>
      <c r="H27" s="45">
        <f>IF('Town Data'!M23&gt;9,'Town Data'!L23,"*")</f>
        <v>324071.1</v>
      </c>
      <c r="I27" s="22">
        <f t="shared" si="0"/>
        <v>0.1551280955579859</v>
      </c>
      <c r="J27" s="22">
        <f t="shared" si="1"/>
      </c>
      <c r="K27" s="22">
        <f t="shared" si="2"/>
        <v>-0.010774703452421276</v>
      </c>
      <c r="L27" s="15"/>
    </row>
    <row r="28" spans="1:12" ht="15">
      <c r="A28" s="15"/>
      <c r="B28" s="15" t="str">
        <f>'Town Data'!A24</f>
        <v>FAIR HAVEN</v>
      </c>
      <c r="C28" s="51">
        <f>IF('Town Data'!C24&gt;9,'Town Data'!B24,"*")</f>
        <v>454157.95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447108.35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0.01576709538079536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FERRISBURGH</v>
      </c>
      <c r="C29" s="52">
        <f>IF('Town Data'!C25&gt;9,'Town Data'!B25,"*")</f>
        <v>1136134.07</v>
      </c>
      <c r="D29" s="44">
        <f>IF('Town Data'!E25&gt;9,'Town Data'!D25,"*")</f>
        <v>1497102.47</v>
      </c>
      <c r="E29" s="45" t="str">
        <f>IF('Town Data'!G25&gt;9,'Town Data'!F25,"*")</f>
        <v>*</v>
      </c>
      <c r="F29" s="44">
        <f>IF('Town Data'!I25&gt;9,'Town Data'!H25,"*")</f>
        <v>1133786</v>
      </c>
      <c r="G29" s="44">
        <f>IF('Town Data'!K25&gt;9,'Town Data'!J25,"*")</f>
        <v>1490571</v>
      </c>
      <c r="H29" s="45" t="str">
        <f>IF('Town Data'!M25&gt;9,'Town Data'!L25,"*")</f>
        <v>*</v>
      </c>
      <c r="I29" s="22">
        <f t="shared" si="0"/>
        <v>0.0020709992891075257</v>
      </c>
      <c r="J29" s="22">
        <f t="shared" si="1"/>
        <v>0.004381857690777542</v>
      </c>
      <c r="K29" s="22">
        <f t="shared" si="2"/>
      </c>
      <c r="L29" s="15"/>
    </row>
    <row r="30" spans="1:12" ht="15">
      <c r="A30" s="15"/>
      <c r="B30" s="15" t="str">
        <f>'Town Data'!A26</f>
        <v>GRAND ISLE</v>
      </c>
      <c r="C30" s="51" t="str">
        <f>IF('Town Data'!C26&gt;9,'Town Data'!B26,"*")</f>
        <v>*</v>
      </c>
      <c r="D30" s="47">
        <f>IF('Town Data'!E26&gt;9,'Town Data'!D26,"*")</f>
        <v>121474.4</v>
      </c>
      <c r="E30" s="48" t="str">
        <f>IF('Town Data'!G26&gt;9,'Town Data'!F26,"*")</f>
        <v>*</v>
      </c>
      <c r="F30" s="46" t="str">
        <f>IF('Town Data'!I26&gt;9,'Town Data'!H26,"*")</f>
        <v>*</v>
      </c>
      <c r="G30" s="47">
        <f>IF('Town Data'!K26&gt;9,'Town Data'!J26,"*")</f>
        <v>99100.7</v>
      </c>
      <c r="H30" s="48" t="str">
        <f>IF('Town Data'!M26&gt;9,'Town Data'!L26,"*")</f>
        <v>*</v>
      </c>
      <c r="I30" s="9">
        <f t="shared" si="0"/>
      </c>
      <c r="J30" s="9">
        <f t="shared" si="1"/>
        <v>0.22576732555874982</v>
      </c>
      <c r="K30" s="9">
        <f t="shared" si="2"/>
      </c>
      <c r="L30" s="15"/>
    </row>
    <row r="31" spans="1:12" ht="15">
      <c r="A31" s="15"/>
      <c r="B31" s="27" t="str">
        <f>'Town Data'!A27</f>
        <v>HARDWICK</v>
      </c>
      <c r="C31" s="52">
        <f>IF('Town Data'!C27&gt;9,'Town Data'!B27,"*")</f>
        <v>348561.36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355872.08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-0.020543112008112662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HARTFORD</v>
      </c>
      <c r="C32" s="51">
        <f>IF('Town Data'!C28&gt;9,'Town Data'!B28,"*")</f>
        <v>2462674.32</v>
      </c>
      <c r="D32" s="47">
        <f>IF('Town Data'!E28&gt;9,'Town Data'!D28,"*")</f>
        <v>1681790.67</v>
      </c>
      <c r="E32" s="48">
        <f>IF('Town Data'!G28&gt;9,'Town Data'!F28,"*")</f>
        <v>432072.44</v>
      </c>
      <c r="F32" s="46">
        <f>IF('Town Data'!I28&gt;9,'Town Data'!H28,"*")</f>
        <v>2216175.43</v>
      </c>
      <c r="G32" s="47">
        <f>IF('Town Data'!K28&gt;9,'Town Data'!J28,"*")</f>
        <v>1493567.78</v>
      </c>
      <c r="H32" s="48">
        <f>IF('Town Data'!M28&gt;9,'Town Data'!L28,"*")</f>
        <v>351698</v>
      </c>
      <c r="I32" s="9">
        <f t="shared" si="0"/>
        <v>0.1112271558754713</v>
      </c>
      <c r="J32" s="9">
        <f t="shared" si="1"/>
        <v>0.12602232889624862</v>
      </c>
      <c r="K32" s="9">
        <f t="shared" si="2"/>
        <v>0.22853254781090596</v>
      </c>
      <c r="L32" s="15"/>
    </row>
    <row r="33" spans="1:12" ht="15">
      <c r="A33" s="15"/>
      <c r="B33" s="27" t="str">
        <f>'Town Data'!A29</f>
        <v>HINESBURG</v>
      </c>
      <c r="C33" s="52">
        <f>IF('Town Data'!C29&gt;9,'Town Data'!B29,"*")</f>
        <v>496349.27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452665.06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0.09650448832962726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ISLE LA MOTTE</v>
      </c>
      <c r="C34" s="51" t="str">
        <f>IF('Town Data'!C30&gt;9,'Town Data'!B30,"*")</f>
        <v>*</v>
      </c>
      <c r="D34" s="47">
        <f>IF('Town Data'!E30&gt;9,'Town Data'!D30,"*")</f>
        <v>67260.85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>
        <f>IF('Town Data'!K30&gt;9,'Town Data'!J30,"*")</f>
        <v>82589</v>
      </c>
      <c r="H34" s="48" t="str">
        <f>IF('Town Data'!M30&gt;9,'Town Data'!L30,"*")</f>
        <v>*</v>
      </c>
      <c r="I34" s="9">
        <f t="shared" si="0"/>
      </c>
      <c r="J34" s="9">
        <f t="shared" si="1"/>
        <v>-0.1855955393575415</v>
      </c>
      <c r="K34" s="9">
        <f t="shared" si="2"/>
      </c>
      <c r="L34" s="15"/>
    </row>
    <row r="35" spans="1:12" ht="15">
      <c r="A35" s="15"/>
      <c r="B35" s="27" t="str">
        <f>'Town Data'!A31</f>
        <v>JOHNSON</v>
      </c>
      <c r="C35" s="52">
        <f>IF('Town Data'!C31&gt;9,'Town Data'!B31,"*")</f>
        <v>290000.81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232444.36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0.24761388058630468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KILLINGTON</v>
      </c>
      <c r="C36" s="51">
        <f>IF('Town Data'!C32&gt;9,'Town Data'!B32,"*")</f>
        <v>919800.66</v>
      </c>
      <c r="D36" s="47">
        <f>IF('Town Data'!E32&gt;9,'Town Data'!D32,"*")</f>
        <v>822872.68</v>
      </c>
      <c r="E36" s="48">
        <f>IF('Town Data'!G32&gt;9,'Town Data'!F32,"*")</f>
        <v>390004.32</v>
      </c>
      <c r="F36" s="46">
        <f>IF('Town Data'!I32&gt;9,'Town Data'!H32,"*")</f>
        <v>811618.54</v>
      </c>
      <c r="G36" s="47">
        <f>IF('Town Data'!K32&gt;9,'Town Data'!J32,"*")</f>
        <v>868307.85</v>
      </c>
      <c r="H36" s="48">
        <f>IF('Town Data'!M32&gt;9,'Town Data'!L32,"*")</f>
        <v>362043.89</v>
      </c>
      <c r="I36" s="9">
        <f t="shared" si="0"/>
        <v>0.1332918294350447</v>
      </c>
      <c r="J36" s="9">
        <f t="shared" si="1"/>
        <v>-0.05232610761263983</v>
      </c>
      <c r="K36" s="9">
        <f t="shared" si="2"/>
        <v>0.07722939337548271</v>
      </c>
      <c r="L36" s="15"/>
    </row>
    <row r="37" spans="1:12" ht="15">
      <c r="A37" s="15"/>
      <c r="B37" s="27" t="str">
        <f>'Town Data'!A33</f>
        <v>LONDONDERRY</v>
      </c>
      <c r="C37" s="52">
        <f>IF('Town Data'!C33&gt;9,'Town Data'!B33,"*")</f>
        <v>238828.07</v>
      </c>
      <c r="D37" s="44">
        <f>IF('Town Data'!E33&gt;9,'Town Data'!D33,"*")</f>
        <v>63507.94</v>
      </c>
      <c r="E37" s="45" t="str">
        <f>IF('Town Data'!G33&gt;9,'Town Data'!F33,"*")</f>
        <v>*</v>
      </c>
      <c r="F37" s="44">
        <f>IF('Town Data'!I33&gt;9,'Town Data'!H33,"*")</f>
        <v>228875.27</v>
      </c>
      <c r="G37" s="44">
        <f>IF('Town Data'!K33&gt;9,'Town Data'!J33,"*")</f>
        <v>53232</v>
      </c>
      <c r="H37" s="45" t="str">
        <f>IF('Town Data'!M33&gt;9,'Town Data'!L33,"*")</f>
        <v>*</v>
      </c>
      <c r="I37" s="22">
        <f t="shared" si="0"/>
        <v>0.04348569419492118</v>
      </c>
      <c r="J37" s="22">
        <f t="shared" si="1"/>
        <v>0.19304065223925462</v>
      </c>
      <c r="K37" s="22">
        <f>_xlfn.IFERROR((E37-H37)/H37,"")</f>
      </c>
      <c r="L37" s="15"/>
    </row>
    <row r="38" spans="1:12" ht="15">
      <c r="A38" s="15"/>
      <c r="B38" s="15" t="str">
        <f>'Town Data'!A34</f>
        <v>LUDLOW</v>
      </c>
      <c r="C38" s="51">
        <f>IF('Town Data'!C34&gt;9,'Town Data'!B34,"*")</f>
        <v>1289853.89</v>
      </c>
      <c r="D38" s="47">
        <f>IF('Town Data'!E34&gt;9,'Town Data'!D34,"*")</f>
        <v>645253.7</v>
      </c>
      <c r="E38" s="48">
        <f>IF('Town Data'!G34&gt;9,'Town Data'!F34,"*")</f>
        <v>349267.41</v>
      </c>
      <c r="F38" s="46">
        <f>IF('Town Data'!I34&gt;9,'Town Data'!H34,"*")</f>
        <v>1086021.15</v>
      </c>
      <c r="G38" s="47">
        <f>IF('Town Data'!K34&gt;9,'Town Data'!J34,"*")</f>
        <v>453088</v>
      </c>
      <c r="H38" s="48">
        <f>IF('Town Data'!M34&gt;9,'Town Data'!L34,"*")</f>
        <v>303527.5</v>
      </c>
      <c r="I38" s="9">
        <f t="shared" si="0"/>
        <v>0.18768763389184456</v>
      </c>
      <c r="J38" s="9">
        <f t="shared" si="1"/>
        <v>0.4241244526449607</v>
      </c>
      <c r="K38" s="9">
        <f t="shared" si="2"/>
        <v>0.15069445107939142</v>
      </c>
      <c r="L38" s="15"/>
    </row>
    <row r="39" spans="1:12" ht="15">
      <c r="A39" s="15"/>
      <c r="B39" s="27" t="str">
        <f>'Town Data'!A35</f>
        <v>LYNDON</v>
      </c>
      <c r="C39" s="52">
        <f>IF('Town Data'!C35&gt;9,'Town Data'!B35,"*")</f>
        <v>1036685.37</v>
      </c>
      <c r="D39" s="44" t="str">
        <f>IF('Town Data'!E35&gt;9,'Town Data'!D35,"*")</f>
        <v>*</v>
      </c>
      <c r="E39" s="45">
        <f>IF('Town Data'!G35&gt;9,'Town Data'!F35,"*")</f>
        <v>96870.19</v>
      </c>
      <c r="F39" s="44">
        <f>IF('Town Data'!I35&gt;9,'Town Data'!H35,"*")</f>
        <v>995789.85</v>
      </c>
      <c r="G39" s="44">
        <f>IF('Town Data'!K35&gt;9,'Town Data'!J35,"*")</f>
        <v>173064.65</v>
      </c>
      <c r="H39" s="45">
        <f>IF('Town Data'!M35&gt;9,'Town Data'!L35,"*")</f>
        <v>99752.86</v>
      </c>
      <c r="I39" s="22">
        <f t="shared" si="0"/>
        <v>0.041068424226256194</v>
      </c>
      <c r="J39" s="22">
        <f t="shared" si="1"/>
      </c>
      <c r="K39" s="22">
        <f t="shared" si="2"/>
        <v>-0.028898118810829064</v>
      </c>
      <c r="L39" s="15"/>
    </row>
    <row r="40" spans="1:12" ht="15">
      <c r="A40" s="15"/>
      <c r="B40" s="15" t="str">
        <f>'Town Data'!A36</f>
        <v>MANCHESTER</v>
      </c>
      <c r="C40" s="51">
        <f>IF('Town Data'!C36&gt;9,'Town Data'!B36,"*")</f>
        <v>3164025.38</v>
      </c>
      <c r="D40" s="47">
        <f>IF('Town Data'!E36&gt;9,'Town Data'!D36,"*")</f>
        <v>3367803.91</v>
      </c>
      <c r="E40" s="48">
        <f>IF('Town Data'!G36&gt;9,'Town Data'!F36,"*")</f>
        <v>779578.73</v>
      </c>
      <c r="F40" s="46">
        <f>IF('Town Data'!I36&gt;9,'Town Data'!H36,"*")</f>
        <v>2792050.73</v>
      </c>
      <c r="G40" s="47">
        <f>IF('Town Data'!K36&gt;9,'Town Data'!J36,"*")</f>
        <v>3089780.44</v>
      </c>
      <c r="H40" s="48">
        <f>IF('Town Data'!M36&gt;9,'Town Data'!L36,"*")</f>
        <v>644690.1</v>
      </c>
      <c r="I40" s="9">
        <f t="shared" si="0"/>
        <v>0.1332263221449418</v>
      </c>
      <c r="J40" s="9">
        <f t="shared" si="1"/>
        <v>0.08998162665564684</v>
      </c>
      <c r="K40" s="9">
        <f t="shared" si="2"/>
        <v>0.20923018672072055</v>
      </c>
      <c r="L40" s="15"/>
    </row>
    <row r="41" spans="1:12" ht="15">
      <c r="A41" s="15"/>
      <c r="B41" s="27" t="str">
        <f>'Town Data'!A37</f>
        <v>MIDDLEBURY</v>
      </c>
      <c r="C41" s="52">
        <f>IF('Town Data'!C37&gt;9,'Town Data'!B37,"*")</f>
        <v>2150456.86</v>
      </c>
      <c r="D41" s="44" t="str">
        <f>IF('Town Data'!E37&gt;9,'Town Data'!D37,"*")</f>
        <v>*</v>
      </c>
      <c r="E41" s="45">
        <f>IF('Town Data'!G37&gt;9,'Town Data'!F37,"*")</f>
        <v>374124.79</v>
      </c>
      <c r="F41" s="44">
        <f>IF('Town Data'!I37&gt;9,'Town Data'!H37,"*")</f>
        <v>2231261.01</v>
      </c>
      <c r="G41" s="44" t="str">
        <f>IF('Town Data'!K37&gt;9,'Town Data'!J37,"*")</f>
        <v>*</v>
      </c>
      <c r="H41" s="45">
        <f>IF('Town Data'!M37&gt;9,'Town Data'!L37,"*")</f>
        <v>350419.16</v>
      </c>
      <c r="I41" s="22">
        <f t="shared" si="0"/>
        <v>-0.03621456639893506</v>
      </c>
      <c r="J41" s="22">
        <f t="shared" si="1"/>
      </c>
      <c r="K41" s="22">
        <f t="shared" si="2"/>
        <v>0.06764935456154854</v>
      </c>
      <c r="L41" s="15"/>
    </row>
    <row r="42" spans="1:12" ht="15">
      <c r="A42" s="15"/>
      <c r="B42" s="15" t="str">
        <f>'Town Data'!A38</f>
        <v>MILTON</v>
      </c>
      <c r="C42" s="51">
        <f>IF('Town Data'!C38&gt;9,'Town Data'!B38,"*")</f>
        <v>1065306.41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977950.67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0.08932530308507265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MONTPELIER</v>
      </c>
      <c r="C43" s="52">
        <f>IF('Town Data'!C39&gt;9,'Town Data'!B39,"*")</f>
        <v>2376805.44</v>
      </c>
      <c r="D43" s="44">
        <f>IF('Town Data'!E39&gt;9,'Town Data'!D39,"*")</f>
        <v>478563.97</v>
      </c>
      <c r="E43" s="45">
        <f>IF('Town Data'!G39&gt;9,'Town Data'!F39,"*")</f>
        <v>422318.2</v>
      </c>
      <c r="F43" s="44">
        <f>IF('Town Data'!I39&gt;9,'Town Data'!H39,"*")</f>
        <v>2327427.13</v>
      </c>
      <c r="G43" s="44">
        <f>IF('Town Data'!K39&gt;9,'Town Data'!J39,"*")</f>
        <v>455426.78</v>
      </c>
      <c r="H43" s="45">
        <f>IF('Town Data'!M39&gt;9,'Town Data'!L39,"*")</f>
        <v>395579</v>
      </c>
      <c r="I43" s="22">
        <f t="shared" si="0"/>
        <v>0.021215835015208427</v>
      </c>
      <c r="J43" s="22">
        <f t="shared" si="1"/>
        <v>0.05080331464039058</v>
      </c>
      <c r="K43" s="22">
        <f t="shared" si="2"/>
        <v>0.06759509478511248</v>
      </c>
      <c r="L43" s="15"/>
    </row>
    <row r="44" spans="1:12" ht="15">
      <c r="A44" s="15"/>
      <c r="B44" s="15" t="str">
        <f>'Town Data'!A40</f>
        <v>MORRISTOWN</v>
      </c>
      <c r="C44" s="51">
        <f>IF('Town Data'!C40&gt;9,'Town Data'!B40,"*")</f>
        <v>1178288.7</v>
      </c>
      <c r="D44" s="47">
        <f>IF('Town Data'!E40&gt;9,'Town Data'!D40,"*")</f>
        <v>156047.29</v>
      </c>
      <c r="E44" s="48">
        <f>IF('Town Data'!G40&gt;9,'Town Data'!F40,"*")</f>
        <v>104615.17</v>
      </c>
      <c r="F44" s="46">
        <f>IF('Town Data'!I40&gt;9,'Town Data'!H40,"*")</f>
        <v>1130079</v>
      </c>
      <c r="G44" s="47">
        <f>IF('Town Data'!K40&gt;9,'Town Data'!J40,"*")</f>
        <v>140118</v>
      </c>
      <c r="H44" s="48">
        <f>IF('Town Data'!M40&gt;9,'Town Data'!L40,"*")</f>
        <v>98219</v>
      </c>
      <c r="I44" s="9">
        <f t="shared" si="0"/>
        <v>0.04266046886987543</v>
      </c>
      <c r="J44" s="9">
        <f t="shared" si="1"/>
        <v>0.11368482279221805</v>
      </c>
      <c r="K44" s="9">
        <f t="shared" si="2"/>
        <v>0.06512151416731995</v>
      </c>
      <c r="L44" s="15"/>
    </row>
    <row r="45" spans="1:12" ht="15">
      <c r="A45" s="15"/>
      <c r="B45" s="27" t="str">
        <f>'Town Data'!A41</f>
        <v>MOUNT HOLLY</v>
      </c>
      <c r="C45" s="52" t="str">
        <f>IF('Town Data'!C41&gt;9,'Town Data'!B41,"*")</f>
        <v>*</v>
      </c>
      <c r="D45" s="44">
        <f>IF('Town Data'!E41&gt;9,'Town Data'!D41,"*")</f>
        <v>32761.2</v>
      </c>
      <c r="E45" s="45" t="str">
        <f>IF('Town Data'!G41&gt;9,'Town Data'!F41,"*")</f>
        <v>*</v>
      </c>
      <c r="F45" s="44" t="str">
        <f>IF('Town Data'!I41&gt;9,'Town Data'!H41,"*")</f>
        <v>*</v>
      </c>
      <c r="G45" s="44">
        <f>IF('Town Data'!K41&gt;9,'Town Data'!J41,"*")</f>
        <v>25915</v>
      </c>
      <c r="H45" s="45" t="str">
        <f>IF('Town Data'!M41&gt;9,'Town Data'!L41,"*")</f>
        <v>*</v>
      </c>
      <c r="I45" s="22">
        <f t="shared" si="0"/>
      </c>
      <c r="J45" s="22">
        <f t="shared" si="1"/>
        <v>0.26417904688404403</v>
      </c>
      <c r="K45" s="22">
        <f t="shared" si="2"/>
      </c>
      <c r="L45" s="15"/>
    </row>
    <row r="46" spans="1:12" ht="15">
      <c r="A46" s="15"/>
      <c r="B46" s="15" t="str">
        <f>'Town Data'!A42</f>
        <v>NEWPORT</v>
      </c>
      <c r="C46" s="51">
        <f>IF('Town Data'!C42&gt;9,'Town Data'!B42,"*")</f>
        <v>1107937.03</v>
      </c>
      <c r="D46" s="47" t="str">
        <f>IF('Town Data'!E42&gt;9,'Town Data'!D42,"*")</f>
        <v>*</v>
      </c>
      <c r="E46" s="48">
        <f>IF('Town Data'!G42&gt;9,'Town Data'!F42,"*")</f>
        <v>212276.49</v>
      </c>
      <c r="F46" s="46">
        <f>IF('Town Data'!I42&gt;9,'Town Data'!H42,"*")</f>
        <v>1055477</v>
      </c>
      <c r="G46" s="47" t="str">
        <f>IF('Town Data'!K42&gt;9,'Town Data'!J42,"*")</f>
        <v>*</v>
      </c>
      <c r="H46" s="48">
        <f>IF('Town Data'!M42&gt;9,'Town Data'!L42,"*")</f>
        <v>177055</v>
      </c>
      <c r="I46" s="9">
        <f t="shared" si="0"/>
        <v>0.049702674714844595</v>
      </c>
      <c r="J46" s="9">
        <f t="shared" si="1"/>
      </c>
      <c r="K46" s="9">
        <f t="shared" si="2"/>
        <v>0.19892965462709322</v>
      </c>
      <c r="L46" s="15"/>
    </row>
    <row r="47" spans="1:12" ht="15">
      <c r="A47" s="15"/>
      <c r="B47" s="27" t="str">
        <f>'Town Data'!A43</f>
        <v>NORTH HERO</v>
      </c>
      <c r="C47" s="52" t="str">
        <f>IF('Town Data'!C43&gt;9,'Town Data'!B43,"*")</f>
        <v>*</v>
      </c>
      <c r="D47" s="44">
        <f>IF('Town Data'!E43&gt;9,'Town Data'!D43,"*")</f>
        <v>347112.61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330995</v>
      </c>
      <c r="H47" s="45" t="str">
        <f>IF('Town Data'!M43&gt;9,'Town Data'!L43,"*")</f>
        <v>*</v>
      </c>
      <c r="I47" s="22">
        <f t="shared" si="0"/>
      </c>
      <c r="J47" s="22">
        <f t="shared" si="1"/>
        <v>0.04869442136588162</v>
      </c>
      <c r="K47" s="22">
        <f t="shared" si="2"/>
      </c>
      <c r="L47" s="15"/>
    </row>
    <row r="48" spans="1:12" ht="15">
      <c r="A48" s="15"/>
      <c r="B48" s="15" t="str">
        <f>'Town Data'!A44</f>
        <v>NORTHFIELD</v>
      </c>
      <c r="C48" s="51">
        <f>IF('Town Data'!C44&gt;9,'Town Data'!B44,"*")</f>
        <v>310098.1</v>
      </c>
      <c r="D48" s="47" t="str">
        <f>IF('Town Data'!E44&gt;9,'Town Data'!D44,"*")</f>
        <v>*</v>
      </c>
      <c r="E48" s="48" t="str">
        <f>IF('Town Data'!G44&gt;9,'Town Data'!F44,"*")</f>
        <v>*</v>
      </c>
      <c r="F48" s="46">
        <f>IF('Town Data'!I44&gt;9,'Town Data'!H44,"*")</f>
        <v>312919.96</v>
      </c>
      <c r="G48" s="47" t="str">
        <f>IF('Town Data'!K44&gt;9,'Town Data'!J44,"*")</f>
        <v>*</v>
      </c>
      <c r="H48" s="48" t="str">
        <f>IF('Town Data'!M44&gt;9,'Town Data'!L44,"*")</f>
        <v>*</v>
      </c>
      <c r="I48" s="9">
        <f t="shared" si="0"/>
        <v>-0.009017833186480159</v>
      </c>
      <c r="J48" s="9">
        <f t="shared" si="1"/>
      </c>
      <c r="K48" s="9">
        <f t="shared" si="2"/>
      </c>
      <c r="L48" s="15"/>
    </row>
    <row r="49" spans="1:12" ht="15">
      <c r="A49" s="15"/>
      <c r="B49" s="27" t="str">
        <f>'Town Data'!A45</f>
        <v>POULTNEY</v>
      </c>
      <c r="C49" s="52">
        <f>IF('Town Data'!C45&gt;9,'Town Data'!B45,"*")</f>
        <v>217862.21</v>
      </c>
      <c r="D49" s="44">
        <f>IF('Town Data'!E45&gt;9,'Town Data'!D45,"*")</f>
        <v>44439</v>
      </c>
      <c r="E49" s="45" t="str">
        <f>IF('Town Data'!G45&gt;9,'Town Data'!F45,"*")</f>
        <v>*</v>
      </c>
      <c r="F49" s="44">
        <f>IF('Town Data'!I45&gt;9,'Town Data'!H45,"*")</f>
        <v>204613.26</v>
      </c>
      <c r="G49" s="44">
        <f>IF('Town Data'!K45&gt;9,'Town Data'!J45,"*")</f>
        <v>53248</v>
      </c>
      <c r="H49" s="45" t="str">
        <f>IF('Town Data'!M45&gt;9,'Town Data'!L45,"*")</f>
        <v>*</v>
      </c>
      <c r="I49" s="22">
        <f t="shared" si="0"/>
        <v>0.0647511798599953</v>
      </c>
      <c r="J49" s="22">
        <f t="shared" si="1"/>
        <v>-0.1654334435096154</v>
      </c>
      <c r="K49" s="22">
        <f t="shared" si="2"/>
      </c>
      <c r="L49" s="15"/>
    </row>
    <row r="50" spans="1:12" ht="15">
      <c r="A50" s="15"/>
      <c r="B50" s="15" t="str">
        <f>'Town Data'!A46</f>
        <v>RANDOLPH</v>
      </c>
      <c r="C50" s="51">
        <f>IF('Town Data'!C46&gt;9,'Town Data'!B46,"*")</f>
        <v>603623.88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586929.58</v>
      </c>
      <c r="G50" s="47" t="str">
        <f>IF('Town Data'!K46&gt;9,'Town Data'!J46,"*")</f>
        <v>*</v>
      </c>
      <c r="H50" s="48">
        <f>IF('Town Data'!M46&gt;9,'Town Data'!L46,"*")</f>
        <v>55680.6</v>
      </c>
      <c r="I50" s="9">
        <f t="shared" si="0"/>
        <v>0.028443446315995945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RICHMOND</v>
      </c>
      <c r="C51" s="52">
        <f>IF('Town Data'!C47&gt;9,'Town Data'!B47,"*")</f>
        <v>265516.94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304466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  <v>-0.12792581109220733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ROCKINGHAM</v>
      </c>
      <c r="C52" s="51">
        <f>IF('Town Data'!C48&gt;9,'Town Data'!B48,"*")</f>
        <v>457877.23</v>
      </c>
      <c r="D52" s="47" t="str">
        <f>IF('Town Data'!E48&gt;9,'Town Data'!D48,"*")</f>
        <v>*</v>
      </c>
      <c r="E52" s="48">
        <f>IF('Town Data'!G48&gt;9,'Town Data'!F48,"*")</f>
        <v>109744</v>
      </c>
      <c r="F52" s="46">
        <f>IF('Town Data'!I48&gt;9,'Town Data'!H48,"*")</f>
        <v>459347.35</v>
      </c>
      <c r="G52" s="47" t="str">
        <f>IF('Town Data'!K48&gt;9,'Town Data'!J48,"*")</f>
        <v>*</v>
      </c>
      <c r="H52" s="48">
        <f>IF('Town Data'!M48&gt;9,'Town Data'!L48,"*")</f>
        <v>98698.6</v>
      </c>
      <c r="I52" s="9">
        <f t="shared" si="0"/>
        <v>-0.003200453861331725</v>
      </c>
      <c r="J52" s="9">
        <f t="shared" si="1"/>
      </c>
      <c r="K52" s="9">
        <f t="shared" si="2"/>
        <v>0.11191040197125383</v>
      </c>
      <c r="L52" s="15"/>
    </row>
    <row r="53" spans="1:12" ht="15">
      <c r="A53" s="15"/>
      <c r="B53" s="27" t="str">
        <f>'Town Data'!A49</f>
        <v>RUTLAND</v>
      </c>
      <c r="C53" s="52">
        <f>IF('Town Data'!C49&gt;9,'Town Data'!B49,"*")</f>
        <v>4122393.96</v>
      </c>
      <c r="D53" s="44">
        <f>IF('Town Data'!E49&gt;9,'Town Data'!D49,"*")</f>
        <v>945155.04</v>
      </c>
      <c r="E53" s="45">
        <f>IF('Town Data'!G49&gt;9,'Town Data'!F49,"*")</f>
        <v>472949.08</v>
      </c>
      <c r="F53" s="44">
        <f>IF('Town Data'!I49&gt;9,'Town Data'!H49,"*")</f>
        <v>3948530.45</v>
      </c>
      <c r="G53" s="44">
        <f>IF('Town Data'!K49&gt;9,'Town Data'!J49,"*")</f>
        <v>904289.27</v>
      </c>
      <c r="H53" s="45">
        <f>IF('Town Data'!M49&gt;9,'Town Data'!L49,"*")</f>
        <v>483819.41</v>
      </c>
      <c r="I53" s="22">
        <f t="shared" si="0"/>
        <v>0.04403246022833628</v>
      </c>
      <c r="J53" s="22">
        <f t="shared" si="1"/>
        <v>0.04519103715562169</v>
      </c>
      <c r="K53" s="22">
        <f t="shared" si="2"/>
        <v>-0.02246774266456147</v>
      </c>
      <c r="L53" s="15"/>
    </row>
    <row r="54" spans="1:12" ht="15">
      <c r="A54" s="15"/>
      <c r="B54" s="15" t="str">
        <f>'Town Data'!A50</f>
        <v>SHELBURNE</v>
      </c>
      <c r="C54" s="51">
        <f>IF('Town Data'!C50&gt;9,'Town Data'!B50,"*")</f>
        <v>1435164.07</v>
      </c>
      <c r="D54" s="47">
        <f>IF('Town Data'!E50&gt;9,'Town Data'!D50,"*")</f>
        <v>757802.85</v>
      </c>
      <c r="E54" s="48">
        <f>IF('Town Data'!G50&gt;9,'Town Data'!F50,"*")</f>
        <v>205555.59</v>
      </c>
      <c r="F54" s="46">
        <f>IF('Town Data'!I50&gt;9,'Town Data'!H50,"*")</f>
        <v>1174052.24</v>
      </c>
      <c r="G54" s="47" t="str">
        <f>IF('Town Data'!K50&gt;9,'Town Data'!J50,"*")</f>
        <v>*</v>
      </c>
      <c r="H54" s="48">
        <f>IF('Town Data'!M50&gt;9,'Town Data'!L50,"*")</f>
        <v>201381.49</v>
      </c>
      <c r="I54" s="9">
        <f t="shared" si="0"/>
        <v>0.22240222462332687</v>
      </c>
      <c r="J54" s="9">
        <f t="shared" si="1"/>
      </c>
      <c r="K54" s="9">
        <f t="shared" si="2"/>
        <v>0.020727327024941598</v>
      </c>
      <c r="L54" s="15"/>
    </row>
    <row r="55" spans="1:12" ht="15">
      <c r="A55" s="15"/>
      <c r="B55" s="27" t="str">
        <f>'Town Data'!A51</f>
        <v>SOUTH BURLINGTON</v>
      </c>
      <c r="C55" s="52">
        <f>IF('Town Data'!C51&gt;9,'Town Data'!B51,"*")</f>
        <v>6805295.05</v>
      </c>
      <c r="D55" s="44">
        <f>IF('Town Data'!E51&gt;9,'Town Data'!D51,"*")</f>
        <v>5424044.9</v>
      </c>
      <c r="E55" s="45">
        <f>IF('Town Data'!G51&gt;9,'Town Data'!F51,"*")</f>
        <v>772754.55</v>
      </c>
      <c r="F55" s="44">
        <f>IF('Town Data'!I51&gt;9,'Town Data'!H51,"*")</f>
        <v>6710338.22</v>
      </c>
      <c r="G55" s="44">
        <f>IF('Town Data'!K51&gt;9,'Town Data'!J51,"*")</f>
        <v>4977172.59</v>
      </c>
      <c r="H55" s="45">
        <f>IF('Town Data'!M51&gt;9,'Town Data'!L51,"*")</f>
        <v>695171.92</v>
      </c>
      <c r="I55" s="22">
        <f t="shared" si="0"/>
        <v>0.014150826215731355</v>
      </c>
      <c r="J55" s="22">
        <f t="shared" si="1"/>
        <v>0.08978437092935942</v>
      </c>
      <c r="K55" s="22">
        <f t="shared" si="2"/>
        <v>0.11160207679274502</v>
      </c>
      <c r="L55" s="15"/>
    </row>
    <row r="56" spans="1:12" ht="15">
      <c r="A56" s="15"/>
      <c r="B56" s="15" t="str">
        <f>'Town Data'!A52</f>
        <v>SOUTH HERO</v>
      </c>
      <c r="C56" s="51">
        <f>IF('Town Data'!C52&gt;9,'Town Data'!B52,"*")</f>
        <v>417731.21</v>
      </c>
      <c r="D56" s="47">
        <f>IF('Town Data'!E52&gt;9,'Town Data'!D52,"*")</f>
        <v>323295.25</v>
      </c>
      <c r="E56" s="48" t="str">
        <f>IF('Town Data'!G52&gt;9,'Town Data'!F52,"*")</f>
        <v>*</v>
      </c>
      <c r="F56" s="46">
        <f>IF('Town Data'!I52&gt;9,'Town Data'!H52,"*")</f>
        <v>406434.55</v>
      </c>
      <c r="G56" s="47">
        <f>IF('Town Data'!K52&gt;9,'Town Data'!J52,"*")</f>
        <v>318431</v>
      </c>
      <c r="H56" s="48" t="str">
        <f>IF('Town Data'!M52&gt;9,'Town Data'!L52,"*")</f>
        <v>*</v>
      </c>
      <c r="I56" s="9">
        <f t="shared" si="0"/>
        <v>0.027794536660330754</v>
      </c>
      <c r="J56" s="9">
        <f t="shared" si="1"/>
        <v>0.015275679817605699</v>
      </c>
      <c r="K56" s="9">
        <f t="shared" si="2"/>
      </c>
      <c r="L56" s="15"/>
    </row>
    <row r="57" spans="1:12" ht="15">
      <c r="A57" s="15"/>
      <c r="B57" s="27" t="str">
        <f>'Town Data'!A53</f>
        <v>SPRINGFIELD</v>
      </c>
      <c r="C57" s="52">
        <f>IF('Town Data'!C53&gt;9,'Town Data'!B53,"*")</f>
        <v>927827.61</v>
      </c>
      <c r="D57" s="44" t="str">
        <f>IF('Town Data'!E53&gt;9,'Town Data'!D53,"*")</f>
        <v>*</v>
      </c>
      <c r="E57" s="45">
        <f>IF('Town Data'!G53&gt;9,'Town Data'!F53,"*")</f>
        <v>111602.75</v>
      </c>
      <c r="F57" s="44">
        <f>IF('Town Data'!I53&gt;9,'Town Data'!H53,"*")</f>
        <v>900409.69</v>
      </c>
      <c r="G57" s="44" t="str">
        <f>IF('Town Data'!K53&gt;9,'Town Data'!J53,"*")</f>
        <v>*</v>
      </c>
      <c r="H57" s="45">
        <f>IF('Town Data'!M53&gt;9,'Town Data'!L53,"*")</f>
        <v>93664.58</v>
      </c>
      <c r="I57" s="22">
        <f t="shared" si="0"/>
        <v>0.030450494152278663</v>
      </c>
      <c r="J57" s="22">
        <f t="shared" si="1"/>
      </c>
      <c r="K57" s="22">
        <f t="shared" si="2"/>
        <v>0.19151497823403466</v>
      </c>
      <c r="L57" s="15"/>
    </row>
    <row r="58" spans="1:12" ht="15">
      <c r="A58" s="15"/>
      <c r="B58" s="15" t="str">
        <f>'Town Data'!A54</f>
        <v>ST ALBANS</v>
      </c>
      <c r="C58" s="51">
        <f>IF('Town Data'!C54&gt;9,'Town Data'!B54,"*")</f>
        <v>1643121.3</v>
      </c>
      <c r="D58" s="47" t="str">
        <f>IF('Town Data'!E54&gt;9,'Town Data'!D54,"*")</f>
        <v>*</v>
      </c>
      <c r="E58" s="48">
        <f>IF('Town Data'!G54&gt;9,'Town Data'!F54,"*")</f>
        <v>186499.6</v>
      </c>
      <c r="F58" s="46">
        <f>IF('Town Data'!I54&gt;9,'Town Data'!H54,"*")</f>
        <v>1470683.25</v>
      </c>
      <c r="G58" s="47" t="str">
        <f>IF('Town Data'!K54&gt;9,'Town Data'!J54,"*")</f>
        <v>*</v>
      </c>
      <c r="H58" s="48">
        <f>IF('Town Data'!M54&gt;9,'Town Data'!L54,"*")</f>
        <v>170128.87</v>
      </c>
      <c r="I58" s="9">
        <f t="shared" si="0"/>
        <v>0.11725029845821665</v>
      </c>
      <c r="J58" s="9">
        <f t="shared" si="1"/>
      </c>
      <c r="K58" s="9">
        <f t="shared" si="2"/>
        <v>0.09622546720024656</v>
      </c>
      <c r="L58" s="15"/>
    </row>
    <row r="59" spans="1:12" ht="15">
      <c r="A59" s="15"/>
      <c r="B59" s="27" t="str">
        <f>'Town Data'!A55</f>
        <v>ST ALBANS TOWN</v>
      </c>
      <c r="C59" s="52">
        <f>IF('Town Data'!C55&gt;9,'Town Data'!B55,"*")</f>
        <v>872741.02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801588.11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0.08876492691489653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ST JOHNSBURY</v>
      </c>
      <c r="C60" s="51">
        <f>IF('Town Data'!C56&gt;9,'Town Data'!B56,"*")</f>
        <v>1235562.48</v>
      </c>
      <c r="D60" s="47" t="str">
        <f>IF('Town Data'!E56&gt;9,'Town Data'!D56,"*")</f>
        <v>*</v>
      </c>
      <c r="E60" s="48">
        <f>IF('Town Data'!G56&gt;9,'Town Data'!F56,"*")</f>
        <v>103164.95</v>
      </c>
      <c r="F60" s="46">
        <f>IF('Town Data'!I56&gt;9,'Town Data'!H56,"*")</f>
        <v>1138104.18</v>
      </c>
      <c r="G60" s="47" t="str">
        <f>IF('Town Data'!K56&gt;9,'Town Data'!J56,"*")</f>
        <v>*</v>
      </c>
      <c r="H60" s="48">
        <f>IF('Town Data'!M56&gt;9,'Town Data'!L56,"*")</f>
        <v>110774.42</v>
      </c>
      <c r="I60" s="9">
        <f t="shared" si="0"/>
        <v>0.08563214309607409</v>
      </c>
      <c r="J60" s="9">
        <f t="shared" si="1"/>
      </c>
      <c r="K60" s="9">
        <f t="shared" si="2"/>
        <v>-0.06869338607234415</v>
      </c>
      <c r="L60" s="15"/>
    </row>
    <row r="61" spans="1:12" ht="15">
      <c r="A61" s="15"/>
      <c r="B61" s="27" t="str">
        <f>'Town Data'!A57</f>
        <v>STOWE</v>
      </c>
      <c r="C61" s="52">
        <f>IF('Town Data'!C57&gt;9,'Town Data'!B57,"*")</f>
        <v>4518304.85</v>
      </c>
      <c r="D61" s="44">
        <f>IF('Town Data'!E57&gt;9,'Town Data'!D57,"*")</f>
        <v>6410984.01</v>
      </c>
      <c r="E61" s="45">
        <f>IF('Town Data'!G57&gt;9,'Town Data'!F57,"*")</f>
        <v>1262346.44</v>
      </c>
      <c r="F61" s="44">
        <f>IF('Town Data'!I57&gt;9,'Town Data'!H57,"*")</f>
        <v>4230022.78</v>
      </c>
      <c r="G61" s="44">
        <f>IF('Town Data'!K57&gt;9,'Town Data'!J57,"*")</f>
        <v>5920680.74</v>
      </c>
      <c r="H61" s="45">
        <f>IF('Town Data'!M57&gt;9,'Town Data'!L57,"*")</f>
        <v>1150054.6</v>
      </c>
      <c r="I61" s="22">
        <f t="shared" si="0"/>
        <v>0.0681514225793364</v>
      </c>
      <c r="J61" s="22">
        <f t="shared" si="1"/>
        <v>0.08281197577290741</v>
      </c>
      <c r="K61" s="22">
        <f t="shared" si="2"/>
        <v>0.09764044246247078</v>
      </c>
      <c r="L61" s="15"/>
    </row>
    <row r="62" spans="1:12" ht="15">
      <c r="A62" s="15"/>
      <c r="B62" s="15" t="str">
        <f>'Town Data'!A58</f>
        <v>SWANTON</v>
      </c>
      <c r="C62" s="51">
        <f>IF('Town Data'!C58&gt;9,'Town Data'!B58,"*")</f>
        <v>557295.34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577439</v>
      </c>
      <c r="G62" s="47">
        <f>IF('Town Data'!K58&gt;9,'Town Data'!J58,"*")</f>
        <v>78603</v>
      </c>
      <c r="H62" s="48" t="str">
        <f>IF('Town Data'!M58&gt;9,'Town Data'!L58,"*")</f>
        <v>*</v>
      </c>
      <c r="I62" s="9">
        <f t="shared" si="0"/>
        <v>-0.0348844813045188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VERGENNES</v>
      </c>
      <c r="C63" s="52">
        <f>IF('Town Data'!C59&gt;9,'Town Data'!B59,"*")</f>
        <v>384942.9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418277.75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-0.07969548942060622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WAITSFIELD</v>
      </c>
      <c r="C64" s="51">
        <f>IF('Town Data'!C60&gt;9,'Town Data'!B60,"*")</f>
        <v>949673.04</v>
      </c>
      <c r="D64" s="47">
        <f>IF('Town Data'!E60&gt;9,'Town Data'!D60,"*")</f>
        <v>351779.17</v>
      </c>
      <c r="E64" s="48">
        <f>IF('Town Data'!G60&gt;9,'Town Data'!F60,"*")</f>
        <v>279569.03</v>
      </c>
      <c r="F64" s="46">
        <f>IF('Town Data'!I60&gt;9,'Town Data'!H60,"*")</f>
        <v>767846.9</v>
      </c>
      <c r="G64" s="47">
        <f>IF('Town Data'!K60&gt;9,'Town Data'!J60,"*")</f>
        <v>231369</v>
      </c>
      <c r="H64" s="48">
        <f>IF('Town Data'!M60&gt;9,'Town Data'!L60,"*")</f>
        <v>210710.9</v>
      </c>
      <c r="I64" s="9">
        <f t="shared" si="0"/>
        <v>0.2367999922901297</v>
      </c>
      <c r="J64" s="9">
        <f t="shared" si="1"/>
        <v>0.5204248192281593</v>
      </c>
      <c r="K64" s="9">
        <f t="shared" si="2"/>
        <v>0.32678959655148376</v>
      </c>
      <c r="L64" s="15"/>
    </row>
    <row r="65" spans="1:12" ht="15">
      <c r="A65" s="15"/>
      <c r="B65" s="27" t="str">
        <f>'Town Data'!A61</f>
        <v>WARREN</v>
      </c>
      <c r="C65" s="52">
        <f>IF('Town Data'!C61&gt;9,'Town Data'!B61,"*")</f>
        <v>409603.34</v>
      </c>
      <c r="D65" s="44">
        <f>IF('Town Data'!E61&gt;9,'Town Data'!D61,"*")</f>
        <v>428698.05</v>
      </c>
      <c r="E65" s="45">
        <f>IF('Town Data'!G61&gt;9,'Town Data'!F61,"*")</f>
        <v>160123.33</v>
      </c>
      <c r="F65" s="44">
        <f>IF('Town Data'!I61&gt;9,'Town Data'!H61,"*")</f>
        <v>463531.32</v>
      </c>
      <c r="G65" s="44">
        <f>IF('Town Data'!K61&gt;9,'Town Data'!J61,"*")</f>
        <v>451553.72</v>
      </c>
      <c r="H65" s="45">
        <f>IF('Town Data'!M61&gt;9,'Town Data'!L61,"*")</f>
        <v>150445</v>
      </c>
      <c r="I65" s="22">
        <f t="shared" si="0"/>
        <v>-0.11634160988301714</v>
      </c>
      <c r="J65" s="22">
        <f t="shared" si="1"/>
        <v>-0.050615616675685864</v>
      </c>
      <c r="K65" s="22">
        <f t="shared" si="2"/>
        <v>0.06433135032736208</v>
      </c>
      <c r="L65" s="15"/>
    </row>
    <row r="66" spans="1:12" ht="15">
      <c r="A66" s="15"/>
      <c r="B66" s="15" t="str">
        <f>'Town Data'!A62</f>
        <v>WATERBURY</v>
      </c>
      <c r="C66" s="51">
        <f>IF('Town Data'!C62&gt;9,'Town Data'!B62,"*")</f>
        <v>1816891.82</v>
      </c>
      <c r="D66" s="47">
        <f>IF('Town Data'!E62&gt;9,'Town Data'!D62,"*")</f>
        <v>812486.3</v>
      </c>
      <c r="E66" s="48">
        <f>IF('Town Data'!G62&gt;9,'Town Data'!F62,"*")</f>
        <v>493402.14</v>
      </c>
      <c r="F66" s="46">
        <f>IF('Town Data'!I62&gt;9,'Town Data'!H62,"*")</f>
        <v>1653639.89</v>
      </c>
      <c r="G66" s="47">
        <f>IF('Town Data'!K62&gt;9,'Town Data'!J62,"*")</f>
        <v>420426</v>
      </c>
      <c r="H66" s="48">
        <f>IF('Town Data'!M62&gt;9,'Town Data'!L62,"*")</f>
        <v>447917</v>
      </c>
      <c r="I66" s="9">
        <f t="shared" si="0"/>
        <v>0.09872278177808119</v>
      </c>
      <c r="J66" s="9">
        <f t="shared" si="1"/>
        <v>0.9325310518378979</v>
      </c>
      <c r="K66" s="9">
        <f t="shared" si="2"/>
        <v>0.10154814396417196</v>
      </c>
      <c r="L66" s="15"/>
    </row>
    <row r="67" spans="1:12" ht="15">
      <c r="A67" s="15"/>
      <c r="B67" s="27" t="str">
        <f>'Town Data'!A63</f>
        <v>WEST RUTLAND</v>
      </c>
      <c r="C67" s="52">
        <f>IF('Town Data'!C63&gt;9,'Town Data'!B63,"*")</f>
        <v>131210.58</v>
      </c>
      <c r="D67" s="44" t="str">
        <f>IF('Town Data'!E63&gt;9,'Town Data'!D63,"*")</f>
        <v>*</v>
      </c>
      <c r="E67" s="45" t="str">
        <f>IF('Town Data'!G63&gt;9,'Town Data'!F63,"*")</f>
        <v>*</v>
      </c>
      <c r="F67" s="44">
        <f>IF('Town Data'!I63&gt;9,'Town Data'!H63,"*")</f>
        <v>151186.92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  <v>-0.13213008109431704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WILLISTON</v>
      </c>
      <c r="C68" s="51">
        <f>IF('Town Data'!C64&gt;9,'Town Data'!B64,"*")</f>
        <v>3186107.89</v>
      </c>
      <c r="D68" s="47" t="str">
        <f>IF('Town Data'!E64&gt;9,'Town Data'!D64,"*")</f>
        <v>*</v>
      </c>
      <c r="E68" s="48">
        <f>IF('Town Data'!G64&gt;9,'Town Data'!F64,"*")</f>
        <v>367375.38</v>
      </c>
      <c r="F68" s="46">
        <f>IF('Town Data'!I64&gt;9,'Town Data'!H64,"*")</f>
        <v>3002642</v>
      </c>
      <c r="G68" s="47" t="str">
        <f>IF('Town Data'!K64&gt;9,'Town Data'!J64,"*")</f>
        <v>*</v>
      </c>
      <c r="H68" s="48">
        <f>IF('Town Data'!M64&gt;9,'Town Data'!L64,"*")</f>
        <v>335511</v>
      </c>
      <c r="I68" s="9">
        <f t="shared" si="0"/>
        <v>0.06110148662411308</v>
      </c>
      <c r="J68" s="9">
        <f t="shared" si="1"/>
      </c>
      <c r="K68" s="9">
        <f t="shared" si="2"/>
        <v>0.0949726834589626</v>
      </c>
      <c r="L68" s="15"/>
    </row>
    <row r="69" spans="1:12" ht="15">
      <c r="A69" s="15"/>
      <c r="B69" s="27" t="str">
        <f>'Town Data'!A65</f>
        <v>WILMINGTON</v>
      </c>
      <c r="C69" s="52">
        <f>IF('Town Data'!C65&gt;9,'Town Data'!B65,"*")</f>
        <v>777208.33</v>
      </c>
      <c r="D69" s="44">
        <f>IF('Town Data'!E65&gt;9,'Town Data'!D65,"*")</f>
        <v>178149.78</v>
      </c>
      <c r="E69" s="45">
        <f>IF('Town Data'!G65&gt;9,'Town Data'!F65,"*")</f>
        <v>163476.73</v>
      </c>
      <c r="F69" s="44">
        <f>IF('Town Data'!I65&gt;9,'Town Data'!H65,"*")</f>
        <v>669154.26</v>
      </c>
      <c r="G69" s="44">
        <f>IF('Town Data'!K65&gt;9,'Town Data'!J65,"*")</f>
        <v>123508.65</v>
      </c>
      <c r="H69" s="45">
        <f>IF('Town Data'!M65&gt;9,'Town Data'!L65,"*")</f>
        <v>117398</v>
      </c>
      <c r="I69" s="22">
        <f t="shared" si="0"/>
        <v>0.1614785654954957</v>
      </c>
      <c r="J69" s="22">
        <f t="shared" si="1"/>
        <v>0.44240731317199244</v>
      </c>
      <c r="K69" s="22">
        <f t="shared" si="2"/>
        <v>0.3925001277704902</v>
      </c>
      <c r="L69" s="15"/>
    </row>
    <row r="70" spans="1:12" ht="15">
      <c r="A70" s="15"/>
      <c r="B70" s="15" t="str">
        <f>'Town Data'!A66</f>
        <v>WINDSOR</v>
      </c>
      <c r="C70" s="51">
        <f>IF('Town Data'!C66&gt;9,'Town Data'!B66,"*")</f>
        <v>344654.87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>
        <f>IF('Town Data'!I66&gt;9,'Town Data'!H66,"*")</f>
        <v>322534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  <v>0.06858461433523286</v>
      </c>
      <c r="J70" s="9">
        <f t="shared" si="1"/>
      </c>
      <c r="K70" s="9">
        <f t="shared" si="2"/>
      </c>
      <c r="L70" s="15"/>
    </row>
    <row r="71" spans="1:12" ht="15">
      <c r="A71" s="15"/>
      <c r="B71" s="27" t="str">
        <f>'Town Data'!A67</f>
        <v>WINHALL</v>
      </c>
      <c r="C71" s="52" t="str">
        <f>IF('Town Data'!C67&gt;9,'Town Data'!B67,"*")</f>
        <v>*</v>
      </c>
      <c r="D71" s="44">
        <f>IF('Town Data'!E67&gt;9,'Town Data'!D67,"*")</f>
        <v>49915.41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>
        <f>IF('Town Data'!K67&gt;9,'Town Data'!J67,"*")</f>
        <v>84517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  <v>-0.40940390690630285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WINOOSKI</v>
      </c>
      <c r="C72" s="51">
        <f>IF('Town Data'!C68&gt;9,'Town Data'!B68,"*")</f>
        <v>1114189.04</v>
      </c>
      <c r="D72" s="47" t="str">
        <f>IF('Town Data'!E68&gt;9,'Town Data'!D68,"*")</f>
        <v>*</v>
      </c>
      <c r="E72" s="48">
        <f>IF('Town Data'!G68&gt;9,'Town Data'!F68,"*")</f>
        <v>430668.97</v>
      </c>
      <c r="F72" s="46">
        <f>IF('Town Data'!I68&gt;9,'Town Data'!H68,"*")</f>
        <v>1058911.11</v>
      </c>
      <c r="G72" s="47" t="str">
        <f>IF('Town Data'!K68&gt;9,'Town Data'!J68,"*")</f>
        <v>*</v>
      </c>
      <c r="H72" s="48">
        <f>IF('Town Data'!M68&gt;9,'Town Data'!L68,"*")</f>
        <v>435669.75</v>
      </c>
      <c r="I72" s="9">
        <f t="shared" si="3"/>
        <v>0.05220261594951056</v>
      </c>
      <c r="J72" s="9">
        <f t="shared" si="4"/>
      </c>
      <c r="K72" s="9">
        <f t="shared" si="5"/>
        <v>-0.011478373240281264</v>
      </c>
      <c r="L72" s="15"/>
    </row>
    <row r="73" spans="1:12" ht="15">
      <c r="A73" s="15"/>
      <c r="B73" s="27" t="str">
        <f>'Town Data'!A69</f>
        <v>WOODSTOCK</v>
      </c>
      <c r="C73" s="52">
        <f>IF('Town Data'!C69&gt;9,'Town Data'!B69,"*")</f>
        <v>1654704.16</v>
      </c>
      <c r="D73" s="44">
        <f>IF('Town Data'!E69&gt;9,'Town Data'!D69,"*")</f>
        <v>2012559.27</v>
      </c>
      <c r="E73" s="45">
        <f>IF('Town Data'!G69&gt;9,'Town Data'!F69,"*")</f>
        <v>463202.72</v>
      </c>
      <c r="F73" s="44">
        <f>IF('Town Data'!I69&gt;9,'Town Data'!H69,"*")</f>
        <v>1365154</v>
      </c>
      <c r="G73" s="44">
        <f>IF('Town Data'!K69&gt;9,'Town Data'!J69,"*")</f>
        <v>1699815</v>
      </c>
      <c r="H73" s="45">
        <f>IF('Town Data'!M69&gt;9,'Town Data'!L69,"*")</f>
        <v>384356</v>
      </c>
      <c r="I73" s="22">
        <f t="shared" si="3"/>
        <v>0.21210073002752797</v>
      </c>
      <c r="J73" s="22">
        <f t="shared" si="4"/>
        <v>0.18398723978785927</v>
      </c>
      <c r="K73" s="22">
        <f t="shared" si="5"/>
        <v>0.20513981829345704</v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40">
        <v>0</v>
      </c>
      <c r="C2" s="40">
        <v>0</v>
      </c>
      <c r="D2" s="40">
        <v>43391.44</v>
      </c>
      <c r="E2" s="40">
        <v>10</v>
      </c>
      <c r="F2" s="40">
        <v>0</v>
      </c>
      <c r="G2" s="40">
        <v>0</v>
      </c>
      <c r="H2" s="40">
        <v>0</v>
      </c>
      <c r="I2" s="40">
        <v>0</v>
      </c>
      <c r="J2" s="40">
        <v>46622</v>
      </c>
      <c r="K2" s="40">
        <v>11</v>
      </c>
      <c r="L2" s="40">
        <v>0</v>
      </c>
      <c r="M2" s="40">
        <v>0</v>
      </c>
    </row>
    <row r="3" spans="1:13" ht="15">
      <c r="A3" s="39" t="s">
        <v>48</v>
      </c>
      <c r="B3" s="40">
        <v>0</v>
      </c>
      <c r="C3" s="40">
        <v>0</v>
      </c>
      <c r="D3" s="40">
        <v>119299.4</v>
      </c>
      <c r="E3" s="40">
        <v>17</v>
      </c>
      <c r="F3" s="40">
        <v>0</v>
      </c>
      <c r="G3" s="40">
        <v>0</v>
      </c>
      <c r="H3" s="40">
        <v>0</v>
      </c>
      <c r="I3" s="40">
        <v>0</v>
      </c>
      <c r="J3" s="40">
        <v>127315.24</v>
      </c>
      <c r="K3" s="40">
        <v>20</v>
      </c>
      <c r="L3" s="40">
        <v>0</v>
      </c>
      <c r="M3" s="40">
        <v>0</v>
      </c>
    </row>
    <row r="4" spans="1:13" ht="15">
      <c r="A4" s="39" t="s">
        <v>49</v>
      </c>
      <c r="B4" s="40">
        <v>243305.83</v>
      </c>
      <c r="C4" s="40">
        <v>11</v>
      </c>
      <c r="D4" s="40">
        <v>0</v>
      </c>
      <c r="E4" s="40">
        <v>0</v>
      </c>
      <c r="F4" s="40">
        <v>0</v>
      </c>
      <c r="G4" s="40">
        <v>0</v>
      </c>
      <c r="H4" s="40">
        <v>242372</v>
      </c>
      <c r="I4" s="40">
        <v>12</v>
      </c>
      <c r="J4" s="40">
        <v>135715.22</v>
      </c>
      <c r="K4" s="40">
        <v>12</v>
      </c>
      <c r="L4" s="40">
        <v>0</v>
      </c>
      <c r="M4" s="40">
        <v>0</v>
      </c>
    </row>
    <row r="5" spans="1:13" ht="15">
      <c r="A5" s="39" t="s">
        <v>50</v>
      </c>
      <c r="B5" s="40">
        <v>2332488.24</v>
      </c>
      <c r="C5" s="40">
        <v>52</v>
      </c>
      <c r="D5" s="40">
        <v>0</v>
      </c>
      <c r="E5" s="40">
        <v>0</v>
      </c>
      <c r="F5" s="40">
        <v>232715.15</v>
      </c>
      <c r="G5" s="40">
        <v>23</v>
      </c>
      <c r="H5" s="40">
        <v>2263554.79</v>
      </c>
      <c r="I5" s="40">
        <v>53</v>
      </c>
      <c r="J5" s="40">
        <v>0</v>
      </c>
      <c r="K5" s="40">
        <v>0</v>
      </c>
      <c r="L5" s="40">
        <v>279561.33</v>
      </c>
      <c r="M5" s="40">
        <v>27</v>
      </c>
    </row>
    <row r="6" spans="1:13" ht="15">
      <c r="A6" s="39" t="s">
        <v>51</v>
      </c>
      <c r="B6" s="40">
        <v>228441.98</v>
      </c>
      <c r="C6" s="40">
        <v>14</v>
      </c>
      <c r="D6" s="40">
        <v>0</v>
      </c>
      <c r="E6" s="40">
        <v>0</v>
      </c>
      <c r="F6" s="40">
        <v>0</v>
      </c>
      <c r="G6" s="40">
        <v>0</v>
      </c>
      <c r="H6" s="40">
        <v>213958.76</v>
      </c>
      <c r="I6" s="40">
        <v>16</v>
      </c>
      <c r="J6" s="40">
        <v>225261</v>
      </c>
      <c r="K6" s="40">
        <v>10</v>
      </c>
      <c r="L6" s="40">
        <v>0</v>
      </c>
      <c r="M6" s="40">
        <v>0</v>
      </c>
    </row>
    <row r="7" spans="1:13" ht="15">
      <c r="A7" s="39" t="s">
        <v>52</v>
      </c>
      <c r="B7" s="40">
        <v>2363545.02</v>
      </c>
      <c r="C7" s="40">
        <v>64</v>
      </c>
      <c r="D7" s="40">
        <v>891284.67</v>
      </c>
      <c r="E7" s="40">
        <v>26</v>
      </c>
      <c r="F7" s="40">
        <v>323944.06</v>
      </c>
      <c r="G7" s="40">
        <v>25</v>
      </c>
      <c r="H7" s="40">
        <v>2323890.29</v>
      </c>
      <c r="I7" s="40">
        <v>64</v>
      </c>
      <c r="J7" s="40">
        <v>836275.5</v>
      </c>
      <c r="K7" s="40">
        <v>22</v>
      </c>
      <c r="L7" s="40">
        <v>343218.5</v>
      </c>
      <c r="M7" s="40">
        <v>25</v>
      </c>
    </row>
    <row r="8" spans="1:13" ht="15">
      <c r="A8" s="39" t="s">
        <v>53</v>
      </c>
      <c r="B8" s="40">
        <v>271235.67</v>
      </c>
      <c r="C8" s="40">
        <v>10</v>
      </c>
      <c r="D8" s="40">
        <v>0</v>
      </c>
      <c r="E8" s="40">
        <v>0</v>
      </c>
      <c r="F8" s="40">
        <v>0</v>
      </c>
      <c r="G8" s="40">
        <v>0</v>
      </c>
      <c r="H8" s="40">
        <v>282850.95</v>
      </c>
      <c r="I8" s="40">
        <v>11</v>
      </c>
      <c r="J8" s="40">
        <v>0</v>
      </c>
      <c r="K8" s="40">
        <v>0</v>
      </c>
      <c r="L8" s="40">
        <v>0</v>
      </c>
      <c r="M8" s="40">
        <v>0</v>
      </c>
    </row>
    <row r="9" spans="1:13" ht="15">
      <c r="A9" s="39" t="s">
        <v>54</v>
      </c>
      <c r="B9" s="40">
        <v>506942.09</v>
      </c>
      <c r="C9" s="40">
        <v>12</v>
      </c>
      <c r="D9" s="40">
        <v>0</v>
      </c>
      <c r="E9" s="40">
        <v>0</v>
      </c>
      <c r="F9" s="40">
        <v>0</v>
      </c>
      <c r="G9" s="40">
        <v>0</v>
      </c>
      <c r="H9" s="40">
        <v>492817</v>
      </c>
      <c r="I9" s="40">
        <v>15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55</v>
      </c>
      <c r="B10" s="40">
        <v>511721.65</v>
      </c>
      <c r="C10" s="40">
        <v>22</v>
      </c>
      <c r="D10" s="40">
        <v>169369.85</v>
      </c>
      <c r="E10" s="40">
        <v>12</v>
      </c>
      <c r="F10" s="40">
        <v>0</v>
      </c>
      <c r="G10" s="40">
        <v>0</v>
      </c>
      <c r="H10" s="40">
        <v>501161</v>
      </c>
      <c r="I10" s="40">
        <v>22</v>
      </c>
      <c r="J10" s="40">
        <v>153772</v>
      </c>
      <c r="K10" s="40">
        <v>11</v>
      </c>
      <c r="L10" s="40">
        <v>0</v>
      </c>
      <c r="M10" s="40">
        <v>0</v>
      </c>
    </row>
    <row r="11" spans="1:13" ht="15">
      <c r="A11" s="39" t="s">
        <v>56</v>
      </c>
      <c r="B11" s="40">
        <v>3890346.23</v>
      </c>
      <c r="C11" s="40">
        <v>88</v>
      </c>
      <c r="D11" s="40">
        <v>998364.69</v>
      </c>
      <c r="E11" s="40">
        <v>19</v>
      </c>
      <c r="F11" s="40">
        <v>550463.65</v>
      </c>
      <c r="G11" s="40">
        <v>38</v>
      </c>
      <c r="H11" s="40">
        <v>3713479.03</v>
      </c>
      <c r="I11" s="40">
        <v>90</v>
      </c>
      <c r="J11" s="40">
        <v>957955.73</v>
      </c>
      <c r="K11" s="40">
        <v>19</v>
      </c>
      <c r="L11" s="40">
        <v>537775.86</v>
      </c>
      <c r="M11" s="40">
        <v>37</v>
      </c>
    </row>
    <row r="12" spans="1:13" ht="15">
      <c r="A12" s="39" t="s">
        <v>57</v>
      </c>
      <c r="B12" s="40">
        <v>487471.97</v>
      </c>
      <c r="C12" s="40">
        <v>16</v>
      </c>
      <c r="D12" s="40">
        <v>0</v>
      </c>
      <c r="E12" s="40">
        <v>0</v>
      </c>
      <c r="F12" s="40">
        <v>0</v>
      </c>
      <c r="G12" s="40">
        <v>0</v>
      </c>
      <c r="H12" s="40">
        <v>454519</v>
      </c>
      <c r="I12" s="40">
        <v>15</v>
      </c>
      <c r="J12" s="40">
        <v>0</v>
      </c>
      <c r="K12" s="40">
        <v>0</v>
      </c>
      <c r="L12" s="40">
        <v>0</v>
      </c>
      <c r="M12" s="40">
        <v>0</v>
      </c>
    </row>
    <row r="13" spans="1:13" ht="15">
      <c r="A13" s="39" t="s">
        <v>58</v>
      </c>
      <c r="B13" s="40">
        <v>245952.06</v>
      </c>
      <c r="C13" s="40">
        <v>13</v>
      </c>
      <c r="D13" s="40">
        <v>87084.75</v>
      </c>
      <c r="E13" s="40">
        <v>18</v>
      </c>
      <c r="F13" s="40">
        <v>0</v>
      </c>
      <c r="G13" s="40">
        <v>0</v>
      </c>
      <c r="H13" s="40">
        <v>207870</v>
      </c>
      <c r="I13" s="40">
        <v>14</v>
      </c>
      <c r="J13" s="40">
        <v>105085</v>
      </c>
      <c r="K13" s="40">
        <v>15</v>
      </c>
      <c r="L13" s="40">
        <v>0</v>
      </c>
      <c r="M13" s="40">
        <v>0</v>
      </c>
    </row>
    <row r="14" spans="1:13" ht="15">
      <c r="A14" s="39" t="s">
        <v>59</v>
      </c>
      <c r="B14" s="40">
        <v>11392715.59</v>
      </c>
      <c r="C14" s="40">
        <v>189</v>
      </c>
      <c r="D14" s="40">
        <v>4817884.35</v>
      </c>
      <c r="E14" s="40">
        <v>35</v>
      </c>
      <c r="F14" s="40">
        <v>4216024.06</v>
      </c>
      <c r="G14" s="40">
        <v>99</v>
      </c>
      <c r="H14" s="40">
        <v>11050070.78</v>
      </c>
      <c r="I14" s="40">
        <v>189</v>
      </c>
      <c r="J14" s="40">
        <v>4657331.8</v>
      </c>
      <c r="K14" s="40">
        <v>37</v>
      </c>
      <c r="L14" s="40">
        <v>3882856.04</v>
      </c>
      <c r="M14" s="40">
        <v>95</v>
      </c>
    </row>
    <row r="15" spans="1:13" ht="15">
      <c r="A15" s="39" t="s">
        <v>60</v>
      </c>
      <c r="B15" s="40">
        <v>738139.08</v>
      </c>
      <c r="C15" s="40">
        <v>18</v>
      </c>
      <c r="D15" s="40">
        <v>981606.21</v>
      </c>
      <c r="E15" s="40">
        <v>12</v>
      </c>
      <c r="F15" s="40">
        <v>0</v>
      </c>
      <c r="G15" s="40">
        <v>0</v>
      </c>
      <c r="H15" s="40">
        <v>723551.04</v>
      </c>
      <c r="I15" s="40">
        <v>17</v>
      </c>
      <c r="J15" s="40">
        <v>995593</v>
      </c>
      <c r="K15" s="40">
        <v>10</v>
      </c>
      <c r="L15" s="40">
        <v>0</v>
      </c>
      <c r="M15" s="40">
        <v>0</v>
      </c>
    </row>
    <row r="16" spans="1:13" ht="15">
      <c r="A16" s="39" t="s">
        <v>61</v>
      </c>
      <c r="B16" s="40">
        <v>651188.48</v>
      </c>
      <c r="C16" s="40">
        <v>19</v>
      </c>
      <c r="D16" s="40">
        <v>137428.78</v>
      </c>
      <c r="E16" s="40">
        <v>13</v>
      </c>
      <c r="F16" s="40">
        <v>0</v>
      </c>
      <c r="G16" s="40">
        <v>0</v>
      </c>
      <c r="H16" s="40">
        <v>585833.96</v>
      </c>
      <c r="I16" s="40">
        <v>23</v>
      </c>
      <c r="J16" s="40">
        <v>151943</v>
      </c>
      <c r="K16" s="40">
        <v>14</v>
      </c>
      <c r="L16" s="40">
        <v>0</v>
      </c>
      <c r="M16" s="40">
        <v>0</v>
      </c>
    </row>
    <row r="17" spans="1:13" ht="15">
      <c r="A17" s="39" t="s">
        <v>62</v>
      </c>
      <c r="B17" s="40">
        <v>271234.39</v>
      </c>
      <c r="C17" s="40">
        <v>17</v>
      </c>
      <c r="D17" s="40">
        <v>0</v>
      </c>
      <c r="E17" s="40">
        <v>0</v>
      </c>
      <c r="F17" s="40">
        <v>0</v>
      </c>
      <c r="G17" s="40">
        <v>0</v>
      </c>
      <c r="H17" s="40">
        <v>290316</v>
      </c>
      <c r="I17" s="40">
        <v>19</v>
      </c>
      <c r="J17" s="40">
        <v>88809</v>
      </c>
      <c r="K17" s="40">
        <v>14</v>
      </c>
      <c r="L17" s="40">
        <v>0</v>
      </c>
      <c r="M17" s="40">
        <v>0</v>
      </c>
    </row>
    <row r="18" spans="1:13" ht="15">
      <c r="A18" s="39" t="s">
        <v>63</v>
      </c>
      <c r="B18" s="40">
        <v>2521212.44</v>
      </c>
      <c r="C18" s="40">
        <v>52</v>
      </c>
      <c r="D18" s="40">
        <v>1858133.96</v>
      </c>
      <c r="E18" s="40">
        <v>22</v>
      </c>
      <c r="F18" s="40">
        <v>338568.52</v>
      </c>
      <c r="G18" s="40">
        <v>19</v>
      </c>
      <c r="H18" s="40">
        <v>2500540.84</v>
      </c>
      <c r="I18" s="40">
        <v>55</v>
      </c>
      <c r="J18" s="40">
        <v>1435592</v>
      </c>
      <c r="K18" s="40">
        <v>21</v>
      </c>
      <c r="L18" s="40">
        <v>287928</v>
      </c>
      <c r="M18" s="40">
        <v>19</v>
      </c>
    </row>
    <row r="19" spans="1:13" ht="15">
      <c r="A19" s="39" t="s">
        <v>64</v>
      </c>
      <c r="B19" s="40">
        <v>887695.83</v>
      </c>
      <c r="C19" s="40">
        <v>20</v>
      </c>
      <c r="D19" s="40">
        <v>154560.2</v>
      </c>
      <c r="E19" s="40">
        <v>16</v>
      </c>
      <c r="F19" s="40">
        <v>0</v>
      </c>
      <c r="G19" s="40">
        <v>0</v>
      </c>
      <c r="H19" s="40">
        <v>776887.35</v>
      </c>
      <c r="I19" s="40">
        <v>21</v>
      </c>
      <c r="J19" s="40">
        <v>152643.68</v>
      </c>
      <c r="K19" s="40">
        <v>13</v>
      </c>
      <c r="L19" s="40">
        <v>0</v>
      </c>
      <c r="M19" s="40">
        <v>0</v>
      </c>
    </row>
    <row r="20" spans="1:13" ht="15">
      <c r="A20" s="39" t="s">
        <v>65</v>
      </c>
      <c r="B20" s="40">
        <v>602048.23</v>
      </c>
      <c r="C20" s="40">
        <v>13</v>
      </c>
      <c r="D20" s="40">
        <v>326724.28</v>
      </c>
      <c r="E20" s="40">
        <v>14</v>
      </c>
      <c r="F20" s="40">
        <v>0</v>
      </c>
      <c r="G20" s="40">
        <v>0</v>
      </c>
      <c r="H20" s="40">
        <v>654767</v>
      </c>
      <c r="I20" s="40">
        <v>15</v>
      </c>
      <c r="J20" s="40">
        <v>315956</v>
      </c>
      <c r="K20" s="40">
        <v>12</v>
      </c>
      <c r="L20" s="40">
        <v>0</v>
      </c>
      <c r="M20" s="40">
        <v>0</v>
      </c>
    </row>
    <row r="21" spans="1:13" ht="15">
      <c r="A21" s="39" t="s">
        <v>66</v>
      </c>
      <c r="B21" s="40">
        <v>402376.51</v>
      </c>
      <c r="C21" s="40">
        <v>17</v>
      </c>
      <c r="D21" s="40">
        <v>252453.71</v>
      </c>
      <c r="E21" s="40">
        <v>26</v>
      </c>
      <c r="F21" s="40">
        <v>134258.11</v>
      </c>
      <c r="G21" s="40">
        <v>13</v>
      </c>
      <c r="H21" s="40">
        <v>404181.11</v>
      </c>
      <c r="I21" s="40">
        <v>20</v>
      </c>
      <c r="J21" s="40">
        <v>209648</v>
      </c>
      <c r="K21" s="40">
        <v>26</v>
      </c>
      <c r="L21" s="40">
        <v>128334.82</v>
      </c>
      <c r="M21" s="40">
        <v>13</v>
      </c>
    </row>
    <row r="22" spans="1:13" ht="15">
      <c r="A22" s="39" t="s">
        <v>67</v>
      </c>
      <c r="B22" s="40">
        <v>355145.76</v>
      </c>
      <c r="C22" s="40">
        <v>18</v>
      </c>
      <c r="D22" s="40">
        <v>0</v>
      </c>
      <c r="E22" s="40">
        <v>0</v>
      </c>
      <c r="F22" s="40">
        <v>0</v>
      </c>
      <c r="G22" s="40">
        <v>0</v>
      </c>
      <c r="H22" s="40">
        <v>351430.29</v>
      </c>
      <c r="I22" s="40">
        <v>20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68</v>
      </c>
      <c r="B23" s="40">
        <v>3333546.56</v>
      </c>
      <c r="C23" s="40">
        <v>76</v>
      </c>
      <c r="D23" s="40">
        <v>0</v>
      </c>
      <c r="E23" s="40">
        <v>0</v>
      </c>
      <c r="F23" s="40">
        <v>320579.33</v>
      </c>
      <c r="G23" s="40">
        <v>21</v>
      </c>
      <c r="H23" s="40">
        <v>2885867.44</v>
      </c>
      <c r="I23" s="40">
        <v>80</v>
      </c>
      <c r="J23" s="40">
        <v>0</v>
      </c>
      <c r="K23" s="40">
        <v>0</v>
      </c>
      <c r="L23" s="40">
        <v>324071.1</v>
      </c>
      <c r="M23" s="40">
        <v>21</v>
      </c>
    </row>
    <row r="24" spans="1:13" ht="15">
      <c r="A24" s="39" t="s">
        <v>69</v>
      </c>
      <c r="B24" s="40">
        <v>454157.95</v>
      </c>
      <c r="C24" s="40">
        <v>13</v>
      </c>
      <c r="D24" s="40">
        <v>0</v>
      </c>
      <c r="E24" s="40">
        <v>0</v>
      </c>
      <c r="F24" s="40">
        <v>0</v>
      </c>
      <c r="G24" s="40">
        <v>0</v>
      </c>
      <c r="H24" s="40">
        <v>447108.35</v>
      </c>
      <c r="I24" s="40">
        <v>15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70</v>
      </c>
      <c r="B25" s="40">
        <v>1136134.07</v>
      </c>
      <c r="C25" s="40">
        <v>10</v>
      </c>
      <c r="D25" s="40">
        <v>1497102.47</v>
      </c>
      <c r="E25" s="40">
        <v>12</v>
      </c>
      <c r="F25" s="40">
        <v>0</v>
      </c>
      <c r="G25" s="40">
        <v>0</v>
      </c>
      <c r="H25" s="40">
        <v>1133786</v>
      </c>
      <c r="I25" s="40">
        <v>12</v>
      </c>
      <c r="J25" s="40">
        <v>1490571</v>
      </c>
      <c r="K25" s="40">
        <v>14</v>
      </c>
      <c r="L25" s="40">
        <v>0</v>
      </c>
      <c r="M25" s="40">
        <v>0</v>
      </c>
    </row>
    <row r="26" spans="1:13" ht="15">
      <c r="A26" s="39" t="s">
        <v>71</v>
      </c>
      <c r="B26" s="40">
        <v>0</v>
      </c>
      <c r="C26" s="40">
        <v>0</v>
      </c>
      <c r="D26" s="40">
        <v>121474.4</v>
      </c>
      <c r="E26" s="40">
        <v>15</v>
      </c>
      <c r="F26" s="40">
        <v>0</v>
      </c>
      <c r="G26" s="40">
        <v>0</v>
      </c>
      <c r="H26" s="40">
        <v>0</v>
      </c>
      <c r="I26" s="40">
        <v>0</v>
      </c>
      <c r="J26" s="40">
        <v>99100.7</v>
      </c>
      <c r="K26" s="40">
        <v>13</v>
      </c>
      <c r="L26" s="40">
        <v>0</v>
      </c>
      <c r="M26" s="40">
        <v>0</v>
      </c>
    </row>
    <row r="27" spans="1:13" ht="15">
      <c r="A27" s="39" t="s">
        <v>72</v>
      </c>
      <c r="B27" s="40">
        <v>348561.36</v>
      </c>
      <c r="C27" s="40">
        <v>14</v>
      </c>
      <c r="D27" s="40">
        <v>0</v>
      </c>
      <c r="E27" s="40">
        <v>0</v>
      </c>
      <c r="F27" s="40">
        <v>0</v>
      </c>
      <c r="G27" s="40">
        <v>0</v>
      </c>
      <c r="H27" s="40">
        <v>355872.08</v>
      </c>
      <c r="I27" s="40">
        <v>15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73</v>
      </c>
      <c r="B28" s="40">
        <v>2462674.32</v>
      </c>
      <c r="C28" s="40">
        <v>38</v>
      </c>
      <c r="D28" s="40">
        <v>1681790.67</v>
      </c>
      <c r="E28" s="40">
        <v>22</v>
      </c>
      <c r="F28" s="40">
        <v>432072.44</v>
      </c>
      <c r="G28" s="40">
        <v>16</v>
      </c>
      <c r="H28" s="40">
        <v>2216175.43</v>
      </c>
      <c r="I28" s="40">
        <v>44</v>
      </c>
      <c r="J28" s="40">
        <v>1493567.78</v>
      </c>
      <c r="K28" s="40">
        <v>21</v>
      </c>
      <c r="L28" s="40">
        <v>351698</v>
      </c>
      <c r="M28" s="40">
        <v>18</v>
      </c>
    </row>
    <row r="29" spans="1:13" ht="15">
      <c r="A29" s="39" t="s">
        <v>74</v>
      </c>
      <c r="B29" s="40">
        <v>496349.27</v>
      </c>
      <c r="C29" s="40">
        <v>13</v>
      </c>
      <c r="D29" s="40">
        <v>0</v>
      </c>
      <c r="E29" s="40">
        <v>0</v>
      </c>
      <c r="F29" s="40">
        <v>0</v>
      </c>
      <c r="G29" s="40">
        <v>0</v>
      </c>
      <c r="H29" s="40">
        <v>452665.06</v>
      </c>
      <c r="I29" s="40">
        <v>13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75</v>
      </c>
      <c r="B30" s="40">
        <v>0</v>
      </c>
      <c r="C30" s="40">
        <v>0</v>
      </c>
      <c r="D30" s="40">
        <v>67260.85</v>
      </c>
      <c r="E30" s="40">
        <v>10</v>
      </c>
      <c r="F30" s="40">
        <v>0</v>
      </c>
      <c r="G30" s="40">
        <v>0</v>
      </c>
      <c r="H30" s="40">
        <v>0</v>
      </c>
      <c r="I30" s="40">
        <v>0</v>
      </c>
      <c r="J30" s="40">
        <v>82589</v>
      </c>
      <c r="K30" s="40">
        <v>13</v>
      </c>
      <c r="L30" s="40">
        <v>0</v>
      </c>
      <c r="M30" s="40">
        <v>0</v>
      </c>
    </row>
    <row r="31" spans="1:13" ht="15">
      <c r="A31" s="39" t="s">
        <v>76</v>
      </c>
      <c r="B31" s="40">
        <v>290000.81</v>
      </c>
      <c r="C31" s="40">
        <v>13</v>
      </c>
      <c r="D31" s="40">
        <v>0</v>
      </c>
      <c r="E31" s="40">
        <v>0</v>
      </c>
      <c r="F31" s="40">
        <v>0</v>
      </c>
      <c r="G31" s="40">
        <v>0</v>
      </c>
      <c r="H31" s="40">
        <v>232444.36</v>
      </c>
      <c r="I31" s="40">
        <v>13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77</v>
      </c>
      <c r="B32" s="40">
        <v>919800.66</v>
      </c>
      <c r="C32" s="40">
        <v>25</v>
      </c>
      <c r="D32" s="40">
        <v>822872.68</v>
      </c>
      <c r="E32" s="40">
        <v>34</v>
      </c>
      <c r="F32" s="40">
        <v>390004.32</v>
      </c>
      <c r="G32" s="40">
        <v>19</v>
      </c>
      <c r="H32" s="40">
        <v>811618.54</v>
      </c>
      <c r="I32" s="40">
        <v>30</v>
      </c>
      <c r="J32" s="40">
        <v>868307.85</v>
      </c>
      <c r="K32" s="40">
        <v>37</v>
      </c>
      <c r="L32" s="40">
        <v>362043.89</v>
      </c>
      <c r="M32" s="40">
        <v>21</v>
      </c>
    </row>
    <row r="33" spans="1:13" ht="15">
      <c r="A33" s="39" t="s">
        <v>78</v>
      </c>
      <c r="B33" s="40">
        <v>238828.07</v>
      </c>
      <c r="C33" s="40">
        <v>12</v>
      </c>
      <c r="D33" s="40">
        <v>63507.94</v>
      </c>
      <c r="E33" s="40">
        <v>12</v>
      </c>
      <c r="F33" s="40">
        <v>0</v>
      </c>
      <c r="G33" s="40">
        <v>0</v>
      </c>
      <c r="H33" s="40">
        <v>228875.27</v>
      </c>
      <c r="I33" s="40">
        <v>12</v>
      </c>
      <c r="J33" s="40">
        <v>53232</v>
      </c>
      <c r="K33" s="40">
        <v>15</v>
      </c>
      <c r="L33" s="40">
        <v>0</v>
      </c>
      <c r="M33" s="40">
        <v>0</v>
      </c>
    </row>
    <row r="34" spans="1:13" ht="15">
      <c r="A34" s="39" t="s">
        <v>79</v>
      </c>
      <c r="B34" s="40">
        <v>1289853.89</v>
      </c>
      <c r="C34" s="40">
        <v>36</v>
      </c>
      <c r="D34" s="40">
        <v>645253.7</v>
      </c>
      <c r="E34" s="40">
        <v>39</v>
      </c>
      <c r="F34" s="40">
        <v>349267.41</v>
      </c>
      <c r="G34" s="40">
        <v>22</v>
      </c>
      <c r="H34" s="40">
        <v>1086021.15</v>
      </c>
      <c r="I34" s="40">
        <v>39</v>
      </c>
      <c r="J34" s="40">
        <v>453088</v>
      </c>
      <c r="K34" s="40">
        <v>43</v>
      </c>
      <c r="L34" s="40">
        <v>303527.5</v>
      </c>
      <c r="M34" s="40">
        <v>23</v>
      </c>
    </row>
    <row r="35" spans="1:13" ht="15">
      <c r="A35" s="39" t="s">
        <v>80</v>
      </c>
      <c r="B35" s="40">
        <v>1036685.37</v>
      </c>
      <c r="C35" s="40">
        <v>27</v>
      </c>
      <c r="D35" s="40">
        <v>0</v>
      </c>
      <c r="E35" s="40">
        <v>0</v>
      </c>
      <c r="F35" s="40">
        <v>96870.19</v>
      </c>
      <c r="G35" s="40">
        <v>13</v>
      </c>
      <c r="H35" s="40">
        <v>995789.85</v>
      </c>
      <c r="I35" s="40">
        <v>29</v>
      </c>
      <c r="J35" s="40">
        <v>173064.65</v>
      </c>
      <c r="K35" s="40">
        <v>10</v>
      </c>
      <c r="L35" s="40">
        <v>99752.86</v>
      </c>
      <c r="M35" s="40">
        <v>15</v>
      </c>
    </row>
    <row r="36" spans="1:13" ht="15">
      <c r="A36" s="39" t="s">
        <v>81</v>
      </c>
      <c r="B36" s="40">
        <v>3164025.38</v>
      </c>
      <c r="C36" s="40">
        <v>54</v>
      </c>
      <c r="D36" s="40">
        <v>3367803.91</v>
      </c>
      <c r="E36" s="40">
        <v>38</v>
      </c>
      <c r="F36" s="40">
        <v>779578.73</v>
      </c>
      <c r="G36" s="40">
        <v>33</v>
      </c>
      <c r="H36" s="40">
        <v>2792050.73</v>
      </c>
      <c r="I36" s="40">
        <v>55</v>
      </c>
      <c r="J36" s="40">
        <v>3089780.44</v>
      </c>
      <c r="K36" s="40">
        <v>34</v>
      </c>
      <c r="L36" s="40">
        <v>644690.1</v>
      </c>
      <c r="M36" s="40">
        <v>33</v>
      </c>
    </row>
    <row r="37" spans="1:13" ht="15">
      <c r="A37" s="39" t="s">
        <v>82</v>
      </c>
      <c r="B37" s="40">
        <v>2150456.86</v>
      </c>
      <c r="C37" s="40">
        <v>46</v>
      </c>
      <c r="D37" s="40">
        <v>0</v>
      </c>
      <c r="E37" s="40">
        <v>0</v>
      </c>
      <c r="F37" s="40">
        <v>374124.79</v>
      </c>
      <c r="G37" s="40">
        <v>23</v>
      </c>
      <c r="H37" s="40">
        <v>2231261.01</v>
      </c>
      <c r="I37" s="40">
        <v>47</v>
      </c>
      <c r="J37" s="40">
        <v>0</v>
      </c>
      <c r="K37" s="40">
        <v>0</v>
      </c>
      <c r="L37" s="40">
        <v>350419.16</v>
      </c>
      <c r="M37" s="40">
        <v>21</v>
      </c>
    </row>
    <row r="38" spans="1:13" ht="15">
      <c r="A38" s="39" t="s">
        <v>83</v>
      </c>
      <c r="B38" s="40">
        <v>1065306.41</v>
      </c>
      <c r="C38" s="40">
        <v>28</v>
      </c>
      <c r="D38" s="40">
        <v>0</v>
      </c>
      <c r="E38" s="40">
        <v>0</v>
      </c>
      <c r="F38" s="40">
        <v>0</v>
      </c>
      <c r="G38" s="40">
        <v>0</v>
      </c>
      <c r="H38" s="40">
        <v>977950.67</v>
      </c>
      <c r="I38" s="40">
        <v>28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84</v>
      </c>
      <c r="B39" s="40">
        <v>2376805.44</v>
      </c>
      <c r="C39" s="40">
        <v>57</v>
      </c>
      <c r="D39" s="40">
        <v>478563.97</v>
      </c>
      <c r="E39" s="40">
        <v>16</v>
      </c>
      <c r="F39" s="40">
        <v>422318.2</v>
      </c>
      <c r="G39" s="40">
        <v>24</v>
      </c>
      <c r="H39" s="40">
        <v>2327427.13</v>
      </c>
      <c r="I39" s="40">
        <v>57</v>
      </c>
      <c r="J39" s="40">
        <v>455426.78</v>
      </c>
      <c r="K39" s="40">
        <v>11</v>
      </c>
      <c r="L39" s="40">
        <v>395579</v>
      </c>
      <c r="M39" s="40">
        <v>24</v>
      </c>
    </row>
    <row r="40" spans="1:13" ht="15">
      <c r="A40" s="39" t="s">
        <v>85</v>
      </c>
      <c r="B40" s="40">
        <v>1178288.7</v>
      </c>
      <c r="C40" s="40">
        <v>32</v>
      </c>
      <c r="D40" s="40">
        <v>156047.29</v>
      </c>
      <c r="E40" s="40">
        <v>15</v>
      </c>
      <c r="F40" s="40">
        <v>104615.17</v>
      </c>
      <c r="G40" s="40">
        <v>12</v>
      </c>
      <c r="H40" s="40">
        <v>1130079</v>
      </c>
      <c r="I40" s="40">
        <v>32</v>
      </c>
      <c r="J40" s="40">
        <v>140118</v>
      </c>
      <c r="K40" s="40">
        <v>12</v>
      </c>
      <c r="L40" s="40">
        <v>98219</v>
      </c>
      <c r="M40" s="40">
        <v>14</v>
      </c>
    </row>
    <row r="41" spans="1:13" ht="15">
      <c r="A41" s="39" t="s">
        <v>86</v>
      </c>
      <c r="B41" s="40">
        <v>0</v>
      </c>
      <c r="C41" s="40">
        <v>0</v>
      </c>
      <c r="D41" s="40">
        <v>32761.2</v>
      </c>
      <c r="E41" s="40">
        <v>11</v>
      </c>
      <c r="F41" s="40">
        <v>0</v>
      </c>
      <c r="G41" s="40">
        <v>0</v>
      </c>
      <c r="H41" s="40">
        <v>0</v>
      </c>
      <c r="I41" s="40">
        <v>0</v>
      </c>
      <c r="J41" s="40">
        <v>25915</v>
      </c>
      <c r="K41" s="40">
        <v>10</v>
      </c>
      <c r="L41" s="40">
        <v>0</v>
      </c>
      <c r="M41" s="40">
        <v>0</v>
      </c>
    </row>
    <row r="42" spans="1:13" ht="15">
      <c r="A42" s="39" t="s">
        <v>87</v>
      </c>
      <c r="B42" s="40">
        <v>1107937.03</v>
      </c>
      <c r="C42" s="40">
        <v>32</v>
      </c>
      <c r="D42" s="40">
        <v>0</v>
      </c>
      <c r="E42" s="40">
        <v>0</v>
      </c>
      <c r="F42" s="40">
        <v>212276.49</v>
      </c>
      <c r="G42" s="40">
        <v>14</v>
      </c>
      <c r="H42" s="40">
        <v>1055477</v>
      </c>
      <c r="I42" s="40">
        <v>29</v>
      </c>
      <c r="J42" s="40">
        <v>0</v>
      </c>
      <c r="K42" s="40">
        <v>0</v>
      </c>
      <c r="L42" s="40">
        <v>177055</v>
      </c>
      <c r="M42" s="40">
        <v>14</v>
      </c>
    </row>
    <row r="43" spans="1:13" ht="15">
      <c r="A43" s="39" t="s">
        <v>88</v>
      </c>
      <c r="B43" s="40">
        <v>0</v>
      </c>
      <c r="C43" s="40">
        <v>0</v>
      </c>
      <c r="D43" s="40">
        <v>347112.61</v>
      </c>
      <c r="E43" s="40">
        <v>18</v>
      </c>
      <c r="F43" s="40">
        <v>0</v>
      </c>
      <c r="G43" s="40">
        <v>0</v>
      </c>
      <c r="H43" s="40">
        <v>0</v>
      </c>
      <c r="I43" s="40">
        <v>0</v>
      </c>
      <c r="J43" s="40">
        <v>330995</v>
      </c>
      <c r="K43" s="40">
        <v>22</v>
      </c>
      <c r="L43" s="40">
        <v>0</v>
      </c>
      <c r="M43" s="40">
        <v>0</v>
      </c>
    </row>
    <row r="44" spans="1:13" ht="15">
      <c r="A44" s="39" t="s">
        <v>89</v>
      </c>
      <c r="B44" s="40">
        <v>310098.1</v>
      </c>
      <c r="C44" s="40">
        <v>18</v>
      </c>
      <c r="D44" s="40">
        <v>0</v>
      </c>
      <c r="E44" s="40">
        <v>0</v>
      </c>
      <c r="F44" s="40">
        <v>0</v>
      </c>
      <c r="G44" s="40">
        <v>0</v>
      </c>
      <c r="H44" s="40">
        <v>312919.96</v>
      </c>
      <c r="I44" s="40">
        <v>17</v>
      </c>
      <c r="J44" s="40">
        <v>0</v>
      </c>
      <c r="K44" s="40">
        <v>0</v>
      </c>
      <c r="L44" s="40">
        <v>0</v>
      </c>
      <c r="M44" s="40">
        <v>0</v>
      </c>
    </row>
    <row r="45" spans="1:13" ht="15">
      <c r="A45" s="39" t="s">
        <v>90</v>
      </c>
      <c r="B45" s="40">
        <v>217862.21</v>
      </c>
      <c r="C45" s="40">
        <v>12</v>
      </c>
      <c r="D45" s="40">
        <v>44439</v>
      </c>
      <c r="E45" s="40">
        <v>10</v>
      </c>
      <c r="F45" s="40">
        <v>0</v>
      </c>
      <c r="G45" s="40">
        <v>0</v>
      </c>
      <c r="H45" s="40">
        <v>204613.26</v>
      </c>
      <c r="I45" s="40">
        <v>12</v>
      </c>
      <c r="J45" s="40">
        <v>53248</v>
      </c>
      <c r="K45" s="40">
        <v>13</v>
      </c>
      <c r="L45" s="40">
        <v>0</v>
      </c>
      <c r="M45" s="40">
        <v>0</v>
      </c>
    </row>
    <row r="46" spans="1:13" ht="15">
      <c r="A46" s="39" t="s">
        <v>91</v>
      </c>
      <c r="B46" s="40">
        <v>603623.88</v>
      </c>
      <c r="C46" s="40">
        <v>21</v>
      </c>
      <c r="D46" s="40">
        <v>0</v>
      </c>
      <c r="E46" s="40">
        <v>0</v>
      </c>
      <c r="F46" s="40">
        <v>0</v>
      </c>
      <c r="G46" s="40">
        <v>0</v>
      </c>
      <c r="H46" s="40">
        <v>586929.58</v>
      </c>
      <c r="I46" s="40">
        <v>26</v>
      </c>
      <c r="J46" s="40">
        <v>0</v>
      </c>
      <c r="K46" s="40">
        <v>0</v>
      </c>
      <c r="L46" s="40">
        <v>55680.6</v>
      </c>
      <c r="M46" s="40">
        <v>10</v>
      </c>
    </row>
    <row r="47" spans="1:13" ht="15">
      <c r="A47" s="39" t="s">
        <v>92</v>
      </c>
      <c r="B47" s="40">
        <v>265516.94</v>
      </c>
      <c r="C47" s="40">
        <v>10</v>
      </c>
      <c r="D47" s="40">
        <v>0</v>
      </c>
      <c r="E47" s="40">
        <v>0</v>
      </c>
      <c r="F47" s="40">
        <v>0</v>
      </c>
      <c r="G47" s="40">
        <v>0</v>
      </c>
      <c r="H47" s="40">
        <v>304466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93</v>
      </c>
      <c r="B48" s="40">
        <v>457877.23</v>
      </c>
      <c r="C48" s="40">
        <v>28</v>
      </c>
      <c r="D48" s="40">
        <v>0</v>
      </c>
      <c r="E48" s="40">
        <v>0</v>
      </c>
      <c r="F48" s="40">
        <v>109744</v>
      </c>
      <c r="G48" s="40">
        <v>13</v>
      </c>
      <c r="H48" s="40">
        <v>459347.35</v>
      </c>
      <c r="I48" s="40">
        <v>30</v>
      </c>
      <c r="J48" s="40">
        <v>0</v>
      </c>
      <c r="K48" s="40">
        <v>0</v>
      </c>
      <c r="L48" s="40">
        <v>98698.6</v>
      </c>
      <c r="M48" s="40">
        <v>13</v>
      </c>
    </row>
    <row r="49" spans="1:13" ht="15">
      <c r="A49" s="39" t="s">
        <v>94</v>
      </c>
      <c r="B49" s="40">
        <v>4122393.96</v>
      </c>
      <c r="C49" s="40">
        <v>96</v>
      </c>
      <c r="D49" s="40">
        <v>945155.04</v>
      </c>
      <c r="E49" s="40">
        <v>18</v>
      </c>
      <c r="F49" s="40">
        <v>472949.08</v>
      </c>
      <c r="G49" s="40">
        <v>42</v>
      </c>
      <c r="H49" s="40">
        <v>3948530.45</v>
      </c>
      <c r="I49" s="40">
        <v>99</v>
      </c>
      <c r="J49" s="40">
        <v>904289.27</v>
      </c>
      <c r="K49" s="40">
        <v>15</v>
      </c>
      <c r="L49" s="40">
        <v>483819.41</v>
      </c>
      <c r="M49" s="40">
        <v>43</v>
      </c>
    </row>
    <row r="50" spans="1:13" ht="15">
      <c r="A50" s="39" t="s">
        <v>95</v>
      </c>
      <c r="B50" s="40">
        <v>1435164.07</v>
      </c>
      <c r="C50" s="40">
        <v>30</v>
      </c>
      <c r="D50" s="40">
        <v>757802.85</v>
      </c>
      <c r="E50" s="40">
        <v>10</v>
      </c>
      <c r="F50" s="40">
        <v>205555.59</v>
      </c>
      <c r="G50" s="40">
        <v>16</v>
      </c>
      <c r="H50" s="40">
        <v>1174052.24</v>
      </c>
      <c r="I50" s="40">
        <v>31</v>
      </c>
      <c r="J50" s="40">
        <v>0</v>
      </c>
      <c r="K50" s="40">
        <v>0</v>
      </c>
      <c r="L50" s="40">
        <v>201381.49</v>
      </c>
      <c r="M50" s="40">
        <v>18</v>
      </c>
    </row>
    <row r="51" spans="1:13" ht="15">
      <c r="A51" s="39" t="s">
        <v>96</v>
      </c>
      <c r="B51" s="40">
        <v>6805295.05</v>
      </c>
      <c r="C51" s="40">
        <v>93</v>
      </c>
      <c r="D51" s="40">
        <v>5424044.9</v>
      </c>
      <c r="E51" s="40">
        <v>23</v>
      </c>
      <c r="F51" s="40">
        <v>772754.55</v>
      </c>
      <c r="G51" s="40">
        <v>34</v>
      </c>
      <c r="H51" s="40">
        <v>6710338.22</v>
      </c>
      <c r="I51" s="40">
        <v>97</v>
      </c>
      <c r="J51" s="40">
        <v>4977172.59</v>
      </c>
      <c r="K51" s="40">
        <v>21</v>
      </c>
      <c r="L51" s="40">
        <v>695171.92</v>
      </c>
      <c r="M51" s="40">
        <v>39</v>
      </c>
    </row>
    <row r="52" spans="1:13" ht="15">
      <c r="A52" s="39" t="s">
        <v>97</v>
      </c>
      <c r="B52" s="40">
        <v>417731.21</v>
      </c>
      <c r="C52" s="40">
        <v>18</v>
      </c>
      <c r="D52" s="40">
        <v>323295.25</v>
      </c>
      <c r="E52" s="40">
        <v>22</v>
      </c>
      <c r="F52" s="40">
        <v>0</v>
      </c>
      <c r="G52" s="40">
        <v>0</v>
      </c>
      <c r="H52" s="40">
        <v>406434.55</v>
      </c>
      <c r="I52" s="40">
        <v>18</v>
      </c>
      <c r="J52" s="40">
        <v>318431</v>
      </c>
      <c r="K52" s="40">
        <v>22</v>
      </c>
      <c r="L52" s="40">
        <v>0</v>
      </c>
      <c r="M52" s="40">
        <v>0</v>
      </c>
    </row>
    <row r="53" spans="1:13" ht="15">
      <c r="A53" s="39" t="s">
        <v>98</v>
      </c>
      <c r="B53" s="40">
        <v>927827.61</v>
      </c>
      <c r="C53" s="40">
        <v>32</v>
      </c>
      <c r="D53" s="40">
        <v>0</v>
      </c>
      <c r="E53" s="40">
        <v>0</v>
      </c>
      <c r="F53" s="40">
        <v>111602.75</v>
      </c>
      <c r="G53" s="40">
        <v>14</v>
      </c>
      <c r="H53" s="40">
        <v>900409.69</v>
      </c>
      <c r="I53" s="40">
        <v>34</v>
      </c>
      <c r="J53" s="40">
        <v>0</v>
      </c>
      <c r="K53" s="40">
        <v>0</v>
      </c>
      <c r="L53" s="40">
        <v>93664.58</v>
      </c>
      <c r="M53" s="40">
        <v>14</v>
      </c>
    </row>
    <row r="54" spans="1:13" ht="15">
      <c r="A54" s="39" t="s">
        <v>99</v>
      </c>
      <c r="B54" s="40">
        <v>1643121.3</v>
      </c>
      <c r="C54" s="40">
        <v>43</v>
      </c>
      <c r="D54" s="40">
        <v>0</v>
      </c>
      <c r="E54" s="40">
        <v>0</v>
      </c>
      <c r="F54" s="40">
        <v>186499.6</v>
      </c>
      <c r="G54" s="40">
        <v>17</v>
      </c>
      <c r="H54" s="40">
        <v>1470683.25</v>
      </c>
      <c r="I54" s="40">
        <v>42</v>
      </c>
      <c r="J54" s="40">
        <v>0</v>
      </c>
      <c r="K54" s="40">
        <v>0</v>
      </c>
      <c r="L54" s="40">
        <v>170128.87</v>
      </c>
      <c r="M54" s="40">
        <v>19</v>
      </c>
    </row>
    <row r="55" spans="1:13" ht="15">
      <c r="A55" s="39" t="s">
        <v>100</v>
      </c>
      <c r="B55" s="40">
        <v>872741.02</v>
      </c>
      <c r="C55" s="40">
        <v>13</v>
      </c>
      <c r="D55" s="40">
        <v>0</v>
      </c>
      <c r="E55" s="40">
        <v>0</v>
      </c>
      <c r="F55" s="40">
        <v>0</v>
      </c>
      <c r="G55" s="40">
        <v>0</v>
      </c>
      <c r="H55" s="40">
        <v>801588.11</v>
      </c>
      <c r="I55" s="40">
        <v>13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101</v>
      </c>
      <c r="B56" s="40">
        <v>1235562.48</v>
      </c>
      <c r="C56" s="40">
        <v>45</v>
      </c>
      <c r="D56" s="40">
        <v>0</v>
      </c>
      <c r="E56" s="40">
        <v>0</v>
      </c>
      <c r="F56" s="40">
        <v>103164.95</v>
      </c>
      <c r="G56" s="40">
        <v>19</v>
      </c>
      <c r="H56" s="40">
        <v>1138104.18</v>
      </c>
      <c r="I56" s="40">
        <v>44</v>
      </c>
      <c r="J56" s="40">
        <v>0</v>
      </c>
      <c r="K56" s="40">
        <v>0</v>
      </c>
      <c r="L56" s="40">
        <v>110774.42</v>
      </c>
      <c r="M56" s="40">
        <v>18</v>
      </c>
    </row>
    <row r="57" spans="1:13" ht="15">
      <c r="A57" s="39" t="s">
        <v>102</v>
      </c>
      <c r="B57" s="40">
        <v>4518304.85</v>
      </c>
      <c r="C57" s="40">
        <v>65</v>
      </c>
      <c r="D57" s="40">
        <v>6410984.01</v>
      </c>
      <c r="E57" s="40">
        <v>84</v>
      </c>
      <c r="F57" s="40">
        <v>1262346.44</v>
      </c>
      <c r="G57" s="40">
        <v>36</v>
      </c>
      <c r="H57" s="40">
        <v>4230022.78</v>
      </c>
      <c r="I57" s="40">
        <v>64</v>
      </c>
      <c r="J57" s="40">
        <v>5920680.74</v>
      </c>
      <c r="K57" s="40">
        <v>85</v>
      </c>
      <c r="L57" s="40">
        <v>1150054.6</v>
      </c>
      <c r="M57" s="40">
        <v>37</v>
      </c>
    </row>
    <row r="58" spans="1:13" ht="15">
      <c r="A58" s="39" t="s">
        <v>103</v>
      </c>
      <c r="B58" s="40">
        <v>557295.34</v>
      </c>
      <c r="C58" s="40">
        <v>15</v>
      </c>
      <c r="D58" s="40">
        <v>0</v>
      </c>
      <c r="E58" s="40">
        <v>0</v>
      </c>
      <c r="F58" s="40">
        <v>0</v>
      </c>
      <c r="G58" s="40">
        <v>0</v>
      </c>
      <c r="H58" s="40">
        <v>577439</v>
      </c>
      <c r="I58" s="40">
        <v>17</v>
      </c>
      <c r="J58" s="40">
        <v>78603</v>
      </c>
      <c r="K58" s="40">
        <v>10</v>
      </c>
      <c r="L58" s="40">
        <v>0</v>
      </c>
      <c r="M58" s="40">
        <v>0</v>
      </c>
    </row>
    <row r="59" spans="1:13" ht="15">
      <c r="A59" s="39" t="s">
        <v>104</v>
      </c>
      <c r="B59" s="40">
        <v>384942.9</v>
      </c>
      <c r="C59" s="40">
        <v>14</v>
      </c>
      <c r="D59" s="40">
        <v>0</v>
      </c>
      <c r="E59" s="40">
        <v>0</v>
      </c>
      <c r="F59" s="40">
        <v>0</v>
      </c>
      <c r="G59" s="40">
        <v>0</v>
      </c>
      <c r="H59" s="40">
        <v>418277.75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105</v>
      </c>
      <c r="B60" s="40">
        <v>949673.04</v>
      </c>
      <c r="C60" s="40">
        <v>29</v>
      </c>
      <c r="D60" s="40">
        <v>351779.17</v>
      </c>
      <c r="E60" s="40">
        <v>20</v>
      </c>
      <c r="F60" s="40">
        <v>279569.03</v>
      </c>
      <c r="G60" s="40">
        <v>18</v>
      </c>
      <c r="H60" s="40">
        <v>767846.9</v>
      </c>
      <c r="I60" s="40">
        <v>28</v>
      </c>
      <c r="J60" s="40">
        <v>231369</v>
      </c>
      <c r="K60" s="40">
        <v>19</v>
      </c>
      <c r="L60" s="40">
        <v>210710.9</v>
      </c>
      <c r="M60" s="40">
        <v>17</v>
      </c>
    </row>
    <row r="61" spans="1:13" ht="15">
      <c r="A61" s="39" t="s">
        <v>106</v>
      </c>
      <c r="B61" s="40">
        <v>409603.34</v>
      </c>
      <c r="C61" s="40">
        <v>18</v>
      </c>
      <c r="D61" s="40">
        <v>428698.05</v>
      </c>
      <c r="E61" s="40">
        <v>23</v>
      </c>
      <c r="F61" s="40">
        <v>160123.33</v>
      </c>
      <c r="G61" s="40">
        <v>10</v>
      </c>
      <c r="H61" s="40">
        <v>463531.32</v>
      </c>
      <c r="I61" s="40">
        <v>18</v>
      </c>
      <c r="J61" s="40">
        <v>451553.72</v>
      </c>
      <c r="K61" s="40">
        <v>22</v>
      </c>
      <c r="L61" s="40">
        <v>150445</v>
      </c>
      <c r="M61" s="40">
        <v>10</v>
      </c>
    </row>
    <row r="62" spans="1:13" ht="15">
      <c r="A62" s="39" t="s">
        <v>107</v>
      </c>
      <c r="B62" s="40">
        <v>1816891.82</v>
      </c>
      <c r="C62" s="40">
        <v>40</v>
      </c>
      <c r="D62" s="40">
        <v>812486.3</v>
      </c>
      <c r="E62" s="40">
        <v>17</v>
      </c>
      <c r="F62" s="40">
        <v>493402.14</v>
      </c>
      <c r="G62" s="40">
        <v>17</v>
      </c>
      <c r="H62" s="40">
        <v>1653639.89</v>
      </c>
      <c r="I62" s="40">
        <v>42</v>
      </c>
      <c r="J62" s="40">
        <v>420426</v>
      </c>
      <c r="K62" s="40">
        <v>13</v>
      </c>
      <c r="L62" s="40">
        <v>447917</v>
      </c>
      <c r="M62" s="40">
        <v>18</v>
      </c>
    </row>
    <row r="63" spans="1:13" ht="15">
      <c r="A63" s="39" t="s">
        <v>108</v>
      </c>
      <c r="B63" s="40">
        <v>131210.58</v>
      </c>
      <c r="C63" s="40">
        <v>11</v>
      </c>
      <c r="D63" s="40">
        <v>0</v>
      </c>
      <c r="E63" s="40">
        <v>0</v>
      </c>
      <c r="F63" s="40">
        <v>0</v>
      </c>
      <c r="G63" s="40">
        <v>0</v>
      </c>
      <c r="H63" s="40">
        <v>151186.92</v>
      </c>
      <c r="I63" s="40">
        <v>13</v>
      </c>
      <c r="J63" s="40">
        <v>0</v>
      </c>
      <c r="K63" s="40">
        <v>0</v>
      </c>
      <c r="L63" s="40">
        <v>0</v>
      </c>
      <c r="M63" s="40">
        <v>0</v>
      </c>
    </row>
    <row r="64" spans="1:13" ht="15">
      <c r="A64" s="39" t="s">
        <v>109</v>
      </c>
      <c r="B64" s="40">
        <v>3186107.89</v>
      </c>
      <c r="C64" s="40">
        <v>42</v>
      </c>
      <c r="D64" s="40">
        <v>0</v>
      </c>
      <c r="E64" s="40">
        <v>0</v>
      </c>
      <c r="F64" s="40">
        <v>367375.38</v>
      </c>
      <c r="G64" s="40">
        <v>18</v>
      </c>
      <c r="H64" s="40">
        <v>3002642</v>
      </c>
      <c r="I64" s="40">
        <v>42</v>
      </c>
      <c r="J64" s="40">
        <v>0</v>
      </c>
      <c r="K64" s="40">
        <v>0</v>
      </c>
      <c r="L64" s="40">
        <v>335511</v>
      </c>
      <c r="M64" s="40">
        <v>18</v>
      </c>
    </row>
    <row r="65" spans="1:13" ht="15">
      <c r="A65" s="39" t="s">
        <v>110</v>
      </c>
      <c r="B65" s="40">
        <v>777208.33</v>
      </c>
      <c r="C65" s="40">
        <v>22</v>
      </c>
      <c r="D65" s="40">
        <v>178149.78</v>
      </c>
      <c r="E65" s="40">
        <v>17</v>
      </c>
      <c r="F65" s="40">
        <v>163476.73</v>
      </c>
      <c r="G65" s="40">
        <v>14</v>
      </c>
      <c r="H65" s="40">
        <v>669154.26</v>
      </c>
      <c r="I65" s="40">
        <v>23</v>
      </c>
      <c r="J65" s="40">
        <v>123508.65</v>
      </c>
      <c r="K65" s="40">
        <v>21</v>
      </c>
      <c r="L65" s="40">
        <v>117398</v>
      </c>
      <c r="M65" s="40">
        <v>12</v>
      </c>
    </row>
    <row r="66" spans="1:13" ht="15">
      <c r="A66" s="39" t="s">
        <v>111</v>
      </c>
      <c r="B66" s="40">
        <v>344654.87</v>
      </c>
      <c r="C66" s="40">
        <v>11</v>
      </c>
      <c r="D66" s="40">
        <v>0</v>
      </c>
      <c r="E66" s="40">
        <v>0</v>
      </c>
      <c r="F66" s="40">
        <v>0</v>
      </c>
      <c r="G66" s="40">
        <v>0</v>
      </c>
      <c r="H66" s="40">
        <v>322534</v>
      </c>
      <c r="I66" s="40">
        <v>11</v>
      </c>
      <c r="J66" s="40">
        <v>0</v>
      </c>
      <c r="K66" s="40">
        <v>0</v>
      </c>
      <c r="L66" s="40">
        <v>0</v>
      </c>
      <c r="M66" s="40">
        <v>0</v>
      </c>
    </row>
    <row r="67" spans="1:13" ht="15">
      <c r="A67" s="39" t="s">
        <v>112</v>
      </c>
      <c r="B67" s="40">
        <v>0</v>
      </c>
      <c r="C67" s="40">
        <v>0</v>
      </c>
      <c r="D67" s="40">
        <v>49915.41</v>
      </c>
      <c r="E67" s="40">
        <v>12</v>
      </c>
      <c r="F67" s="40">
        <v>0</v>
      </c>
      <c r="G67" s="40">
        <v>0</v>
      </c>
      <c r="H67" s="40">
        <v>0</v>
      </c>
      <c r="I67" s="40">
        <v>0</v>
      </c>
      <c r="J67" s="40">
        <v>84517</v>
      </c>
      <c r="K67" s="40">
        <v>13</v>
      </c>
      <c r="L67" s="40">
        <v>0</v>
      </c>
      <c r="M67" s="40">
        <v>0</v>
      </c>
    </row>
    <row r="68" spans="1:13" ht="15">
      <c r="A68" s="39" t="s">
        <v>113</v>
      </c>
      <c r="B68" s="40">
        <v>1114189.04</v>
      </c>
      <c r="C68" s="40">
        <v>32</v>
      </c>
      <c r="D68" s="40">
        <v>0</v>
      </c>
      <c r="E68" s="40">
        <v>0</v>
      </c>
      <c r="F68" s="40">
        <v>430668.97</v>
      </c>
      <c r="G68" s="40">
        <v>15</v>
      </c>
      <c r="H68" s="40">
        <v>1058911.11</v>
      </c>
      <c r="I68" s="40">
        <v>33</v>
      </c>
      <c r="J68" s="40">
        <v>0</v>
      </c>
      <c r="K68" s="40">
        <v>0</v>
      </c>
      <c r="L68" s="40">
        <v>435669.75</v>
      </c>
      <c r="M68" s="40">
        <v>16</v>
      </c>
    </row>
    <row r="69" spans="1:13" ht="15">
      <c r="A69" s="39" t="s">
        <v>114</v>
      </c>
      <c r="B69" s="40">
        <v>1654704.16</v>
      </c>
      <c r="C69" s="40">
        <v>23</v>
      </c>
      <c r="D69" s="40">
        <v>2012559.27</v>
      </c>
      <c r="E69" s="40">
        <v>25</v>
      </c>
      <c r="F69" s="40">
        <v>463202.72</v>
      </c>
      <c r="G69" s="40">
        <v>15</v>
      </c>
      <c r="H69" s="40">
        <v>1365154</v>
      </c>
      <c r="I69" s="40">
        <v>24</v>
      </c>
      <c r="J69" s="40">
        <v>1699815</v>
      </c>
      <c r="K69" s="40">
        <v>31</v>
      </c>
      <c r="L69" s="40">
        <v>384356</v>
      </c>
      <c r="M69" s="40">
        <v>15</v>
      </c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115</v>
      </c>
      <c r="B2" s="36">
        <v>4823066.97</v>
      </c>
      <c r="C2" s="37">
        <v>125</v>
      </c>
      <c r="D2" s="36">
        <v>2650604.29</v>
      </c>
      <c r="E2" s="37">
        <v>88</v>
      </c>
      <c r="F2" s="36">
        <v>807620.22</v>
      </c>
      <c r="G2" s="37">
        <v>53</v>
      </c>
      <c r="H2" s="36">
        <v>4856795.82</v>
      </c>
      <c r="I2" s="37">
        <v>126</v>
      </c>
      <c r="J2" s="36">
        <v>2407950</v>
      </c>
      <c r="K2" s="37">
        <v>97</v>
      </c>
      <c r="L2" s="36">
        <v>789816.67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116</v>
      </c>
      <c r="B3" s="36">
        <v>6766362.95</v>
      </c>
      <c r="C3" s="37">
        <v>164</v>
      </c>
      <c r="D3" s="36">
        <v>4881491.48</v>
      </c>
      <c r="E3" s="37">
        <v>122</v>
      </c>
      <c r="F3" s="36">
        <v>1373005.97</v>
      </c>
      <c r="G3" s="37">
        <v>80</v>
      </c>
      <c r="H3" s="36">
        <v>6397892.15</v>
      </c>
      <c r="I3" s="37">
        <v>172</v>
      </c>
      <c r="J3" s="36">
        <v>4569585.65</v>
      </c>
      <c r="K3" s="37">
        <v>116</v>
      </c>
      <c r="L3" s="36">
        <v>1284755.6</v>
      </c>
      <c r="M3" s="38">
        <v>86</v>
      </c>
      <c r="N3" s="36"/>
      <c r="O3" s="36"/>
      <c r="P3" s="36"/>
      <c r="Q3" s="36"/>
      <c r="R3" s="36"/>
    </row>
    <row r="4" spans="1:18" ht="15">
      <c r="A4" s="36" t="s">
        <v>117</v>
      </c>
      <c r="B4" s="36">
        <v>3138252.77</v>
      </c>
      <c r="C4" s="37">
        <v>115</v>
      </c>
      <c r="D4" s="36">
        <v>896059.2</v>
      </c>
      <c r="E4" s="37">
        <v>65</v>
      </c>
      <c r="F4" s="36">
        <v>369882.25</v>
      </c>
      <c r="G4" s="37">
        <v>47</v>
      </c>
      <c r="H4" s="36">
        <v>2957424.47</v>
      </c>
      <c r="I4" s="37">
        <v>119</v>
      </c>
      <c r="J4" s="36">
        <v>957103.65</v>
      </c>
      <c r="K4" s="37">
        <v>61</v>
      </c>
      <c r="L4" s="36">
        <v>389774.36</v>
      </c>
      <c r="M4" s="38">
        <v>47</v>
      </c>
      <c r="N4" s="36"/>
      <c r="O4" s="36"/>
      <c r="P4" s="36"/>
      <c r="Q4" s="36"/>
      <c r="R4" s="36"/>
    </row>
    <row r="5" spans="1:18" ht="15">
      <c r="A5" s="36" t="s">
        <v>118</v>
      </c>
      <c r="B5" s="36">
        <v>32227203.97</v>
      </c>
      <c r="C5" s="37">
        <v>590</v>
      </c>
      <c r="D5" s="36">
        <v>14916735.71</v>
      </c>
      <c r="E5" s="37">
        <v>145</v>
      </c>
      <c r="F5" s="36">
        <v>6968839.04</v>
      </c>
      <c r="G5" s="37">
        <v>246</v>
      </c>
      <c r="H5" s="36">
        <v>30615235.58</v>
      </c>
      <c r="I5" s="37">
        <v>601</v>
      </c>
      <c r="J5" s="36">
        <v>13703864.34</v>
      </c>
      <c r="K5" s="37">
        <v>138</v>
      </c>
      <c r="L5" s="36">
        <v>6454923.21</v>
      </c>
      <c r="M5" s="38">
        <v>253</v>
      </c>
      <c r="N5" s="36"/>
      <c r="O5" s="36"/>
      <c r="P5" s="36"/>
      <c r="Q5" s="36"/>
      <c r="R5" s="36"/>
    </row>
    <row r="6" spans="1:18" ht="15">
      <c r="A6" s="36" t="s">
        <v>119</v>
      </c>
      <c r="B6" s="36">
        <v>156279.85</v>
      </c>
      <c r="C6" s="37">
        <v>18</v>
      </c>
      <c r="D6" s="36">
        <v>110512.55</v>
      </c>
      <c r="E6" s="37">
        <v>18</v>
      </c>
      <c r="F6" s="36">
        <v>0</v>
      </c>
      <c r="G6" s="37">
        <v>0</v>
      </c>
      <c r="H6" s="36">
        <v>178773.14</v>
      </c>
      <c r="I6" s="37">
        <v>21</v>
      </c>
      <c r="J6" s="36">
        <v>238023.26</v>
      </c>
      <c r="K6" s="37">
        <v>20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120</v>
      </c>
      <c r="B7" s="36">
        <v>4203048.2</v>
      </c>
      <c r="C7" s="37">
        <v>140</v>
      </c>
      <c r="D7" s="36">
        <v>2717457.47</v>
      </c>
      <c r="E7" s="37">
        <v>43</v>
      </c>
      <c r="F7" s="36">
        <v>426937.04</v>
      </c>
      <c r="G7" s="37">
        <v>48</v>
      </c>
      <c r="H7" s="36">
        <v>3855010.51</v>
      </c>
      <c r="I7" s="37">
        <v>141</v>
      </c>
      <c r="J7" s="36">
        <v>2552357</v>
      </c>
      <c r="K7" s="37">
        <v>46</v>
      </c>
      <c r="L7" s="36">
        <v>424088.87</v>
      </c>
      <c r="M7" s="38">
        <v>49</v>
      </c>
      <c r="N7" s="36"/>
      <c r="O7" s="36"/>
      <c r="P7" s="36"/>
      <c r="Q7" s="36"/>
      <c r="R7" s="36"/>
    </row>
    <row r="8" spans="1:18" ht="15">
      <c r="A8" s="36" t="s">
        <v>121</v>
      </c>
      <c r="B8" s="36">
        <v>1115278.47</v>
      </c>
      <c r="C8" s="37">
        <v>42</v>
      </c>
      <c r="D8" s="36">
        <v>978442.51</v>
      </c>
      <c r="E8" s="37">
        <v>82</v>
      </c>
      <c r="F8" s="36">
        <v>224960.85</v>
      </c>
      <c r="G8" s="37">
        <v>12</v>
      </c>
      <c r="H8" s="36">
        <v>1104224.8</v>
      </c>
      <c r="I8" s="37">
        <v>45</v>
      </c>
      <c r="J8" s="36">
        <v>958430.94</v>
      </c>
      <c r="K8" s="37">
        <v>90</v>
      </c>
      <c r="L8" s="36">
        <v>212162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122</v>
      </c>
      <c r="B9" s="36">
        <v>6862520.47</v>
      </c>
      <c r="C9" s="37">
        <v>140</v>
      </c>
      <c r="D9" s="36">
        <v>7634951.21</v>
      </c>
      <c r="E9" s="37">
        <v>135</v>
      </c>
      <c r="F9" s="36">
        <v>1547284.89</v>
      </c>
      <c r="G9" s="37">
        <v>62</v>
      </c>
      <c r="H9" s="36">
        <v>6459245.44</v>
      </c>
      <c r="I9" s="37">
        <v>138</v>
      </c>
      <c r="J9" s="36">
        <v>7133492.74</v>
      </c>
      <c r="K9" s="37">
        <v>130</v>
      </c>
      <c r="L9" s="36">
        <v>1421541.37</v>
      </c>
      <c r="M9" s="38">
        <v>66</v>
      </c>
      <c r="N9" s="36"/>
      <c r="O9" s="36"/>
      <c r="P9" s="36"/>
      <c r="Q9" s="36"/>
      <c r="R9" s="36"/>
    </row>
    <row r="10" spans="1:18" ht="15">
      <c r="A10" s="36" t="s">
        <v>123</v>
      </c>
      <c r="B10" s="36">
        <v>1921693.82</v>
      </c>
      <c r="C10" s="37">
        <v>67</v>
      </c>
      <c r="D10" s="36">
        <v>898965.65</v>
      </c>
      <c r="E10" s="37">
        <v>38</v>
      </c>
      <c r="F10" s="36">
        <v>219307.1</v>
      </c>
      <c r="G10" s="37">
        <v>23</v>
      </c>
      <c r="H10" s="36">
        <v>1960334.56</v>
      </c>
      <c r="I10" s="37">
        <v>81</v>
      </c>
      <c r="J10" s="36">
        <v>875307.72</v>
      </c>
      <c r="K10" s="37">
        <v>32</v>
      </c>
      <c r="L10" s="36">
        <v>229520.45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124</v>
      </c>
      <c r="B11" s="36">
        <v>2998915.88</v>
      </c>
      <c r="C11" s="37">
        <v>107</v>
      </c>
      <c r="D11" s="36">
        <v>998884.16</v>
      </c>
      <c r="E11" s="37">
        <v>95</v>
      </c>
      <c r="F11" s="36">
        <v>462637.72</v>
      </c>
      <c r="G11" s="37">
        <v>34</v>
      </c>
      <c r="H11" s="36">
        <v>2805253.87</v>
      </c>
      <c r="I11" s="37">
        <v>105</v>
      </c>
      <c r="J11" s="36">
        <v>1080244.18</v>
      </c>
      <c r="K11" s="37">
        <v>97</v>
      </c>
      <c r="L11" s="36">
        <v>398321.12</v>
      </c>
      <c r="M11" s="38">
        <v>36</v>
      </c>
      <c r="N11" s="36"/>
      <c r="O11" s="36"/>
      <c r="P11" s="36"/>
      <c r="Q11" s="36"/>
      <c r="R11" s="36"/>
    </row>
    <row r="12" spans="1:18" ht="15">
      <c r="A12" s="36" t="s">
        <v>125</v>
      </c>
      <c r="B12" s="36">
        <v>2946800.72</v>
      </c>
      <c r="C12" s="37">
        <v>72</v>
      </c>
      <c r="D12" s="36">
        <v>2327883.1</v>
      </c>
      <c r="E12" s="37">
        <v>41</v>
      </c>
      <c r="F12" s="36">
        <v>0</v>
      </c>
      <c r="G12" s="37">
        <v>0</v>
      </c>
      <c r="H12" s="36">
        <v>2956038.7</v>
      </c>
      <c r="I12" s="37">
        <v>43</v>
      </c>
      <c r="J12" s="36">
        <v>1687359.23</v>
      </c>
      <c r="K12" s="37">
        <v>31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126</v>
      </c>
      <c r="B13" s="36">
        <v>8547507.71</v>
      </c>
      <c r="C13" s="37">
        <v>266</v>
      </c>
      <c r="D13" s="36">
        <v>3558914.34</v>
      </c>
      <c r="E13" s="37">
        <v>149</v>
      </c>
      <c r="F13" s="36">
        <v>1531210.01</v>
      </c>
      <c r="G13" s="37">
        <v>111</v>
      </c>
      <c r="H13" s="36">
        <v>8078961.05</v>
      </c>
      <c r="I13" s="37">
        <v>283</v>
      </c>
      <c r="J13" s="36">
        <v>3438101.62</v>
      </c>
      <c r="K13" s="37">
        <v>152</v>
      </c>
      <c r="L13" s="36">
        <v>1413160.59</v>
      </c>
      <c r="M13" s="38">
        <v>113</v>
      </c>
      <c r="N13" s="36"/>
      <c r="O13" s="36"/>
      <c r="P13" s="36"/>
      <c r="Q13" s="36"/>
      <c r="R13" s="36"/>
    </row>
    <row r="14" spans="1:18" ht="15">
      <c r="A14" s="36" t="s">
        <v>127</v>
      </c>
      <c r="B14" s="36">
        <v>9422311.08</v>
      </c>
      <c r="C14" s="37">
        <v>264</v>
      </c>
      <c r="D14" s="36">
        <v>2704792.68</v>
      </c>
      <c r="E14" s="37">
        <v>114</v>
      </c>
      <c r="F14" s="36">
        <v>1721139.6</v>
      </c>
      <c r="G14" s="37">
        <v>108</v>
      </c>
      <c r="H14" s="36">
        <v>8974297.28</v>
      </c>
      <c r="I14" s="37">
        <v>265</v>
      </c>
      <c r="J14" s="36">
        <v>2336039.5</v>
      </c>
      <c r="K14" s="37">
        <v>107</v>
      </c>
      <c r="L14" s="36">
        <v>1622361.38</v>
      </c>
      <c r="M14" s="38">
        <v>113</v>
      </c>
      <c r="N14" s="36"/>
      <c r="O14" s="36"/>
      <c r="P14" s="36"/>
      <c r="Q14" s="36"/>
      <c r="R14" s="36"/>
    </row>
    <row r="15" spans="1:18" ht="15">
      <c r="A15" s="36" t="s">
        <v>128</v>
      </c>
      <c r="B15" s="36">
        <v>6938115.12</v>
      </c>
      <c r="C15" s="37">
        <v>222</v>
      </c>
      <c r="D15" s="36">
        <v>2491836.62</v>
      </c>
      <c r="E15" s="37">
        <v>129</v>
      </c>
      <c r="F15" s="36">
        <v>1289651.39</v>
      </c>
      <c r="G15" s="37">
        <v>108</v>
      </c>
      <c r="H15" s="36">
        <v>6650802.29</v>
      </c>
      <c r="I15" s="37">
        <v>237</v>
      </c>
      <c r="J15" s="36">
        <v>2204087.38</v>
      </c>
      <c r="K15" s="37">
        <v>136</v>
      </c>
      <c r="L15" s="36">
        <v>1178846.53</v>
      </c>
      <c r="M15" s="38">
        <v>106</v>
      </c>
      <c r="N15" s="36"/>
      <c r="O15" s="36"/>
      <c r="P15" s="36"/>
      <c r="Q15" s="36"/>
      <c r="R15" s="36"/>
    </row>
    <row r="16" spans="1:18" ht="15">
      <c r="A16" s="36" t="s">
        <v>129</v>
      </c>
      <c r="B16" s="36">
        <v>9506187.7</v>
      </c>
      <c r="C16" s="37">
        <v>245</v>
      </c>
      <c r="D16" s="36">
        <v>6372628.41</v>
      </c>
      <c r="E16" s="37">
        <v>171</v>
      </c>
      <c r="F16" s="36">
        <v>2028399.08</v>
      </c>
      <c r="G16" s="37">
        <v>113</v>
      </c>
      <c r="H16" s="36">
        <v>8676446.14</v>
      </c>
      <c r="I16" s="37">
        <v>263</v>
      </c>
      <c r="J16" s="36">
        <v>5453252.91</v>
      </c>
      <c r="K16" s="37">
        <v>192</v>
      </c>
      <c r="L16" s="36">
        <v>1826038.63</v>
      </c>
      <c r="M16" s="38">
        <v>116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2016-10-14T17:29:01Z</dcterms:modified>
  <cp:category/>
  <cp:version/>
  <cp:contentType/>
  <cp:contentStatus/>
</cp:coreProperties>
</file>