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<sst xmlns="http://schemas.openxmlformats.org/spreadsheetml/2006/main" count="158" uniqueCount="122">
  <si>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</si>
  <si>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</si>
  <si>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</si>
  <si>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</si>
  <si>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</si>
  <si>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</si>
  <si>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</si>
  <si>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</si>
  <si>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</si>
  <si>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</si>
  <si>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</si>
  <si>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</si>
  <si>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</si>
  <si>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</si>
  <si>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</si>
  <si>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</si>
  <si>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</si>
  <si>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</si>
  <si>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</si>
  <si>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</si>
  <si>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</si>
  <si>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</si>
  <si>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</si>
  <si>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</si>
  <si>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</si>
  <si>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</si>
  <si>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</si>
  <si>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</si>
  <si>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</si>
  <si>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</si>
  <si>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</si>
  <si>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</si>
  <si>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</si>
  <si>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</si>
  <si>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</si>
  <si>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</si>
  <si>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</si>
  <si>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</si>
  <si>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</si>
  <si>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</si>
  <si>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</si>
  <si>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</si>
  <si>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</si>
  <si>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</si>
  <si>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</si>
  <si>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</si>
  <si>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</si>
  <si>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</si>
  <si>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</si>
  <si>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</si>
  <si>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</si>
  <si>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</si>
  <si>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</si>
  <si>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</si>
  <si>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</si>
  <si>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</si>
  <si>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</si>
  <si>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</si>
  <si>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</si>
  <si>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</si>
  <si>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</si>
  <si>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</si>
  <si>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</si>
  <si>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</si>
  <si>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</si>
  <si>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BRADFORD</t>
  </si>
  <si>
    <t>BRANDON</t>
  </si>
  <si>
    <t>BRATTLEBORO</t>
  </si>
  <si>
    <t>BRISTOL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</si>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</sst>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6" fillId="0" borderId="2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F28" sqref="F2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42309</v>
      </c>
      <c r="F7" s="3" t="s">
        <v>3</v>
      </c>
      <c r="G7" s="5">
        <v>42338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97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11/01/2015 - 11/30/2015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11/01/2014 - 11/30/2014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69338370.10000001</v>
      </c>
      <c r="D6" s="42">
        <f>SUM(D7:D51)</f>
        <v>20028323.45</v>
      </c>
      <c r="E6" s="43">
        <f>SUM(E7:E51)</f>
        <v>11997513.74</v>
      </c>
      <c r="F6" s="41">
        <f>SUM(F7:F51)</f>
        <v>66471078.59</v>
      </c>
      <c r="G6" s="42">
        <f>SUM(G7:G51)</f>
        <v>19612834.55</v>
      </c>
      <c r="H6" s="43">
        <f>SUM(H7:H51)</f>
        <v>11584197.190000003</v>
      </c>
      <c r="I6" s="20">
        <f>_xlfn.IFERROR((C6-F6)/F6,"")</f>
        <v>0.04313592574126463</v>
      </c>
      <c r="J6" s="20">
        <f>_xlfn.IFERROR((D6-G6)/G6,"")</f>
        <v>0.021184541119784163</v>
      </c>
      <c r="K6" s="20">
        <f>_xlfn.IFERROR((E6-H6)/H6,"")</f>
        <v>0.03567934343838607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2741077.79</v>
      </c>
      <c r="D7" s="44">
        <f>IF('County Data'!E2&gt;9,'County Data'!D2,"*")</f>
        <v>485263.43</v>
      </c>
      <c r="E7" s="45">
        <f>IF('County Data'!G2&gt;9,'County Data'!F2,"*")</f>
        <v>422831.72</v>
      </c>
      <c r="F7" s="44">
        <f>IF('County Data'!I2&gt;9,'County Data'!H2,"*")</f>
        <v>2526060.48</v>
      </c>
      <c r="G7" s="44">
        <f>IF('County Data'!K2&gt;9,'County Data'!J2,"*")</f>
        <v>496661.7</v>
      </c>
      <c r="H7" s="45">
        <f>IF('County Data'!M2&gt;9,'County Data'!L2,"*")</f>
        <v>425901</v>
      </c>
      <c r="I7" s="22">
        <f aca="true" t="shared" si="0" ref="I7:I50">_xlfn.IFERROR((C7-F7)/F7,"")</f>
        <v>0.08511962073053772</v>
      </c>
      <c r="J7" s="22">
        <f aca="true" t="shared" si="1" ref="J7:J50">_xlfn.IFERROR((D7-G7)/G7,"")</f>
        <v>-0.02294976641041582</v>
      </c>
      <c r="K7" s="22">
        <f aca="true" t="shared" si="2" ref="K7:K50">_xlfn.IFERROR((E7-H7)/H7,"")</f>
        <v>-0.0072065573924457275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4096626.13</v>
      </c>
      <c r="D8" s="44">
        <f>IF('County Data'!E3&gt;9,'County Data'!D3,"*")</f>
        <v>1757486.51</v>
      </c>
      <c r="E8" s="45">
        <f>IF('County Data'!G3&gt;9,'County Data'!F3,"*")</f>
        <v>736234.09</v>
      </c>
      <c r="F8" s="44">
        <f>IF('County Data'!I3&gt;9,'County Data'!H3,"*")</f>
        <v>3951389.07</v>
      </c>
      <c r="G8" s="44">
        <f>IF('County Data'!K3&gt;9,'County Data'!J3,"*")</f>
        <v>1591592.05</v>
      </c>
      <c r="H8" s="45">
        <f>IF('County Data'!M3&gt;9,'County Data'!L3,"*")</f>
        <v>703147.94</v>
      </c>
      <c r="I8" s="22">
        <f t="shared" si="0"/>
        <v>0.03675595023093994</v>
      </c>
      <c r="J8" s="22">
        <f t="shared" si="1"/>
        <v>0.10423177220569804</v>
      </c>
      <c r="K8" s="22">
        <f t="shared" si="2"/>
        <v>0.04705432259390538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2037199.08</v>
      </c>
      <c r="D9" s="47">
        <f>IF('County Data'!E4&gt;9,'County Data'!D4,"*")</f>
        <v>283921.67</v>
      </c>
      <c r="E9" s="48">
        <f>IF('County Data'!G4&gt;9,'County Data'!F4,"*")</f>
        <v>238181.63</v>
      </c>
      <c r="F9" s="46">
        <f>IF('County Data'!I4&gt;9,'County Data'!H4,"*")</f>
        <v>1926886.2</v>
      </c>
      <c r="G9" s="47">
        <f>IF('County Data'!K4&gt;9,'County Data'!J4,"*")</f>
        <v>262853.25</v>
      </c>
      <c r="H9" s="48">
        <f>IF('County Data'!M4&gt;9,'County Data'!L4,"*")</f>
        <v>257860.33</v>
      </c>
      <c r="I9" s="9">
        <f t="shared" si="0"/>
        <v>0.05724929681887811</v>
      </c>
      <c r="J9" s="9">
        <f t="shared" si="1"/>
        <v>0.08015278487140633</v>
      </c>
      <c r="K9" s="9">
        <f t="shared" si="2"/>
        <v>-0.0763153448225246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24625435.05</v>
      </c>
      <c r="D10" s="44">
        <f>IF('County Data'!E5&gt;9,'County Data'!D5,"*")</f>
        <v>6906173.79</v>
      </c>
      <c r="E10" s="45">
        <f>IF('County Data'!G5&gt;9,'County Data'!F5,"*")</f>
        <v>4769789.49</v>
      </c>
      <c r="F10" s="44">
        <f>IF('County Data'!I5&gt;9,'County Data'!H5,"*")</f>
        <v>23789269.53</v>
      </c>
      <c r="G10" s="44">
        <f>IF('County Data'!K5&gt;9,'County Data'!J5,"*")</f>
        <v>6844436</v>
      </c>
      <c r="H10" s="45">
        <f>IF('County Data'!M5&gt;9,'County Data'!L5,"*")</f>
        <v>4463619.56</v>
      </c>
      <c r="I10" s="22">
        <f t="shared" si="0"/>
        <v>0.03514885225649884</v>
      </c>
      <c r="J10" s="22">
        <f t="shared" si="1"/>
        <v>0.009020142784591753</v>
      </c>
      <c r="K10" s="22">
        <f t="shared" si="2"/>
        <v>0.06859229956416821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92205.41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145984.16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-0.36838757026789754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3158020.42</v>
      </c>
      <c r="D12" s="44">
        <f>IF('County Data'!E7&gt;9,'County Data'!D7,"*")</f>
        <v>210070.73</v>
      </c>
      <c r="E12" s="45">
        <f>IF('County Data'!G7&gt;9,'County Data'!F7,"*")</f>
        <v>239338.99</v>
      </c>
      <c r="F12" s="44">
        <f>IF('County Data'!I7&gt;9,'County Data'!H7,"*")</f>
        <v>3031714.43</v>
      </c>
      <c r="G12" s="44">
        <f>IF('County Data'!K7&gt;9,'County Data'!J7,"*")</f>
        <v>224763.52</v>
      </c>
      <c r="H12" s="45">
        <f>IF('County Data'!M7&gt;9,'County Data'!L7,"*")</f>
        <v>245108.32</v>
      </c>
      <c r="I12" s="22">
        <f t="shared" si="0"/>
        <v>0.04166157232691595</v>
      </c>
      <c r="J12" s="22">
        <f t="shared" si="1"/>
        <v>-0.06536999420546528</v>
      </c>
      <c r="K12" s="22">
        <f t="shared" si="2"/>
        <v>-0.023537879089538926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255096.3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207880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0.22713248027708288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3386080.46</v>
      </c>
      <c r="D14" s="44">
        <f>IF('County Data'!E9&gt;9,'County Data'!D9,"*")</f>
        <v>2127743.15</v>
      </c>
      <c r="E14" s="45">
        <f>IF('County Data'!G9&gt;9,'County Data'!F9,"*")</f>
        <v>817083</v>
      </c>
      <c r="F14" s="44">
        <f>IF('County Data'!I9&gt;9,'County Data'!H9,"*")</f>
        <v>3134598.36</v>
      </c>
      <c r="G14" s="44">
        <f>IF('County Data'!K9&gt;9,'County Data'!J9,"*")</f>
        <v>1918734.43</v>
      </c>
      <c r="H14" s="45">
        <f>IF('County Data'!M9&gt;9,'County Data'!L9,"*")</f>
        <v>760835</v>
      </c>
      <c r="I14" s="22">
        <f t="shared" si="0"/>
        <v>0.0802278541356731</v>
      </c>
      <c r="J14" s="22">
        <f t="shared" si="1"/>
        <v>0.10893050999246413</v>
      </c>
      <c r="K14" s="22">
        <f t="shared" si="2"/>
        <v>0.07392930135969034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1314742.56</v>
      </c>
      <c r="D15" s="49">
        <f>IF('County Data'!E10&gt;9,'County Data'!D10,"*")</f>
        <v>138330.35</v>
      </c>
      <c r="E15" s="50">
        <f>IF('County Data'!G10&gt;9,'County Data'!F10,"*")</f>
        <v>125932.87</v>
      </c>
      <c r="F15" s="49">
        <f>IF('County Data'!I10&gt;9,'County Data'!H10,"*")</f>
        <v>1262233.52</v>
      </c>
      <c r="G15" s="49">
        <f>IF('County Data'!K10&gt;9,'County Data'!J10,"*")</f>
        <v>124624.24</v>
      </c>
      <c r="H15" s="50">
        <f>IF('County Data'!M10&gt;9,'County Data'!L10,"*")</f>
        <v>138741.67</v>
      </c>
      <c r="I15" s="23">
        <f t="shared" si="0"/>
        <v>0.04160009948079975</v>
      </c>
      <c r="J15" s="23">
        <f t="shared" si="1"/>
        <v>0.10997948713669187</v>
      </c>
      <c r="K15" s="23">
        <f t="shared" si="2"/>
        <v>-0.09232121827566309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1737151.84</v>
      </c>
      <c r="D16" s="44">
        <f>IF('County Data'!E11&gt;9,'County Data'!D11,"*")</f>
        <v>278015.65</v>
      </c>
      <c r="E16" s="45">
        <f>IF('County Data'!G11&gt;9,'County Data'!F11,"*")</f>
        <v>251961.86</v>
      </c>
      <c r="F16" s="44">
        <f>IF('County Data'!I11&gt;9,'County Data'!H11,"*")</f>
        <v>1581754.61</v>
      </c>
      <c r="G16" s="44">
        <f>IF('County Data'!K11&gt;9,'County Data'!J11,"*")</f>
        <v>330327</v>
      </c>
      <c r="H16" s="45">
        <f>IF('County Data'!M11&gt;9,'County Data'!L11,"*")</f>
        <v>259632.69</v>
      </c>
      <c r="I16" s="22">
        <f t="shared" si="0"/>
        <v>0.09824357647991933</v>
      </c>
      <c r="J16" s="22">
        <f t="shared" si="1"/>
        <v>-0.1583623197619328</v>
      </c>
      <c r="K16" s="22">
        <f t="shared" si="2"/>
        <v>-0.029544931341272996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2190396.59</v>
      </c>
      <c r="D17" s="47">
        <f>IF('County Data'!E12&gt;9,'County Data'!D12,"*")</f>
        <v>1060594.54</v>
      </c>
      <c r="E17" s="48" t="str">
        <f>IF('County Data'!G12&gt;9,'County Data'!F12,"*")</f>
        <v>*</v>
      </c>
      <c r="F17" s="46">
        <f>IF('County Data'!I12&gt;9,'County Data'!H12,"*")</f>
        <v>1932869.37</v>
      </c>
      <c r="G17" s="47">
        <f>IF('County Data'!K12&gt;9,'County Data'!J12,"*")</f>
        <v>953483</v>
      </c>
      <c r="H17" s="48" t="str">
        <f>IF('County Data'!M12&gt;9,'County Data'!L12,"*")</f>
        <v>*</v>
      </c>
      <c r="I17" s="9">
        <f t="shared" si="0"/>
        <v>0.13323570852592057</v>
      </c>
      <c r="J17" s="9">
        <f t="shared" si="1"/>
        <v>0.11233712609453975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6641427.82</v>
      </c>
      <c r="D18" s="44">
        <f>IF('County Data'!E13&gt;9,'County Data'!D13,"*")</f>
        <v>1632067.47</v>
      </c>
      <c r="E18" s="45">
        <f>IF('County Data'!G13&gt;9,'County Data'!F13,"*")</f>
        <v>1163205.41</v>
      </c>
      <c r="F18" s="44">
        <f>IF('County Data'!I13&gt;9,'County Data'!H13,"*")</f>
        <v>6616788.13</v>
      </c>
      <c r="G18" s="44">
        <f>IF('County Data'!K13&gt;9,'County Data'!J13,"*")</f>
        <v>1833509.3</v>
      </c>
      <c r="H18" s="45">
        <f>IF('County Data'!M13&gt;9,'County Data'!L13,"*")</f>
        <v>1212673.69</v>
      </c>
      <c r="I18" s="22">
        <f t="shared" si="0"/>
        <v>0.0037238142609230577</v>
      </c>
      <c r="J18" s="22">
        <f t="shared" si="1"/>
        <v>-0.10986681660136662</v>
      </c>
      <c r="K18" s="22">
        <f t="shared" si="2"/>
        <v>-0.04079273790462134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6462894.84</v>
      </c>
      <c r="D19" s="47">
        <f>IF('County Data'!E14&gt;9,'County Data'!D14,"*")</f>
        <v>942453.85</v>
      </c>
      <c r="E19" s="48">
        <f>IF('County Data'!G14&gt;9,'County Data'!F14,"*")</f>
        <v>1192734.73</v>
      </c>
      <c r="F19" s="46">
        <f>IF('County Data'!I14&gt;9,'County Data'!H14,"*")</f>
        <v>6177297.4</v>
      </c>
      <c r="G19" s="47">
        <f>IF('County Data'!K14&gt;9,'County Data'!J14,"*")</f>
        <v>946595.55</v>
      </c>
      <c r="H19" s="48">
        <f>IF('County Data'!M14&gt;9,'County Data'!L14,"*")</f>
        <v>1117898.47</v>
      </c>
      <c r="I19" s="9">
        <f t="shared" si="0"/>
        <v>0.046233396501194755</v>
      </c>
      <c r="J19" s="9">
        <f t="shared" si="1"/>
        <v>-0.00437536390277777</v>
      </c>
      <c r="K19" s="9">
        <f t="shared" si="2"/>
        <v>0.06694370017341558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4975220.22</v>
      </c>
      <c r="D20" s="44">
        <f>IF('County Data'!E15&gt;9,'County Data'!D15,"*")</f>
        <v>1148146.88</v>
      </c>
      <c r="E20" s="45">
        <f>IF('County Data'!G15&gt;9,'County Data'!F15,"*")</f>
        <v>893821.53</v>
      </c>
      <c r="F20" s="44">
        <f>IF('County Data'!I15&gt;9,'County Data'!H15,"*")</f>
        <v>4816459.03</v>
      </c>
      <c r="G20" s="44">
        <f>IF('County Data'!K15&gt;9,'County Data'!J15,"*")</f>
        <v>1145821.34</v>
      </c>
      <c r="H20" s="45">
        <f>IF('County Data'!M15&gt;9,'County Data'!L15,"*")</f>
        <v>882800.72</v>
      </c>
      <c r="I20" s="22">
        <f t="shared" si="0"/>
        <v>0.0329622216261226</v>
      </c>
      <c r="J20" s="22">
        <f t="shared" si="1"/>
        <v>0.002029583425283216</v>
      </c>
      <c r="K20" s="22">
        <f t="shared" si="2"/>
        <v>0.01248391596237037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5624795.59</v>
      </c>
      <c r="D21" s="47">
        <f>IF('County Data'!E16&gt;9,'County Data'!D16,"*")</f>
        <v>3058055.43</v>
      </c>
      <c r="E21" s="48">
        <f>IF('County Data'!G16&gt;9,'County Data'!F16,"*")</f>
        <v>1146398.42</v>
      </c>
      <c r="F21" s="46">
        <f>IF('County Data'!I16&gt;9,'County Data'!H16,"*")</f>
        <v>5369894.3</v>
      </c>
      <c r="G21" s="47">
        <f>IF('County Data'!K16&gt;9,'County Data'!J16,"*")</f>
        <v>2939433.17</v>
      </c>
      <c r="H21" s="48">
        <f>IF('County Data'!M16&gt;9,'County Data'!L16,"*")</f>
        <v>1115977.8</v>
      </c>
      <c r="I21" s="9">
        <f t="shared" si="0"/>
        <v>0.04746858611351066</v>
      </c>
      <c r="J21" s="9">
        <f t="shared" si="1"/>
        <v>0.04035548799362574</v>
      </c>
      <c r="K21" s="9">
        <f t="shared" si="2"/>
        <v>0.02725916232383823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4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11/01/2015 - 11/30/2015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11/01/2014 - 11/30/2014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1981834.17</v>
      </c>
      <c r="D6" s="42" t="str">
        <f>IF('Town Data'!E2&gt;9,'Town Data'!D2,"*")</f>
        <v>*</v>
      </c>
      <c r="E6" s="43">
        <f>IF('Town Data'!G2&gt;9,'Town Data'!F2,"*")</f>
        <v>287139.55</v>
      </c>
      <c r="F6" s="42">
        <f>IF('Town Data'!I2&gt;9,'Town Data'!H2,"*")</f>
        <v>1787831.88</v>
      </c>
      <c r="G6" s="42" t="str">
        <f>IF('Town Data'!K2&gt;9,'Town Data'!J2,"*")</f>
        <v>*</v>
      </c>
      <c r="H6" s="43">
        <f>IF('Town Data'!M2&gt;9,'Town Data'!L2,"*")</f>
        <v>254176.12</v>
      </c>
      <c r="I6" s="20">
        <f>_xlfn.IFERROR((C6-F6)/F6,"")</f>
        <v>0.10851260242657719</v>
      </c>
      <c r="J6" s="20">
        <f>_xlfn.IFERROR((D6-G6)/G6,"")</f>
      </c>
      <c r="K6" s="20">
        <f>_xlfn.IFERROR((E6-H6)/H6,"")</f>
        <v>0.12968736008717102</v>
      </c>
    </row>
    <row r="7" spans="1:12" ht="15">
      <c r="A7" s="15"/>
      <c r="B7" t="str">
        <f>'Town Data'!A3</f>
        <v>BARTON</v>
      </c>
      <c r="C7" s="51">
        <f>IF('Town Data'!C3&gt;9,'Town Data'!B3,"*")</f>
        <v>108356.77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103857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0.04332659329655203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1867486.72</v>
      </c>
      <c r="D8" s="44">
        <f>IF('Town Data'!E4&gt;9,'Town Data'!D4,"*")</f>
        <v>345894.94</v>
      </c>
      <c r="E8" s="45">
        <f>IF('Town Data'!G4&gt;9,'Town Data'!F4,"*")</f>
        <v>274893.08</v>
      </c>
      <c r="F8" s="44">
        <f>IF('Town Data'!I4&gt;9,'Town Data'!H4,"*")</f>
        <v>1796577.37</v>
      </c>
      <c r="G8" s="44">
        <f>IF('Town Data'!K4&gt;9,'Town Data'!J4,"*")</f>
        <v>325319.3</v>
      </c>
      <c r="H8" s="45">
        <f>IF('Town Data'!M4&gt;9,'Town Data'!L4,"*")</f>
        <v>253592.7</v>
      </c>
      <c r="I8" s="22">
        <f t="shared" si="0"/>
        <v>0.03946913235359291</v>
      </c>
      <c r="J8" s="22">
        <f t="shared" si="1"/>
        <v>0.06324752327943658</v>
      </c>
      <c r="K8" s="22">
        <f t="shared" si="2"/>
        <v>0.08399445252170115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324726.67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308144.15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0.053814164572002936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352318.3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339840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0.03671816148775891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2934234.27</v>
      </c>
      <c r="D11" s="47">
        <f>IF('Town Data'!E7&gt;9,'Town Data'!D7,"*")</f>
        <v>502506.08</v>
      </c>
      <c r="E11" s="48">
        <f>IF('Town Data'!G7&gt;9,'Town Data'!F7,"*")</f>
        <v>410217.77</v>
      </c>
      <c r="F11" s="46">
        <f>IF('Town Data'!I7&gt;9,'Town Data'!H7,"*")</f>
        <v>2803948</v>
      </c>
      <c r="G11" s="47">
        <f>IF('Town Data'!K7&gt;9,'Town Data'!J7,"*")</f>
        <v>519696</v>
      </c>
      <c r="H11" s="48">
        <f>IF('Town Data'!M7&gt;9,'Town Data'!L7,"*")</f>
        <v>403730</v>
      </c>
      <c r="I11" s="9">
        <f t="shared" si="0"/>
        <v>0.04646529464883087</v>
      </c>
      <c r="J11" s="9">
        <f t="shared" si="1"/>
        <v>-0.03307687571195465</v>
      </c>
      <c r="K11" s="9">
        <f t="shared" si="2"/>
        <v>0.01606957620191717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320088.4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304241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0.05208831156878929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BURLINGTON</v>
      </c>
      <c r="C13" s="51">
        <f>IF('Town Data'!C9&gt;9,'Town Data'!B9,"*")</f>
        <v>7628037.13</v>
      </c>
      <c r="D13" s="47">
        <f>IF('Town Data'!E9&gt;9,'Town Data'!D9,"*")</f>
        <v>2429348.75</v>
      </c>
      <c r="E13" s="48">
        <f>IF('Town Data'!G9&gt;9,'Town Data'!F9,"*")</f>
        <v>2516159.48</v>
      </c>
      <c r="F13" s="46">
        <f>IF('Town Data'!I9&gt;9,'Town Data'!H9,"*")</f>
        <v>7244661.84</v>
      </c>
      <c r="G13" s="47">
        <f>IF('Town Data'!K9&gt;9,'Town Data'!J9,"*")</f>
        <v>1993679.5</v>
      </c>
      <c r="H13" s="48">
        <f>IF('Town Data'!M9&gt;9,'Town Data'!L9,"*")</f>
        <v>2344194.5</v>
      </c>
      <c r="I13" s="9">
        <f t="shared" si="0"/>
        <v>0.052918313989932214</v>
      </c>
      <c r="J13" s="9">
        <f t="shared" si="1"/>
        <v>0.21852521932436983</v>
      </c>
      <c r="K13" s="9">
        <f t="shared" si="2"/>
        <v>0.07335781224638142</v>
      </c>
      <c r="L13" s="15"/>
    </row>
    <row r="14" spans="1:12" ht="15">
      <c r="A14" s="15"/>
      <c r="B14" s="27" t="str">
        <f>'Town Data'!A10</f>
        <v>CAMBRIDGE</v>
      </c>
      <c r="C14" s="52">
        <f>IF('Town Data'!C10&gt;9,'Town Data'!B10,"*")</f>
        <v>320988.75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285407.4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0.12466863157717696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CASTLETON</v>
      </c>
      <c r="C15" s="51">
        <f>IF('Town Data'!C11&gt;9,'Town Data'!B11,"*")</f>
        <v>286060.96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256667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0.11452177334834639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CHESTER</v>
      </c>
      <c r="C16" s="53">
        <f>IF('Town Data'!C12&gt;9,'Town Data'!B12,"*")</f>
        <v>225478.65</v>
      </c>
      <c r="D16" s="54">
        <f>IF('Town Data'!E12&gt;9,'Town Data'!D12,"*")</f>
        <v>42232.57</v>
      </c>
      <c r="E16" s="55" t="str">
        <f>IF('Town Data'!G12&gt;9,'Town Data'!F12,"*")</f>
        <v>*</v>
      </c>
      <c r="F16" s="54">
        <f>IF('Town Data'!I12&gt;9,'Town Data'!H12,"*")</f>
        <v>207884</v>
      </c>
      <c r="G16" s="54">
        <f>IF('Town Data'!K12&gt;9,'Town Data'!J12,"*")</f>
        <v>39390</v>
      </c>
      <c r="H16" s="55" t="str">
        <f>IF('Town Data'!M12&gt;9,'Town Data'!L12,"*")</f>
        <v>*</v>
      </c>
      <c r="I16" s="26">
        <f t="shared" si="0"/>
        <v>0.084636864789979</v>
      </c>
      <c r="J16" s="26">
        <f t="shared" si="1"/>
        <v>0.07216476263010915</v>
      </c>
      <c r="K16" s="26">
        <f t="shared" si="2"/>
      </c>
      <c r="L16" s="15"/>
    </row>
    <row r="17" spans="1:12" ht="15">
      <c r="A17" s="15"/>
      <c r="B17" s="27" t="str">
        <f>'Town Data'!A13</f>
        <v>COLCHESTER</v>
      </c>
      <c r="C17" s="52">
        <f>IF('Town Data'!C13&gt;9,'Town Data'!B13,"*")</f>
        <v>1803385.52</v>
      </c>
      <c r="D17" s="44" t="str">
        <f>IF('Town Data'!E13&gt;9,'Town Data'!D13,"*")</f>
        <v>*</v>
      </c>
      <c r="E17" s="45">
        <f>IF('Town Data'!G13&gt;9,'Town Data'!F13,"*")</f>
        <v>263023.53</v>
      </c>
      <c r="F17" s="44">
        <f>IF('Town Data'!I13&gt;9,'Town Data'!H13,"*")</f>
        <v>1641825</v>
      </c>
      <c r="G17" s="44" t="str">
        <f>IF('Town Data'!K13&gt;9,'Town Data'!J13,"*")</f>
        <v>*</v>
      </c>
      <c r="H17" s="45">
        <f>IF('Town Data'!M13&gt;9,'Town Data'!L13,"*")</f>
        <v>232565</v>
      </c>
      <c r="I17" s="22">
        <f t="shared" si="0"/>
        <v>0.0984030088468625</v>
      </c>
      <c r="J17" s="22">
        <f t="shared" si="1"/>
      </c>
      <c r="K17" s="22">
        <f t="shared" si="2"/>
        <v>0.13096781544944436</v>
      </c>
      <c r="L17" s="15"/>
    </row>
    <row r="18" spans="1:12" ht="15">
      <c r="A18" s="15"/>
      <c r="B18" s="15" t="str">
        <f>'Town Data'!A14</f>
        <v>DERBY</v>
      </c>
      <c r="C18" s="51">
        <f>IF('Town Data'!C14&gt;9,'Town Data'!B14,"*")</f>
        <v>605691.36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564336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0.07328144934932378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DORSET</v>
      </c>
      <c r="C19" s="52">
        <f>IF('Town Data'!C15&gt;9,'Town Data'!B15,"*")</f>
        <v>295240.56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267444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0.10393413200520482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DOVER</v>
      </c>
      <c r="C20" s="51">
        <f>IF('Town Data'!C16&gt;9,'Town Data'!B16,"*")</f>
        <v>288199.44</v>
      </c>
      <c r="D20" s="47">
        <f>IF('Town Data'!E16&gt;9,'Town Data'!D16,"*")</f>
        <v>136312.4</v>
      </c>
      <c r="E20" s="48">
        <f>IF('Town Data'!G16&gt;9,'Town Data'!F16,"*")</f>
        <v>97445.54</v>
      </c>
      <c r="F20" s="46">
        <f>IF('Town Data'!I16&gt;9,'Town Data'!H16,"*")</f>
        <v>352299.59</v>
      </c>
      <c r="G20" s="47">
        <f>IF('Town Data'!K16&gt;9,'Town Data'!J16,"*")</f>
        <v>119932.34</v>
      </c>
      <c r="H20" s="48">
        <f>IF('Town Data'!M16&gt;9,'Town Data'!L16,"*")</f>
        <v>127692.62</v>
      </c>
      <c r="I20" s="9">
        <f t="shared" si="0"/>
        <v>-0.1819478416083312</v>
      </c>
      <c r="J20" s="9">
        <f t="shared" si="1"/>
        <v>0.13657750695100251</v>
      </c>
      <c r="K20" s="9">
        <f t="shared" si="2"/>
        <v>-0.23687414354878147</v>
      </c>
      <c r="L20" s="15"/>
    </row>
    <row r="21" spans="1:12" ht="15">
      <c r="A21" s="15"/>
      <c r="B21" s="27" t="str">
        <f>'Town Data'!A17</f>
        <v>ENOSBURG</v>
      </c>
      <c r="C21" s="52">
        <f>IF('Town Data'!C17&gt;9,'Town Data'!B17,"*")</f>
        <v>305397.27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293204.89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0.04158314003562493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ESSEX</v>
      </c>
      <c r="C22" s="51">
        <f>IF('Town Data'!C18&gt;9,'Town Data'!B18,"*")</f>
        <v>2522416.46</v>
      </c>
      <c r="D22" s="47" t="str">
        <f>IF('Town Data'!E18&gt;9,'Town Data'!D18,"*")</f>
        <v>*</v>
      </c>
      <c r="E22" s="48">
        <f>IF('Town Data'!G18&gt;9,'Town Data'!F18,"*")</f>
        <v>262197.65</v>
      </c>
      <c r="F22" s="46">
        <f>IF('Town Data'!I18&gt;9,'Town Data'!H18,"*")</f>
        <v>2595763</v>
      </c>
      <c r="G22" s="47" t="str">
        <f>IF('Town Data'!K18&gt;9,'Town Data'!J18,"*")</f>
        <v>*</v>
      </c>
      <c r="H22" s="48">
        <f>IF('Town Data'!M18&gt;9,'Town Data'!L18,"*")</f>
        <v>283285</v>
      </c>
      <c r="I22" s="9">
        <f t="shared" si="0"/>
        <v>-0.028256254519384103</v>
      </c>
      <c r="J22" s="9">
        <f t="shared" si="1"/>
      </c>
      <c r="K22" s="9">
        <f t="shared" si="2"/>
        <v>-0.07443863953262607</v>
      </c>
      <c r="L22" s="15"/>
    </row>
    <row r="23" spans="1:12" ht="15">
      <c r="A23" s="15"/>
      <c r="B23" s="27" t="str">
        <f>'Town Data'!A19</f>
        <v>FAIR HAVEN</v>
      </c>
      <c r="C23" s="52">
        <f>IF('Town Data'!C19&gt;9,'Town Data'!B19,"*")</f>
        <v>377575.45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340126.64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0.11010254886238842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FERRISBURGH</v>
      </c>
      <c r="C24" s="51">
        <f>IF('Town Data'!C20&gt;9,'Town Data'!B20,"*")</f>
        <v>198275.12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 t="str">
        <f>IF('Town Data'!I20&gt;9,'Town Data'!H20,"*")</f>
        <v>*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HARDWICK</v>
      </c>
      <c r="C25" s="52">
        <f>IF('Town Data'!C21&gt;9,'Town Data'!B21,"*")</f>
        <v>210957.42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235307.4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-0.10348157346517782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HARTFORD</v>
      </c>
      <c r="C26" s="51">
        <f>IF('Town Data'!C22&gt;9,'Town Data'!B22,"*")</f>
        <v>1368447.85</v>
      </c>
      <c r="D26" s="47">
        <f>IF('Town Data'!E22&gt;9,'Town Data'!D22,"*")</f>
        <v>852368.84</v>
      </c>
      <c r="E26" s="48">
        <f>IF('Town Data'!G22&gt;9,'Town Data'!F22,"*")</f>
        <v>191805.43</v>
      </c>
      <c r="F26" s="46">
        <f>IF('Town Data'!I22&gt;9,'Town Data'!H22,"*")</f>
        <v>1297767.46</v>
      </c>
      <c r="G26" s="47">
        <f>IF('Town Data'!K22&gt;9,'Town Data'!J22,"*")</f>
        <v>827038.94</v>
      </c>
      <c r="H26" s="48">
        <f>IF('Town Data'!M22&gt;9,'Town Data'!L22,"*")</f>
        <v>173759.8</v>
      </c>
      <c r="I26" s="9">
        <f t="shared" si="0"/>
        <v>0.05446306228081889</v>
      </c>
      <c r="J26" s="9">
        <f t="shared" si="1"/>
        <v>0.030627215690714665</v>
      </c>
      <c r="K26" s="9">
        <f t="shared" si="2"/>
        <v>0.10385388334931328</v>
      </c>
      <c r="L26" s="15"/>
    </row>
    <row r="27" spans="1:12" ht="15">
      <c r="A27" s="15"/>
      <c r="B27" s="27" t="str">
        <f>'Town Data'!A23</f>
        <v>HINESBURG</v>
      </c>
      <c r="C27" s="52">
        <f>IF('Town Data'!C23&gt;9,'Town Data'!B23,"*")</f>
        <v>379899.46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366379.78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0.03690072634466889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JOHNSON</v>
      </c>
      <c r="C28" s="51">
        <f>IF('Town Data'!C24&gt;9,'Town Data'!B24,"*")</f>
        <v>174821.95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190522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-0.08240544399072017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KILLINGTON</v>
      </c>
      <c r="C29" s="52">
        <f>IF('Town Data'!C25&gt;9,'Town Data'!B25,"*")</f>
        <v>815177.99</v>
      </c>
      <c r="D29" s="44">
        <f>IF('Town Data'!E25&gt;9,'Town Data'!D25,"*")</f>
        <v>657816.58</v>
      </c>
      <c r="E29" s="45">
        <f>IF('Town Data'!G25&gt;9,'Town Data'!F25,"*")</f>
        <v>347178.01</v>
      </c>
      <c r="F29" s="44">
        <f>IF('Town Data'!I25&gt;9,'Town Data'!H25,"*")</f>
        <v>977395.91</v>
      </c>
      <c r="G29" s="44">
        <f>IF('Town Data'!K25&gt;9,'Town Data'!J25,"*")</f>
        <v>759963.3</v>
      </c>
      <c r="H29" s="45">
        <f>IF('Town Data'!M25&gt;9,'Town Data'!L25,"*")</f>
        <v>466811.74</v>
      </c>
      <c r="I29" s="22">
        <f t="shared" si="0"/>
        <v>-0.16596950973531294</v>
      </c>
      <c r="J29" s="22">
        <f t="shared" si="1"/>
        <v>-0.13441006953888443</v>
      </c>
      <c r="K29" s="22">
        <f t="shared" si="2"/>
        <v>-0.2562783232486826</v>
      </c>
      <c r="L29" s="15"/>
    </row>
    <row r="30" spans="1:12" ht="15">
      <c r="A30" s="15"/>
      <c r="B30" s="15" t="str">
        <f>'Town Data'!A26</f>
        <v>LONDONDERRY</v>
      </c>
      <c r="C30" s="51">
        <f>IF('Town Data'!C26&gt;9,'Town Data'!B26,"*")</f>
        <v>139054.72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152909.79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-0.09060943710667581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LUDLOW</v>
      </c>
      <c r="C31" s="52">
        <f>IF('Town Data'!C27&gt;9,'Town Data'!B27,"*")</f>
        <v>671088.53</v>
      </c>
      <c r="D31" s="44">
        <f>IF('Town Data'!E27&gt;9,'Town Data'!D27,"*")</f>
        <v>161074.02</v>
      </c>
      <c r="E31" s="45">
        <f>IF('Town Data'!G27&gt;9,'Town Data'!F27,"*")</f>
        <v>186746.46</v>
      </c>
      <c r="F31" s="44">
        <f>IF('Town Data'!I27&gt;9,'Town Data'!H27,"*")</f>
        <v>681520</v>
      </c>
      <c r="G31" s="44">
        <f>IF('Town Data'!K27&gt;9,'Town Data'!J27,"*")</f>
        <v>238571</v>
      </c>
      <c r="H31" s="45">
        <f>IF('Town Data'!M27&gt;9,'Town Data'!L27,"*")</f>
        <v>204270</v>
      </c>
      <c r="I31" s="22">
        <f t="shared" si="0"/>
        <v>-0.015306183237469146</v>
      </c>
      <c r="J31" s="22">
        <f t="shared" si="1"/>
        <v>-0.32483822426028314</v>
      </c>
      <c r="K31" s="22">
        <f t="shared" si="2"/>
        <v>-0.08578616536936412</v>
      </c>
      <c r="L31" s="15"/>
    </row>
    <row r="32" spans="1:12" ht="15">
      <c r="A32" s="15"/>
      <c r="B32" s="15" t="str">
        <f>'Town Data'!A28</f>
        <v>LYNDON</v>
      </c>
      <c r="C32" s="51">
        <f>IF('Town Data'!C28&gt;9,'Town Data'!B28,"*")</f>
        <v>768701.28</v>
      </c>
      <c r="D32" s="47" t="str">
        <f>IF('Town Data'!E28&gt;9,'Town Data'!D28,"*")</f>
        <v>*</v>
      </c>
      <c r="E32" s="48">
        <f>IF('Town Data'!G28&gt;9,'Town Data'!F28,"*")</f>
        <v>88999.63</v>
      </c>
      <c r="F32" s="46">
        <f>IF('Town Data'!I28&gt;9,'Town Data'!H28,"*")</f>
        <v>686479.4</v>
      </c>
      <c r="G32" s="47" t="str">
        <f>IF('Town Data'!K28&gt;9,'Town Data'!J28,"*")</f>
        <v>*</v>
      </c>
      <c r="H32" s="48">
        <f>IF('Town Data'!M28&gt;9,'Town Data'!L28,"*")</f>
        <v>93548.65</v>
      </c>
      <c r="I32" s="9">
        <f t="shared" si="0"/>
        <v>0.11977326632088305</v>
      </c>
      <c r="J32" s="9">
        <f t="shared" si="1"/>
      </c>
      <c r="K32" s="9">
        <f t="shared" si="2"/>
        <v>-0.04862731851288062</v>
      </c>
      <c r="L32" s="15"/>
    </row>
    <row r="33" spans="1:12" ht="15">
      <c r="A33" s="15"/>
      <c r="B33" s="27" t="str">
        <f>'Town Data'!A29</f>
        <v>MANCHESTER</v>
      </c>
      <c r="C33" s="52">
        <f>IF('Town Data'!C29&gt;9,'Town Data'!B29,"*")</f>
        <v>1617824.58</v>
      </c>
      <c r="D33" s="44">
        <f>IF('Town Data'!E29&gt;9,'Town Data'!D29,"*")</f>
        <v>1035468.57</v>
      </c>
      <c r="E33" s="45">
        <f>IF('Town Data'!G29&gt;9,'Town Data'!F29,"*")</f>
        <v>343805.43</v>
      </c>
      <c r="F33" s="44">
        <f>IF('Town Data'!I29&gt;9,'Town Data'!H29,"*")</f>
        <v>1571302.29</v>
      </c>
      <c r="G33" s="44">
        <f>IF('Town Data'!K29&gt;9,'Town Data'!J29,"*")</f>
        <v>1041358.75</v>
      </c>
      <c r="H33" s="45">
        <f>IF('Town Data'!M29&gt;9,'Town Data'!L29,"*")</f>
        <v>347997.24</v>
      </c>
      <c r="I33" s="22">
        <f t="shared" si="0"/>
        <v>0.02960747291980338</v>
      </c>
      <c r="J33" s="22">
        <f t="shared" si="1"/>
        <v>-0.0056562447859587785</v>
      </c>
      <c r="K33" s="22">
        <f t="shared" si="2"/>
        <v>-0.012045526567969325</v>
      </c>
      <c r="L33" s="15"/>
    </row>
    <row r="34" spans="1:12" ht="15">
      <c r="A34" s="15"/>
      <c r="B34" s="15" t="str">
        <f>'Town Data'!A30</f>
        <v>MIDDLEBURY</v>
      </c>
      <c r="C34" s="51">
        <f>IF('Town Data'!C30&gt;9,'Town Data'!B30,"*")</f>
        <v>1635158.77</v>
      </c>
      <c r="D34" s="47" t="str">
        <f>IF('Town Data'!E30&gt;9,'Town Data'!D30,"*")</f>
        <v>*</v>
      </c>
      <c r="E34" s="48">
        <f>IF('Town Data'!G30&gt;9,'Town Data'!F30,"*")</f>
        <v>253844.54</v>
      </c>
      <c r="F34" s="46">
        <f>IF('Town Data'!I30&gt;9,'Town Data'!H30,"*")</f>
        <v>1570227.65</v>
      </c>
      <c r="G34" s="47" t="str">
        <f>IF('Town Data'!K30&gt;9,'Town Data'!J30,"*")</f>
        <v>*</v>
      </c>
      <c r="H34" s="48">
        <f>IF('Town Data'!M30&gt;9,'Town Data'!L30,"*")</f>
        <v>244851.5</v>
      </c>
      <c r="I34" s="9">
        <f t="shared" si="0"/>
        <v>0.041351405320114006</v>
      </c>
      <c r="J34" s="9">
        <f t="shared" si="1"/>
      </c>
      <c r="K34" s="9">
        <f t="shared" si="2"/>
        <v>0.03672854771157215</v>
      </c>
      <c r="L34" s="15"/>
    </row>
    <row r="35" spans="1:12" ht="15">
      <c r="A35" s="15"/>
      <c r="B35" s="27" t="str">
        <f>'Town Data'!A31</f>
        <v>MILTON</v>
      </c>
      <c r="C35" s="52">
        <f>IF('Town Data'!C31&gt;9,'Town Data'!B31,"*")</f>
        <v>781409.91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688646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0.1347047830089771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MONTPELIER</v>
      </c>
      <c r="C36" s="51">
        <f>IF('Town Data'!C32&gt;9,'Town Data'!B32,"*")</f>
        <v>1777881.79</v>
      </c>
      <c r="D36" s="47">
        <f>IF('Town Data'!E32&gt;9,'Town Data'!D32,"*")</f>
        <v>207841.4</v>
      </c>
      <c r="E36" s="48">
        <f>IF('Town Data'!G32&gt;9,'Town Data'!F32,"*")</f>
        <v>342698.72</v>
      </c>
      <c r="F36" s="46">
        <f>IF('Town Data'!I32&gt;9,'Town Data'!H32,"*")</f>
        <v>1667309.24</v>
      </c>
      <c r="G36" s="47">
        <f>IF('Town Data'!K32&gt;9,'Town Data'!J32,"*")</f>
        <v>198339</v>
      </c>
      <c r="H36" s="48">
        <f>IF('Town Data'!M32&gt;9,'Town Data'!L32,"*")</f>
        <v>320538</v>
      </c>
      <c r="I36" s="9">
        <f t="shared" si="0"/>
        <v>0.06631796150784845</v>
      </c>
      <c r="J36" s="9">
        <f t="shared" si="1"/>
        <v>0.0479098916501545</v>
      </c>
      <c r="K36" s="9">
        <f t="shared" si="2"/>
        <v>0.06913601507465565</v>
      </c>
      <c r="L36" s="15"/>
    </row>
    <row r="37" spans="1:12" ht="15">
      <c r="A37" s="15"/>
      <c r="B37" s="27" t="str">
        <f>'Town Data'!A33</f>
        <v>MORRISTOWN</v>
      </c>
      <c r="C37" s="52">
        <f>IF('Town Data'!C33&gt;9,'Town Data'!B33,"*")</f>
        <v>858384.15</v>
      </c>
      <c r="D37" s="44">
        <f>IF('Town Data'!E33&gt;9,'Town Data'!D33,"*")</f>
        <v>53754.34</v>
      </c>
      <c r="E37" s="45">
        <f>IF('Town Data'!G33&gt;9,'Town Data'!F33,"*")</f>
        <v>77402.94</v>
      </c>
      <c r="F37" s="44">
        <f>IF('Town Data'!I33&gt;9,'Town Data'!H33,"*")</f>
        <v>888259</v>
      </c>
      <c r="G37" s="44" t="str">
        <f>IF('Town Data'!K33&gt;9,'Town Data'!J33,"*")</f>
        <v>*</v>
      </c>
      <c r="H37" s="45">
        <f>IF('Town Data'!M33&gt;9,'Town Data'!L33,"*")</f>
        <v>77591</v>
      </c>
      <c r="I37" s="22">
        <f t="shared" si="0"/>
        <v>-0.03363303946258915</v>
      </c>
      <c r="J37" s="22">
        <f t="shared" si="1"/>
      </c>
      <c r="K37" s="22">
        <f>_xlfn.IFERROR((E37-H37)/H37,"")</f>
        <v>-0.002423734711500015</v>
      </c>
      <c r="L37" s="15"/>
    </row>
    <row r="38" spans="1:12" ht="15">
      <c r="A38" s="15"/>
      <c r="B38" s="15" t="str">
        <f>'Town Data'!A34</f>
        <v>NEWPORT</v>
      </c>
      <c r="C38" s="51">
        <f>IF('Town Data'!C34&gt;9,'Town Data'!B34,"*")</f>
        <v>712407.16</v>
      </c>
      <c r="D38" s="47" t="str">
        <f>IF('Town Data'!E34&gt;9,'Town Data'!D34,"*")</f>
        <v>*</v>
      </c>
      <c r="E38" s="48">
        <f>IF('Town Data'!G34&gt;9,'Town Data'!F34,"*")</f>
        <v>93930.99</v>
      </c>
      <c r="F38" s="46">
        <f>IF('Town Data'!I34&gt;9,'Town Data'!H34,"*")</f>
        <v>612588.61</v>
      </c>
      <c r="G38" s="47" t="str">
        <f>IF('Town Data'!K34&gt;9,'Town Data'!J34,"*")</f>
        <v>*</v>
      </c>
      <c r="H38" s="48">
        <f>IF('Town Data'!M34&gt;9,'Town Data'!L34,"*")</f>
        <v>103262.19</v>
      </c>
      <c r="I38" s="9">
        <f t="shared" si="0"/>
        <v>0.16294548800050337</v>
      </c>
      <c r="J38" s="9">
        <f t="shared" si="1"/>
      </c>
      <c r="K38" s="9">
        <f t="shared" si="2"/>
        <v>-0.09036414974348304</v>
      </c>
      <c r="L38" s="15"/>
    </row>
    <row r="39" spans="1:12" ht="15">
      <c r="A39" s="15"/>
      <c r="B39" s="27" t="str">
        <f>'Town Data'!A35</f>
        <v>NORTHFIELD</v>
      </c>
      <c r="C39" s="52">
        <f>IF('Town Data'!C35&gt;9,'Town Data'!B35,"*")</f>
        <v>244657.99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275282.43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-0.11124734695200127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POULTNEY</v>
      </c>
      <c r="C40" s="51">
        <f>IF('Town Data'!C36&gt;9,'Town Data'!B36,"*")</f>
        <v>160812.43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144296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0.11446214725286906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RANDOLPH</v>
      </c>
      <c r="C41" s="52">
        <f>IF('Town Data'!C37&gt;9,'Town Data'!B37,"*")</f>
        <v>485269.68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450455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  <v>0.07728780899312915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RICHMOND</v>
      </c>
      <c r="C42" s="51">
        <f>IF('Town Data'!C38&gt;9,'Town Data'!B38,"*")</f>
        <v>226395.28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ROCKINGHAM</v>
      </c>
      <c r="C43" s="52">
        <f>IF('Town Data'!C39&gt;9,'Town Data'!B39,"*")</f>
        <v>360530.95</v>
      </c>
      <c r="D43" s="44" t="str">
        <f>IF('Town Data'!E39&gt;9,'Town Data'!D39,"*")</f>
        <v>*</v>
      </c>
      <c r="E43" s="45">
        <f>IF('Town Data'!G39&gt;9,'Town Data'!F39,"*")</f>
        <v>99510.29</v>
      </c>
      <c r="F43" s="44">
        <f>IF('Town Data'!I39&gt;9,'Town Data'!H39,"*")</f>
        <v>364979</v>
      </c>
      <c r="G43" s="44" t="str">
        <f>IF('Town Data'!K39&gt;9,'Town Data'!J39,"*")</f>
        <v>*</v>
      </c>
      <c r="H43" s="45">
        <f>IF('Town Data'!M39&gt;9,'Town Data'!L39,"*")</f>
        <v>98144</v>
      </c>
      <c r="I43" s="22">
        <f t="shared" si="0"/>
        <v>-0.012187139534055352</v>
      </c>
      <c r="J43" s="22">
        <f t="shared" si="1"/>
      </c>
      <c r="K43" s="22">
        <f t="shared" si="2"/>
        <v>0.013921278937071992</v>
      </c>
      <c r="L43" s="15"/>
    </row>
    <row r="44" spans="1:12" ht="15">
      <c r="A44" s="15"/>
      <c r="B44" s="15" t="str">
        <f>'Town Data'!A40</f>
        <v>ROYALTON</v>
      </c>
      <c r="C44" s="51">
        <f>IF('Town Data'!C40&gt;9,'Town Data'!B40,"*")</f>
        <v>268918.04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249668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  <v>0.07710255218930731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RUTLAND</v>
      </c>
      <c r="C45" s="52">
        <f>IF('Town Data'!C41&gt;9,'Town Data'!B41,"*")</f>
        <v>3502541.36</v>
      </c>
      <c r="D45" s="44">
        <f>IF('Town Data'!E41&gt;9,'Town Data'!D41,"*")</f>
        <v>435600.46</v>
      </c>
      <c r="E45" s="45">
        <f>IF('Town Data'!G41&gt;9,'Town Data'!F41,"*")</f>
        <v>442105.85</v>
      </c>
      <c r="F45" s="44">
        <f>IF('Town Data'!I41&gt;9,'Town Data'!H41,"*")</f>
        <v>3459584.39</v>
      </c>
      <c r="G45" s="44">
        <f>IF('Town Data'!K41&gt;9,'Town Data'!J41,"*")</f>
        <v>524124</v>
      </c>
      <c r="H45" s="45">
        <f>IF('Town Data'!M41&gt;9,'Town Data'!L41,"*")</f>
        <v>408446.03</v>
      </c>
      <c r="I45" s="22">
        <f t="shared" si="0"/>
        <v>0.012416800735998157</v>
      </c>
      <c r="J45" s="22">
        <f t="shared" si="1"/>
        <v>-0.16889808518594832</v>
      </c>
      <c r="K45" s="22">
        <f t="shared" si="2"/>
        <v>0.08240946790448654</v>
      </c>
      <c r="L45" s="15"/>
    </row>
    <row r="46" spans="1:12" ht="15">
      <c r="A46" s="15"/>
      <c r="B46" s="15" t="str">
        <f>'Town Data'!A42</f>
        <v>SHELBURNE</v>
      </c>
      <c r="C46" s="51">
        <f>IF('Town Data'!C42&gt;9,'Town Data'!B42,"*")</f>
        <v>662382.85</v>
      </c>
      <c r="D46" s="47" t="str">
        <f>IF('Town Data'!E42&gt;9,'Town Data'!D42,"*")</f>
        <v>*</v>
      </c>
      <c r="E46" s="48">
        <f>IF('Town Data'!G42&gt;9,'Town Data'!F42,"*")</f>
        <v>107701.75</v>
      </c>
      <c r="F46" s="46">
        <f>IF('Town Data'!I42&gt;9,'Town Data'!H42,"*")</f>
        <v>666680.92</v>
      </c>
      <c r="G46" s="47" t="str">
        <f>IF('Town Data'!K42&gt;9,'Town Data'!J42,"*")</f>
        <v>*</v>
      </c>
      <c r="H46" s="48">
        <f>IF('Town Data'!M42&gt;9,'Town Data'!L42,"*")</f>
        <v>101143.5</v>
      </c>
      <c r="I46" s="9">
        <f t="shared" si="0"/>
        <v>-0.006446967163842135</v>
      </c>
      <c r="J46" s="9">
        <f t="shared" si="1"/>
      </c>
      <c r="K46" s="9">
        <f t="shared" si="2"/>
        <v>0.06484104267698863</v>
      </c>
      <c r="L46" s="15"/>
    </row>
    <row r="47" spans="1:12" ht="15">
      <c r="A47" s="15"/>
      <c r="B47" s="27" t="str">
        <f>'Town Data'!A43</f>
        <v>SOUTH BURLINGTON</v>
      </c>
      <c r="C47" s="52">
        <f>IF('Town Data'!C43&gt;9,'Town Data'!B43,"*")</f>
        <v>6638837.39</v>
      </c>
      <c r="D47" s="44">
        <f>IF('Town Data'!E43&gt;9,'Town Data'!D43,"*")</f>
        <v>2770658.24</v>
      </c>
      <c r="E47" s="45">
        <f>IF('Town Data'!G43&gt;9,'Town Data'!F43,"*")</f>
        <v>764335</v>
      </c>
      <c r="F47" s="44">
        <f>IF('Town Data'!I43&gt;9,'Town Data'!H43,"*")</f>
        <v>6615202.3</v>
      </c>
      <c r="G47" s="44">
        <f>IF('Town Data'!K43&gt;9,'Town Data'!J43,"*")</f>
        <v>2878665</v>
      </c>
      <c r="H47" s="45">
        <f>IF('Town Data'!M43&gt;9,'Town Data'!L43,"*")</f>
        <v>782078</v>
      </c>
      <c r="I47" s="22">
        <f t="shared" si="0"/>
        <v>0.003572844627895938</v>
      </c>
      <c r="J47" s="22">
        <f t="shared" si="1"/>
        <v>-0.037519739184656696</v>
      </c>
      <c r="K47" s="22">
        <f t="shared" si="2"/>
        <v>-0.0226869954147796</v>
      </c>
      <c r="L47" s="15"/>
    </row>
    <row r="48" spans="1:12" ht="15">
      <c r="A48" s="15"/>
      <c r="B48" s="15" t="str">
        <f>'Town Data'!A44</f>
        <v>SOUTH HERO</v>
      </c>
      <c r="C48" s="51">
        <f>IF('Town Data'!C44&gt;9,'Town Data'!B44,"*")</f>
        <v>116753.76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111806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0.04425308122998761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SPRINGFIELD</v>
      </c>
      <c r="C49" s="52">
        <f>IF('Town Data'!C45&gt;9,'Town Data'!B45,"*")</f>
        <v>778666.78</v>
      </c>
      <c r="D49" s="44" t="str">
        <f>IF('Town Data'!E45&gt;9,'Town Data'!D45,"*")</f>
        <v>*</v>
      </c>
      <c r="E49" s="45">
        <f>IF('Town Data'!G45&gt;9,'Town Data'!F45,"*")</f>
        <v>65298.57</v>
      </c>
      <c r="F49" s="44">
        <f>IF('Town Data'!I45&gt;9,'Town Data'!H45,"*")</f>
        <v>752274</v>
      </c>
      <c r="G49" s="44" t="str">
        <f>IF('Town Data'!K45&gt;9,'Town Data'!J45,"*")</f>
        <v>*</v>
      </c>
      <c r="H49" s="45">
        <f>IF('Town Data'!M45&gt;9,'Town Data'!L45,"*")</f>
        <v>54495</v>
      </c>
      <c r="I49" s="22">
        <f t="shared" si="0"/>
        <v>0.0350839986494283</v>
      </c>
      <c r="J49" s="22">
        <f t="shared" si="1"/>
      </c>
      <c r="K49" s="22">
        <f t="shared" si="2"/>
        <v>0.19824883016790532</v>
      </c>
      <c r="L49" s="15"/>
    </row>
    <row r="50" spans="1:12" ht="15">
      <c r="A50" s="15"/>
      <c r="B50" s="15" t="str">
        <f>'Town Data'!A46</f>
        <v>ST ALBANS</v>
      </c>
      <c r="C50" s="51">
        <f>IF('Town Data'!C46&gt;9,'Town Data'!B46,"*")</f>
        <v>1259519.25</v>
      </c>
      <c r="D50" s="47" t="str">
        <f>IF('Town Data'!E46&gt;9,'Town Data'!D46,"*")</f>
        <v>*</v>
      </c>
      <c r="E50" s="48">
        <f>IF('Town Data'!G46&gt;9,'Town Data'!F46,"*")</f>
        <v>137431.6</v>
      </c>
      <c r="F50" s="46">
        <f>IF('Town Data'!I46&gt;9,'Town Data'!H46,"*")</f>
        <v>1106533.62</v>
      </c>
      <c r="G50" s="47" t="str">
        <f>IF('Town Data'!K46&gt;9,'Town Data'!J46,"*")</f>
        <v>*</v>
      </c>
      <c r="H50" s="48">
        <f>IF('Town Data'!M46&gt;9,'Town Data'!L46,"*")</f>
        <v>145759.75</v>
      </c>
      <c r="I50" s="9">
        <f t="shared" si="0"/>
        <v>0.1382566487225213</v>
      </c>
      <c r="J50" s="9">
        <f t="shared" si="1"/>
      </c>
      <c r="K50" s="9">
        <f t="shared" si="2"/>
        <v>-0.05713614355128898</v>
      </c>
      <c r="L50" s="15"/>
    </row>
    <row r="51" spans="1:12" ht="15">
      <c r="A51" s="15"/>
      <c r="B51" s="27" t="str">
        <f>'Town Data'!A47</f>
        <v>ST ALBANS TOWN</v>
      </c>
      <c r="C51" s="52">
        <f>IF('Town Data'!C47&gt;9,'Town Data'!B47,"*")</f>
        <v>627565.54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779298.84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-0.19470489651954306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ST JOHNSBURY</v>
      </c>
      <c r="C52" s="51">
        <f>IF('Town Data'!C48&gt;9,'Town Data'!B48,"*")</f>
        <v>817482.12</v>
      </c>
      <c r="D52" s="47" t="str">
        <f>IF('Town Data'!E48&gt;9,'Town Data'!D48,"*")</f>
        <v>*</v>
      </c>
      <c r="E52" s="48">
        <f>IF('Town Data'!G48&gt;9,'Town Data'!F48,"*")</f>
        <v>94072.89</v>
      </c>
      <c r="F52" s="46">
        <f>IF('Town Data'!I48&gt;9,'Town Data'!H48,"*")</f>
        <v>767235.4</v>
      </c>
      <c r="G52" s="47" t="str">
        <f>IF('Town Data'!K48&gt;9,'Town Data'!J48,"*")</f>
        <v>*</v>
      </c>
      <c r="H52" s="48">
        <f>IF('Town Data'!M48&gt;9,'Town Data'!L48,"*")</f>
        <v>100389.68</v>
      </c>
      <c r="I52" s="9">
        <f t="shared" si="0"/>
        <v>0.06549061735159765</v>
      </c>
      <c r="J52" s="9">
        <f t="shared" si="1"/>
      </c>
      <c r="K52" s="9">
        <f t="shared" si="2"/>
        <v>-0.06292270281168337</v>
      </c>
      <c r="L52" s="15"/>
    </row>
    <row r="53" spans="1:12" ht="15">
      <c r="A53" s="15"/>
      <c r="B53" s="27" t="str">
        <f>'Town Data'!A49</f>
        <v>STOWE</v>
      </c>
      <c r="C53" s="52">
        <f>IF('Town Data'!C49&gt;9,'Town Data'!B49,"*")</f>
        <v>1979106.49</v>
      </c>
      <c r="D53" s="44">
        <f>IF('Town Data'!E49&gt;9,'Town Data'!D49,"*")</f>
        <v>1930912.19</v>
      </c>
      <c r="E53" s="45">
        <f>IF('Town Data'!G49&gt;9,'Town Data'!F49,"*")</f>
        <v>633338.91</v>
      </c>
      <c r="F53" s="44">
        <f>IF('Town Data'!I49&gt;9,'Town Data'!H49,"*")</f>
        <v>1732938.96</v>
      </c>
      <c r="G53" s="44">
        <f>IF('Town Data'!K49&gt;9,'Town Data'!J49,"*")</f>
        <v>1745900.43</v>
      </c>
      <c r="H53" s="45">
        <f>IF('Town Data'!M49&gt;9,'Town Data'!L49,"*")</f>
        <v>564224</v>
      </c>
      <c r="I53" s="22">
        <f t="shared" si="0"/>
        <v>0.1420520489654177</v>
      </c>
      <c r="J53" s="22">
        <f t="shared" si="1"/>
        <v>0.10596925049156442</v>
      </c>
      <c r="K53" s="22">
        <f t="shared" si="2"/>
        <v>0.12249551596529044</v>
      </c>
      <c r="L53" s="15"/>
    </row>
    <row r="54" spans="1:12" ht="15">
      <c r="A54" s="15"/>
      <c r="B54" s="15" t="str">
        <f>'Town Data'!A50</f>
        <v>SWANTON</v>
      </c>
      <c r="C54" s="51">
        <f>IF('Town Data'!C50&gt;9,'Town Data'!B50,"*")</f>
        <v>412030.08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>
        <f>IF('Town Data'!I50&gt;9,'Town Data'!H50,"*")</f>
        <v>419888.33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  <v>-0.01871509503491083</v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VERGENNES</v>
      </c>
      <c r="C55" s="52">
        <f>IF('Town Data'!C51&gt;9,'Town Data'!B51,"*")</f>
        <v>286805.82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270368.44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0.06079622310947241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WAITSFIELD</v>
      </c>
      <c r="C56" s="51">
        <f>IF('Town Data'!C52&gt;9,'Town Data'!B52,"*")</f>
        <v>416515.21</v>
      </c>
      <c r="D56" s="47">
        <f>IF('Town Data'!E52&gt;9,'Town Data'!D52,"*")</f>
        <v>58961.16</v>
      </c>
      <c r="E56" s="48">
        <f>IF('Town Data'!G52&gt;9,'Town Data'!F52,"*")</f>
        <v>144818.06</v>
      </c>
      <c r="F56" s="46">
        <f>IF('Town Data'!I52&gt;9,'Town Data'!H52,"*")</f>
        <v>435291</v>
      </c>
      <c r="G56" s="47">
        <f>IF('Town Data'!K52&gt;9,'Town Data'!J52,"*")</f>
        <v>59913</v>
      </c>
      <c r="H56" s="48">
        <f>IF('Town Data'!M52&gt;9,'Town Data'!L52,"*")</f>
        <v>128066</v>
      </c>
      <c r="I56" s="9">
        <f t="shared" si="0"/>
        <v>-0.043133880553468784</v>
      </c>
      <c r="J56" s="9">
        <f t="shared" si="1"/>
        <v>-0.015887036202493557</v>
      </c>
      <c r="K56" s="9">
        <f t="shared" si="2"/>
        <v>0.13080802086424187</v>
      </c>
      <c r="L56" s="15"/>
    </row>
    <row r="57" spans="1:12" ht="15">
      <c r="A57" s="15"/>
      <c r="B57" s="27" t="str">
        <f>'Town Data'!A53</f>
        <v>WARREN</v>
      </c>
      <c r="C57" s="52">
        <f>IF('Town Data'!C53&gt;9,'Town Data'!B53,"*")</f>
        <v>157491.14</v>
      </c>
      <c r="D57" s="44">
        <f>IF('Town Data'!E53&gt;9,'Town Data'!D53,"*")</f>
        <v>127902.83</v>
      </c>
      <c r="E57" s="45" t="str">
        <f>IF('Town Data'!G53&gt;9,'Town Data'!F53,"*")</f>
        <v>*</v>
      </c>
      <c r="F57" s="44">
        <f>IF('Town Data'!I53&gt;9,'Town Data'!H53,"*")</f>
        <v>175392</v>
      </c>
      <c r="G57" s="44">
        <f>IF('Town Data'!K53&gt;9,'Town Data'!J53,"*")</f>
        <v>122546</v>
      </c>
      <c r="H57" s="45" t="str">
        <f>IF('Town Data'!M53&gt;9,'Town Data'!L53,"*")</f>
        <v>*</v>
      </c>
      <c r="I57" s="22">
        <f t="shared" si="0"/>
        <v>-0.10206200966976821</v>
      </c>
      <c r="J57" s="22">
        <f t="shared" si="1"/>
        <v>0.043712809883635545</v>
      </c>
      <c r="K57" s="22">
        <f t="shared" si="2"/>
      </c>
      <c r="L57" s="15"/>
    </row>
    <row r="58" spans="1:12" ht="15">
      <c r="A58" s="15"/>
      <c r="B58" s="15" t="str">
        <f>'Town Data'!A54</f>
        <v>WATERBURY</v>
      </c>
      <c r="C58" s="51">
        <f>IF('Town Data'!C54&gt;9,'Town Data'!B54,"*")</f>
        <v>917661.29</v>
      </c>
      <c r="D58" s="47" t="str">
        <f>IF('Town Data'!E54&gt;9,'Town Data'!D54,"*")</f>
        <v>*</v>
      </c>
      <c r="E58" s="48">
        <f>IF('Town Data'!G54&gt;9,'Town Data'!F54,"*")</f>
        <v>278424.52</v>
      </c>
      <c r="F58" s="46">
        <f>IF('Town Data'!I54&gt;9,'Town Data'!H54,"*")</f>
        <v>860279.51</v>
      </c>
      <c r="G58" s="47" t="str">
        <f>IF('Town Data'!K54&gt;9,'Town Data'!J54,"*")</f>
        <v>*</v>
      </c>
      <c r="H58" s="48">
        <f>IF('Town Data'!M54&gt;9,'Town Data'!L54,"*")</f>
        <v>244822</v>
      </c>
      <c r="I58" s="9">
        <f t="shared" si="0"/>
        <v>0.06670132129498241</v>
      </c>
      <c r="J58" s="9">
        <f t="shared" si="1"/>
      </c>
      <c r="K58" s="9">
        <f t="shared" si="2"/>
        <v>0.13725286126246833</v>
      </c>
      <c r="L58" s="15"/>
    </row>
    <row r="59" spans="1:12" ht="15">
      <c r="A59" s="15"/>
      <c r="B59" s="27" t="str">
        <f>'Town Data'!A55</f>
        <v>WEST RUTLAND</v>
      </c>
      <c r="C59" s="52">
        <f>IF('Town Data'!C55&gt;9,'Town Data'!B55,"*")</f>
        <v>114497.15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128514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-0.10906866178003957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WILLISTON</v>
      </c>
      <c r="C60" s="51">
        <f>IF('Town Data'!C56&gt;9,'Town Data'!B56,"*")</f>
        <v>2864283.65</v>
      </c>
      <c r="D60" s="47" t="str">
        <f>IF('Town Data'!E56&gt;9,'Town Data'!D56,"*")</f>
        <v>*</v>
      </c>
      <c r="E60" s="48">
        <f>IF('Town Data'!G56&gt;9,'Town Data'!F56,"*")</f>
        <v>345422.76</v>
      </c>
      <c r="F60" s="46">
        <f>IF('Town Data'!I56&gt;9,'Town Data'!H56,"*")</f>
        <v>2847404</v>
      </c>
      <c r="G60" s="47" t="str">
        <f>IF('Town Data'!K56&gt;9,'Town Data'!J56,"*")</f>
        <v>*</v>
      </c>
      <c r="H60" s="48">
        <f>IF('Town Data'!M56&gt;9,'Town Data'!L56,"*")</f>
        <v>353405</v>
      </c>
      <c r="I60" s="9">
        <f t="shared" si="0"/>
        <v>0.005928083967009917</v>
      </c>
      <c r="J60" s="9">
        <f t="shared" si="1"/>
      </c>
      <c r="K60" s="9">
        <f t="shared" si="2"/>
        <v>-0.022586664025692874</v>
      </c>
      <c r="L60" s="15"/>
    </row>
    <row r="61" spans="1:12" ht="15">
      <c r="A61" s="15"/>
      <c r="B61" s="27" t="str">
        <f>'Town Data'!A57</f>
        <v>WILMINGTON</v>
      </c>
      <c r="C61" s="52">
        <f>IF('Town Data'!C57&gt;9,'Town Data'!B57,"*")</f>
        <v>399045.56</v>
      </c>
      <c r="D61" s="44">
        <f>IF('Town Data'!E57&gt;9,'Town Data'!D57,"*")</f>
        <v>42994.53</v>
      </c>
      <c r="E61" s="45">
        <f>IF('Town Data'!G57&gt;9,'Town Data'!F57,"*")</f>
        <v>84307.35</v>
      </c>
      <c r="F61" s="44">
        <f>IF('Town Data'!I57&gt;9,'Town Data'!H57,"*")</f>
        <v>310428.11</v>
      </c>
      <c r="G61" s="44">
        <f>IF('Town Data'!K57&gt;9,'Town Data'!J57,"*")</f>
        <v>62116</v>
      </c>
      <c r="H61" s="45">
        <f>IF('Town Data'!M57&gt;9,'Town Data'!L57,"*")</f>
        <v>46805</v>
      </c>
      <c r="I61" s="22">
        <f t="shared" si="0"/>
        <v>0.2854685099232799</v>
      </c>
      <c r="J61" s="22">
        <f t="shared" si="1"/>
        <v>-0.30783485736364224</v>
      </c>
      <c r="K61" s="22">
        <f t="shared" si="2"/>
        <v>0.8012466616814444</v>
      </c>
      <c r="L61" s="15"/>
    </row>
    <row r="62" spans="1:12" ht="15">
      <c r="A62" s="15"/>
      <c r="B62" s="15" t="str">
        <f>'Town Data'!A58</f>
        <v>WINDSOR</v>
      </c>
      <c r="C62" s="51">
        <f>IF('Town Data'!C58&gt;9,'Town Data'!B58,"*")</f>
        <v>206143.01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190204.84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0.08379476568524762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WINHALL</v>
      </c>
      <c r="C63" s="52" t="str">
        <f>IF('Town Data'!C59&gt;9,'Town Data'!B59,"*")</f>
        <v>*</v>
      </c>
      <c r="D63" s="44">
        <f>IF('Town Data'!E59&gt;9,'Town Data'!D59,"*")</f>
        <v>218876.41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>
        <f>IF('Town Data'!K59&gt;9,'Town Data'!J59,"*")</f>
        <v>49866</v>
      </c>
      <c r="H63" s="45" t="str">
        <f>IF('Town Data'!M59&gt;9,'Town Data'!L59,"*")</f>
        <v>*</v>
      </c>
      <c r="I63" s="22">
        <f t="shared" si="0"/>
      </c>
      <c r="J63" s="22">
        <f t="shared" si="1"/>
        <v>3.3892915012232785</v>
      </c>
      <c r="K63" s="22">
        <f t="shared" si="2"/>
      </c>
      <c r="L63" s="15"/>
    </row>
    <row r="64" spans="1:12" ht="15">
      <c r="A64" s="15"/>
      <c r="B64" s="15" t="str">
        <f>'Town Data'!A60</f>
        <v>WINOOSKI</v>
      </c>
      <c r="C64" s="51">
        <f>IF('Town Data'!C60&gt;9,'Town Data'!B60,"*")</f>
        <v>794173.41</v>
      </c>
      <c r="D64" s="47" t="str">
        <f>IF('Town Data'!E60&gt;9,'Town Data'!D60,"*")</f>
        <v>*</v>
      </c>
      <c r="E64" s="48">
        <f>IF('Town Data'!G60&gt;9,'Town Data'!F60,"*")</f>
        <v>308053.62</v>
      </c>
      <c r="F64" s="46">
        <f>IF('Town Data'!I60&gt;9,'Town Data'!H60,"*")</f>
        <v>652986.69</v>
      </c>
      <c r="G64" s="47" t="str">
        <f>IF('Town Data'!K60&gt;9,'Town Data'!J60,"*")</f>
        <v>*</v>
      </c>
      <c r="H64" s="48">
        <f>IF('Town Data'!M60&gt;9,'Town Data'!L60,"*")</f>
        <v>221197.06</v>
      </c>
      <c r="I64" s="9">
        <f t="shared" si="0"/>
        <v>0.21621684203088443</v>
      </c>
      <c r="J64" s="9">
        <f t="shared" si="1"/>
      </c>
      <c r="K64" s="9">
        <f t="shared" si="2"/>
        <v>0.39266597847186574</v>
      </c>
      <c r="L64" s="15"/>
    </row>
    <row r="65" spans="1:12" ht="15">
      <c r="A65" s="15"/>
      <c r="B65" s="27" t="str">
        <f>'Town Data'!A61</f>
        <v>WOODSTOCK</v>
      </c>
      <c r="C65" s="52">
        <f>IF('Town Data'!C61&gt;9,'Town Data'!B61,"*")</f>
        <v>877149.72</v>
      </c>
      <c r="D65" s="44">
        <f>IF('Town Data'!E61&gt;9,'Town Data'!D61,"*")</f>
        <v>950514.88</v>
      </c>
      <c r="E65" s="45">
        <f>IF('Town Data'!G61&gt;9,'Town Data'!F61,"*")</f>
        <v>263379.92</v>
      </c>
      <c r="F65" s="44">
        <f>IF('Town Data'!I61&gt;9,'Town Data'!H61,"*")</f>
        <v>836301</v>
      </c>
      <c r="G65" s="44">
        <f>IF('Town Data'!K61&gt;9,'Town Data'!J61,"*")</f>
        <v>816425</v>
      </c>
      <c r="H65" s="45">
        <f>IF('Town Data'!M61&gt;9,'Town Data'!L61,"*")</f>
        <v>260247</v>
      </c>
      <c r="I65" s="22">
        <f t="shared" si="0"/>
        <v>0.048844518899295794</v>
      </c>
      <c r="J65" s="22">
        <f t="shared" si="1"/>
        <v>0.16424029151483602</v>
      </c>
      <c r="K65" s="22">
        <f t="shared" si="2"/>
        <v>0.012038255964525945</v>
      </c>
      <c r="L65" s="15"/>
    </row>
    <row r="66" spans="1:12" ht="15">
      <c r="A66" s="15"/>
      <c r="B66" s="15">
        <f>'Town Data'!A62</f>
        <v>0</v>
      </c>
      <c r="C66" s="51" t="str">
        <f>IF('Town Data'!C62&gt;9,'Town Data'!B62,"*")</f>
        <v>*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>
        <f>'Town Data'!A63</f>
        <v>0</v>
      </c>
      <c r="C67" s="52" t="str">
        <f>IF('Town Data'!C63&gt;9,'Town Data'!B63,"*")</f>
        <v>*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7">
      <selection activeCell="I12" sqref="I12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77">
        <v>1981834.17</v>
      </c>
      <c r="C2" s="40">
        <v>50</v>
      </c>
      <c r="D2" s="40">
        <v>0</v>
      </c>
      <c r="E2" s="40">
        <v>0</v>
      </c>
      <c r="F2" s="77">
        <v>287139.55</v>
      </c>
      <c r="G2" s="40">
        <v>24</v>
      </c>
      <c r="H2" s="77">
        <v>1787831.88</v>
      </c>
      <c r="I2" s="40">
        <v>51</v>
      </c>
      <c r="J2" s="40">
        <v>0</v>
      </c>
      <c r="K2" s="40">
        <v>0</v>
      </c>
      <c r="L2" s="77">
        <v>254176.12</v>
      </c>
      <c r="M2" s="40">
        <v>28</v>
      </c>
    </row>
    <row r="3" spans="1:13" ht="15">
      <c r="A3" s="39" t="s">
        <v>63</v>
      </c>
      <c r="B3" s="77">
        <v>108356.77</v>
      </c>
      <c r="C3" s="40">
        <v>11</v>
      </c>
      <c r="D3" s="40">
        <v>0</v>
      </c>
      <c r="E3" s="40">
        <v>0</v>
      </c>
      <c r="F3" s="40">
        <v>0</v>
      </c>
      <c r="G3" s="40">
        <v>0</v>
      </c>
      <c r="H3" s="77">
        <v>103857</v>
      </c>
      <c r="I3" s="40">
        <v>10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77">
        <v>1867486.72</v>
      </c>
      <c r="C4" s="40">
        <v>65</v>
      </c>
      <c r="D4" s="77">
        <v>345894.94</v>
      </c>
      <c r="E4" s="40">
        <v>21</v>
      </c>
      <c r="F4" s="77">
        <v>274893.08</v>
      </c>
      <c r="G4" s="40">
        <v>27</v>
      </c>
      <c r="H4" s="77">
        <v>1796577.37</v>
      </c>
      <c r="I4" s="40">
        <v>64</v>
      </c>
      <c r="J4" s="77">
        <v>325319.3</v>
      </c>
      <c r="K4" s="40">
        <v>22</v>
      </c>
      <c r="L4" s="77">
        <v>253592.7</v>
      </c>
      <c r="M4" s="40">
        <v>24</v>
      </c>
    </row>
    <row r="5" spans="1:13" ht="15">
      <c r="A5" s="39" t="s">
        <v>65</v>
      </c>
      <c r="B5" s="77">
        <v>324726.67</v>
      </c>
      <c r="C5" s="40">
        <v>11</v>
      </c>
      <c r="D5" s="40">
        <v>0</v>
      </c>
      <c r="E5" s="40">
        <v>0</v>
      </c>
      <c r="F5" s="40">
        <v>0</v>
      </c>
      <c r="G5" s="40">
        <v>0</v>
      </c>
      <c r="H5" s="77">
        <v>308144.15</v>
      </c>
      <c r="I5" s="40">
        <v>11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77">
        <v>352318.3</v>
      </c>
      <c r="C6" s="40">
        <v>21</v>
      </c>
      <c r="D6" s="40">
        <v>0</v>
      </c>
      <c r="E6" s="40">
        <v>0</v>
      </c>
      <c r="F6" s="40">
        <v>0</v>
      </c>
      <c r="G6" s="40">
        <v>0</v>
      </c>
      <c r="H6" s="77">
        <v>339840</v>
      </c>
      <c r="I6" s="40">
        <v>21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77">
        <v>2934234.27</v>
      </c>
      <c r="C7" s="40">
        <v>86</v>
      </c>
      <c r="D7" s="77">
        <v>502506.08</v>
      </c>
      <c r="E7" s="40">
        <v>18</v>
      </c>
      <c r="F7" s="77">
        <v>410217.77</v>
      </c>
      <c r="G7" s="40">
        <v>37</v>
      </c>
      <c r="H7" s="77">
        <v>2803948</v>
      </c>
      <c r="I7" s="40">
        <v>90</v>
      </c>
      <c r="J7" s="77">
        <v>519696</v>
      </c>
      <c r="K7" s="40">
        <v>19</v>
      </c>
      <c r="L7" s="77">
        <v>403730</v>
      </c>
      <c r="M7" s="40">
        <v>38</v>
      </c>
    </row>
    <row r="8" spans="1:13" ht="15">
      <c r="A8" s="39" t="s">
        <v>68</v>
      </c>
      <c r="B8" s="77">
        <v>320088.4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77">
        <v>304241</v>
      </c>
      <c r="I8" s="40">
        <v>15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77">
        <v>7628037.13</v>
      </c>
      <c r="C9" s="40">
        <v>175</v>
      </c>
      <c r="D9" s="77">
        <v>2429348.75</v>
      </c>
      <c r="E9" s="40">
        <v>29</v>
      </c>
      <c r="F9" s="77">
        <v>2516159.48</v>
      </c>
      <c r="G9" s="40">
        <v>90</v>
      </c>
      <c r="H9" s="77">
        <v>7244661.84</v>
      </c>
      <c r="I9" s="40">
        <v>178</v>
      </c>
      <c r="J9" s="77">
        <v>1993679.5</v>
      </c>
      <c r="K9" s="40">
        <v>22</v>
      </c>
      <c r="L9" s="77">
        <v>2344194.5</v>
      </c>
      <c r="M9" s="40">
        <v>93</v>
      </c>
    </row>
    <row r="10" spans="1:13" ht="15">
      <c r="A10" s="39" t="s">
        <v>70</v>
      </c>
      <c r="B10" s="77">
        <v>320988.75</v>
      </c>
      <c r="C10" s="40">
        <v>15</v>
      </c>
      <c r="D10" s="40">
        <v>0</v>
      </c>
      <c r="E10" s="40">
        <v>0</v>
      </c>
      <c r="F10" s="40">
        <v>0</v>
      </c>
      <c r="G10" s="40">
        <v>0</v>
      </c>
      <c r="H10" s="77">
        <v>285407.4</v>
      </c>
      <c r="I10" s="40">
        <v>15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71</v>
      </c>
      <c r="B11" s="77">
        <v>286060.96</v>
      </c>
      <c r="C11" s="40">
        <v>16</v>
      </c>
      <c r="D11" s="40">
        <v>0</v>
      </c>
      <c r="E11" s="40">
        <v>0</v>
      </c>
      <c r="F11" s="40">
        <v>0</v>
      </c>
      <c r="G11" s="40">
        <v>0</v>
      </c>
      <c r="H11" s="77">
        <v>256667</v>
      </c>
      <c r="I11" s="40">
        <v>14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77">
        <v>225478.65</v>
      </c>
      <c r="C12" s="40">
        <v>17</v>
      </c>
      <c r="D12" s="77">
        <v>42232.57</v>
      </c>
      <c r="E12" s="40">
        <v>11</v>
      </c>
      <c r="F12" s="40">
        <v>0</v>
      </c>
      <c r="G12" s="40">
        <v>0</v>
      </c>
      <c r="H12" s="77">
        <v>207884</v>
      </c>
      <c r="I12" s="40">
        <v>17</v>
      </c>
      <c r="J12" s="77">
        <v>39390</v>
      </c>
      <c r="K12" s="40">
        <v>11</v>
      </c>
      <c r="L12" s="40">
        <v>0</v>
      </c>
      <c r="M12" s="40">
        <v>0</v>
      </c>
    </row>
    <row r="13" spans="1:13" ht="15">
      <c r="A13" s="39" t="s">
        <v>73</v>
      </c>
      <c r="B13" s="77">
        <v>1803385.52</v>
      </c>
      <c r="C13" s="40">
        <v>48</v>
      </c>
      <c r="D13" s="40">
        <v>0</v>
      </c>
      <c r="E13" s="40">
        <v>0</v>
      </c>
      <c r="F13" s="77">
        <v>263023.53</v>
      </c>
      <c r="G13" s="40">
        <v>17</v>
      </c>
      <c r="H13" s="77">
        <v>1641825</v>
      </c>
      <c r="I13" s="40">
        <v>49</v>
      </c>
      <c r="J13" s="40">
        <v>0</v>
      </c>
      <c r="K13" s="40">
        <v>0</v>
      </c>
      <c r="L13" s="77">
        <v>232565</v>
      </c>
      <c r="M13" s="40">
        <v>19</v>
      </c>
    </row>
    <row r="14" spans="1:13" ht="15">
      <c r="A14" s="39" t="s">
        <v>74</v>
      </c>
      <c r="B14" s="77">
        <v>605691.36</v>
      </c>
      <c r="C14" s="40">
        <v>18</v>
      </c>
      <c r="D14" s="40">
        <v>0</v>
      </c>
      <c r="E14" s="40">
        <v>0</v>
      </c>
      <c r="F14" s="40">
        <v>0</v>
      </c>
      <c r="G14" s="40">
        <v>0</v>
      </c>
      <c r="H14" s="77">
        <v>564336</v>
      </c>
      <c r="I14" s="40">
        <v>18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75</v>
      </c>
      <c r="B15" s="77">
        <v>295240.56</v>
      </c>
      <c r="C15" s="40">
        <v>10</v>
      </c>
      <c r="D15" s="40">
        <v>0</v>
      </c>
      <c r="E15" s="40">
        <v>0</v>
      </c>
      <c r="F15" s="40">
        <v>0</v>
      </c>
      <c r="G15" s="40">
        <v>0</v>
      </c>
      <c r="H15" s="77">
        <v>267444</v>
      </c>
      <c r="I15" s="40">
        <v>11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77">
        <v>288199.44</v>
      </c>
      <c r="C16" s="40">
        <v>19</v>
      </c>
      <c r="D16" s="77">
        <v>136312.4</v>
      </c>
      <c r="E16" s="40">
        <v>23</v>
      </c>
      <c r="F16" s="77">
        <v>97445.54</v>
      </c>
      <c r="G16" s="40">
        <v>13</v>
      </c>
      <c r="H16" s="77">
        <v>352299.59</v>
      </c>
      <c r="I16" s="40">
        <v>25</v>
      </c>
      <c r="J16" s="77">
        <v>119932.34</v>
      </c>
      <c r="K16" s="40">
        <v>27</v>
      </c>
      <c r="L16" s="77">
        <v>127692.62</v>
      </c>
      <c r="M16" s="40">
        <v>15</v>
      </c>
    </row>
    <row r="17" spans="1:13" ht="15">
      <c r="A17" s="39" t="s">
        <v>77</v>
      </c>
      <c r="B17" s="77">
        <v>305397.27</v>
      </c>
      <c r="C17" s="40">
        <v>16</v>
      </c>
      <c r="D17" s="40">
        <v>0</v>
      </c>
      <c r="E17" s="40">
        <v>0</v>
      </c>
      <c r="F17" s="40">
        <v>0</v>
      </c>
      <c r="G17" s="40">
        <v>0</v>
      </c>
      <c r="H17" s="77">
        <v>293204.89</v>
      </c>
      <c r="I17" s="40">
        <v>17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77">
        <v>2522416.46</v>
      </c>
      <c r="C18" s="40">
        <v>72</v>
      </c>
      <c r="D18" s="40">
        <v>0</v>
      </c>
      <c r="E18" s="40">
        <v>0</v>
      </c>
      <c r="F18" s="77">
        <v>262197.65</v>
      </c>
      <c r="G18" s="40">
        <v>19</v>
      </c>
      <c r="H18" s="77">
        <v>2595763</v>
      </c>
      <c r="I18" s="40">
        <v>74</v>
      </c>
      <c r="J18" s="40">
        <v>0</v>
      </c>
      <c r="K18" s="40">
        <v>0</v>
      </c>
      <c r="L18" s="77">
        <v>283285</v>
      </c>
      <c r="M18" s="40">
        <v>22</v>
      </c>
    </row>
    <row r="19" spans="1:13" ht="15">
      <c r="A19" s="39" t="s">
        <v>79</v>
      </c>
      <c r="B19" s="77">
        <v>377575.45</v>
      </c>
      <c r="C19" s="40">
        <v>14</v>
      </c>
      <c r="D19" s="40">
        <v>0</v>
      </c>
      <c r="E19" s="40">
        <v>0</v>
      </c>
      <c r="F19" s="40">
        <v>0</v>
      </c>
      <c r="G19" s="40">
        <v>0</v>
      </c>
      <c r="H19" s="77">
        <v>340126.64</v>
      </c>
      <c r="I19" s="40">
        <v>16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80</v>
      </c>
      <c r="B20" s="77">
        <v>198275.12</v>
      </c>
      <c r="C20" s="40">
        <v>11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77">
        <v>210957.42</v>
      </c>
      <c r="C21" s="40">
        <v>13</v>
      </c>
      <c r="D21" s="40">
        <v>0</v>
      </c>
      <c r="E21" s="40">
        <v>0</v>
      </c>
      <c r="F21" s="40">
        <v>0</v>
      </c>
      <c r="G21" s="40">
        <v>0</v>
      </c>
      <c r="H21" s="77">
        <v>235307.4</v>
      </c>
      <c r="I21" s="40">
        <v>14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82</v>
      </c>
      <c r="B22" s="77">
        <v>1368447.85</v>
      </c>
      <c r="C22" s="40">
        <v>36</v>
      </c>
      <c r="D22" s="77">
        <v>852368.84</v>
      </c>
      <c r="E22" s="40">
        <v>19</v>
      </c>
      <c r="F22" s="77">
        <v>191805.43</v>
      </c>
      <c r="G22" s="40">
        <v>13</v>
      </c>
      <c r="H22" s="77">
        <v>1297767.46</v>
      </c>
      <c r="I22" s="40">
        <v>43</v>
      </c>
      <c r="J22" s="77">
        <v>827038.94</v>
      </c>
      <c r="K22" s="40">
        <v>18</v>
      </c>
      <c r="L22" s="77">
        <v>173759.8</v>
      </c>
      <c r="M22" s="40">
        <v>16</v>
      </c>
    </row>
    <row r="23" spans="1:13" ht="15">
      <c r="A23" s="39" t="s">
        <v>83</v>
      </c>
      <c r="B23" s="77">
        <v>379899.46</v>
      </c>
      <c r="C23" s="40">
        <v>13</v>
      </c>
      <c r="D23" s="40">
        <v>0</v>
      </c>
      <c r="E23" s="40">
        <v>0</v>
      </c>
      <c r="F23" s="40">
        <v>0</v>
      </c>
      <c r="G23" s="40">
        <v>0</v>
      </c>
      <c r="H23" s="77">
        <v>366379.78</v>
      </c>
      <c r="I23" s="40">
        <v>12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77">
        <v>174821.95</v>
      </c>
      <c r="C24" s="40">
        <v>10</v>
      </c>
      <c r="D24" s="40">
        <v>0</v>
      </c>
      <c r="E24" s="40">
        <v>0</v>
      </c>
      <c r="F24" s="40">
        <v>0</v>
      </c>
      <c r="G24" s="40">
        <v>0</v>
      </c>
      <c r="H24" s="77">
        <v>190522</v>
      </c>
      <c r="I24" s="40">
        <v>12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77">
        <v>815177.99</v>
      </c>
      <c r="C25" s="40">
        <v>31</v>
      </c>
      <c r="D25" s="77">
        <v>657816.58</v>
      </c>
      <c r="E25" s="40">
        <v>40</v>
      </c>
      <c r="F25" s="77">
        <v>347178.01</v>
      </c>
      <c r="G25" s="40">
        <v>25</v>
      </c>
      <c r="H25" s="77">
        <v>977395.91</v>
      </c>
      <c r="I25" s="40">
        <v>37</v>
      </c>
      <c r="J25" s="77">
        <v>759963.3</v>
      </c>
      <c r="K25" s="40">
        <v>42</v>
      </c>
      <c r="L25" s="77">
        <v>466811.74</v>
      </c>
      <c r="M25" s="40">
        <v>29</v>
      </c>
    </row>
    <row r="26" spans="1:13" ht="15">
      <c r="A26" s="39" t="s">
        <v>86</v>
      </c>
      <c r="B26" s="77">
        <v>139054.72</v>
      </c>
      <c r="C26" s="40">
        <v>11</v>
      </c>
      <c r="D26" s="40">
        <v>0</v>
      </c>
      <c r="E26" s="40">
        <v>0</v>
      </c>
      <c r="F26" s="40">
        <v>0</v>
      </c>
      <c r="G26" s="40">
        <v>0</v>
      </c>
      <c r="H26" s="77">
        <v>152909.79</v>
      </c>
      <c r="I26" s="40">
        <v>10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77">
        <v>671088.53</v>
      </c>
      <c r="C27" s="40">
        <v>35</v>
      </c>
      <c r="D27" s="77">
        <v>161074.02</v>
      </c>
      <c r="E27" s="40">
        <v>22</v>
      </c>
      <c r="F27" s="77">
        <v>186746.46</v>
      </c>
      <c r="G27" s="40">
        <v>22</v>
      </c>
      <c r="H27" s="77">
        <v>681520</v>
      </c>
      <c r="I27" s="40">
        <v>35</v>
      </c>
      <c r="J27" s="77">
        <v>238571</v>
      </c>
      <c r="K27" s="40">
        <v>29</v>
      </c>
      <c r="L27" s="77">
        <v>204270</v>
      </c>
      <c r="M27" s="40">
        <v>20</v>
      </c>
    </row>
    <row r="28" spans="1:13" ht="15">
      <c r="A28" s="39" t="s">
        <v>88</v>
      </c>
      <c r="B28" s="77">
        <v>768701.28</v>
      </c>
      <c r="C28" s="40">
        <v>28</v>
      </c>
      <c r="D28" s="40">
        <v>0</v>
      </c>
      <c r="E28" s="40">
        <v>0</v>
      </c>
      <c r="F28" s="77">
        <v>88999.63</v>
      </c>
      <c r="G28" s="40">
        <v>14</v>
      </c>
      <c r="H28" s="77">
        <v>686479.4</v>
      </c>
      <c r="I28" s="40">
        <v>28</v>
      </c>
      <c r="J28" s="40">
        <v>0</v>
      </c>
      <c r="K28" s="40">
        <v>0</v>
      </c>
      <c r="L28" s="77">
        <v>93548.65</v>
      </c>
      <c r="M28" s="40">
        <v>14</v>
      </c>
    </row>
    <row r="29" spans="1:13" ht="15">
      <c r="A29" s="39" t="s">
        <v>89</v>
      </c>
      <c r="B29" s="77">
        <v>1617824.58</v>
      </c>
      <c r="C29" s="40">
        <v>53</v>
      </c>
      <c r="D29" s="77">
        <v>1035468.57</v>
      </c>
      <c r="E29" s="40">
        <v>26</v>
      </c>
      <c r="F29" s="77">
        <v>343805.43</v>
      </c>
      <c r="G29" s="40">
        <v>30</v>
      </c>
      <c r="H29" s="77">
        <v>1571302.29</v>
      </c>
      <c r="I29" s="40">
        <v>56</v>
      </c>
      <c r="J29" s="77">
        <v>1041358.75</v>
      </c>
      <c r="K29" s="40">
        <v>30</v>
      </c>
      <c r="L29" s="77">
        <v>347997.24</v>
      </c>
      <c r="M29" s="40">
        <v>33</v>
      </c>
    </row>
    <row r="30" spans="1:13" ht="15">
      <c r="A30" s="39" t="s">
        <v>90</v>
      </c>
      <c r="B30" s="77">
        <v>1635158.77</v>
      </c>
      <c r="C30" s="40">
        <v>47</v>
      </c>
      <c r="D30" s="40">
        <v>0</v>
      </c>
      <c r="E30" s="40">
        <v>0</v>
      </c>
      <c r="F30" s="77">
        <v>253844.54</v>
      </c>
      <c r="G30" s="40">
        <v>21</v>
      </c>
      <c r="H30" s="77">
        <v>1570227.65</v>
      </c>
      <c r="I30" s="40">
        <v>48</v>
      </c>
      <c r="J30" s="40">
        <v>0</v>
      </c>
      <c r="K30" s="40">
        <v>0</v>
      </c>
      <c r="L30" s="77">
        <v>244851.5</v>
      </c>
      <c r="M30" s="40">
        <v>23</v>
      </c>
    </row>
    <row r="31" spans="1:13" ht="15">
      <c r="A31" s="39" t="s">
        <v>91</v>
      </c>
      <c r="B31" s="77">
        <v>781409.91</v>
      </c>
      <c r="C31" s="40">
        <v>19</v>
      </c>
      <c r="D31" s="40">
        <v>0</v>
      </c>
      <c r="E31" s="40">
        <v>0</v>
      </c>
      <c r="F31" s="40">
        <v>0</v>
      </c>
      <c r="G31" s="40">
        <v>0</v>
      </c>
      <c r="H31" s="77">
        <v>688646</v>
      </c>
      <c r="I31" s="40">
        <v>17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92</v>
      </c>
      <c r="B32" s="77">
        <v>1777881.79</v>
      </c>
      <c r="C32" s="40">
        <v>52</v>
      </c>
      <c r="D32" s="77">
        <v>207841.4</v>
      </c>
      <c r="E32" s="40">
        <v>11</v>
      </c>
      <c r="F32" s="77">
        <v>342698.72</v>
      </c>
      <c r="G32" s="40">
        <v>26</v>
      </c>
      <c r="H32" s="77">
        <v>1667309.24</v>
      </c>
      <c r="I32" s="40">
        <v>52</v>
      </c>
      <c r="J32" s="77">
        <v>198339</v>
      </c>
      <c r="K32" s="40">
        <v>10</v>
      </c>
      <c r="L32" s="77">
        <v>320538</v>
      </c>
      <c r="M32" s="40">
        <v>27</v>
      </c>
    </row>
    <row r="33" spans="1:13" ht="15">
      <c r="A33" s="39" t="s">
        <v>93</v>
      </c>
      <c r="B33" s="77">
        <v>858384.15</v>
      </c>
      <c r="C33" s="40">
        <v>25</v>
      </c>
      <c r="D33" s="77">
        <v>53754.34</v>
      </c>
      <c r="E33" s="40">
        <v>10</v>
      </c>
      <c r="F33" s="77">
        <v>77402.94</v>
      </c>
      <c r="G33" s="40">
        <v>12</v>
      </c>
      <c r="H33" s="77">
        <v>888259</v>
      </c>
      <c r="I33" s="40">
        <v>29</v>
      </c>
      <c r="J33" s="40">
        <v>0</v>
      </c>
      <c r="K33" s="40">
        <v>0</v>
      </c>
      <c r="L33" s="77">
        <v>77591</v>
      </c>
      <c r="M33" s="40">
        <v>13</v>
      </c>
    </row>
    <row r="34" spans="1:13" ht="15">
      <c r="A34" s="39" t="s">
        <v>94</v>
      </c>
      <c r="B34" s="77">
        <v>712407.16</v>
      </c>
      <c r="C34" s="40">
        <v>31</v>
      </c>
      <c r="D34" s="40">
        <v>0</v>
      </c>
      <c r="E34" s="40">
        <v>0</v>
      </c>
      <c r="F34" s="77">
        <v>93930.99</v>
      </c>
      <c r="G34" s="40">
        <v>14</v>
      </c>
      <c r="H34" s="77">
        <v>612588.61</v>
      </c>
      <c r="I34" s="40">
        <v>27</v>
      </c>
      <c r="J34" s="40">
        <v>0</v>
      </c>
      <c r="K34" s="40">
        <v>0</v>
      </c>
      <c r="L34" s="77">
        <v>103262.19</v>
      </c>
      <c r="M34" s="40">
        <v>14</v>
      </c>
    </row>
    <row r="35" spans="1:13" ht="15">
      <c r="A35" s="39" t="s">
        <v>95</v>
      </c>
      <c r="B35" s="77">
        <v>244657.99</v>
      </c>
      <c r="C35" s="40">
        <v>15</v>
      </c>
      <c r="D35" s="40">
        <v>0</v>
      </c>
      <c r="E35" s="40">
        <v>0</v>
      </c>
      <c r="F35" s="40">
        <v>0</v>
      </c>
      <c r="G35" s="40">
        <v>0</v>
      </c>
      <c r="H35" s="77">
        <v>275282.43</v>
      </c>
      <c r="I35" s="40">
        <v>19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77">
        <v>160812.43</v>
      </c>
      <c r="C36" s="40">
        <v>11</v>
      </c>
      <c r="D36" s="40">
        <v>0</v>
      </c>
      <c r="E36" s="40">
        <v>0</v>
      </c>
      <c r="F36" s="40">
        <v>0</v>
      </c>
      <c r="G36" s="40">
        <v>0</v>
      </c>
      <c r="H36" s="77">
        <v>144296</v>
      </c>
      <c r="I36" s="40">
        <v>10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97</v>
      </c>
      <c r="B37" s="77">
        <v>485269.68</v>
      </c>
      <c r="C37" s="40">
        <v>25</v>
      </c>
      <c r="D37" s="40">
        <v>0</v>
      </c>
      <c r="E37" s="40">
        <v>0</v>
      </c>
      <c r="F37" s="40">
        <v>0</v>
      </c>
      <c r="G37" s="40">
        <v>0</v>
      </c>
      <c r="H37" s="77">
        <v>450455</v>
      </c>
      <c r="I37" s="40">
        <v>21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98</v>
      </c>
      <c r="B38" s="77">
        <v>226395.28</v>
      </c>
      <c r="C38" s="40">
        <v>10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99</v>
      </c>
      <c r="B39" s="77">
        <v>360530.95</v>
      </c>
      <c r="C39" s="40">
        <v>26</v>
      </c>
      <c r="D39" s="40">
        <v>0</v>
      </c>
      <c r="E39" s="40">
        <v>0</v>
      </c>
      <c r="F39" s="77">
        <v>99510.29</v>
      </c>
      <c r="G39" s="40">
        <v>13</v>
      </c>
      <c r="H39" s="77">
        <v>364979</v>
      </c>
      <c r="I39" s="40">
        <v>32</v>
      </c>
      <c r="J39" s="40">
        <v>0</v>
      </c>
      <c r="K39" s="40">
        <v>0</v>
      </c>
      <c r="L39" s="77">
        <v>98144</v>
      </c>
      <c r="M39" s="40">
        <v>12</v>
      </c>
    </row>
    <row r="40" spans="1:13" ht="15">
      <c r="A40" s="39" t="s">
        <v>100</v>
      </c>
      <c r="B40" s="77">
        <v>268918.04</v>
      </c>
      <c r="C40" s="40">
        <v>10</v>
      </c>
      <c r="D40" s="40">
        <v>0</v>
      </c>
      <c r="E40" s="40">
        <v>0</v>
      </c>
      <c r="F40" s="40">
        <v>0</v>
      </c>
      <c r="G40" s="40">
        <v>0</v>
      </c>
      <c r="H40" s="77">
        <v>249668</v>
      </c>
      <c r="I40" s="40">
        <v>10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101</v>
      </c>
      <c r="B41" s="77">
        <v>3502541.36</v>
      </c>
      <c r="C41" s="40">
        <v>99</v>
      </c>
      <c r="D41" s="77">
        <v>435600.46</v>
      </c>
      <c r="E41" s="40">
        <v>12</v>
      </c>
      <c r="F41" s="77">
        <v>442105.85</v>
      </c>
      <c r="G41" s="40">
        <v>41</v>
      </c>
      <c r="H41" s="77">
        <v>3459584.39</v>
      </c>
      <c r="I41" s="40">
        <v>99</v>
      </c>
      <c r="J41" s="77">
        <v>524124</v>
      </c>
      <c r="K41" s="40">
        <v>14</v>
      </c>
      <c r="L41" s="77">
        <v>408446.03</v>
      </c>
      <c r="M41" s="40">
        <v>42</v>
      </c>
    </row>
    <row r="42" spans="1:13" ht="15">
      <c r="A42" s="39" t="s">
        <v>102</v>
      </c>
      <c r="B42" s="77">
        <v>662382.85</v>
      </c>
      <c r="C42" s="40">
        <v>28</v>
      </c>
      <c r="D42" s="40">
        <v>0</v>
      </c>
      <c r="E42" s="40">
        <v>0</v>
      </c>
      <c r="F42" s="77">
        <v>107701.75</v>
      </c>
      <c r="G42" s="40">
        <v>15</v>
      </c>
      <c r="H42" s="77">
        <v>666680.92</v>
      </c>
      <c r="I42" s="40">
        <v>31</v>
      </c>
      <c r="J42" s="40">
        <v>0</v>
      </c>
      <c r="K42" s="40">
        <v>0</v>
      </c>
      <c r="L42" s="77">
        <v>101143.5</v>
      </c>
      <c r="M42" s="40">
        <v>17</v>
      </c>
    </row>
    <row r="43" spans="1:13" ht="15">
      <c r="A43" s="39" t="s">
        <v>103</v>
      </c>
      <c r="B43" s="77">
        <v>6638837.39</v>
      </c>
      <c r="C43" s="40">
        <v>95</v>
      </c>
      <c r="D43" s="77">
        <v>2770658.24</v>
      </c>
      <c r="E43" s="40">
        <v>16</v>
      </c>
      <c r="F43" s="77">
        <v>764335</v>
      </c>
      <c r="G43" s="40">
        <v>37</v>
      </c>
      <c r="H43" s="77">
        <v>6615202.3</v>
      </c>
      <c r="I43" s="40">
        <v>94</v>
      </c>
      <c r="J43" s="77">
        <v>2878665</v>
      </c>
      <c r="K43" s="40">
        <v>18</v>
      </c>
      <c r="L43" s="77">
        <v>782078</v>
      </c>
      <c r="M43" s="40">
        <v>38</v>
      </c>
    </row>
    <row r="44" spans="1:13" ht="15">
      <c r="A44" s="39" t="s">
        <v>104</v>
      </c>
      <c r="B44" s="77">
        <v>116753.76</v>
      </c>
      <c r="C44" s="40">
        <v>10</v>
      </c>
      <c r="D44" s="40">
        <v>0</v>
      </c>
      <c r="E44" s="40">
        <v>0</v>
      </c>
      <c r="F44" s="40">
        <v>0</v>
      </c>
      <c r="G44" s="40">
        <v>0</v>
      </c>
      <c r="H44" s="77">
        <v>111806</v>
      </c>
      <c r="I44" s="40">
        <v>10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105</v>
      </c>
      <c r="B45" s="77">
        <v>778666.78</v>
      </c>
      <c r="C45" s="40">
        <v>31</v>
      </c>
      <c r="D45" s="40">
        <v>0</v>
      </c>
      <c r="E45" s="40">
        <v>0</v>
      </c>
      <c r="F45" s="77">
        <v>65298.57</v>
      </c>
      <c r="G45" s="40">
        <v>14</v>
      </c>
      <c r="H45" s="77">
        <v>752274</v>
      </c>
      <c r="I45" s="40">
        <v>31</v>
      </c>
      <c r="J45" s="40">
        <v>0</v>
      </c>
      <c r="K45" s="40">
        <v>0</v>
      </c>
      <c r="L45" s="77">
        <v>54495</v>
      </c>
      <c r="M45" s="40">
        <v>13</v>
      </c>
    </row>
    <row r="46" spans="1:13" ht="15">
      <c r="A46" s="39" t="s">
        <v>106</v>
      </c>
      <c r="B46" s="77">
        <v>1259519.25</v>
      </c>
      <c r="C46" s="40">
        <v>41</v>
      </c>
      <c r="D46" s="40">
        <v>0</v>
      </c>
      <c r="E46" s="40">
        <v>0</v>
      </c>
      <c r="F46" s="77">
        <v>137431.6</v>
      </c>
      <c r="G46" s="40">
        <v>17</v>
      </c>
      <c r="H46" s="77">
        <v>1106533.62</v>
      </c>
      <c r="I46" s="40">
        <v>40</v>
      </c>
      <c r="J46" s="40">
        <v>0</v>
      </c>
      <c r="K46" s="40">
        <v>0</v>
      </c>
      <c r="L46" s="77">
        <v>145759.75</v>
      </c>
      <c r="M46" s="40">
        <v>19</v>
      </c>
    </row>
    <row r="47" spans="1:13" ht="15">
      <c r="A47" s="39" t="s">
        <v>107</v>
      </c>
      <c r="B47" s="77">
        <v>627565.54</v>
      </c>
      <c r="C47" s="40">
        <v>13</v>
      </c>
      <c r="D47" s="40">
        <v>0</v>
      </c>
      <c r="E47" s="40">
        <v>0</v>
      </c>
      <c r="F47" s="40">
        <v>0</v>
      </c>
      <c r="G47" s="40">
        <v>0</v>
      </c>
      <c r="H47" s="77">
        <v>779298.84</v>
      </c>
      <c r="I47" s="40">
        <v>15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77">
        <v>817482.12</v>
      </c>
      <c r="C48" s="40">
        <v>42</v>
      </c>
      <c r="D48" s="40">
        <v>0</v>
      </c>
      <c r="E48" s="40">
        <v>0</v>
      </c>
      <c r="F48" s="77">
        <v>94072.89</v>
      </c>
      <c r="G48" s="40">
        <v>18</v>
      </c>
      <c r="H48" s="77">
        <v>767235.4</v>
      </c>
      <c r="I48" s="40">
        <v>41</v>
      </c>
      <c r="J48" s="40">
        <v>0</v>
      </c>
      <c r="K48" s="40">
        <v>0</v>
      </c>
      <c r="L48" s="77">
        <v>100389.68</v>
      </c>
      <c r="M48" s="40">
        <v>18</v>
      </c>
    </row>
    <row r="49" spans="1:13" ht="15">
      <c r="A49" s="39" t="s">
        <v>109</v>
      </c>
      <c r="B49" s="77">
        <v>1979106.49</v>
      </c>
      <c r="C49" s="40">
        <v>57</v>
      </c>
      <c r="D49" s="77">
        <v>1930912.19</v>
      </c>
      <c r="E49" s="40">
        <v>65</v>
      </c>
      <c r="F49" s="77">
        <v>633338.91</v>
      </c>
      <c r="G49" s="40">
        <v>37</v>
      </c>
      <c r="H49" s="77">
        <v>1732938.96</v>
      </c>
      <c r="I49" s="40">
        <v>53</v>
      </c>
      <c r="J49" s="77">
        <v>1745900.43</v>
      </c>
      <c r="K49" s="40">
        <v>61</v>
      </c>
      <c r="L49" s="77">
        <v>564224</v>
      </c>
      <c r="M49" s="40">
        <v>34</v>
      </c>
    </row>
    <row r="50" spans="1:13" ht="15">
      <c r="A50" s="39" t="s">
        <v>110</v>
      </c>
      <c r="B50" s="77">
        <v>412030.08</v>
      </c>
      <c r="C50" s="40">
        <v>15</v>
      </c>
      <c r="D50" s="40">
        <v>0</v>
      </c>
      <c r="E50" s="40">
        <v>0</v>
      </c>
      <c r="F50" s="40">
        <v>0</v>
      </c>
      <c r="G50" s="40">
        <v>0</v>
      </c>
      <c r="H50" s="77">
        <v>419888.33</v>
      </c>
      <c r="I50" s="40">
        <v>17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111</v>
      </c>
      <c r="B51" s="77">
        <v>286805.82</v>
      </c>
      <c r="C51" s="40">
        <v>14</v>
      </c>
      <c r="D51" s="40">
        <v>0</v>
      </c>
      <c r="E51" s="40">
        <v>0</v>
      </c>
      <c r="F51" s="40">
        <v>0</v>
      </c>
      <c r="G51" s="40">
        <v>0</v>
      </c>
      <c r="H51" s="77">
        <v>270368.44</v>
      </c>
      <c r="I51" s="40">
        <v>14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112</v>
      </c>
      <c r="B52" s="77">
        <v>416515.21</v>
      </c>
      <c r="C52" s="40">
        <v>24</v>
      </c>
      <c r="D52" s="77">
        <v>58961.16</v>
      </c>
      <c r="E52" s="40">
        <v>12</v>
      </c>
      <c r="F52" s="77">
        <v>144818.06</v>
      </c>
      <c r="G52" s="40">
        <v>13</v>
      </c>
      <c r="H52" s="77">
        <v>435291</v>
      </c>
      <c r="I52" s="40">
        <v>24</v>
      </c>
      <c r="J52" s="77">
        <v>59913</v>
      </c>
      <c r="K52" s="40">
        <v>12</v>
      </c>
      <c r="L52" s="77">
        <v>128066</v>
      </c>
      <c r="M52" s="40">
        <v>13</v>
      </c>
    </row>
    <row r="53" spans="1:13" ht="15">
      <c r="A53" s="39" t="s">
        <v>113</v>
      </c>
      <c r="B53" s="77">
        <v>157491.14</v>
      </c>
      <c r="C53" s="40">
        <v>13</v>
      </c>
      <c r="D53" s="77">
        <v>127902.83</v>
      </c>
      <c r="E53" s="40">
        <v>16</v>
      </c>
      <c r="F53" s="40">
        <v>0</v>
      </c>
      <c r="G53" s="40">
        <v>0</v>
      </c>
      <c r="H53" s="77">
        <v>175392</v>
      </c>
      <c r="I53" s="40">
        <v>14</v>
      </c>
      <c r="J53" s="77">
        <v>122546</v>
      </c>
      <c r="K53" s="40">
        <v>13</v>
      </c>
      <c r="L53" s="40">
        <v>0</v>
      </c>
      <c r="M53" s="40">
        <v>0</v>
      </c>
    </row>
    <row r="54" spans="1:13" ht="15">
      <c r="A54" s="39" t="s">
        <v>114</v>
      </c>
      <c r="B54" s="77">
        <v>917661.29</v>
      </c>
      <c r="C54" s="40">
        <v>37</v>
      </c>
      <c r="D54" s="40">
        <v>0</v>
      </c>
      <c r="E54" s="40">
        <v>0</v>
      </c>
      <c r="F54" s="77">
        <v>278424.52</v>
      </c>
      <c r="G54" s="40">
        <v>15</v>
      </c>
      <c r="H54" s="77">
        <v>860279.51</v>
      </c>
      <c r="I54" s="40">
        <v>36</v>
      </c>
      <c r="J54" s="40">
        <v>0</v>
      </c>
      <c r="K54" s="40">
        <v>0</v>
      </c>
      <c r="L54" s="77">
        <v>244822</v>
      </c>
      <c r="M54" s="40">
        <v>16</v>
      </c>
    </row>
    <row r="55" spans="1:13" ht="15">
      <c r="A55" s="39" t="s">
        <v>115</v>
      </c>
      <c r="B55" s="77">
        <v>114497.15</v>
      </c>
      <c r="C55" s="40">
        <v>11</v>
      </c>
      <c r="D55" s="40">
        <v>0</v>
      </c>
      <c r="E55" s="40">
        <v>0</v>
      </c>
      <c r="F55" s="40">
        <v>0</v>
      </c>
      <c r="G55" s="40">
        <v>0</v>
      </c>
      <c r="H55" s="77">
        <v>128514</v>
      </c>
      <c r="I55" s="40">
        <v>10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116</v>
      </c>
      <c r="B56" s="77">
        <v>2864283.65</v>
      </c>
      <c r="C56" s="40">
        <v>41</v>
      </c>
      <c r="D56" s="40">
        <v>0</v>
      </c>
      <c r="E56" s="40">
        <v>0</v>
      </c>
      <c r="F56" s="77">
        <v>345422.76</v>
      </c>
      <c r="G56" s="40">
        <v>17</v>
      </c>
      <c r="H56" s="77">
        <v>2847404</v>
      </c>
      <c r="I56" s="40">
        <v>43</v>
      </c>
      <c r="J56" s="40">
        <v>0</v>
      </c>
      <c r="K56" s="40">
        <v>0</v>
      </c>
      <c r="L56" s="77">
        <v>353405</v>
      </c>
      <c r="M56" s="40">
        <v>18</v>
      </c>
    </row>
    <row r="57" spans="1:13" ht="15">
      <c r="A57" s="39" t="s">
        <v>117</v>
      </c>
      <c r="B57" s="77">
        <v>399045.56</v>
      </c>
      <c r="C57" s="40">
        <v>17</v>
      </c>
      <c r="D57" s="77">
        <v>42994.53</v>
      </c>
      <c r="E57" s="40">
        <v>19</v>
      </c>
      <c r="F57" s="77">
        <v>84307.35</v>
      </c>
      <c r="G57" s="40">
        <v>11</v>
      </c>
      <c r="H57" s="77">
        <v>310428.11</v>
      </c>
      <c r="I57" s="40">
        <v>15</v>
      </c>
      <c r="J57" s="77">
        <v>62116</v>
      </c>
      <c r="K57" s="40">
        <v>18</v>
      </c>
      <c r="L57" s="77">
        <v>46805</v>
      </c>
      <c r="M57" s="40">
        <v>11</v>
      </c>
    </row>
    <row r="58" spans="1:13" ht="15">
      <c r="A58" s="39" t="s">
        <v>118</v>
      </c>
      <c r="B58" s="77">
        <v>206143.01</v>
      </c>
      <c r="C58" s="40">
        <v>10</v>
      </c>
      <c r="D58" s="40">
        <v>0</v>
      </c>
      <c r="E58" s="40">
        <v>0</v>
      </c>
      <c r="F58" s="40">
        <v>0</v>
      </c>
      <c r="G58" s="40">
        <v>0</v>
      </c>
      <c r="H58" s="77">
        <v>190204.84</v>
      </c>
      <c r="I58" s="40">
        <v>10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0</v>
      </c>
      <c r="C59" s="40">
        <v>0</v>
      </c>
      <c r="D59" s="77">
        <v>218876.41</v>
      </c>
      <c r="E59" s="40">
        <v>14</v>
      </c>
      <c r="F59" s="40">
        <v>0</v>
      </c>
      <c r="G59" s="40">
        <v>0</v>
      </c>
      <c r="H59" s="40">
        <v>0</v>
      </c>
      <c r="I59" s="40">
        <v>0</v>
      </c>
      <c r="J59" s="77">
        <v>49866</v>
      </c>
      <c r="K59" s="40">
        <v>10</v>
      </c>
      <c r="L59" s="40">
        <v>0</v>
      </c>
      <c r="M59" s="40">
        <v>0</v>
      </c>
    </row>
    <row r="60" spans="1:13" ht="15">
      <c r="A60" s="39" t="s">
        <v>120</v>
      </c>
      <c r="B60" s="77">
        <v>794173.41</v>
      </c>
      <c r="C60" s="40">
        <v>31</v>
      </c>
      <c r="D60" s="40">
        <v>0</v>
      </c>
      <c r="E60" s="40">
        <v>0</v>
      </c>
      <c r="F60" s="77">
        <v>308053.62</v>
      </c>
      <c r="G60" s="40">
        <v>15</v>
      </c>
      <c r="H60" s="77">
        <v>652986.69</v>
      </c>
      <c r="I60" s="40">
        <v>27</v>
      </c>
      <c r="J60" s="40">
        <v>0</v>
      </c>
      <c r="K60" s="40">
        <v>0</v>
      </c>
      <c r="L60" s="77">
        <v>221197.06</v>
      </c>
      <c r="M60" s="40">
        <v>15</v>
      </c>
    </row>
    <row r="61" spans="1:13" ht="15">
      <c r="A61" s="39" t="s">
        <v>121</v>
      </c>
      <c r="B61" s="77">
        <v>877149.72</v>
      </c>
      <c r="C61" s="40">
        <v>21</v>
      </c>
      <c r="D61" s="77">
        <v>950514.88</v>
      </c>
      <c r="E61" s="40">
        <v>20</v>
      </c>
      <c r="F61" s="77">
        <v>263379.92</v>
      </c>
      <c r="G61" s="40">
        <v>11</v>
      </c>
      <c r="H61" s="77">
        <v>836301</v>
      </c>
      <c r="I61" s="40">
        <v>22</v>
      </c>
      <c r="J61" s="77">
        <v>816425</v>
      </c>
      <c r="K61" s="40">
        <v>27</v>
      </c>
      <c r="L61" s="77">
        <v>260247</v>
      </c>
      <c r="M61" s="40">
        <v>16</v>
      </c>
    </row>
    <row r="62" spans="1:13" ht="1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76">
        <v>2741077.79</v>
      </c>
      <c r="C2" s="37">
        <v>114</v>
      </c>
      <c r="D2" s="76">
        <v>485263.43</v>
      </c>
      <c r="E2" s="37">
        <v>43</v>
      </c>
      <c r="F2" s="76">
        <v>422831.72</v>
      </c>
      <c r="G2" s="37">
        <v>48</v>
      </c>
      <c r="H2" s="76">
        <v>2526060.48</v>
      </c>
      <c r="I2" s="37">
        <v>116</v>
      </c>
      <c r="J2" s="76">
        <v>496661.7</v>
      </c>
      <c r="K2" s="37">
        <v>39</v>
      </c>
      <c r="L2" s="76">
        <v>425901</v>
      </c>
      <c r="M2" s="38">
        <v>51</v>
      </c>
      <c r="N2" s="36"/>
      <c r="O2" s="36"/>
      <c r="P2" s="36"/>
      <c r="Q2" s="36"/>
      <c r="R2" s="36"/>
    </row>
    <row r="3" spans="1:18" ht="15">
      <c r="A3" s="36" t="s">
        <v>48</v>
      </c>
      <c r="B3" s="76">
        <v>4096626.13</v>
      </c>
      <c r="C3" s="37">
        <v>157</v>
      </c>
      <c r="D3" s="76">
        <v>1757486.51</v>
      </c>
      <c r="E3" s="37">
        <v>88</v>
      </c>
      <c r="F3" s="76">
        <v>736234.09</v>
      </c>
      <c r="G3" s="37">
        <v>75</v>
      </c>
      <c r="H3" s="76">
        <v>3951389.07</v>
      </c>
      <c r="I3" s="37">
        <v>164</v>
      </c>
      <c r="J3" s="76">
        <v>1591592.05</v>
      </c>
      <c r="K3" s="37">
        <v>97</v>
      </c>
      <c r="L3" s="76">
        <v>703147.94</v>
      </c>
      <c r="M3" s="38">
        <v>79</v>
      </c>
      <c r="N3" s="36"/>
      <c r="O3" s="36"/>
      <c r="P3" s="36"/>
      <c r="Q3" s="36"/>
      <c r="R3" s="36"/>
    </row>
    <row r="4" spans="1:18" ht="15">
      <c r="A4" s="36" t="s">
        <v>49</v>
      </c>
      <c r="B4" s="76">
        <v>2037199.08</v>
      </c>
      <c r="C4" s="37">
        <v>101</v>
      </c>
      <c r="D4" s="76">
        <v>283921.67</v>
      </c>
      <c r="E4" s="37">
        <v>25</v>
      </c>
      <c r="F4" s="76">
        <v>238181.63</v>
      </c>
      <c r="G4" s="37">
        <v>44</v>
      </c>
      <c r="H4" s="76">
        <v>1926886.2</v>
      </c>
      <c r="I4" s="37">
        <v>101</v>
      </c>
      <c r="J4" s="76">
        <v>262853.25</v>
      </c>
      <c r="K4" s="37">
        <v>27</v>
      </c>
      <c r="L4" s="76">
        <v>257860.33</v>
      </c>
      <c r="M4" s="38">
        <v>42</v>
      </c>
      <c r="N4" s="36"/>
      <c r="O4" s="36"/>
      <c r="P4" s="36"/>
      <c r="Q4" s="36"/>
      <c r="R4" s="36"/>
    </row>
    <row r="5" spans="1:18" ht="15">
      <c r="A5" s="36" t="s">
        <v>50</v>
      </c>
      <c r="B5" s="76">
        <v>24625435.05</v>
      </c>
      <c r="C5" s="37">
        <v>551</v>
      </c>
      <c r="D5" s="76">
        <v>6906173.79</v>
      </c>
      <c r="E5" s="37">
        <v>86</v>
      </c>
      <c r="F5" s="76">
        <v>4769789.49</v>
      </c>
      <c r="G5" s="37">
        <v>236</v>
      </c>
      <c r="H5" s="76">
        <v>23789269.53</v>
      </c>
      <c r="I5" s="37">
        <v>556</v>
      </c>
      <c r="J5" s="76">
        <v>6844436</v>
      </c>
      <c r="K5" s="37">
        <v>80</v>
      </c>
      <c r="L5" s="76">
        <v>4463619.56</v>
      </c>
      <c r="M5" s="38">
        <v>241</v>
      </c>
      <c r="N5" s="36"/>
      <c r="O5" s="36"/>
      <c r="P5" s="36"/>
      <c r="Q5" s="36"/>
      <c r="R5" s="36"/>
    </row>
    <row r="6" spans="1:18" ht="15">
      <c r="A6" s="36" t="s">
        <v>51</v>
      </c>
      <c r="B6" s="76">
        <v>92205.41</v>
      </c>
      <c r="C6" s="37">
        <v>13</v>
      </c>
      <c r="D6" s="36">
        <v>0</v>
      </c>
      <c r="E6" s="37">
        <v>0</v>
      </c>
      <c r="F6" s="36">
        <v>0</v>
      </c>
      <c r="G6" s="37">
        <v>0</v>
      </c>
      <c r="H6" s="76">
        <v>145984.16</v>
      </c>
      <c r="I6" s="37">
        <v>16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76">
        <v>3158020.42</v>
      </c>
      <c r="C7" s="37">
        <v>127</v>
      </c>
      <c r="D7" s="76">
        <v>210070.73</v>
      </c>
      <c r="E7" s="37">
        <v>22</v>
      </c>
      <c r="F7" s="76">
        <v>239338.99</v>
      </c>
      <c r="G7" s="37">
        <v>44</v>
      </c>
      <c r="H7" s="76">
        <v>3031714.43</v>
      </c>
      <c r="I7" s="37">
        <v>128</v>
      </c>
      <c r="J7" s="76">
        <v>224763.52</v>
      </c>
      <c r="K7" s="37">
        <v>22</v>
      </c>
      <c r="L7" s="76">
        <v>245108.32</v>
      </c>
      <c r="M7" s="38">
        <v>47</v>
      </c>
      <c r="N7" s="36"/>
      <c r="O7" s="36"/>
      <c r="P7" s="36"/>
      <c r="Q7" s="36"/>
      <c r="R7" s="36"/>
    </row>
    <row r="8" spans="1:18" ht="15">
      <c r="A8" s="36" t="s">
        <v>53</v>
      </c>
      <c r="B8" s="76">
        <v>255096.3</v>
      </c>
      <c r="C8" s="37">
        <v>25</v>
      </c>
      <c r="D8" s="36">
        <v>0</v>
      </c>
      <c r="E8" s="37">
        <v>0</v>
      </c>
      <c r="F8" s="36">
        <v>0</v>
      </c>
      <c r="G8" s="37">
        <v>0</v>
      </c>
      <c r="H8" s="76">
        <v>207880</v>
      </c>
      <c r="I8" s="37">
        <v>24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76">
        <v>3386080.46</v>
      </c>
      <c r="C9" s="37">
        <v>117</v>
      </c>
      <c r="D9" s="76">
        <v>2127743.15</v>
      </c>
      <c r="E9" s="37">
        <v>96</v>
      </c>
      <c r="F9" s="76">
        <v>817083</v>
      </c>
      <c r="G9" s="37">
        <v>62</v>
      </c>
      <c r="H9" s="76">
        <v>3134598.36</v>
      </c>
      <c r="I9" s="37">
        <v>119</v>
      </c>
      <c r="J9" s="76">
        <v>1918734.43</v>
      </c>
      <c r="K9" s="37">
        <v>87</v>
      </c>
      <c r="L9" s="76">
        <v>760835</v>
      </c>
      <c r="M9" s="38">
        <v>61</v>
      </c>
      <c r="N9" s="36"/>
      <c r="O9" s="36"/>
      <c r="P9" s="36"/>
      <c r="Q9" s="36"/>
      <c r="R9" s="36"/>
    </row>
    <row r="10" spans="1:18" ht="15">
      <c r="A10" s="36" t="s">
        <v>55</v>
      </c>
      <c r="B10" s="76">
        <v>1314742.56</v>
      </c>
      <c r="C10" s="37">
        <v>66</v>
      </c>
      <c r="D10" s="76">
        <v>138330.35</v>
      </c>
      <c r="E10" s="37">
        <v>16</v>
      </c>
      <c r="F10" s="76">
        <v>125932.87</v>
      </c>
      <c r="G10" s="37">
        <v>22</v>
      </c>
      <c r="H10" s="76">
        <v>1262233.52</v>
      </c>
      <c r="I10" s="37">
        <v>64</v>
      </c>
      <c r="J10" s="76">
        <v>124624.24</v>
      </c>
      <c r="K10" s="37">
        <v>15</v>
      </c>
      <c r="L10" s="76">
        <v>138741.67</v>
      </c>
      <c r="M10" s="38">
        <v>21</v>
      </c>
      <c r="N10" s="36"/>
      <c r="O10" s="36"/>
      <c r="P10" s="36"/>
      <c r="Q10" s="36"/>
      <c r="R10" s="36"/>
    </row>
    <row r="11" spans="1:18" ht="15">
      <c r="A11" s="36" t="s">
        <v>56</v>
      </c>
      <c r="B11" s="76">
        <v>1737151.84</v>
      </c>
      <c r="C11" s="37">
        <v>92</v>
      </c>
      <c r="D11" s="76">
        <v>278015.65</v>
      </c>
      <c r="E11" s="37">
        <v>37</v>
      </c>
      <c r="F11" s="76">
        <v>251961.86</v>
      </c>
      <c r="G11" s="37">
        <v>32</v>
      </c>
      <c r="H11" s="76">
        <v>1581754.61</v>
      </c>
      <c r="I11" s="37">
        <v>88</v>
      </c>
      <c r="J11" s="76">
        <v>330327</v>
      </c>
      <c r="K11" s="37">
        <v>34</v>
      </c>
      <c r="L11" s="76">
        <v>259632.69</v>
      </c>
      <c r="M11" s="38">
        <v>33</v>
      </c>
      <c r="N11" s="36"/>
      <c r="O11" s="36"/>
      <c r="P11" s="36"/>
      <c r="Q11" s="36"/>
      <c r="R11" s="36"/>
    </row>
    <row r="12" spans="1:18" ht="15">
      <c r="A12" s="36" t="s">
        <v>57</v>
      </c>
      <c r="B12" s="76">
        <v>2190396.59</v>
      </c>
      <c r="C12" s="37">
        <v>57</v>
      </c>
      <c r="D12" s="76">
        <v>1060594.54</v>
      </c>
      <c r="E12" s="37">
        <v>15</v>
      </c>
      <c r="F12" s="36">
        <v>0</v>
      </c>
      <c r="G12" s="37">
        <v>0</v>
      </c>
      <c r="H12" s="76">
        <v>1932869.37</v>
      </c>
      <c r="I12" s="37">
        <v>33</v>
      </c>
      <c r="J12" s="76">
        <v>953483</v>
      </c>
      <c r="K12" s="37">
        <v>14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76">
        <v>6641427.82</v>
      </c>
      <c r="C13" s="37">
        <v>259</v>
      </c>
      <c r="D13" s="76">
        <v>1632067.47</v>
      </c>
      <c r="E13" s="37">
        <v>99</v>
      </c>
      <c r="F13" s="76">
        <v>1163205.41</v>
      </c>
      <c r="G13" s="37">
        <v>105</v>
      </c>
      <c r="H13" s="76">
        <v>6616788.13</v>
      </c>
      <c r="I13" s="37">
        <v>266</v>
      </c>
      <c r="J13" s="76">
        <v>1833509.3</v>
      </c>
      <c r="K13" s="37">
        <v>106</v>
      </c>
      <c r="L13" s="76">
        <v>1212673.69</v>
      </c>
      <c r="M13" s="38">
        <v>108</v>
      </c>
      <c r="N13" s="36"/>
      <c r="O13" s="36"/>
      <c r="P13" s="36"/>
      <c r="Q13" s="36"/>
      <c r="R13" s="36"/>
    </row>
    <row r="14" spans="1:18" ht="15">
      <c r="A14" s="36" t="s">
        <v>59</v>
      </c>
      <c r="B14" s="76">
        <v>6462894.84</v>
      </c>
      <c r="C14" s="37">
        <v>231</v>
      </c>
      <c r="D14" s="76">
        <v>942453.85</v>
      </c>
      <c r="E14" s="37">
        <v>79</v>
      </c>
      <c r="F14" s="76">
        <v>1192734.73</v>
      </c>
      <c r="G14" s="37">
        <v>97</v>
      </c>
      <c r="H14" s="76">
        <v>6177297.4</v>
      </c>
      <c r="I14" s="37">
        <v>239</v>
      </c>
      <c r="J14" s="76">
        <v>946595.55</v>
      </c>
      <c r="K14" s="37">
        <v>73</v>
      </c>
      <c r="L14" s="76">
        <v>1117898.47</v>
      </c>
      <c r="M14" s="38">
        <v>106</v>
      </c>
      <c r="N14" s="36"/>
      <c r="O14" s="36"/>
      <c r="P14" s="36"/>
      <c r="Q14" s="36"/>
      <c r="R14" s="36"/>
    </row>
    <row r="15" spans="1:18" ht="15">
      <c r="A15" s="36" t="s">
        <v>60</v>
      </c>
      <c r="B15" s="76">
        <v>4975220.22</v>
      </c>
      <c r="C15" s="37">
        <v>210</v>
      </c>
      <c r="D15" s="76">
        <v>1148146.88</v>
      </c>
      <c r="E15" s="37">
        <v>113</v>
      </c>
      <c r="F15" s="76">
        <v>893821.53</v>
      </c>
      <c r="G15" s="37">
        <v>101</v>
      </c>
      <c r="H15" s="76">
        <v>4816459.03</v>
      </c>
      <c r="I15" s="37">
        <v>221</v>
      </c>
      <c r="J15" s="76">
        <v>1145821.34</v>
      </c>
      <c r="K15" s="37">
        <v>115</v>
      </c>
      <c r="L15" s="76">
        <v>882800.72</v>
      </c>
      <c r="M15" s="38">
        <v>101</v>
      </c>
      <c r="N15" s="36"/>
      <c r="O15" s="36"/>
      <c r="P15" s="36"/>
      <c r="Q15" s="36"/>
      <c r="R15" s="36"/>
    </row>
    <row r="16" spans="1:18" ht="15">
      <c r="A16" s="36" t="s">
        <v>61</v>
      </c>
      <c r="B16" s="76">
        <v>5624795.59</v>
      </c>
      <c r="C16" s="37">
        <v>227</v>
      </c>
      <c r="D16" s="76">
        <v>3058055.43</v>
      </c>
      <c r="E16" s="37">
        <v>126</v>
      </c>
      <c r="F16" s="76">
        <v>1146398.42</v>
      </c>
      <c r="G16" s="37">
        <v>104</v>
      </c>
      <c r="H16" s="76">
        <v>5369894.3</v>
      </c>
      <c r="I16" s="37">
        <v>239</v>
      </c>
      <c r="J16" s="76">
        <v>2939433.17</v>
      </c>
      <c r="K16" s="37">
        <v>138</v>
      </c>
      <c r="L16" s="76">
        <v>1115977.8</v>
      </c>
      <c r="M16" s="38">
        <v>110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2016-05-31T21:20:55Z</dcterms:modified>
  <cp:category/>
  <cp:version/>
  <cp:contentType/>
  <cp:contentStatus/>
</cp:coreProperties>
</file>