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<sst xmlns="http://schemas.openxmlformats.org/spreadsheetml/2006/main" count="162" uniqueCount="126">
  <si>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</si>
  <si>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</si>
  <si>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</si>
  <si>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</si>
  <si>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</si>
  <si>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</si>
  <si>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</si>
  <si>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</si>
  <si>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</si>
  <si>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</si>
  <si>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</si>
  <si>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</si>
  <si>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</si>
  <si>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</si>
  <si>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</si>
  <si>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</si>
  <si>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</si>
  <si>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</si>
  <si>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</si>
  <si>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</si>
  <si>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</si>
  <si>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</si>
  <si>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</si>
  <si>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</si>
  <si>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</si>
  <si>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</si>
  <si>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</si>
  <si>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</si>
  <si>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</si>
  <si>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</si>
  <si>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</si>
  <si>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</si>
  <si>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</si>
  <si>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</si>
  <si>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</si>
  <si>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</si>
  <si>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</si>
  <si>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</si>
  <si>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</si>
  <si>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</si>
  <si>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</si>
  <si>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</si>
  <si>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</si>
  <si>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</si>
  <si>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</si>
  <si>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</si>
  <si>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</si>
  <si>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ARLINGTON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</si>
  <si>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</si>
  <si>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</si>
  <si>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</si>
  <si>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</si>
  <si>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</si>
  <si>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</si>
  <si>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</si>
  <si>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</si>
  <si>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</si>
  <si>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</si>
  <si>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</si>
  <si>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</si>
  <si>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</si>
  <si>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</si>
  <si>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</si>
  <si>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</si>
  <si>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</si>
  <si>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</si>
  <si>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</si>
  <si>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</si>
  <si>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</si>
  <si>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</si>
  <si>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</si>
  <si>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</si>
  <si>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</si>
  <si>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</si>
  <si>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</si>
  <si>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</si>
  <si>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</si>
  <si>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</si>
  <si>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</si>
  <si>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</si>
  <si>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</si>
  <si>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</si>
  <si>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</si>
  <si>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</si>
  <si>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</si>
  <si>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PUTNEY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</si>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</sst>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G24" sqref="G2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42278</v>
      </c>
      <c r="F7" s="3" t="s">
        <v>3</v>
      </c>
      <c r="G7" s="5">
        <v>42308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E17" sqref="E1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10/01/2015 - 10/31/2015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10/01/2014 - 10/31/2014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90023183.72999999</v>
      </c>
      <c r="D6" s="42">
        <f>SUM(D7:D51)</f>
        <v>46675817.06</v>
      </c>
      <c r="E6" s="43">
        <f>SUM(E7:E51)</f>
        <v>16953263.400000002</v>
      </c>
      <c r="F6" s="41">
        <f>SUM(F7:F51)</f>
        <v>83776883.85000001</v>
      </c>
      <c r="G6" s="42">
        <f>SUM(G7:G51)</f>
        <v>44198831.00999999</v>
      </c>
      <c r="H6" s="43">
        <f>SUM(H7:H51)</f>
        <v>15824832.84</v>
      </c>
      <c r="I6" s="20">
        <f>_xlfn.IFERROR((C6-F6)/F6,"")</f>
        <v>0.07455875168601153</v>
      </c>
      <c r="J6" s="20">
        <f>_xlfn.IFERROR((D6-G6)/G6,"")</f>
        <v>0.0560418905522545</v>
      </c>
      <c r="K6" s="20">
        <f>_xlfn.IFERROR((E6-H6)/H6,"")</f>
        <v>0.07130758166036984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3867168.32</v>
      </c>
      <c r="D7" s="44">
        <f>IF('County Data'!E2&gt;9,'County Data'!D2,"*")</f>
        <v>1567296.34</v>
      </c>
      <c r="E7" s="45">
        <f>IF('County Data'!G2&gt;9,'County Data'!F2,"*")</f>
        <v>728590.06</v>
      </c>
      <c r="F7" s="44">
        <f>IF('County Data'!I2&gt;9,'County Data'!H2,"*")</f>
        <v>3569211.54</v>
      </c>
      <c r="G7" s="44">
        <f>IF('County Data'!K2&gt;9,'County Data'!J2,"*")</f>
        <v>1477514.5</v>
      </c>
      <c r="H7" s="45">
        <f>IF('County Data'!M2&gt;9,'County Data'!L2,"*")</f>
        <v>684678</v>
      </c>
      <c r="I7" s="22">
        <f aca="true" t="shared" si="0" ref="I7:I50">_xlfn.IFERROR((C7-F7)/F7,"")</f>
        <v>0.08347972000561216</v>
      </c>
      <c r="J7" s="22">
        <f aca="true" t="shared" si="1" ref="J7:J50">_xlfn.IFERROR((D7-G7)/G7,"")</f>
        <v>0.060765454416860265</v>
      </c>
      <c r="K7" s="22">
        <f aca="true" t="shared" si="2" ref="K7:K50">_xlfn.IFERROR((E7-H7)/H7,"")</f>
        <v>0.06413534537402991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5967011.09</v>
      </c>
      <c r="D8" s="44">
        <f>IF('County Data'!E3&gt;9,'County Data'!D3,"*")</f>
        <v>4357395.12</v>
      </c>
      <c r="E8" s="45">
        <f>IF('County Data'!G3&gt;9,'County Data'!F3,"*")</f>
        <v>1255266.71</v>
      </c>
      <c r="F8" s="44">
        <f>IF('County Data'!I3&gt;9,'County Data'!H3,"*")</f>
        <v>5759728.95</v>
      </c>
      <c r="G8" s="44">
        <f>IF('County Data'!K3&gt;9,'County Data'!J3,"*")</f>
        <v>4106753.28</v>
      </c>
      <c r="H8" s="45">
        <f>IF('County Data'!M3&gt;9,'County Data'!L3,"*")</f>
        <v>1179433.3</v>
      </c>
      <c r="I8" s="22">
        <f t="shared" si="0"/>
        <v>0.03598817614499024</v>
      </c>
      <c r="J8" s="22">
        <f t="shared" si="1"/>
        <v>0.06103162837189</v>
      </c>
      <c r="K8" s="22">
        <f t="shared" si="2"/>
        <v>0.06429648035204696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2731033</v>
      </c>
      <c r="D9" s="47">
        <f>IF('County Data'!E4&gt;9,'County Data'!D4,"*")</f>
        <v>899134.68</v>
      </c>
      <c r="E9" s="48">
        <f>IF('County Data'!G4&gt;9,'County Data'!F4,"*")</f>
        <v>353476.19</v>
      </c>
      <c r="F9" s="46">
        <f>IF('County Data'!I4&gt;9,'County Data'!H4,"*")</f>
        <v>2494381.95</v>
      </c>
      <c r="G9" s="47">
        <f>IF('County Data'!K4&gt;9,'County Data'!J4,"*")</f>
        <v>918078.59</v>
      </c>
      <c r="H9" s="48">
        <f>IF('County Data'!M4&gt;9,'County Data'!L4,"*")</f>
        <v>359318.08</v>
      </c>
      <c r="I9" s="9">
        <f t="shared" si="0"/>
        <v>0.0948736219006074</v>
      </c>
      <c r="J9" s="9">
        <f t="shared" si="1"/>
        <v>-0.0206343010351651</v>
      </c>
      <c r="K9" s="9">
        <f t="shared" si="2"/>
        <v>-0.01625826899665058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29246290.55</v>
      </c>
      <c r="D10" s="44">
        <f>IF('County Data'!E5&gt;9,'County Data'!D5,"*")</f>
        <v>13964076.3</v>
      </c>
      <c r="E10" s="45">
        <f>IF('County Data'!G5&gt;9,'County Data'!F5,"*")</f>
        <v>5952450.58</v>
      </c>
      <c r="F10" s="44">
        <f>IF('County Data'!I5&gt;9,'County Data'!H5,"*")</f>
        <v>27708853.76</v>
      </c>
      <c r="G10" s="44">
        <f>IF('County Data'!K5&gt;9,'County Data'!J5,"*")</f>
        <v>13667322.89</v>
      </c>
      <c r="H10" s="45">
        <f>IF('County Data'!M5&gt;9,'County Data'!L5,"*")</f>
        <v>5623337.78</v>
      </c>
      <c r="I10" s="22">
        <f t="shared" si="0"/>
        <v>0.05548539839707895</v>
      </c>
      <c r="J10" s="22">
        <f t="shared" si="1"/>
        <v>0.02171262158568935</v>
      </c>
      <c r="K10" s="22">
        <f t="shared" si="2"/>
        <v>0.05852623706342602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113772.05</v>
      </c>
      <c r="D11" s="47">
        <f>IF('County Data'!E6&gt;9,'County Data'!D6,"*")</f>
        <v>47221.17</v>
      </c>
      <c r="E11" s="48" t="str">
        <f>IF('County Data'!G6&gt;9,'County Data'!F6,"*")</f>
        <v>*</v>
      </c>
      <c r="F11" s="46">
        <f>IF('County Data'!I6&gt;9,'County Data'!H6,"*")</f>
        <v>201182.99</v>
      </c>
      <c r="G11" s="47">
        <f>IF('County Data'!K6&gt;9,'County Data'!J6,"*")</f>
        <v>50336.55</v>
      </c>
      <c r="H11" s="48" t="str">
        <f>IF('County Data'!M6&gt;9,'County Data'!L6,"*")</f>
        <v>*</v>
      </c>
      <c r="I11" s="9">
        <f t="shared" si="0"/>
        <v>-0.43448474446075186</v>
      </c>
      <c r="J11" s="9">
        <f t="shared" si="1"/>
        <v>-0.061891011600914335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3694045.3</v>
      </c>
      <c r="D12" s="44">
        <f>IF('County Data'!E7&gt;9,'County Data'!D7,"*")</f>
        <v>389528.81</v>
      </c>
      <c r="E12" s="45">
        <f>IF('County Data'!G7&gt;9,'County Data'!F7,"*")</f>
        <v>311758.46</v>
      </c>
      <c r="F12" s="44">
        <f>IF('County Data'!I7&gt;9,'County Data'!H7,"*")</f>
        <v>3392632.23</v>
      </c>
      <c r="G12" s="44">
        <f>IF('County Data'!K7&gt;9,'County Data'!J7,"*")</f>
        <v>427572.98</v>
      </c>
      <c r="H12" s="45">
        <f>IF('County Data'!M7&gt;9,'County Data'!L7,"*")</f>
        <v>331771.02</v>
      </c>
      <c r="I12" s="22">
        <f t="shared" si="0"/>
        <v>0.08884342586110486</v>
      </c>
      <c r="J12" s="22">
        <f t="shared" si="1"/>
        <v>-0.08897702095207229</v>
      </c>
      <c r="K12" s="22">
        <f t="shared" si="2"/>
        <v>-0.06032039808660804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515920.55</v>
      </c>
      <c r="D13" s="47">
        <f>IF('County Data'!E8&gt;9,'County Data'!D8,"*")</f>
        <v>187369.21</v>
      </c>
      <c r="E13" s="48">
        <f>IF('County Data'!G8&gt;9,'County Data'!F8,"*")</f>
        <v>94684.62</v>
      </c>
      <c r="F13" s="46">
        <f>IF('County Data'!I8&gt;9,'County Data'!H8,"*")</f>
        <v>413725.67</v>
      </c>
      <c r="G13" s="47">
        <f>IF('County Data'!K8&gt;9,'County Data'!J8,"*")</f>
        <v>194919.58</v>
      </c>
      <c r="H13" s="48">
        <f>IF('County Data'!M8&gt;9,'County Data'!L8,"*")</f>
        <v>86916.8</v>
      </c>
      <c r="I13" s="9">
        <f t="shared" si="0"/>
        <v>0.24701121397664305</v>
      </c>
      <c r="J13" s="9">
        <f t="shared" si="1"/>
        <v>-0.038735821203801056</v>
      </c>
      <c r="K13" s="9">
        <f t="shared" si="2"/>
        <v>0.08937075456068323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5772053.93</v>
      </c>
      <c r="D14" s="44">
        <f>IF('County Data'!E9&gt;9,'County Data'!D9,"*")</f>
        <v>6517573</v>
      </c>
      <c r="E14" s="45">
        <f>IF('County Data'!G9&gt;9,'County Data'!F9,"*")</f>
        <v>1391111.05</v>
      </c>
      <c r="F14" s="44">
        <f>IF('County Data'!I9&gt;9,'County Data'!H9,"*")</f>
        <v>4972900.5</v>
      </c>
      <c r="G14" s="44">
        <f>IF('County Data'!K9&gt;9,'County Data'!J9,"*")</f>
        <v>5866437.39</v>
      </c>
      <c r="H14" s="45">
        <f>IF('County Data'!M9&gt;9,'County Data'!L9,"*")</f>
        <v>1166694.46</v>
      </c>
      <c r="I14" s="22">
        <f t="shared" si="0"/>
        <v>0.16070167299747898</v>
      </c>
      <c r="J14" s="22">
        <f t="shared" si="1"/>
        <v>0.11099336219115438</v>
      </c>
      <c r="K14" s="22">
        <f t="shared" si="2"/>
        <v>0.19235249475685356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1689698.29</v>
      </c>
      <c r="D15" s="49">
        <f>IF('County Data'!E10&gt;9,'County Data'!D10,"*")</f>
        <v>461278.09</v>
      </c>
      <c r="E15" s="50">
        <f>IF('County Data'!G10&gt;9,'County Data'!F10,"*")</f>
        <v>194347.47</v>
      </c>
      <c r="F15" s="49">
        <f>IF('County Data'!I10&gt;9,'County Data'!H10,"*")</f>
        <v>1516702.21</v>
      </c>
      <c r="G15" s="49">
        <f>IF('County Data'!K10&gt;9,'County Data'!J10,"*")</f>
        <v>383308.58</v>
      </c>
      <c r="H15" s="50">
        <f>IF('County Data'!M10&gt;9,'County Data'!L10,"*")</f>
        <v>181436</v>
      </c>
      <c r="I15" s="23">
        <f t="shared" si="0"/>
        <v>0.11406067641979639</v>
      </c>
      <c r="J15" s="23">
        <f t="shared" si="1"/>
        <v>0.20341185683868596</v>
      </c>
      <c r="K15" s="23">
        <f t="shared" si="2"/>
        <v>0.07116266893009106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2040469.46</v>
      </c>
      <c r="D16" s="44">
        <f>IF('County Data'!E11&gt;9,'County Data'!D11,"*")</f>
        <v>556032.3</v>
      </c>
      <c r="E16" s="45">
        <f>IF('County Data'!G11&gt;9,'County Data'!F11,"*")</f>
        <v>326596.07</v>
      </c>
      <c r="F16" s="44">
        <f>IF('County Data'!I11&gt;9,'County Data'!H11,"*")</f>
        <v>1966734.36</v>
      </c>
      <c r="G16" s="44">
        <f>IF('County Data'!K11&gt;9,'County Data'!J11,"*")</f>
        <v>515027.89</v>
      </c>
      <c r="H16" s="45">
        <f>IF('County Data'!M11&gt;9,'County Data'!L11,"*")</f>
        <v>337192.83</v>
      </c>
      <c r="I16" s="22">
        <f t="shared" si="0"/>
        <v>0.03749113327129743</v>
      </c>
      <c r="J16" s="22">
        <f t="shared" si="1"/>
        <v>0.07961590196600815</v>
      </c>
      <c r="K16" s="22">
        <f t="shared" si="2"/>
        <v>-0.03142640963035901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2745894.58</v>
      </c>
      <c r="D17" s="47">
        <f>IF('County Data'!E12&gt;9,'County Data'!D12,"*")</f>
        <v>1490678.69</v>
      </c>
      <c r="E17" s="48" t="str">
        <f>IF('County Data'!G12&gt;9,'County Data'!F12,"*")</f>
        <v>*</v>
      </c>
      <c r="F17" s="46">
        <f>IF('County Data'!I12&gt;9,'County Data'!H12,"*")</f>
        <v>2121407.73</v>
      </c>
      <c r="G17" s="47">
        <f>IF('County Data'!K12&gt;9,'County Data'!J12,"*")</f>
        <v>1227111</v>
      </c>
      <c r="H17" s="48" t="str">
        <f>IF('County Data'!M12&gt;9,'County Data'!L12,"*")</f>
        <v>*</v>
      </c>
      <c r="I17" s="9">
        <f t="shared" si="0"/>
        <v>0.29437379772345795</v>
      </c>
      <c r="J17" s="9">
        <f t="shared" si="1"/>
        <v>0.21478716269351342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7935667.13</v>
      </c>
      <c r="D18" s="44">
        <f>IF('County Data'!E13&gt;9,'County Data'!D13,"*")</f>
        <v>3521120.2</v>
      </c>
      <c r="E18" s="45">
        <f>IF('County Data'!G13&gt;9,'County Data'!F13,"*")</f>
        <v>1556831.09</v>
      </c>
      <c r="F18" s="44">
        <f>IF('County Data'!I13&gt;9,'County Data'!H13,"*")</f>
        <v>7492628.85</v>
      </c>
      <c r="G18" s="44">
        <f>IF('County Data'!K13&gt;9,'County Data'!J13,"*")</f>
        <v>3388365.87</v>
      </c>
      <c r="H18" s="45">
        <f>IF('County Data'!M13&gt;9,'County Data'!L13,"*")</f>
        <v>1416960.3</v>
      </c>
      <c r="I18" s="22">
        <f t="shared" si="0"/>
        <v>0.0591298846999475</v>
      </c>
      <c r="J18" s="22">
        <f t="shared" si="1"/>
        <v>0.03917945555271458</v>
      </c>
      <c r="K18" s="22">
        <f t="shared" si="2"/>
        <v>0.09871186228717914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8816272.69</v>
      </c>
      <c r="D19" s="47">
        <f>IF('County Data'!E14&gt;9,'County Data'!D14,"*")</f>
        <v>2762594.33</v>
      </c>
      <c r="E19" s="48">
        <f>IF('County Data'!G14&gt;9,'County Data'!F14,"*")</f>
        <v>1653223.1</v>
      </c>
      <c r="F19" s="46">
        <f>IF('County Data'!I14&gt;9,'County Data'!H14,"*")</f>
        <v>8171718.09</v>
      </c>
      <c r="G19" s="47">
        <f>IF('County Data'!K14&gt;9,'County Data'!J14,"*")</f>
        <v>2491208.5</v>
      </c>
      <c r="H19" s="48">
        <f>IF('County Data'!M14&gt;9,'County Data'!L14,"*")</f>
        <v>1475917.91</v>
      </c>
      <c r="I19" s="9">
        <f t="shared" si="0"/>
        <v>0.07887626480761277</v>
      </c>
      <c r="J19" s="9">
        <f t="shared" si="1"/>
        <v>0.10893742133586976</v>
      </c>
      <c r="K19" s="9">
        <f t="shared" si="2"/>
        <v>0.12013214881307334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6420571.24</v>
      </c>
      <c r="D20" s="44">
        <f>IF('County Data'!E15&gt;9,'County Data'!D15,"*")</f>
        <v>2883932.58</v>
      </c>
      <c r="E20" s="45">
        <f>IF('County Data'!G15&gt;9,'County Data'!F15,"*")</f>
        <v>1257128.31</v>
      </c>
      <c r="F20" s="44">
        <f>IF('County Data'!I15&gt;9,'County Data'!H15,"*")</f>
        <v>5968613.62</v>
      </c>
      <c r="G20" s="44">
        <f>IF('County Data'!K15&gt;9,'County Data'!J15,"*")</f>
        <v>2857310.5</v>
      </c>
      <c r="H20" s="45">
        <f>IF('County Data'!M15&gt;9,'County Data'!L15,"*")</f>
        <v>1201904.36</v>
      </c>
      <c r="I20" s="22">
        <f t="shared" si="0"/>
        <v>0.0757223785579875</v>
      </c>
      <c r="J20" s="22">
        <f t="shared" si="1"/>
        <v>0.009317181314386405</v>
      </c>
      <c r="K20" s="22">
        <f t="shared" si="2"/>
        <v>0.045947041909391154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8467315.55</v>
      </c>
      <c r="D21" s="47">
        <f>IF('County Data'!E16&gt;9,'County Data'!D16,"*")</f>
        <v>7070586.24</v>
      </c>
      <c r="E21" s="48">
        <f>IF('County Data'!G16&gt;9,'County Data'!F16,"*")</f>
        <v>1877799.69</v>
      </c>
      <c r="F21" s="46">
        <f>IF('County Data'!I16&gt;9,'County Data'!H16,"*")</f>
        <v>8026461.4</v>
      </c>
      <c r="G21" s="47">
        <f>IF('County Data'!K16&gt;9,'County Data'!J16,"*")</f>
        <v>6627562.91</v>
      </c>
      <c r="H21" s="48">
        <f>IF('County Data'!M16&gt;9,'County Data'!L16,"*")</f>
        <v>1779272</v>
      </c>
      <c r="I21" s="9">
        <f t="shared" si="0"/>
        <v>0.05492509438841883</v>
      </c>
      <c r="J21" s="9">
        <f t="shared" si="1"/>
        <v>0.06684558653250114</v>
      </c>
      <c r="K21" s="9">
        <f t="shared" si="2"/>
        <v>0.05537528269989071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10/01/2015 - 10/31/2015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10/01/2014 - 10/31/2014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ARLINGTON</v>
      </c>
      <c r="C6" s="41">
        <f>IF('Town Data'!C2&gt;9,'Town Data'!B2,"*")</f>
        <v>205333.25</v>
      </c>
      <c r="D6" s="42" t="str">
        <f>IF('Town Data'!E2&gt;9,'Town Data'!D2,"*")</f>
        <v>*</v>
      </c>
      <c r="E6" s="43" t="str">
        <f>IF('Town Data'!G2&gt;9,'Town Data'!F2,"*")</f>
        <v>*</v>
      </c>
      <c r="F6" s="42">
        <f>IF('Town Data'!I2&gt;9,'Town Data'!H2,"*")</f>
        <v>203997</v>
      </c>
      <c r="G6" s="42">
        <f>IF('Town Data'!K2&gt;9,'Town Data'!J2,"*")</f>
        <v>152243</v>
      </c>
      <c r="H6" s="43" t="str">
        <f>IF('Town Data'!M2&gt;9,'Town Data'!L2,"*")</f>
        <v>*</v>
      </c>
      <c r="I6" s="20">
        <f>_xlfn.IFERROR((C6-F6)/F6,"")</f>
        <v>0.006550341426589607</v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BARRE</v>
      </c>
      <c r="C7" s="51">
        <f>IF('Town Data'!C3&gt;9,'Town Data'!B3,"*")</f>
        <v>2338454.23</v>
      </c>
      <c r="D7" s="47">
        <f>IF('Town Data'!E3&gt;9,'Town Data'!D3,"*")</f>
        <v>259859.77</v>
      </c>
      <c r="E7" s="48">
        <f>IF('Town Data'!G3&gt;9,'Town Data'!F3,"*")</f>
        <v>321146.68</v>
      </c>
      <c r="F7" s="46">
        <f>IF('Town Data'!I3&gt;9,'Town Data'!H3,"*")</f>
        <v>2022612.69</v>
      </c>
      <c r="G7" s="47" t="str">
        <f>IF('Town Data'!K3&gt;9,'Town Data'!J3,"*")</f>
        <v>*</v>
      </c>
      <c r="H7" s="48">
        <f>IF('Town Data'!M3&gt;9,'Town Data'!L3,"*")</f>
        <v>279162.38</v>
      </c>
      <c r="I7" s="9">
        <f aca="true" t="shared" si="0" ref="I7:I70">_xlfn.IFERROR((C7-F7)/F7,"")</f>
        <v>0.15615522515089136</v>
      </c>
      <c r="J7" s="9">
        <f aca="true" t="shared" si="1" ref="J7:J70">_xlfn.IFERROR((D7-G7)/G7,"")</f>
      </c>
      <c r="K7" s="9">
        <f aca="true" t="shared" si="2" ref="K7:K70">_xlfn.IFERROR((E7-H7)/H7,"")</f>
        <v>0.15039383171901596</v>
      </c>
      <c r="L7" s="15"/>
    </row>
    <row r="8" spans="1:12" ht="15">
      <c r="A8" s="15"/>
      <c r="B8" s="27" t="str">
        <f>'Town Data'!A4</f>
        <v>BARTON</v>
      </c>
      <c r="C8" s="52">
        <f>IF('Town Data'!C4&gt;9,'Town Data'!B4,"*")</f>
        <v>126745.75</v>
      </c>
      <c r="D8" s="44" t="str">
        <f>IF('Town Data'!E4&gt;9,'Town Data'!D4,"*")</f>
        <v>*</v>
      </c>
      <c r="E8" s="45" t="str">
        <f>IF('Town Data'!G4&gt;9,'Town Data'!F4,"*")</f>
        <v>*</v>
      </c>
      <c r="F8" s="44">
        <f>IF('Town Data'!I4&gt;9,'Town Data'!H4,"*")</f>
        <v>126795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  <v>-0.000388422256398123</v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BENNINGTON</v>
      </c>
      <c r="C9" s="51">
        <f>IF('Town Data'!C5&gt;9,'Town Data'!B5,"*")</f>
        <v>2351509.81</v>
      </c>
      <c r="D9" s="47">
        <f>IF('Town Data'!E5&gt;9,'Town Data'!D5,"*")</f>
        <v>970075.4</v>
      </c>
      <c r="E9" s="48">
        <f>IF('Town Data'!G5&gt;9,'Town Data'!F5,"*")</f>
        <v>356950.86</v>
      </c>
      <c r="F9" s="46">
        <f>IF('Town Data'!I5&gt;9,'Town Data'!H5,"*")</f>
        <v>2319495.51</v>
      </c>
      <c r="G9" s="47">
        <f>IF('Town Data'!K5&gt;9,'Town Data'!J5,"*")</f>
        <v>920665.9</v>
      </c>
      <c r="H9" s="48">
        <f>IF('Town Data'!M5&gt;9,'Town Data'!L5,"*")</f>
        <v>361758.5</v>
      </c>
      <c r="I9" s="9">
        <f t="shared" si="0"/>
        <v>0.013802268580377757</v>
      </c>
      <c r="J9" s="9">
        <f t="shared" si="1"/>
        <v>0.05366713375612152</v>
      </c>
      <c r="K9" s="9">
        <f t="shared" si="2"/>
        <v>-0.01328963935885408</v>
      </c>
      <c r="L9" s="15"/>
    </row>
    <row r="10" spans="1:12" ht="15">
      <c r="A10" s="15"/>
      <c r="B10" s="27" t="str">
        <f>'Town Data'!A6</f>
        <v>BERLIN</v>
      </c>
      <c r="C10" s="52">
        <f>IF('Town Data'!C6&gt;9,'Town Data'!B6,"*")</f>
        <v>687695.84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747440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-0.07993171358236117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BRADFORD</v>
      </c>
      <c r="C11" s="51">
        <f>IF('Town Data'!C7&gt;9,'Town Data'!B7,"*")</f>
        <v>390382.47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365749.46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0.06734940907363185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BRANDON</v>
      </c>
      <c r="C12" s="52">
        <f>IF('Town Data'!C8&gt;9,'Town Data'!B8,"*")</f>
        <v>495645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478984</v>
      </c>
      <c r="G12" s="44">
        <f>IF('Town Data'!K8&gt;9,'Town Data'!J8,"*")</f>
        <v>213071</v>
      </c>
      <c r="H12" s="45" t="str">
        <f>IF('Town Data'!M8&gt;9,'Town Data'!L8,"*")</f>
        <v>*</v>
      </c>
      <c r="I12" s="22">
        <f t="shared" si="0"/>
        <v>0.034784042890785495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BRATTLEBORO</v>
      </c>
      <c r="C13" s="51">
        <f>IF('Town Data'!C9&gt;9,'Town Data'!B9,"*")</f>
        <v>3547247.06</v>
      </c>
      <c r="D13" s="47">
        <f>IF('Town Data'!E9&gt;9,'Town Data'!D9,"*")</f>
        <v>1064551.16</v>
      </c>
      <c r="E13" s="48">
        <f>IF('Town Data'!G9&gt;9,'Town Data'!F9,"*")</f>
        <v>498625.44</v>
      </c>
      <c r="F13" s="46">
        <f>IF('Town Data'!I9&gt;9,'Town Data'!H9,"*")</f>
        <v>3382794.34</v>
      </c>
      <c r="G13" s="47">
        <f>IF('Town Data'!K9&gt;9,'Town Data'!J9,"*")</f>
        <v>1157406</v>
      </c>
      <c r="H13" s="48">
        <f>IF('Town Data'!M9&gt;9,'Town Data'!L9,"*")</f>
        <v>521277</v>
      </c>
      <c r="I13" s="9">
        <f t="shared" si="0"/>
        <v>0.04861445996152406</v>
      </c>
      <c r="J13" s="9">
        <f t="shared" si="1"/>
        <v>-0.08022667931564212</v>
      </c>
      <c r="K13" s="9">
        <f t="shared" si="2"/>
        <v>-0.043453979362220084</v>
      </c>
      <c r="L13" s="15"/>
    </row>
    <row r="14" spans="1:12" ht="15">
      <c r="A14" s="15"/>
      <c r="B14" s="27" t="str">
        <f>'Town Data'!A10</f>
        <v>BRISTOL</v>
      </c>
      <c r="C14" s="52">
        <f>IF('Town Data'!C10&gt;9,'Town Data'!B10,"*")</f>
        <v>425575.76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415957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0.02312440949425063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BURKE</v>
      </c>
      <c r="C15" s="51">
        <f>IF('Town Data'!C11&gt;9,'Town Data'!B11,"*")</f>
        <v>175026.99</v>
      </c>
      <c r="D15" s="47">
        <f>IF('Town Data'!E11&gt;9,'Town Data'!D11,"*")</f>
        <v>48594.79</v>
      </c>
      <c r="E15" s="48" t="str">
        <f>IF('Town Data'!G11&gt;9,'Town Data'!F11,"*")</f>
        <v>*</v>
      </c>
      <c r="F15" s="46">
        <f>IF('Town Data'!I11&gt;9,'Town Data'!H11,"*")</f>
        <v>144448.37</v>
      </c>
      <c r="G15" s="47">
        <f>IF('Town Data'!K11&gt;9,'Town Data'!J11,"*")</f>
        <v>112588.31</v>
      </c>
      <c r="H15" s="48" t="str">
        <f>IF('Town Data'!M11&gt;9,'Town Data'!L11,"*")</f>
        <v>*</v>
      </c>
      <c r="I15" s="9">
        <f t="shared" si="0"/>
        <v>0.2116923853138668</v>
      </c>
      <c r="J15" s="9">
        <f t="shared" si="1"/>
        <v>-0.5683851192010965</v>
      </c>
      <c r="K15" s="9">
        <f t="shared" si="2"/>
      </c>
      <c r="L15" s="15"/>
    </row>
    <row r="16" spans="1:12" ht="15">
      <c r="A16" s="15"/>
      <c r="B16" s="28" t="str">
        <f>'Town Data'!A12</f>
        <v>BURLINGTON</v>
      </c>
      <c r="C16" s="53">
        <f>IF('Town Data'!C12&gt;9,'Town Data'!B12,"*")</f>
        <v>9668524.04</v>
      </c>
      <c r="D16" s="54">
        <f>IF('Town Data'!E12&gt;9,'Town Data'!D12,"*")</f>
        <v>4606485.73</v>
      </c>
      <c r="E16" s="55">
        <f>IF('Town Data'!G12&gt;9,'Town Data'!F12,"*")</f>
        <v>3333198.55</v>
      </c>
      <c r="F16" s="54">
        <f>IF('Town Data'!I12&gt;9,'Town Data'!H12,"*")</f>
        <v>9231039.27</v>
      </c>
      <c r="G16" s="54">
        <f>IF('Town Data'!K12&gt;9,'Town Data'!J12,"*")</f>
        <v>3784819</v>
      </c>
      <c r="H16" s="55">
        <f>IF('Town Data'!M12&gt;9,'Town Data'!L12,"*")</f>
        <v>3062784.48</v>
      </c>
      <c r="I16" s="26">
        <f t="shared" si="0"/>
        <v>0.04739279697593569</v>
      </c>
      <c r="J16" s="26">
        <f t="shared" si="1"/>
        <v>0.21709538289677802</v>
      </c>
      <c r="K16" s="26">
        <f t="shared" si="2"/>
        <v>0.08829027042738569</v>
      </c>
      <c r="L16" s="15"/>
    </row>
    <row r="17" spans="1:12" ht="15">
      <c r="A17" s="15"/>
      <c r="B17" s="27" t="str">
        <f>'Town Data'!A13</f>
        <v>CAMBRIDGE</v>
      </c>
      <c r="C17" s="52">
        <f>IF('Town Data'!C13&gt;9,'Town Data'!B13,"*")</f>
        <v>505149.86</v>
      </c>
      <c r="D17" s="44">
        <f>IF('Town Data'!E13&gt;9,'Town Data'!D13,"*")</f>
        <v>325934.8</v>
      </c>
      <c r="E17" s="45" t="str">
        <f>IF('Town Data'!G13&gt;9,'Town Data'!F13,"*")</f>
        <v>*</v>
      </c>
      <c r="F17" s="44">
        <f>IF('Town Data'!I13&gt;9,'Town Data'!H13,"*")</f>
        <v>438426.2</v>
      </c>
      <c r="G17" s="44">
        <f>IF('Town Data'!K13&gt;9,'Town Data'!J13,"*")</f>
        <v>294646</v>
      </c>
      <c r="H17" s="45" t="str">
        <f>IF('Town Data'!M13&gt;9,'Town Data'!L13,"*")</f>
        <v>*</v>
      </c>
      <c r="I17" s="22">
        <f t="shared" si="0"/>
        <v>0.15218903432322242</v>
      </c>
      <c r="J17" s="22">
        <f t="shared" si="1"/>
        <v>0.10619115820340337</v>
      </c>
      <c r="K17" s="22">
        <f t="shared" si="2"/>
      </c>
      <c r="L17" s="15"/>
    </row>
    <row r="18" spans="1:12" ht="15">
      <c r="A18" s="15"/>
      <c r="B18" s="15" t="str">
        <f>'Town Data'!A14</f>
        <v>CASTLETON</v>
      </c>
      <c r="C18" s="51">
        <f>IF('Town Data'!C14&gt;9,'Town Data'!B14,"*")</f>
        <v>376468.47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320228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0.17562633498632216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CHESTER</v>
      </c>
      <c r="C19" s="52">
        <f>IF('Town Data'!C15&gt;9,'Town Data'!B15,"*")</f>
        <v>316011.77</v>
      </c>
      <c r="D19" s="44">
        <f>IF('Town Data'!E15&gt;9,'Town Data'!D15,"*")</f>
        <v>149168.37</v>
      </c>
      <c r="E19" s="45" t="str">
        <f>IF('Town Data'!G15&gt;9,'Town Data'!F15,"*")</f>
        <v>*</v>
      </c>
      <c r="F19" s="44">
        <f>IF('Town Data'!I15&gt;9,'Town Data'!H15,"*")</f>
        <v>311210</v>
      </c>
      <c r="G19" s="44">
        <f>IF('Town Data'!K15&gt;9,'Town Data'!J15,"*")</f>
        <v>159958</v>
      </c>
      <c r="H19" s="45" t="str">
        <f>IF('Town Data'!M15&gt;9,'Town Data'!L15,"*")</f>
        <v>*</v>
      </c>
      <c r="I19" s="22">
        <f t="shared" si="0"/>
        <v>0.015429356383149701</v>
      </c>
      <c r="J19" s="22">
        <f t="shared" si="1"/>
        <v>-0.06745289388464475</v>
      </c>
      <c r="K19" s="22">
        <f t="shared" si="2"/>
      </c>
      <c r="L19" s="15"/>
    </row>
    <row r="20" spans="1:12" ht="15">
      <c r="A20" s="15"/>
      <c r="B20" s="15" t="str">
        <f>'Town Data'!A16</f>
        <v>COLCHESTER</v>
      </c>
      <c r="C20" s="51">
        <f>IF('Town Data'!C16&gt;9,'Town Data'!B16,"*")</f>
        <v>2191767.15</v>
      </c>
      <c r="D20" s="47">
        <f>IF('Town Data'!E16&gt;9,'Town Data'!D16,"*")</f>
        <v>1548575.34</v>
      </c>
      <c r="E20" s="48">
        <f>IF('Town Data'!G16&gt;9,'Town Data'!F16,"*")</f>
        <v>259232.15</v>
      </c>
      <c r="F20" s="46">
        <f>IF('Town Data'!I16&gt;9,'Town Data'!H16,"*")</f>
        <v>1917406</v>
      </c>
      <c r="G20" s="47">
        <f>IF('Town Data'!K16&gt;9,'Town Data'!J16,"*")</f>
        <v>1735849</v>
      </c>
      <c r="H20" s="48">
        <f>IF('Town Data'!M16&gt;9,'Town Data'!L16,"*")</f>
        <v>257885</v>
      </c>
      <c r="I20" s="9">
        <f t="shared" si="0"/>
        <v>0.1430897525093798</v>
      </c>
      <c r="J20" s="9">
        <f t="shared" si="1"/>
        <v>-0.10788591634410592</v>
      </c>
      <c r="K20" s="9">
        <f t="shared" si="2"/>
        <v>0.005223840083758242</v>
      </c>
      <c r="L20" s="15"/>
    </row>
    <row r="21" spans="1:12" ht="15">
      <c r="A21" s="15"/>
      <c r="B21" s="27" t="str">
        <f>'Town Data'!A17</f>
        <v>DERBY</v>
      </c>
      <c r="C21" s="52">
        <f>IF('Town Data'!C17&gt;9,'Town Data'!B17,"*")</f>
        <v>703102.3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712152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-0.012707539963378539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DORSET</v>
      </c>
      <c r="C22" s="51">
        <f>IF('Town Data'!C18&gt;9,'Town Data'!B18,"*")</f>
        <v>462802.68</v>
      </c>
      <c r="D22" s="47">
        <f>IF('Town Data'!E18&gt;9,'Town Data'!D18,"*")</f>
        <v>303604.75</v>
      </c>
      <c r="E22" s="48" t="str">
        <f>IF('Town Data'!G18&gt;9,'Town Data'!F18,"*")</f>
        <v>*</v>
      </c>
      <c r="F22" s="46">
        <f>IF('Town Data'!I18&gt;9,'Town Data'!H18,"*")</f>
        <v>457264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0.012112652647048517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DOVER</v>
      </c>
      <c r="C23" s="52">
        <f>IF('Town Data'!C19&gt;9,'Town Data'!B19,"*")</f>
        <v>419116.78</v>
      </c>
      <c r="D23" s="44">
        <f>IF('Town Data'!E19&gt;9,'Town Data'!D19,"*")</f>
        <v>376127.07</v>
      </c>
      <c r="E23" s="45">
        <f>IF('Town Data'!G19&gt;9,'Town Data'!F19,"*")</f>
        <v>153604.48</v>
      </c>
      <c r="F23" s="44">
        <f>IF('Town Data'!I19&gt;9,'Town Data'!H19,"*")</f>
        <v>401987.73</v>
      </c>
      <c r="G23" s="44">
        <f>IF('Town Data'!K19&gt;9,'Town Data'!J19,"*")</f>
        <v>357109.5</v>
      </c>
      <c r="H23" s="45">
        <f>IF('Town Data'!M19&gt;9,'Town Data'!L19,"*")</f>
        <v>149289.55</v>
      </c>
      <c r="I23" s="22">
        <f t="shared" si="0"/>
        <v>0.04261087770017271</v>
      </c>
      <c r="J23" s="22">
        <f t="shared" si="1"/>
        <v>0.053254169939472365</v>
      </c>
      <c r="K23" s="22">
        <f t="shared" si="2"/>
        <v>0.028903094690820773</v>
      </c>
      <c r="L23" s="15"/>
    </row>
    <row r="24" spans="1:12" ht="15">
      <c r="A24" s="15"/>
      <c r="B24" s="15" t="str">
        <f>'Town Data'!A20</f>
        <v>ENOSBURG</v>
      </c>
      <c r="C24" s="51">
        <f>IF('Town Data'!C20&gt;9,'Town Data'!B20,"*")</f>
        <v>356417.27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350045.84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0.018201701811397023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ESSEX</v>
      </c>
      <c r="C25" s="52">
        <f>IF('Town Data'!C21&gt;9,'Town Data'!B21,"*")</f>
        <v>2890794</v>
      </c>
      <c r="D25" s="44" t="str">
        <f>IF('Town Data'!E21&gt;9,'Town Data'!D21,"*")</f>
        <v>*</v>
      </c>
      <c r="E25" s="45">
        <f>IF('Town Data'!G21&gt;9,'Town Data'!F21,"*")</f>
        <v>330468.15</v>
      </c>
      <c r="F25" s="44">
        <f>IF('Town Data'!I21&gt;9,'Town Data'!H21,"*")</f>
        <v>2892738</v>
      </c>
      <c r="G25" s="44" t="str">
        <f>IF('Town Data'!K21&gt;9,'Town Data'!J21,"*")</f>
        <v>*</v>
      </c>
      <c r="H25" s="45">
        <f>IF('Town Data'!M21&gt;9,'Town Data'!L21,"*")</f>
        <v>346170</v>
      </c>
      <c r="I25" s="22">
        <f t="shared" si="0"/>
        <v>-0.0006720276775843509</v>
      </c>
      <c r="J25" s="22">
        <f t="shared" si="1"/>
      </c>
      <c r="K25" s="22">
        <f t="shared" si="2"/>
        <v>-0.045358783256781283</v>
      </c>
      <c r="L25" s="15"/>
    </row>
    <row r="26" spans="1:12" ht="15">
      <c r="A26" s="15"/>
      <c r="B26" s="15" t="str">
        <f>'Town Data'!A22</f>
        <v>FAIR HAVEN</v>
      </c>
      <c r="C26" s="51">
        <f>IF('Town Data'!C22&gt;9,'Town Data'!B22,"*")</f>
        <v>404809.33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387064.18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0.04584549776732123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FERRISBURGH</v>
      </c>
      <c r="C27" s="52">
        <f>IF('Town Data'!C23&gt;9,'Town Data'!B23,"*")</f>
        <v>630767.19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379264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0.6631348875717177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HARDWICK</v>
      </c>
      <c r="C28" s="51">
        <f>IF('Town Data'!C24&gt;9,'Town Data'!B24,"*")</f>
        <v>235145.45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288770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-0.1856998649444194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HARTFORD</v>
      </c>
      <c r="C29" s="52">
        <f>IF('Town Data'!C25&gt;9,'Town Data'!B25,"*")</f>
        <v>2180734.34</v>
      </c>
      <c r="D29" s="44">
        <f>IF('Town Data'!E25&gt;9,'Town Data'!D25,"*")</f>
        <v>1752493.59</v>
      </c>
      <c r="E29" s="45">
        <f>IF('Town Data'!G25&gt;9,'Town Data'!F25,"*")</f>
        <v>388065.22</v>
      </c>
      <c r="F29" s="44">
        <f>IF('Town Data'!I25&gt;9,'Town Data'!H25,"*")</f>
        <v>1912321.96</v>
      </c>
      <c r="G29" s="44">
        <f>IF('Town Data'!K25&gt;9,'Town Data'!J25,"*")</f>
        <v>1786311</v>
      </c>
      <c r="H29" s="45">
        <f>IF('Town Data'!M25&gt;9,'Town Data'!L25,"*")</f>
        <v>322141</v>
      </c>
      <c r="I29" s="22">
        <f t="shared" si="0"/>
        <v>0.14035940893551205</v>
      </c>
      <c r="J29" s="22">
        <f t="shared" si="1"/>
        <v>-0.01893142347553137</v>
      </c>
      <c r="K29" s="22">
        <f t="shared" si="2"/>
        <v>0.20464399129573688</v>
      </c>
      <c r="L29" s="15"/>
    </row>
    <row r="30" spans="1:12" ht="15">
      <c r="A30" s="15"/>
      <c r="B30" s="15" t="str">
        <f>'Town Data'!A26</f>
        <v>HINESBURG</v>
      </c>
      <c r="C30" s="51">
        <f>IF('Town Data'!C26&gt;9,'Town Data'!B26,"*")</f>
        <v>460365.2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444102.66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0.03661887546451543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JOHNSON</v>
      </c>
      <c r="C31" s="52">
        <f>IF('Town Data'!C27&gt;9,'Town Data'!B27,"*")</f>
        <v>224066.01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226040.75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-0.00873621238648337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KILLINGTON</v>
      </c>
      <c r="C32" s="51">
        <f>IF('Town Data'!C28&gt;9,'Town Data'!B28,"*")</f>
        <v>1005750.86</v>
      </c>
      <c r="D32" s="47">
        <f>IF('Town Data'!E28&gt;9,'Town Data'!D28,"*")</f>
        <v>1064536.29</v>
      </c>
      <c r="E32" s="48">
        <f>IF('Town Data'!G28&gt;9,'Town Data'!F28,"*")</f>
        <v>491122.98</v>
      </c>
      <c r="F32" s="46">
        <f>IF('Town Data'!I28&gt;9,'Town Data'!H28,"*")</f>
        <v>859483.25</v>
      </c>
      <c r="G32" s="47">
        <f>IF('Town Data'!K28&gt;9,'Town Data'!J28,"*")</f>
        <v>1019645.87</v>
      </c>
      <c r="H32" s="48">
        <f>IF('Town Data'!M28&gt;9,'Town Data'!L28,"*")</f>
        <v>381996.41</v>
      </c>
      <c r="I32" s="9">
        <f t="shared" si="0"/>
        <v>0.1701808732165519</v>
      </c>
      <c r="J32" s="9">
        <f t="shared" si="1"/>
        <v>0.04402550073585846</v>
      </c>
      <c r="K32" s="9">
        <f t="shared" si="2"/>
        <v>0.28567433395512803</v>
      </c>
      <c r="L32" s="15"/>
    </row>
    <row r="33" spans="1:12" ht="15">
      <c r="A33" s="15"/>
      <c r="B33" s="27" t="str">
        <f>'Town Data'!A29</f>
        <v>LONDONDERRY</v>
      </c>
      <c r="C33" s="52">
        <f>IF('Town Data'!C29&gt;9,'Town Data'!B29,"*")</f>
        <v>225377.87</v>
      </c>
      <c r="D33" s="44">
        <f>IF('Town Data'!E29&gt;9,'Town Data'!D29,"*")</f>
        <v>75636.12</v>
      </c>
      <c r="E33" s="45" t="str">
        <f>IF('Town Data'!G29&gt;9,'Town Data'!F29,"*")</f>
        <v>*</v>
      </c>
      <c r="F33" s="44">
        <f>IF('Town Data'!I29&gt;9,'Town Data'!H29,"*")</f>
        <v>205796.24</v>
      </c>
      <c r="G33" s="44">
        <f>IF('Town Data'!K29&gt;9,'Town Data'!J29,"*")</f>
        <v>64938</v>
      </c>
      <c r="H33" s="45" t="str">
        <f>IF('Town Data'!M29&gt;9,'Town Data'!L29,"*")</f>
        <v>*</v>
      </c>
      <c r="I33" s="22">
        <f t="shared" si="0"/>
        <v>0.09515057223591648</v>
      </c>
      <c r="J33" s="22">
        <f t="shared" si="1"/>
        <v>0.1647436015892081</v>
      </c>
      <c r="K33" s="22">
        <f t="shared" si="2"/>
      </c>
      <c r="L33" s="15"/>
    </row>
    <row r="34" spans="1:12" ht="15">
      <c r="A34" s="15"/>
      <c r="B34" s="15" t="str">
        <f>'Town Data'!A30</f>
        <v>LUDLOW</v>
      </c>
      <c r="C34" s="51">
        <f>IF('Town Data'!C30&gt;9,'Town Data'!B30,"*")</f>
        <v>1051766.89</v>
      </c>
      <c r="D34" s="47">
        <f>IF('Town Data'!E30&gt;9,'Town Data'!D30,"*")</f>
        <v>438869.68</v>
      </c>
      <c r="E34" s="48">
        <f>IF('Town Data'!G30&gt;9,'Town Data'!F30,"*")</f>
        <v>283176.73</v>
      </c>
      <c r="F34" s="46">
        <f>IF('Town Data'!I30&gt;9,'Town Data'!H30,"*")</f>
        <v>877105</v>
      </c>
      <c r="G34" s="47">
        <f>IF('Town Data'!K30&gt;9,'Town Data'!J30,"*")</f>
        <v>432720</v>
      </c>
      <c r="H34" s="48">
        <f>IF('Town Data'!M30&gt;9,'Town Data'!L30,"*")</f>
        <v>256472</v>
      </c>
      <c r="I34" s="9">
        <f t="shared" si="0"/>
        <v>0.19913452779313753</v>
      </c>
      <c r="J34" s="9">
        <f t="shared" si="1"/>
        <v>0.014211684229987042</v>
      </c>
      <c r="K34" s="9">
        <f t="shared" si="2"/>
        <v>0.10412337409151869</v>
      </c>
      <c r="L34" s="15"/>
    </row>
    <row r="35" spans="1:12" ht="15">
      <c r="A35" s="15"/>
      <c r="B35" s="27" t="str">
        <f>'Town Data'!A31</f>
        <v>LYNDON</v>
      </c>
      <c r="C35" s="52">
        <f>IF('Town Data'!C31&gt;9,'Town Data'!B31,"*")</f>
        <v>964981.93</v>
      </c>
      <c r="D35" s="44">
        <f>IF('Town Data'!E31&gt;9,'Town Data'!D31,"*")</f>
        <v>110706.56</v>
      </c>
      <c r="E35" s="45">
        <f>IF('Town Data'!G31&gt;9,'Town Data'!F31,"*")</f>
        <v>100860.07</v>
      </c>
      <c r="F35" s="44">
        <f>IF('Town Data'!I31&gt;9,'Town Data'!H31,"*")</f>
        <v>893247.81</v>
      </c>
      <c r="G35" s="44">
        <f>IF('Town Data'!K31&gt;9,'Town Data'!J31,"*")</f>
        <v>129873.37</v>
      </c>
      <c r="H35" s="45">
        <f>IF('Town Data'!M31&gt;9,'Town Data'!L31,"*")</f>
        <v>118147</v>
      </c>
      <c r="I35" s="22">
        <f t="shared" si="0"/>
        <v>0.08030707626364064</v>
      </c>
      <c r="J35" s="22">
        <f t="shared" si="1"/>
        <v>-0.1475807550077433</v>
      </c>
      <c r="K35" s="22">
        <f t="shared" si="2"/>
        <v>-0.14631713035455823</v>
      </c>
      <c r="L35" s="15"/>
    </row>
    <row r="36" spans="1:12" ht="15">
      <c r="A36" s="15"/>
      <c r="B36" s="15" t="str">
        <f>'Town Data'!A32</f>
        <v>MANCHESTER</v>
      </c>
      <c r="C36" s="51">
        <f>IF('Town Data'!C32&gt;9,'Town Data'!B32,"*")</f>
        <v>2597861.19</v>
      </c>
      <c r="D36" s="47">
        <f>IF('Town Data'!E32&gt;9,'Town Data'!D32,"*")</f>
        <v>2682444.65</v>
      </c>
      <c r="E36" s="48">
        <f>IF('Town Data'!G32&gt;9,'Town Data'!F32,"*")</f>
        <v>675157.38</v>
      </c>
      <c r="F36" s="46">
        <f>IF('Town Data'!I32&gt;9,'Town Data'!H32,"*")</f>
        <v>2435203.08</v>
      </c>
      <c r="G36" s="47">
        <f>IF('Town Data'!K32&gt;9,'Town Data'!J32,"*")</f>
        <v>2651573.88</v>
      </c>
      <c r="H36" s="48">
        <f>IF('Town Data'!M32&gt;9,'Town Data'!L32,"*")</f>
        <v>604334.8</v>
      </c>
      <c r="I36" s="9">
        <f t="shared" si="0"/>
        <v>0.06679447448793464</v>
      </c>
      <c r="J36" s="9">
        <f t="shared" si="1"/>
        <v>0.011642432531429228</v>
      </c>
      <c r="K36" s="9">
        <f t="shared" si="2"/>
        <v>0.11719096765567688</v>
      </c>
      <c r="L36" s="15"/>
    </row>
    <row r="37" spans="1:12" ht="15">
      <c r="A37" s="15"/>
      <c r="B37" s="27" t="str">
        <f>'Town Data'!A33</f>
        <v>MIDDLEBURY</v>
      </c>
      <c r="C37" s="52">
        <f>IF('Town Data'!C33&gt;9,'Town Data'!B33,"*")</f>
        <v>2066741.81</v>
      </c>
      <c r="D37" s="44" t="str">
        <f>IF('Town Data'!E33&gt;9,'Town Data'!D33,"*")</f>
        <v>*</v>
      </c>
      <c r="E37" s="45">
        <f>IF('Town Data'!G33&gt;9,'Town Data'!F33,"*")</f>
        <v>373105.92</v>
      </c>
      <c r="F37" s="44">
        <f>IF('Town Data'!I33&gt;9,'Town Data'!H33,"*")</f>
        <v>1995732.11</v>
      </c>
      <c r="G37" s="44" t="str">
        <f>IF('Town Data'!K33&gt;9,'Town Data'!J33,"*")</f>
        <v>*</v>
      </c>
      <c r="H37" s="45">
        <f>IF('Town Data'!M33&gt;9,'Town Data'!L33,"*")</f>
        <v>357251</v>
      </c>
      <c r="I37" s="22">
        <f t="shared" si="0"/>
        <v>0.035580777422075924</v>
      </c>
      <c r="J37" s="22">
        <f t="shared" si="1"/>
      </c>
      <c r="K37" s="22">
        <f>_xlfn.IFERROR((E37-H37)/H37,"")</f>
        <v>0.04438033763376445</v>
      </c>
      <c r="L37" s="15"/>
    </row>
    <row r="38" spans="1:12" ht="15">
      <c r="A38" s="15"/>
      <c r="B38" s="15" t="str">
        <f>'Town Data'!A34</f>
        <v>MILTON</v>
      </c>
      <c r="C38" s="51">
        <f>IF('Town Data'!C34&gt;9,'Town Data'!B34,"*")</f>
        <v>917085.55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744206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0.2323006667508728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MONTPELIER</v>
      </c>
      <c r="C39" s="52">
        <f>IF('Town Data'!C35&gt;9,'Town Data'!B35,"*")</f>
        <v>2361887.92</v>
      </c>
      <c r="D39" s="44">
        <f>IF('Town Data'!E35&gt;9,'Town Data'!D35,"*")</f>
        <v>556733.83</v>
      </c>
      <c r="E39" s="45">
        <f>IF('Town Data'!G35&gt;9,'Town Data'!F35,"*")</f>
        <v>416123.76</v>
      </c>
      <c r="F39" s="44">
        <f>IF('Town Data'!I35&gt;9,'Town Data'!H35,"*")</f>
        <v>2147881.13</v>
      </c>
      <c r="G39" s="44" t="str">
        <f>IF('Town Data'!K35&gt;9,'Town Data'!J35,"*")</f>
        <v>*</v>
      </c>
      <c r="H39" s="45">
        <f>IF('Town Data'!M35&gt;9,'Town Data'!L35,"*")</f>
        <v>408295.33</v>
      </c>
      <c r="I39" s="22">
        <f t="shared" si="0"/>
        <v>0.09963623545591653</v>
      </c>
      <c r="J39" s="22">
        <f t="shared" si="1"/>
      </c>
      <c r="K39" s="22">
        <f t="shared" si="2"/>
        <v>0.019173449767353433</v>
      </c>
      <c r="L39" s="15"/>
    </row>
    <row r="40" spans="1:12" ht="15">
      <c r="A40" s="15"/>
      <c r="B40" s="15" t="str">
        <f>'Town Data'!A36</f>
        <v>MORRISTOWN</v>
      </c>
      <c r="C40" s="51">
        <f>IF('Town Data'!C36&gt;9,'Town Data'!B36,"*")</f>
        <v>1119915.28</v>
      </c>
      <c r="D40" s="47">
        <f>IF('Town Data'!E36&gt;9,'Town Data'!D36,"*")</f>
        <v>143301.84</v>
      </c>
      <c r="E40" s="48">
        <f>IF('Town Data'!G36&gt;9,'Town Data'!F36,"*")</f>
        <v>93221.3</v>
      </c>
      <c r="F40" s="46">
        <f>IF('Town Data'!I36&gt;9,'Town Data'!H36,"*")</f>
        <v>971691.94</v>
      </c>
      <c r="G40" s="47">
        <f>IF('Town Data'!K36&gt;9,'Town Data'!J36,"*")</f>
        <v>117596</v>
      </c>
      <c r="H40" s="48">
        <f>IF('Town Data'!M36&gt;9,'Town Data'!L36,"*")</f>
        <v>92046</v>
      </c>
      <c r="I40" s="9">
        <f t="shared" si="0"/>
        <v>0.15254149375778508</v>
      </c>
      <c r="J40" s="9">
        <f t="shared" si="1"/>
        <v>0.2185945100173475</v>
      </c>
      <c r="K40" s="9">
        <f t="shared" si="2"/>
        <v>0.012768615692153954</v>
      </c>
      <c r="L40" s="15"/>
    </row>
    <row r="41" spans="1:12" ht="15">
      <c r="A41" s="15"/>
      <c r="B41" s="27" t="str">
        <f>'Town Data'!A37</f>
        <v>NEWPORT</v>
      </c>
      <c r="C41" s="52">
        <f>IF('Town Data'!C37&gt;9,'Town Data'!B37,"*")</f>
        <v>828606.65</v>
      </c>
      <c r="D41" s="44" t="str">
        <f>IF('Town Data'!E37&gt;9,'Town Data'!D37,"*")</f>
        <v>*</v>
      </c>
      <c r="E41" s="45">
        <f>IF('Town Data'!G37&gt;9,'Town Data'!F37,"*")</f>
        <v>130532.9</v>
      </c>
      <c r="F41" s="44">
        <f>IF('Town Data'!I37&gt;9,'Town Data'!H37,"*")</f>
        <v>767676.49</v>
      </c>
      <c r="G41" s="44" t="str">
        <f>IF('Town Data'!K37&gt;9,'Town Data'!J37,"*")</f>
        <v>*</v>
      </c>
      <c r="H41" s="45">
        <f>IF('Town Data'!M37&gt;9,'Town Data'!L37,"*")</f>
        <v>126284.83</v>
      </c>
      <c r="I41" s="22">
        <f t="shared" si="0"/>
        <v>0.07936957923512811</v>
      </c>
      <c r="J41" s="22">
        <f t="shared" si="1"/>
      </c>
      <c r="K41" s="22">
        <f t="shared" si="2"/>
        <v>0.03363879889611438</v>
      </c>
      <c r="L41" s="15"/>
    </row>
    <row r="42" spans="1:12" ht="15">
      <c r="A42" s="15"/>
      <c r="B42" s="15" t="str">
        <f>'Town Data'!A38</f>
        <v>NORTHFIELD</v>
      </c>
      <c r="C42" s="51">
        <f>IF('Town Data'!C38&gt;9,'Town Data'!B38,"*")</f>
        <v>280539.16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315522.71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-0.11087490342612753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POULTNEY</v>
      </c>
      <c r="C43" s="52">
        <f>IF('Town Data'!C39&gt;9,'Town Data'!B39,"*")</f>
        <v>200895.54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174097.26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0.1539270635275937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PUTNEY</v>
      </c>
      <c r="C44" s="51">
        <f>IF('Town Data'!C40&gt;9,'Town Data'!B40,"*")</f>
        <v>203857.17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240822.75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-0.15349704294963823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RANDOLPH</v>
      </c>
      <c r="C45" s="52">
        <f>IF('Town Data'!C41&gt;9,'Town Data'!B41,"*")</f>
        <v>580977.53</v>
      </c>
      <c r="D45" s="44" t="str">
        <f>IF('Town Data'!E41&gt;9,'Town Data'!D41,"*")</f>
        <v>*</v>
      </c>
      <c r="E45" s="45">
        <f>IF('Town Data'!G41&gt;9,'Town Data'!F41,"*")</f>
        <v>50869.65</v>
      </c>
      <c r="F45" s="44">
        <f>IF('Town Data'!I41&gt;9,'Town Data'!H41,"*")</f>
        <v>475435</v>
      </c>
      <c r="G45" s="44" t="str">
        <f>IF('Town Data'!K41&gt;9,'Town Data'!J41,"*")</f>
        <v>*</v>
      </c>
      <c r="H45" s="45">
        <f>IF('Town Data'!M41&gt;9,'Town Data'!L41,"*")</f>
        <v>45306</v>
      </c>
      <c r="I45" s="22">
        <f t="shared" si="0"/>
        <v>0.22199150251874605</v>
      </c>
      <c r="J45" s="22">
        <f t="shared" si="1"/>
      </c>
      <c r="K45" s="22">
        <f t="shared" si="2"/>
        <v>0.12280161568004241</v>
      </c>
      <c r="L45" s="15"/>
    </row>
    <row r="46" spans="1:12" ht="15">
      <c r="A46" s="15"/>
      <c r="B46" s="15" t="str">
        <f>'Town Data'!A42</f>
        <v>RICHMOND</v>
      </c>
      <c r="C46" s="51">
        <f>IF('Town Data'!C42&gt;9,'Town Data'!B42,"*")</f>
        <v>296119.94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ROCKINGHAM</v>
      </c>
      <c r="C47" s="52">
        <f>IF('Town Data'!C43&gt;9,'Town Data'!B43,"*")</f>
        <v>446993.37</v>
      </c>
      <c r="D47" s="44" t="str">
        <f>IF('Town Data'!E43&gt;9,'Town Data'!D43,"*")</f>
        <v>*</v>
      </c>
      <c r="E47" s="45">
        <f>IF('Town Data'!G43&gt;9,'Town Data'!F43,"*")</f>
        <v>100028.65</v>
      </c>
      <c r="F47" s="44">
        <f>IF('Town Data'!I43&gt;9,'Town Data'!H43,"*")</f>
        <v>471300.78</v>
      </c>
      <c r="G47" s="44" t="str">
        <f>IF('Town Data'!K43&gt;9,'Town Data'!J43,"*")</f>
        <v>*</v>
      </c>
      <c r="H47" s="45">
        <f>IF('Town Data'!M43&gt;9,'Town Data'!L43,"*")</f>
        <v>116779.81</v>
      </c>
      <c r="I47" s="22">
        <f t="shared" si="0"/>
        <v>-0.051575153344749464</v>
      </c>
      <c r="J47" s="22">
        <f t="shared" si="1"/>
      </c>
      <c r="K47" s="22">
        <f t="shared" si="2"/>
        <v>-0.14344226112373368</v>
      </c>
      <c r="L47" s="15"/>
    </row>
    <row r="48" spans="1:12" ht="15">
      <c r="A48" s="15"/>
      <c r="B48" s="15" t="str">
        <f>'Town Data'!A44</f>
        <v>ROYALTON</v>
      </c>
      <c r="C48" s="51">
        <f>IF('Town Data'!C44&gt;9,'Town Data'!B44,"*")</f>
        <v>312859.4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322268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-0.02919495575111391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RUTLAND</v>
      </c>
      <c r="C49" s="52">
        <f>IF('Town Data'!C45&gt;9,'Town Data'!B45,"*")</f>
        <v>3951638.41</v>
      </c>
      <c r="D49" s="44">
        <f>IF('Town Data'!E45&gt;9,'Town Data'!D45,"*")</f>
        <v>1091079.14</v>
      </c>
      <c r="E49" s="45">
        <f>IF('Town Data'!G45&gt;9,'Town Data'!F45,"*")</f>
        <v>488156.45</v>
      </c>
      <c r="F49" s="44">
        <f>IF('Town Data'!I45&gt;9,'Town Data'!H45,"*")</f>
        <v>3922579.15</v>
      </c>
      <c r="G49" s="44">
        <f>IF('Town Data'!K45&gt;9,'Town Data'!J45,"*")</f>
        <v>1106000</v>
      </c>
      <c r="H49" s="45">
        <f>IF('Town Data'!M45&gt;9,'Town Data'!L45,"*")</f>
        <v>504683.55</v>
      </c>
      <c r="I49" s="22">
        <f t="shared" si="0"/>
        <v>0.007408202330346921</v>
      </c>
      <c r="J49" s="22">
        <f t="shared" si="1"/>
        <v>-0.01349083182640154</v>
      </c>
      <c r="K49" s="22">
        <f t="shared" si="2"/>
        <v>-0.03274745134847366</v>
      </c>
      <c r="L49" s="15"/>
    </row>
    <row r="50" spans="1:12" ht="15">
      <c r="A50" s="15"/>
      <c r="B50" s="15" t="str">
        <f>'Town Data'!A46</f>
        <v>SHELBURNE</v>
      </c>
      <c r="C50" s="51">
        <f>IF('Town Data'!C46&gt;9,'Town Data'!B46,"*")</f>
        <v>1002718.11</v>
      </c>
      <c r="D50" s="47">
        <f>IF('Town Data'!E46&gt;9,'Town Data'!D46,"*")</f>
        <v>577791.16</v>
      </c>
      <c r="E50" s="48">
        <f>IF('Town Data'!G46&gt;9,'Town Data'!F46,"*")</f>
        <v>177294.64</v>
      </c>
      <c r="F50" s="46">
        <f>IF('Town Data'!I46&gt;9,'Town Data'!H46,"*")</f>
        <v>1029662.5</v>
      </c>
      <c r="G50" s="47" t="str">
        <f>IF('Town Data'!K46&gt;9,'Town Data'!J46,"*")</f>
        <v>*</v>
      </c>
      <c r="H50" s="48">
        <f>IF('Town Data'!M46&gt;9,'Town Data'!L46,"*")</f>
        <v>164084.7</v>
      </c>
      <c r="I50" s="9">
        <f t="shared" si="0"/>
        <v>-0.026168176465589468</v>
      </c>
      <c r="J50" s="9">
        <f t="shared" si="1"/>
      </c>
      <c r="K50" s="9">
        <f t="shared" si="2"/>
        <v>0.0805068357988283</v>
      </c>
      <c r="L50" s="15"/>
    </row>
    <row r="51" spans="1:12" ht="15">
      <c r="A51" s="15"/>
      <c r="B51" s="27" t="str">
        <f>'Town Data'!A47</f>
        <v>SOUTH BURLINGTON</v>
      </c>
      <c r="C51" s="52">
        <f>IF('Town Data'!C47&gt;9,'Town Data'!B47,"*")</f>
        <v>7433426.69</v>
      </c>
      <c r="D51" s="44">
        <f>IF('Town Data'!E47&gt;9,'Town Data'!D47,"*")</f>
        <v>5380546.32</v>
      </c>
      <c r="E51" s="45">
        <f>IF('Town Data'!G47&gt;9,'Town Data'!F47,"*")</f>
        <v>850423.53</v>
      </c>
      <c r="F51" s="44">
        <f>IF('Town Data'!I47&gt;9,'Town Data'!H47,"*")</f>
        <v>7100948.31</v>
      </c>
      <c r="G51" s="44">
        <f>IF('Town Data'!K47&gt;9,'Town Data'!J47,"*")</f>
        <v>5468290</v>
      </c>
      <c r="H51" s="45">
        <f>IF('Town Data'!M47&gt;9,'Town Data'!L47,"*")</f>
        <v>904631</v>
      </c>
      <c r="I51" s="22">
        <f t="shared" si="0"/>
        <v>0.04682168711632276</v>
      </c>
      <c r="J51" s="22">
        <f t="shared" si="1"/>
        <v>-0.016045908318688237</v>
      </c>
      <c r="K51" s="22">
        <f t="shared" si="2"/>
        <v>-0.059922189268331476</v>
      </c>
      <c r="L51" s="15"/>
    </row>
    <row r="52" spans="1:12" ht="15">
      <c r="A52" s="15"/>
      <c r="B52" s="15" t="str">
        <f>'Town Data'!A48</f>
        <v>SOUTH HERO</v>
      </c>
      <c r="C52" s="51">
        <f>IF('Town Data'!C48&gt;9,'Town Data'!B48,"*")</f>
        <v>191840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170123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0.1276546968957754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SPRINGFIELD</v>
      </c>
      <c r="C53" s="52">
        <f>IF('Town Data'!C49&gt;9,'Town Data'!B49,"*")</f>
        <v>918634.57</v>
      </c>
      <c r="D53" s="44" t="str">
        <f>IF('Town Data'!E49&gt;9,'Town Data'!D49,"*")</f>
        <v>*</v>
      </c>
      <c r="E53" s="45">
        <f>IF('Town Data'!G49&gt;9,'Town Data'!F49,"*")</f>
        <v>80637.25</v>
      </c>
      <c r="F53" s="44">
        <f>IF('Town Data'!I49&gt;9,'Town Data'!H49,"*")</f>
        <v>882940</v>
      </c>
      <c r="G53" s="44" t="str">
        <f>IF('Town Data'!K49&gt;9,'Town Data'!J49,"*")</f>
        <v>*</v>
      </c>
      <c r="H53" s="45">
        <f>IF('Town Data'!M49&gt;9,'Town Data'!L49,"*")</f>
        <v>68440</v>
      </c>
      <c r="I53" s="22">
        <f t="shared" si="0"/>
        <v>0.04042694860352906</v>
      </c>
      <c r="J53" s="22">
        <f t="shared" si="1"/>
      </c>
      <c r="K53" s="22">
        <f t="shared" si="2"/>
        <v>0.17821814728229105</v>
      </c>
      <c r="L53" s="15"/>
    </row>
    <row r="54" spans="1:12" ht="15">
      <c r="A54" s="15"/>
      <c r="B54" s="15" t="str">
        <f>'Town Data'!A50</f>
        <v>ST ALBANS</v>
      </c>
      <c r="C54" s="51">
        <f>IF('Town Data'!C50&gt;9,'Town Data'!B50,"*")</f>
        <v>1537672.53</v>
      </c>
      <c r="D54" s="47" t="str">
        <f>IF('Town Data'!E50&gt;9,'Town Data'!D50,"*")</f>
        <v>*</v>
      </c>
      <c r="E54" s="48">
        <f>IF('Town Data'!G50&gt;9,'Town Data'!F50,"*")</f>
        <v>182756.31</v>
      </c>
      <c r="F54" s="46">
        <f>IF('Town Data'!I50&gt;9,'Town Data'!H50,"*")</f>
        <v>1198917.19</v>
      </c>
      <c r="G54" s="47" t="str">
        <f>IF('Town Data'!K50&gt;9,'Town Data'!J50,"*")</f>
        <v>*</v>
      </c>
      <c r="H54" s="48">
        <f>IF('Town Data'!M50&gt;9,'Town Data'!L50,"*")</f>
        <v>186169.75</v>
      </c>
      <c r="I54" s="9">
        <f t="shared" si="0"/>
        <v>0.28255107427394555</v>
      </c>
      <c r="J54" s="9">
        <f t="shared" si="1"/>
      </c>
      <c r="K54" s="9">
        <f t="shared" si="2"/>
        <v>-0.018335094718664027</v>
      </c>
      <c r="L54" s="15"/>
    </row>
    <row r="55" spans="1:12" ht="15">
      <c r="A55" s="15"/>
      <c r="B55" s="27" t="str">
        <f>'Town Data'!A51</f>
        <v>ST ALBANS TOWN</v>
      </c>
      <c r="C55" s="52">
        <f>IF('Town Data'!C51&gt;9,'Town Data'!B51,"*")</f>
        <v>698668.2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870177.87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-0.1970972555300677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ST JOHNSBURY</v>
      </c>
      <c r="C56" s="51">
        <f>IF('Town Data'!C52&gt;9,'Town Data'!B52,"*")</f>
        <v>1106830.04</v>
      </c>
      <c r="D56" s="47" t="str">
        <f>IF('Town Data'!E52&gt;9,'Town Data'!D52,"*")</f>
        <v>*</v>
      </c>
      <c r="E56" s="48">
        <f>IF('Town Data'!G52&gt;9,'Town Data'!F52,"*")</f>
        <v>118663.14</v>
      </c>
      <c r="F56" s="46">
        <f>IF('Town Data'!I52&gt;9,'Town Data'!H52,"*")</f>
        <v>938967.78</v>
      </c>
      <c r="G56" s="47" t="str">
        <f>IF('Town Data'!K52&gt;9,'Town Data'!J52,"*")</f>
        <v>*</v>
      </c>
      <c r="H56" s="48">
        <f>IF('Town Data'!M52&gt;9,'Town Data'!L52,"*")</f>
        <v>106821.56</v>
      </c>
      <c r="I56" s="9">
        <f t="shared" si="0"/>
        <v>0.1787731843152275</v>
      </c>
      <c r="J56" s="9">
        <f t="shared" si="1"/>
      </c>
      <c r="K56" s="9">
        <f t="shared" si="2"/>
        <v>0.11085383886923203</v>
      </c>
      <c r="L56" s="15"/>
    </row>
    <row r="57" spans="1:12" ht="15">
      <c r="A57" s="15"/>
      <c r="B57" s="27" t="str">
        <f>'Town Data'!A53</f>
        <v>STOWE</v>
      </c>
      <c r="C57" s="52">
        <f>IF('Town Data'!C53&gt;9,'Town Data'!B53,"*")</f>
        <v>3842796.75</v>
      </c>
      <c r="D57" s="44">
        <f>IF('Town Data'!E53&gt;9,'Town Data'!D53,"*")</f>
        <v>5993216.99</v>
      </c>
      <c r="E57" s="45">
        <f>IF('Town Data'!G53&gt;9,'Town Data'!F53,"*")</f>
        <v>1153409.42</v>
      </c>
      <c r="F57" s="44">
        <f>IF('Town Data'!I53&gt;9,'Town Data'!H53,"*")</f>
        <v>3267738.61</v>
      </c>
      <c r="G57" s="44">
        <f>IF('Town Data'!K53&gt;9,'Town Data'!J53,"*")</f>
        <v>5409660.39</v>
      </c>
      <c r="H57" s="45">
        <f>IF('Town Data'!M53&gt;9,'Town Data'!L53,"*")</f>
        <v>929685</v>
      </c>
      <c r="I57" s="22">
        <f t="shared" si="0"/>
        <v>0.17598045885316393</v>
      </c>
      <c r="J57" s="22">
        <f t="shared" si="1"/>
        <v>0.10787305633431836</v>
      </c>
      <c r="K57" s="22">
        <f t="shared" si="2"/>
        <v>0.24064540139939863</v>
      </c>
      <c r="L57" s="15"/>
    </row>
    <row r="58" spans="1:12" ht="15">
      <c r="A58" s="15"/>
      <c r="B58" s="15" t="str">
        <f>'Town Data'!A54</f>
        <v>SWANTON</v>
      </c>
      <c r="C58" s="51">
        <f>IF('Town Data'!C54&gt;9,'Town Data'!B54,"*")</f>
        <v>479810.04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460686.33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0.041511346776883874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VERGENNES</v>
      </c>
      <c r="C59" s="52">
        <f>IF('Town Data'!C55&gt;9,'Town Data'!B55,"*")</f>
        <v>266352.17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371594.61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-0.2832184245083641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WAITSFIELD</v>
      </c>
      <c r="C60" s="51">
        <f>IF('Town Data'!C56&gt;9,'Town Data'!B56,"*")</f>
        <v>811649.33</v>
      </c>
      <c r="D60" s="47">
        <f>IF('Town Data'!E56&gt;9,'Town Data'!D56,"*")</f>
        <v>289472.7</v>
      </c>
      <c r="E60" s="48">
        <f>IF('Town Data'!G56&gt;9,'Town Data'!F56,"*")</f>
        <v>230233.13</v>
      </c>
      <c r="F60" s="46">
        <f>IF('Town Data'!I56&gt;9,'Town Data'!H56,"*")</f>
        <v>652123</v>
      </c>
      <c r="G60" s="47">
        <f>IF('Town Data'!K56&gt;9,'Town Data'!J56,"*")</f>
        <v>238430</v>
      </c>
      <c r="H60" s="48">
        <f>IF('Town Data'!M56&gt;9,'Town Data'!L56,"*")</f>
        <v>168280</v>
      </c>
      <c r="I60" s="9">
        <f t="shared" si="0"/>
        <v>0.24462613648038783</v>
      </c>
      <c r="J60" s="9">
        <f t="shared" si="1"/>
        <v>0.21407834584574092</v>
      </c>
      <c r="K60" s="9">
        <f t="shared" si="2"/>
        <v>0.3681550392203471</v>
      </c>
      <c r="L60" s="15"/>
    </row>
    <row r="61" spans="1:12" ht="15">
      <c r="A61" s="15"/>
      <c r="B61" s="27" t="str">
        <f>'Town Data'!A57</f>
        <v>WARREN</v>
      </c>
      <c r="C61" s="52">
        <f>IF('Town Data'!C57&gt;9,'Town Data'!B57,"*")</f>
        <v>398732.17</v>
      </c>
      <c r="D61" s="44">
        <f>IF('Town Data'!E57&gt;9,'Town Data'!D57,"*")</f>
        <v>609321.91</v>
      </c>
      <c r="E61" s="45">
        <f>IF('Town Data'!G57&gt;9,'Town Data'!F57,"*")</f>
        <v>139339.06</v>
      </c>
      <c r="F61" s="44">
        <f>IF('Town Data'!I57&gt;9,'Town Data'!H57,"*")</f>
        <v>375784</v>
      </c>
      <c r="G61" s="44">
        <f>IF('Town Data'!K57&gt;9,'Town Data'!J57,"*")</f>
        <v>452313</v>
      </c>
      <c r="H61" s="45">
        <f>IF('Town Data'!M57&gt;9,'Town Data'!L57,"*")</f>
        <v>120286</v>
      </c>
      <c r="I61" s="22">
        <f t="shared" si="0"/>
        <v>0.06106744832137607</v>
      </c>
      <c r="J61" s="22">
        <f t="shared" si="1"/>
        <v>0.34712446911762435</v>
      </c>
      <c r="K61" s="22">
        <f t="shared" si="2"/>
        <v>0.15839798480288644</v>
      </c>
      <c r="L61" s="15"/>
    </row>
    <row r="62" spans="1:12" ht="15">
      <c r="A62" s="15"/>
      <c r="B62" s="15" t="str">
        <f>'Town Data'!A58</f>
        <v>WATERBURY</v>
      </c>
      <c r="C62" s="51">
        <f>IF('Town Data'!C58&gt;9,'Town Data'!B58,"*")</f>
        <v>1494998.69</v>
      </c>
      <c r="D62" s="47">
        <f>IF('Town Data'!E58&gt;9,'Town Data'!D58,"*")</f>
        <v>492062.6</v>
      </c>
      <c r="E62" s="48">
        <f>IF('Town Data'!G58&gt;9,'Town Data'!F58,"*")</f>
        <v>415607.08</v>
      </c>
      <c r="F62" s="46">
        <f>IF('Town Data'!I58&gt;9,'Town Data'!H58,"*")</f>
        <v>1392690</v>
      </c>
      <c r="G62" s="47">
        <f>IF('Town Data'!K58&gt;9,'Town Data'!J58,"*")</f>
        <v>462767.5</v>
      </c>
      <c r="H62" s="48">
        <f>IF('Town Data'!M58&gt;9,'Town Data'!L58,"*")</f>
        <v>358936</v>
      </c>
      <c r="I62" s="9">
        <f t="shared" si="0"/>
        <v>0.07346120816549263</v>
      </c>
      <c r="J62" s="9">
        <f t="shared" si="1"/>
        <v>0.06330414300917843</v>
      </c>
      <c r="K62" s="9">
        <f t="shared" si="2"/>
        <v>0.15788630842267148</v>
      </c>
      <c r="L62" s="15"/>
    </row>
    <row r="63" spans="1:12" ht="15">
      <c r="A63" s="15"/>
      <c r="B63" s="27" t="str">
        <f>'Town Data'!A59</f>
        <v>WEST RUTLAND</v>
      </c>
      <c r="C63" s="52">
        <f>IF('Town Data'!C59&gt;9,'Town Data'!B59,"*")</f>
        <v>133923.85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139616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-0.040770040683016234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WILLISTON</v>
      </c>
      <c r="C64" s="51">
        <f>IF('Town Data'!C60&gt;9,'Town Data'!B60,"*")</f>
        <v>2995013.12</v>
      </c>
      <c r="D64" s="47" t="str">
        <f>IF('Town Data'!E60&gt;9,'Town Data'!D60,"*")</f>
        <v>*</v>
      </c>
      <c r="E64" s="48">
        <f>IF('Town Data'!G60&gt;9,'Town Data'!F60,"*")</f>
        <v>357809.71</v>
      </c>
      <c r="F64" s="46">
        <f>IF('Town Data'!I60&gt;9,'Town Data'!H60,"*")</f>
        <v>2932386.18</v>
      </c>
      <c r="G64" s="47" t="str">
        <f>IF('Town Data'!K60&gt;9,'Town Data'!J60,"*")</f>
        <v>*</v>
      </c>
      <c r="H64" s="48">
        <f>IF('Town Data'!M60&gt;9,'Town Data'!L60,"*")</f>
        <v>387669</v>
      </c>
      <c r="I64" s="9">
        <f t="shared" si="0"/>
        <v>0.021356989208017596</v>
      </c>
      <c r="J64" s="9">
        <f t="shared" si="1"/>
      </c>
      <c r="K64" s="9">
        <f t="shared" si="2"/>
        <v>-0.07702264044842373</v>
      </c>
      <c r="L64" s="15"/>
    </row>
    <row r="65" spans="1:12" ht="15">
      <c r="A65" s="15"/>
      <c r="B65" s="27" t="str">
        <f>'Town Data'!A61</f>
        <v>WILMINGTON</v>
      </c>
      <c r="C65" s="52">
        <f>IF('Town Data'!C61&gt;9,'Town Data'!B61,"*")</f>
        <v>600807.36</v>
      </c>
      <c r="D65" s="44">
        <f>IF('Town Data'!E61&gt;9,'Town Data'!D61,"*")</f>
        <v>139764.22</v>
      </c>
      <c r="E65" s="45">
        <f>IF('Town Data'!G61&gt;9,'Town Data'!F61,"*")</f>
        <v>153691.06</v>
      </c>
      <c r="F65" s="44">
        <f>IF('Town Data'!I61&gt;9,'Town Data'!H61,"*")</f>
        <v>474148.99</v>
      </c>
      <c r="G65" s="44">
        <f>IF('Town Data'!K61&gt;9,'Town Data'!J61,"*")</f>
        <v>192671</v>
      </c>
      <c r="H65" s="45">
        <f>IF('Town Data'!M61&gt;9,'Town Data'!L61,"*")</f>
        <v>119126</v>
      </c>
      <c r="I65" s="22">
        <f t="shared" si="0"/>
        <v>0.2671277861416514</v>
      </c>
      <c r="J65" s="22">
        <f t="shared" si="1"/>
        <v>-0.2745964883142767</v>
      </c>
      <c r="K65" s="22">
        <f t="shared" si="2"/>
        <v>0.2901554656414217</v>
      </c>
      <c r="L65" s="15"/>
    </row>
    <row r="66" spans="1:12" ht="15">
      <c r="A66" s="15"/>
      <c r="B66" s="15" t="str">
        <f>'Town Data'!A62</f>
        <v>WINDSOR</v>
      </c>
      <c r="C66" s="51">
        <f>IF('Town Data'!C62&gt;9,'Town Data'!B62,"*")</f>
        <v>259719.96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224954.35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0.15454517772161322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WINHALL</v>
      </c>
      <c r="C67" s="52" t="str">
        <f>IF('Town Data'!C63&gt;9,'Town Data'!B63,"*")</f>
        <v>*</v>
      </c>
      <c r="D67" s="44">
        <f>IF('Town Data'!E63&gt;9,'Town Data'!D63,"*")</f>
        <v>175306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>
        <f>IF('Town Data'!K63&gt;9,'Town Data'!J63,"*")</f>
        <v>69337.5</v>
      </c>
      <c r="H67" s="45" t="str">
        <f>IF('Town Data'!M63&gt;9,'Town Data'!L63,"*")</f>
        <v>*</v>
      </c>
      <c r="I67" s="22">
        <f t="shared" si="0"/>
      </c>
      <c r="J67" s="22">
        <f t="shared" si="1"/>
        <v>1.5282999819722372</v>
      </c>
      <c r="K67" s="22">
        <f t="shared" si="2"/>
      </c>
      <c r="L67" s="15"/>
    </row>
    <row r="68" spans="1:12" ht="15">
      <c r="A68" s="15"/>
      <c r="B68" s="15" t="str">
        <f>'Town Data'!A64</f>
        <v>WINOOSKI</v>
      </c>
      <c r="C68" s="51">
        <f>IF('Town Data'!C64&gt;9,'Town Data'!B64,"*")</f>
        <v>949968.62</v>
      </c>
      <c r="D68" s="47" t="str">
        <f>IF('Town Data'!E64&gt;9,'Town Data'!D64,"*")</f>
        <v>*</v>
      </c>
      <c r="E68" s="48">
        <f>IF('Town Data'!G64&gt;9,'Town Data'!F64,"*")</f>
        <v>356608.81</v>
      </c>
      <c r="F68" s="46">
        <f>IF('Town Data'!I64&gt;9,'Town Data'!H64,"*")</f>
        <v>777188.84</v>
      </c>
      <c r="G68" s="47" t="str">
        <f>IF('Town Data'!K64&gt;9,'Town Data'!J64,"*")</f>
        <v>*</v>
      </c>
      <c r="H68" s="48">
        <f>IF('Town Data'!M64&gt;9,'Town Data'!L64,"*")</f>
        <v>294629.51</v>
      </c>
      <c r="I68" s="9">
        <f t="shared" si="0"/>
        <v>0.22231376868458383</v>
      </c>
      <c r="J68" s="9">
        <f t="shared" si="1"/>
      </c>
      <c r="K68" s="9">
        <f t="shared" si="2"/>
        <v>0.21036351721862478</v>
      </c>
      <c r="L68" s="15"/>
    </row>
    <row r="69" spans="1:12" ht="15">
      <c r="A69" s="15"/>
      <c r="B69" s="27" t="str">
        <f>'Town Data'!A65</f>
        <v>WOODSTOCK</v>
      </c>
      <c r="C69" s="52">
        <f>IF('Town Data'!C65&gt;9,'Town Data'!B65,"*")</f>
        <v>1460079.62</v>
      </c>
      <c r="D69" s="44">
        <f>IF('Town Data'!E65&gt;9,'Town Data'!D65,"*")</f>
        <v>2509386.72</v>
      </c>
      <c r="E69" s="45">
        <f>IF('Town Data'!G65&gt;9,'Town Data'!F65,"*")</f>
        <v>420723.31</v>
      </c>
      <c r="F69" s="44">
        <f>IF('Town Data'!I65&gt;9,'Town Data'!H65,"*")</f>
        <v>1517528</v>
      </c>
      <c r="G69" s="44">
        <f>IF('Town Data'!K65&gt;9,'Town Data'!J65,"*")</f>
        <v>2030305</v>
      </c>
      <c r="H69" s="45">
        <f>IF('Town Data'!M65&gt;9,'Town Data'!L65,"*")</f>
        <v>392944</v>
      </c>
      <c r="I69" s="22">
        <f t="shared" si="0"/>
        <v>-0.0378565535528833</v>
      </c>
      <c r="J69" s="22">
        <f t="shared" si="1"/>
        <v>0.23596539436193095</v>
      </c>
      <c r="K69" s="22">
        <f t="shared" si="2"/>
        <v>0.0706953408119223</v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76">
        <v>205333.25</v>
      </c>
      <c r="C2" s="40">
        <v>12</v>
      </c>
      <c r="D2" s="40">
        <v>0</v>
      </c>
      <c r="E2" s="40">
        <v>8</v>
      </c>
      <c r="F2" s="40">
        <v>0</v>
      </c>
      <c r="G2" s="40">
        <v>5</v>
      </c>
      <c r="H2" s="76">
        <v>203997</v>
      </c>
      <c r="I2" s="40">
        <v>14</v>
      </c>
      <c r="J2" s="76">
        <v>152243</v>
      </c>
      <c r="K2" s="40">
        <v>10</v>
      </c>
      <c r="L2" s="40">
        <v>0</v>
      </c>
      <c r="M2" s="40">
        <v>5</v>
      </c>
    </row>
    <row r="3" spans="1:13" ht="15">
      <c r="A3" s="39" t="s">
        <v>48</v>
      </c>
      <c r="B3" s="76">
        <v>2338454.23</v>
      </c>
      <c r="C3" s="40">
        <v>60</v>
      </c>
      <c r="D3" s="76">
        <v>259859.77</v>
      </c>
      <c r="E3" s="40">
        <v>10</v>
      </c>
      <c r="F3" s="76">
        <v>321146.68</v>
      </c>
      <c r="G3" s="40">
        <v>26</v>
      </c>
      <c r="H3" s="76">
        <v>2022612.69</v>
      </c>
      <c r="I3" s="40">
        <v>58</v>
      </c>
      <c r="J3" s="40">
        <v>0</v>
      </c>
      <c r="K3" s="40">
        <v>8</v>
      </c>
      <c r="L3" s="76">
        <v>279162.38</v>
      </c>
      <c r="M3" s="40">
        <v>28</v>
      </c>
    </row>
    <row r="4" spans="1:13" ht="15">
      <c r="A4" s="39" t="s">
        <v>49</v>
      </c>
      <c r="B4" s="76">
        <v>126745.75</v>
      </c>
      <c r="C4" s="40">
        <v>14</v>
      </c>
      <c r="D4" s="40">
        <v>0</v>
      </c>
      <c r="E4" s="40">
        <v>4</v>
      </c>
      <c r="F4" s="40">
        <v>0</v>
      </c>
      <c r="G4" s="40">
        <v>6</v>
      </c>
      <c r="H4" s="76">
        <v>126795</v>
      </c>
      <c r="I4" s="40">
        <v>12</v>
      </c>
      <c r="J4" s="40">
        <v>0</v>
      </c>
      <c r="K4" s="40">
        <v>6</v>
      </c>
      <c r="L4" s="40">
        <v>0</v>
      </c>
      <c r="M4" s="40">
        <v>5</v>
      </c>
    </row>
    <row r="5" spans="1:13" ht="15">
      <c r="A5" s="39" t="s">
        <v>50</v>
      </c>
      <c r="B5" s="76">
        <v>2351509.81</v>
      </c>
      <c r="C5" s="40">
        <v>66</v>
      </c>
      <c r="D5" s="76">
        <v>970075.4</v>
      </c>
      <c r="E5" s="40">
        <v>24</v>
      </c>
      <c r="F5" s="76">
        <v>356950.86</v>
      </c>
      <c r="G5" s="40">
        <v>25</v>
      </c>
      <c r="H5" s="76">
        <v>2319495.51</v>
      </c>
      <c r="I5" s="40">
        <v>64</v>
      </c>
      <c r="J5" s="76">
        <v>920665.9</v>
      </c>
      <c r="K5" s="40">
        <v>24</v>
      </c>
      <c r="L5" s="76">
        <v>361758.5</v>
      </c>
      <c r="M5" s="40">
        <v>23</v>
      </c>
    </row>
    <row r="6" spans="1:13" ht="15">
      <c r="A6" s="39" t="s">
        <v>51</v>
      </c>
      <c r="B6" s="76">
        <v>687695.84</v>
      </c>
      <c r="C6" s="40">
        <v>10</v>
      </c>
      <c r="D6" s="40">
        <v>0</v>
      </c>
      <c r="E6" s="40">
        <v>2</v>
      </c>
      <c r="F6" s="40">
        <v>0</v>
      </c>
      <c r="G6" s="40">
        <v>3</v>
      </c>
      <c r="H6" s="76">
        <v>747440</v>
      </c>
      <c r="I6" s="40">
        <v>10</v>
      </c>
      <c r="J6" s="40">
        <v>0</v>
      </c>
      <c r="K6" s="40">
        <v>2</v>
      </c>
      <c r="L6" s="40">
        <v>0</v>
      </c>
      <c r="M6" s="40">
        <v>3</v>
      </c>
    </row>
    <row r="7" spans="1:13" ht="15">
      <c r="A7" s="39" t="s">
        <v>52</v>
      </c>
      <c r="B7" s="76">
        <v>390382.47</v>
      </c>
      <c r="C7" s="40">
        <v>11</v>
      </c>
      <c r="D7" s="40">
        <v>0</v>
      </c>
      <c r="E7" s="40">
        <v>2</v>
      </c>
      <c r="F7" s="40">
        <v>0</v>
      </c>
      <c r="G7" s="40">
        <v>5</v>
      </c>
      <c r="H7" s="76">
        <v>365749.46</v>
      </c>
      <c r="I7" s="40">
        <v>11</v>
      </c>
      <c r="J7" s="40">
        <v>0</v>
      </c>
      <c r="K7" s="40">
        <v>1</v>
      </c>
      <c r="L7" s="40">
        <v>0</v>
      </c>
      <c r="M7" s="40">
        <v>5</v>
      </c>
    </row>
    <row r="8" spans="1:13" ht="15">
      <c r="A8" s="39" t="s">
        <v>53</v>
      </c>
      <c r="B8" s="76">
        <v>495645</v>
      </c>
      <c r="C8" s="40">
        <v>26</v>
      </c>
      <c r="D8" s="40">
        <v>0</v>
      </c>
      <c r="E8" s="40">
        <v>9</v>
      </c>
      <c r="F8" s="40">
        <v>0</v>
      </c>
      <c r="G8" s="40">
        <v>8</v>
      </c>
      <c r="H8" s="76">
        <v>478984</v>
      </c>
      <c r="I8" s="40">
        <v>24</v>
      </c>
      <c r="J8" s="76">
        <v>213071</v>
      </c>
      <c r="K8" s="40">
        <v>10</v>
      </c>
      <c r="L8" s="40">
        <v>0</v>
      </c>
      <c r="M8" s="40">
        <v>7</v>
      </c>
    </row>
    <row r="9" spans="1:13" ht="15">
      <c r="A9" s="39" t="s">
        <v>54</v>
      </c>
      <c r="B9" s="76">
        <v>3547247.06</v>
      </c>
      <c r="C9" s="40">
        <v>91</v>
      </c>
      <c r="D9" s="76">
        <v>1064551.16</v>
      </c>
      <c r="E9" s="40">
        <v>21</v>
      </c>
      <c r="F9" s="76">
        <v>498625.44</v>
      </c>
      <c r="G9" s="40">
        <v>38</v>
      </c>
      <c r="H9" s="76">
        <v>3382794.34</v>
      </c>
      <c r="I9" s="40">
        <v>94</v>
      </c>
      <c r="J9" s="76">
        <v>1157406</v>
      </c>
      <c r="K9" s="40">
        <v>20</v>
      </c>
      <c r="L9" s="76">
        <v>521277</v>
      </c>
      <c r="M9" s="40">
        <v>40</v>
      </c>
    </row>
    <row r="10" spans="1:13" ht="15">
      <c r="A10" s="39" t="s">
        <v>55</v>
      </c>
      <c r="B10" s="76">
        <v>425575.76</v>
      </c>
      <c r="C10" s="40">
        <v>13</v>
      </c>
      <c r="D10" s="40">
        <v>0</v>
      </c>
      <c r="E10" s="40">
        <v>6</v>
      </c>
      <c r="F10" s="40">
        <v>0</v>
      </c>
      <c r="G10" s="40">
        <v>6</v>
      </c>
      <c r="H10" s="76">
        <v>415957</v>
      </c>
      <c r="I10" s="40">
        <v>15</v>
      </c>
      <c r="J10" s="40">
        <v>0</v>
      </c>
      <c r="K10" s="40">
        <v>4</v>
      </c>
      <c r="L10" s="40">
        <v>0</v>
      </c>
      <c r="M10" s="40">
        <v>6</v>
      </c>
    </row>
    <row r="11" spans="1:13" ht="15">
      <c r="A11" s="39" t="s">
        <v>56</v>
      </c>
      <c r="B11" s="76">
        <v>175026.99</v>
      </c>
      <c r="C11" s="40">
        <v>10</v>
      </c>
      <c r="D11" s="76">
        <v>48594.79</v>
      </c>
      <c r="E11" s="40">
        <v>14</v>
      </c>
      <c r="F11" s="40">
        <v>0</v>
      </c>
      <c r="G11" s="40">
        <v>6</v>
      </c>
      <c r="H11" s="76">
        <v>144448.37</v>
      </c>
      <c r="I11" s="40">
        <v>13</v>
      </c>
      <c r="J11" s="76">
        <v>112588.31</v>
      </c>
      <c r="K11" s="40">
        <v>15</v>
      </c>
      <c r="L11" s="40">
        <v>0</v>
      </c>
      <c r="M11" s="40">
        <v>5</v>
      </c>
    </row>
    <row r="12" spans="1:13" ht="15">
      <c r="A12" s="39" t="s">
        <v>57</v>
      </c>
      <c r="B12" s="76">
        <v>9668524.04</v>
      </c>
      <c r="C12" s="40">
        <v>194</v>
      </c>
      <c r="D12" s="76">
        <v>4606485.73</v>
      </c>
      <c r="E12" s="40">
        <v>34</v>
      </c>
      <c r="F12" s="76">
        <v>3333198.55</v>
      </c>
      <c r="G12" s="40">
        <v>99</v>
      </c>
      <c r="H12" s="76">
        <v>9231039.27</v>
      </c>
      <c r="I12" s="40">
        <v>193</v>
      </c>
      <c r="J12" s="76">
        <v>3784819</v>
      </c>
      <c r="K12" s="40">
        <v>25</v>
      </c>
      <c r="L12" s="76">
        <v>3062784.48</v>
      </c>
      <c r="M12" s="40">
        <v>97</v>
      </c>
    </row>
    <row r="13" spans="1:13" ht="15">
      <c r="A13" s="39" t="s">
        <v>58</v>
      </c>
      <c r="B13" s="76">
        <v>505149.86</v>
      </c>
      <c r="C13" s="40">
        <v>15</v>
      </c>
      <c r="D13" s="76">
        <v>325934.8</v>
      </c>
      <c r="E13" s="40">
        <v>15</v>
      </c>
      <c r="F13" s="40">
        <v>0</v>
      </c>
      <c r="G13" s="40">
        <v>8</v>
      </c>
      <c r="H13" s="76">
        <v>438426.2</v>
      </c>
      <c r="I13" s="40">
        <v>16</v>
      </c>
      <c r="J13" s="76">
        <v>294646</v>
      </c>
      <c r="K13" s="40">
        <v>12</v>
      </c>
      <c r="L13" s="40">
        <v>0</v>
      </c>
      <c r="M13" s="40">
        <v>9</v>
      </c>
    </row>
    <row r="14" spans="1:13" ht="15">
      <c r="A14" s="39" t="s">
        <v>59</v>
      </c>
      <c r="B14" s="76">
        <v>376468.47</v>
      </c>
      <c r="C14" s="40">
        <v>22</v>
      </c>
      <c r="D14" s="40">
        <v>0</v>
      </c>
      <c r="E14" s="40">
        <v>3</v>
      </c>
      <c r="F14" s="40">
        <v>0</v>
      </c>
      <c r="G14" s="40">
        <v>7</v>
      </c>
      <c r="H14" s="76">
        <v>320228</v>
      </c>
      <c r="I14" s="40">
        <v>17</v>
      </c>
      <c r="J14" s="40">
        <v>0</v>
      </c>
      <c r="K14" s="40">
        <v>2</v>
      </c>
      <c r="L14" s="40">
        <v>0</v>
      </c>
      <c r="M14" s="40">
        <v>6</v>
      </c>
    </row>
    <row r="15" spans="1:13" ht="15">
      <c r="A15" s="39" t="s">
        <v>60</v>
      </c>
      <c r="B15" s="76">
        <v>316011.77</v>
      </c>
      <c r="C15" s="40">
        <v>18</v>
      </c>
      <c r="D15" s="76">
        <v>149168.37</v>
      </c>
      <c r="E15" s="40">
        <v>12</v>
      </c>
      <c r="F15" s="40">
        <v>0</v>
      </c>
      <c r="G15" s="40">
        <v>8</v>
      </c>
      <c r="H15" s="76">
        <v>311210</v>
      </c>
      <c r="I15" s="40">
        <v>21</v>
      </c>
      <c r="J15" s="76">
        <v>159958</v>
      </c>
      <c r="K15" s="40">
        <v>13</v>
      </c>
      <c r="L15" s="40">
        <v>0</v>
      </c>
      <c r="M15" s="40">
        <v>8</v>
      </c>
    </row>
    <row r="16" spans="1:13" ht="15">
      <c r="A16" s="39" t="s">
        <v>61</v>
      </c>
      <c r="B16" s="76">
        <v>2191767.15</v>
      </c>
      <c r="C16" s="40">
        <v>51</v>
      </c>
      <c r="D16" s="76">
        <v>1548575.34</v>
      </c>
      <c r="E16" s="40">
        <v>12</v>
      </c>
      <c r="F16" s="76">
        <v>259232.15</v>
      </c>
      <c r="G16" s="40">
        <v>15</v>
      </c>
      <c r="H16" s="76">
        <v>1917406</v>
      </c>
      <c r="I16" s="40">
        <v>53</v>
      </c>
      <c r="J16" s="76">
        <v>1735849</v>
      </c>
      <c r="K16" s="40">
        <v>12</v>
      </c>
      <c r="L16" s="76">
        <v>257885</v>
      </c>
      <c r="M16" s="40">
        <v>20</v>
      </c>
    </row>
    <row r="17" spans="1:13" ht="15">
      <c r="A17" s="39" t="s">
        <v>62</v>
      </c>
      <c r="B17" s="76">
        <v>703102.3</v>
      </c>
      <c r="C17" s="40">
        <v>18</v>
      </c>
      <c r="D17" s="40">
        <v>0</v>
      </c>
      <c r="E17" s="40">
        <v>5</v>
      </c>
      <c r="F17" s="40">
        <v>0</v>
      </c>
      <c r="G17" s="40">
        <v>7</v>
      </c>
      <c r="H17" s="76">
        <v>712152</v>
      </c>
      <c r="I17" s="40">
        <v>20</v>
      </c>
      <c r="J17" s="40">
        <v>0</v>
      </c>
      <c r="K17" s="40">
        <v>6</v>
      </c>
      <c r="L17" s="40">
        <v>0</v>
      </c>
      <c r="M17" s="40">
        <v>8</v>
      </c>
    </row>
    <row r="18" spans="1:13" ht="15">
      <c r="A18" s="39" t="s">
        <v>63</v>
      </c>
      <c r="B18" s="76">
        <v>462802.68</v>
      </c>
      <c r="C18" s="40">
        <v>13</v>
      </c>
      <c r="D18" s="76">
        <v>303604.75</v>
      </c>
      <c r="E18" s="40">
        <v>10</v>
      </c>
      <c r="F18" s="40">
        <v>0</v>
      </c>
      <c r="G18" s="40">
        <v>8</v>
      </c>
      <c r="H18" s="76">
        <v>457264</v>
      </c>
      <c r="I18" s="40">
        <v>13</v>
      </c>
      <c r="J18" s="40">
        <v>0</v>
      </c>
      <c r="K18" s="40">
        <v>9</v>
      </c>
      <c r="L18" s="40">
        <v>0</v>
      </c>
      <c r="M18" s="40">
        <v>7</v>
      </c>
    </row>
    <row r="19" spans="1:13" ht="15">
      <c r="A19" s="39" t="s">
        <v>64</v>
      </c>
      <c r="B19" s="76">
        <v>419116.78</v>
      </c>
      <c r="C19" s="40">
        <v>22</v>
      </c>
      <c r="D19" s="76">
        <v>376127.07</v>
      </c>
      <c r="E19" s="40">
        <v>29</v>
      </c>
      <c r="F19" s="76">
        <v>153604.48</v>
      </c>
      <c r="G19" s="40">
        <v>15</v>
      </c>
      <c r="H19" s="76">
        <v>401987.73</v>
      </c>
      <c r="I19" s="40">
        <v>25</v>
      </c>
      <c r="J19" s="76">
        <v>357109.5</v>
      </c>
      <c r="K19" s="40">
        <v>36</v>
      </c>
      <c r="L19" s="76">
        <v>149289.55</v>
      </c>
      <c r="M19" s="40">
        <v>14</v>
      </c>
    </row>
    <row r="20" spans="1:13" ht="15">
      <c r="A20" s="39" t="s">
        <v>65</v>
      </c>
      <c r="B20" s="76">
        <v>356417.27</v>
      </c>
      <c r="C20" s="40">
        <v>17</v>
      </c>
      <c r="D20" s="40">
        <v>0</v>
      </c>
      <c r="E20" s="40">
        <v>3</v>
      </c>
      <c r="F20" s="40">
        <v>0</v>
      </c>
      <c r="G20" s="40">
        <v>7</v>
      </c>
      <c r="H20" s="76">
        <v>350045.84</v>
      </c>
      <c r="I20" s="40">
        <v>17</v>
      </c>
      <c r="J20" s="40">
        <v>0</v>
      </c>
      <c r="K20" s="40">
        <v>3</v>
      </c>
      <c r="L20" s="40">
        <v>0</v>
      </c>
      <c r="M20" s="40">
        <v>6</v>
      </c>
    </row>
    <row r="21" spans="1:13" ht="15">
      <c r="A21" s="39" t="s">
        <v>66</v>
      </c>
      <c r="B21" s="76">
        <v>2890794</v>
      </c>
      <c r="C21" s="40">
        <v>73</v>
      </c>
      <c r="D21" s="40">
        <v>0</v>
      </c>
      <c r="E21" s="40">
        <v>5</v>
      </c>
      <c r="F21" s="76">
        <v>330468.15</v>
      </c>
      <c r="G21" s="40">
        <v>18</v>
      </c>
      <c r="H21" s="76">
        <v>2892738</v>
      </c>
      <c r="I21" s="40">
        <v>78</v>
      </c>
      <c r="J21" s="40">
        <v>0</v>
      </c>
      <c r="K21" s="40">
        <v>6</v>
      </c>
      <c r="L21" s="76">
        <v>346170</v>
      </c>
      <c r="M21" s="40">
        <v>22</v>
      </c>
    </row>
    <row r="22" spans="1:13" ht="15">
      <c r="A22" s="39" t="s">
        <v>67</v>
      </c>
      <c r="B22" s="76">
        <v>404809.33</v>
      </c>
      <c r="C22" s="40">
        <v>14</v>
      </c>
      <c r="D22" s="40">
        <v>0</v>
      </c>
      <c r="E22" s="40">
        <v>2</v>
      </c>
      <c r="F22" s="40">
        <v>0</v>
      </c>
      <c r="G22" s="40">
        <v>4</v>
      </c>
      <c r="H22" s="76">
        <v>387064.18</v>
      </c>
      <c r="I22" s="40">
        <v>15</v>
      </c>
      <c r="J22" s="40">
        <v>0</v>
      </c>
      <c r="K22" s="40">
        <v>1</v>
      </c>
      <c r="L22" s="40">
        <v>0</v>
      </c>
      <c r="M22" s="40">
        <v>4</v>
      </c>
    </row>
    <row r="23" spans="1:13" ht="15">
      <c r="A23" s="39" t="s">
        <v>68</v>
      </c>
      <c r="B23" s="76">
        <v>630767.19</v>
      </c>
      <c r="C23" s="40">
        <v>12</v>
      </c>
      <c r="D23" s="40">
        <v>0</v>
      </c>
      <c r="E23" s="40">
        <v>7</v>
      </c>
      <c r="F23" s="40">
        <v>0</v>
      </c>
      <c r="G23" s="40">
        <v>3</v>
      </c>
      <c r="H23" s="76">
        <v>379264</v>
      </c>
      <c r="I23" s="40">
        <v>10</v>
      </c>
      <c r="J23" s="40">
        <v>0</v>
      </c>
      <c r="K23" s="40">
        <v>9</v>
      </c>
      <c r="L23" s="40">
        <v>0</v>
      </c>
      <c r="M23" s="40">
        <v>3</v>
      </c>
    </row>
    <row r="24" spans="1:13" ht="15">
      <c r="A24" s="39" t="s">
        <v>69</v>
      </c>
      <c r="B24" s="76">
        <v>235145.45</v>
      </c>
      <c r="C24" s="40">
        <v>13</v>
      </c>
      <c r="D24" s="40">
        <v>0</v>
      </c>
      <c r="E24" s="40">
        <v>3</v>
      </c>
      <c r="F24" s="40">
        <v>0</v>
      </c>
      <c r="G24" s="40">
        <v>3</v>
      </c>
      <c r="H24" s="76">
        <v>288770</v>
      </c>
      <c r="I24" s="40">
        <v>14</v>
      </c>
      <c r="J24" s="40">
        <v>0</v>
      </c>
      <c r="K24" s="40">
        <v>3</v>
      </c>
      <c r="L24" s="40">
        <v>0</v>
      </c>
      <c r="M24" s="40">
        <v>4</v>
      </c>
    </row>
    <row r="25" spans="1:13" ht="15">
      <c r="A25" s="39" t="s">
        <v>70</v>
      </c>
      <c r="B25" s="76">
        <v>2180734.34</v>
      </c>
      <c r="C25" s="40">
        <v>44</v>
      </c>
      <c r="D25" s="76">
        <v>1752493.59</v>
      </c>
      <c r="E25" s="40">
        <v>22</v>
      </c>
      <c r="F25" s="76">
        <v>388065.22</v>
      </c>
      <c r="G25" s="40">
        <v>19</v>
      </c>
      <c r="H25" s="76">
        <v>1912321.96</v>
      </c>
      <c r="I25" s="40">
        <v>49</v>
      </c>
      <c r="J25" s="76">
        <v>1786311</v>
      </c>
      <c r="K25" s="40">
        <v>23</v>
      </c>
      <c r="L25" s="76">
        <v>322141</v>
      </c>
      <c r="M25" s="40">
        <v>19</v>
      </c>
    </row>
    <row r="26" spans="1:13" ht="15">
      <c r="A26" s="39" t="s">
        <v>71</v>
      </c>
      <c r="B26" s="76">
        <v>460365.2</v>
      </c>
      <c r="C26" s="40">
        <v>13</v>
      </c>
      <c r="D26" s="40">
        <v>0</v>
      </c>
      <c r="E26" s="40">
        <v>5</v>
      </c>
      <c r="F26" s="40">
        <v>0</v>
      </c>
      <c r="G26" s="40">
        <v>5</v>
      </c>
      <c r="H26" s="76">
        <v>444102.66</v>
      </c>
      <c r="I26" s="40">
        <v>14</v>
      </c>
      <c r="J26" s="40">
        <v>0</v>
      </c>
      <c r="K26" s="40">
        <v>3</v>
      </c>
      <c r="L26" s="40">
        <v>0</v>
      </c>
      <c r="M26" s="40">
        <v>5</v>
      </c>
    </row>
    <row r="27" spans="1:13" ht="15">
      <c r="A27" s="39" t="s">
        <v>72</v>
      </c>
      <c r="B27" s="76">
        <v>224066.01</v>
      </c>
      <c r="C27" s="40">
        <v>12</v>
      </c>
      <c r="D27" s="40">
        <v>0</v>
      </c>
      <c r="E27" s="40">
        <v>0</v>
      </c>
      <c r="F27" s="40">
        <v>0</v>
      </c>
      <c r="G27" s="40">
        <v>3</v>
      </c>
      <c r="H27" s="76">
        <v>226040.75</v>
      </c>
      <c r="I27" s="40">
        <v>12</v>
      </c>
      <c r="J27" s="40">
        <v>0</v>
      </c>
      <c r="K27" s="40">
        <v>0</v>
      </c>
      <c r="L27" s="40">
        <v>0</v>
      </c>
      <c r="M27" s="40">
        <v>2</v>
      </c>
    </row>
    <row r="28" spans="1:13" ht="15">
      <c r="A28" s="39" t="s">
        <v>73</v>
      </c>
      <c r="B28" s="76">
        <v>1005750.86</v>
      </c>
      <c r="C28" s="40">
        <v>28</v>
      </c>
      <c r="D28" s="76">
        <v>1064536.29</v>
      </c>
      <c r="E28" s="40">
        <v>55</v>
      </c>
      <c r="F28" s="76">
        <v>491122.98</v>
      </c>
      <c r="G28" s="40">
        <v>23</v>
      </c>
      <c r="H28" s="76">
        <v>859483.25</v>
      </c>
      <c r="I28" s="40">
        <v>34</v>
      </c>
      <c r="J28" s="76">
        <v>1019645.87</v>
      </c>
      <c r="K28" s="40">
        <v>44</v>
      </c>
      <c r="L28" s="76">
        <v>381996.41</v>
      </c>
      <c r="M28" s="40">
        <v>28</v>
      </c>
    </row>
    <row r="29" spans="1:13" ht="15">
      <c r="A29" s="39" t="s">
        <v>74</v>
      </c>
      <c r="B29" s="76">
        <v>225377.87</v>
      </c>
      <c r="C29" s="40">
        <v>12</v>
      </c>
      <c r="D29" s="76">
        <v>75636.12</v>
      </c>
      <c r="E29" s="40">
        <v>14</v>
      </c>
      <c r="F29" s="40">
        <v>0</v>
      </c>
      <c r="G29" s="40">
        <v>6</v>
      </c>
      <c r="H29" s="76">
        <v>205796.24</v>
      </c>
      <c r="I29" s="40">
        <v>12</v>
      </c>
      <c r="J29" s="76">
        <v>64938</v>
      </c>
      <c r="K29" s="40">
        <v>11</v>
      </c>
      <c r="L29" s="40">
        <v>0</v>
      </c>
      <c r="M29" s="40">
        <v>7</v>
      </c>
    </row>
    <row r="30" spans="1:13" ht="15">
      <c r="A30" s="39" t="s">
        <v>75</v>
      </c>
      <c r="B30" s="76">
        <v>1051766.89</v>
      </c>
      <c r="C30" s="40">
        <v>38</v>
      </c>
      <c r="D30" s="76">
        <v>438869.68</v>
      </c>
      <c r="E30" s="40">
        <v>33</v>
      </c>
      <c r="F30" s="76">
        <v>283176.73</v>
      </c>
      <c r="G30" s="40">
        <v>23</v>
      </c>
      <c r="H30" s="76">
        <v>877105</v>
      </c>
      <c r="I30" s="40">
        <v>37</v>
      </c>
      <c r="J30" s="76">
        <v>432720</v>
      </c>
      <c r="K30" s="40">
        <v>30</v>
      </c>
      <c r="L30" s="76">
        <v>256472</v>
      </c>
      <c r="M30" s="40">
        <v>21</v>
      </c>
    </row>
    <row r="31" spans="1:13" ht="15">
      <c r="A31" s="39" t="s">
        <v>76</v>
      </c>
      <c r="B31" s="76">
        <v>964981.93</v>
      </c>
      <c r="C31" s="40">
        <v>30</v>
      </c>
      <c r="D31" s="76">
        <v>110706.56</v>
      </c>
      <c r="E31" s="40">
        <v>10</v>
      </c>
      <c r="F31" s="76">
        <v>100860.07</v>
      </c>
      <c r="G31" s="40">
        <v>15</v>
      </c>
      <c r="H31" s="76">
        <v>893247.81</v>
      </c>
      <c r="I31" s="40">
        <v>30</v>
      </c>
      <c r="J31" s="76">
        <v>129873.37</v>
      </c>
      <c r="K31" s="40">
        <v>10</v>
      </c>
      <c r="L31" s="76">
        <v>118147</v>
      </c>
      <c r="M31" s="40">
        <v>15</v>
      </c>
    </row>
    <row r="32" spans="1:13" ht="15">
      <c r="A32" s="39" t="s">
        <v>77</v>
      </c>
      <c r="B32" s="76">
        <v>2597861.19</v>
      </c>
      <c r="C32" s="40">
        <v>55</v>
      </c>
      <c r="D32" s="76">
        <v>2682444.65</v>
      </c>
      <c r="E32" s="40">
        <v>34</v>
      </c>
      <c r="F32" s="76">
        <v>675157.38</v>
      </c>
      <c r="G32" s="40">
        <v>33</v>
      </c>
      <c r="H32" s="76">
        <v>2435203.08</v>
      </c>
      <c r="I32" s="40">
        <v>58</v>
      </c>
      <c r="J32" s="76">
        <v>2651573.88</v>
      </c>
      <c r="K32" s="40">
        <v>35</v>
      </c>
      <c r="L32" s="76">
        <v>604334.8</v>
      </c>
      <c r="M32" s="40">
        <v>35</v>
      </c>
    </row>
    <row r="33" spans="1:13" ht="15">
      <c r="A33" s="39" t="s">
        <v>78</v>
      </c>
      <c r="B33" s="76">
        <v>2066741.81</v>
      </c>
      <c r="C33" s="40">
        <v>47</v>
      </c>
      <c r="D33" s="40">
        <v>0</v>
      </c>
      <c r="E33" s="40">
        <v>9</v>
      </c>
      <c r="F33" s="76">
        <v>373105.92</v>
      </c>
      <c r="G33" s="40">
        <v>23</v>
      </c>
      <c r="H33" s="76">
        <v>1995732.11</v>
      </c>
      <c r="I33" s="40">
        <v>48</v>
      </c>
      <c r="J33" s="40">
        <v>0</v>
      </c>
      <c r="K33" s="40">
        <v>9</v>
      </c>
      <c r="L33" s="76">
        <v>357251</v>
      </c>
      <c r="M33" s="40">
        <v>21</v>
      </c>
    </row>
    <row r="34" spans="1:13" ht="15">
      <c r="A34" s="39" t="s">
        <v>79</v>
      </c>
      <c r="B34" s="76">
        <v>917085.55</v>
      </c>
      <c r="C34" s="40">
        <v>22</v>
      </c>
      <c r="D34" s="40">
        <v>0</v>
      </c>
      <c r="E34" s="40">
        <v>2</v>
      </c>
      <c r="F34" s="40">
        <v>0</v>
      </c>
      <c r="G34" s="40">
        <v>8</v>
      </c>
      <c r="H34" s="76">
        <v>744206</v>
      </c>
      <c r="I34" s="40">
        <v>20</v>
      </c>
      <c r="J34" s="40">
        <v>0</v>
      </c>
      <c r="K34" s="40">
        <v>3</v>
      </c>
      <c r="L34" s="40">
        <v>0</v>
      </c>
      <c r="M34" s="40">
        <v>5</v>
      </c>
    </row>
    <row r="35" spans="1:13" ht="15">
      <c r="A35" s="39" t="s">
        <v>80</v>
      </c>
      <c r="B35" s="76">
        <v>2361887.92</v>
      </c>
      <c r="C35" s="40">
        <v>61</v>
      </c>
      <c r="D35" s="76">
        <v>556733.83</v>
      </c>
      <c r="E35" s="40">
        <v>10</v>
      </c>
      <c r="F35" s="76">
        <v>416123.76</v>
      </c>
      <c r="G35" s="40">
        <v>25</v>
      </c>
      <c r="H35" s="76">
        <v>2147881.13</v>
      </c>
      <c r="I35" s="40">
        <v>59</v>
      </c>
      <c r="J35" s="40">
        <v>0</v>
      </c>
      <c r="K35" s="40">
        <v>8</v>
      </c>
      <c r="L35" s="76">
        <v>408295.33</v>
      </c>
      <c r="M35" s="40">
        <v>27</v>
      </c>
    </row>
    <row r="36" spans="1:13" ht="15">
      <c r="A36" s="39" t="s">
        <v>81</v>
      </c>
      <c r="B36" s="76">
        <v>1119915.28</v>
      </c>
      <c r="C36" s="40">
        <v>29</v>
      </c>
      <c r="D36" s="76">
        <v>143301.84</v>
      </c>
      <c r="E36" s="40">
        <v>12</v>
      </c>
      <c r="F36" s="76">
        <v>93221.3</v>
      </c>
      <c r="G36" s="40">
        <v>14</v>
      </c>
      <c r="H36" s="76">
        <v>971691.94</v>
      </c>
      <c r="I36" s="40">
        <v>31</v>
      </c>
      <c r="J36" s="76">
        <v>117596</v>
      </c>
      <c r="K36" s="40">
        <v>13</v>
      </c>
      <c r="L36" s="76">
        <v>92046</v>
      </c>
      <c r="M36" s="40">
        <v>13</v>
      </c>
    </row>
    <row r="37" spans="1:13" ht="15">
      <c r="A37" s="39" t="s">
        <v>82</v>
      </c>
      <c r="B37" s="76">
        <v>828606.65</v>
      </c>
      <c r="C37" s="40">
        <v>32</v>
      </c>
      <c r="D37" s="40">
        <v>0</v>
      </c>
      <c r="E37" s="40">
        <v>2</v>
      </c>
      <c r="F37" s="76">
        <v>130532.9</v>
      </c>
      <c r="G37" s="40">
        <v>16</v>
      </c>
      <c r="H37" s="76">
        <v>767676.49</v>
      </c>
      <c r="I37" s="40">
        <v>27</v>
      </c>
      <c r="J37" s="40">
        <v>0</v>
      </c>
      <c r="K37" s="40">
        <v>3</v>
      </c>
      <c r="L37" s="76">
        <v>126284.83</v>
      </c>
      <c r="M37" s="40">
        <v>15</v>
      </c>
    </row>
    <row r="38" spans="1:13" ht="15">
      <c r="A38" s="39" t="s">
        <v>83</v>
      </c>
      <c r="B38" s="76">
        <v>280539.16</v>
      </c>
      <c r="C38" s="40">
        <v>18</v>
      </c>
      <c r="D38" s="40">
        <v>0</v>
      </c>
      <c r="E38" s="40">
        <v>6</v>
      </c>
      <c r="F38" s="40">
        <v>0</v>
      </c>
      <c r="G38" s="40">
        <v>5</v>
      </c>
      <c r="H38" s="76">
        <v>315522.71</v>
      </c>
      <c r="I38" s="40">
        <v>19</v>
      </c>
      <c r="J38" s="40">
        <v>0</v>
      </c>
      <c r="K38" s="40">
        <v>7</v>
      </c>
      <c r="L38" s="40">
        <v>0</v>
      </c>
      <c r="M38" s="40">
        <v>6</v>
      </c>
    </row>
    <row r="39" spans="1:13" ht="15">
      <c r="A39" s="39" t="s">
        <v>84</v>
      </c>
      <c r="B39" s="76">
        <v>200895.54</v>
      </c>
      <c r="C39" s="40">
        <v>12</v>
      </c>
      <c r="D39" s="40">
        <v>0</v>
      </c>
      <c r="E39" s="40">
        <v>3</v>
      </c>
      <c r="F39" s="40">
        <v>0</v>
      </c>
      <c r="G39" s="40">
        <v>4</v>
      </c>
      <c r="H39" s="76">
        <v>174097.26</v>
      </c>
      <c r="I39" s="40">
        <v>11</v>
      </c>
      <c r="J39" s="40">
        <v>0</v>
      </c>
      <c r="K39" s="40">
        <v>5</v>
      </c>
      <c r="L39" s="40">
        <v>0</v>
      </c>
      <c r="M39" s="40">
        <v>3</v>
      </c>
    </row>
    <row r="40" spans="1:13" ht="15">
      <c r="A40" s="39" t="s">
        <v>85</v>
      </c>
      <c r="B40" s="76">
        <v>203857.17</v>
      </c>
      <c r="C40" s="40">
        <v>13</v>
      </c>
      <c r="D40" s="40">
        <v>0</v>
      </c>
      <c r="E40" s="40">
        <v>6</v>
      </c>
      <c r="F40" s="40">
        <v>0</v>
      </c>
      <c r="G40" s="40">
        <v>4</v>
      </c>
      <c r="H40" s="76">
        <v>240822.75</v>
      </c>
      <c r="I40" s="40">
        <v>13</v>
      </c>
      <c r="J40" s="40">
        <v>0</v>
      </c>
      <c r="K40" s="40">
        <v>5</v>
      </c>
      <c r="L40" s="40">
        <v>0</v>
      </c>
      <c r="M40" s="40">
        <v>4</v>
      </c>
    </row>
    <row r="41" spans="1:13" ht="15">
      <c r="A41" s="39" t="s">
        <v>86</v>
      </c>
      <c r="B41" s="76">
        <v>580977.53</v>
      </c>
      <c r="C41" s="40">
        <v>25</v>
      </c>
      <c r="D41" s="40">
        <v>0</v>
      </c>
      <c r="E41" s="40">
        <v>1</v>
      </c>
      <c r="F41" s="76">
        <v>50869.65</v>
      </c>
      <c r="G41" s="40">
        <v>10</v>
      </c>
      <c r="H41" s="76">
        <v>475435</v>
      </c>
      <c r="I41" s="40">
        <v>22</v>
      </c>
      <c r="J41" s="40">
        <v>0</v>
      </c>
      <c r="K41" s="40">
        <v>3</v>
      </c>
      <c r="L41" s="76">
        <v>45306</v>
      </c>
      <c r="M41" s="40">
        <v>10</v>
      </c>
    </row>
    <row r="42" spans="1:13" ht="15">
      <c r="A42" s="39" t="s">
        <v>87</v>
      </c>
      <c r="B42" s="76">
        <v>296119.94</v>
      </c>
      <c r="C42" s="40">
        <v>10</v>
      </c>
      <c r="D42" s="40">
        <v>0</v>
      </c>
      <c r="E42" s="40">
        <v>3</v>
      </c>
      <c r="F42" s="40">
        <v>0</v>
      </c>
      <c r="G42" s="40">
        <v>7</v>
      </c>
      <c r="H42" s="40">
        <v>0</v>
      </c>
      <c r="I42" s="40">
        <v>7</v>
      </c>
      <c r="J42" s="40">
        <v>0</v>
      </c>
      <c r="K42" s="40">
        <v>2</v>
      </c>
      <c r="L42" s="40">
        <v>0</v>
      </c>
      <c r="M42" s="40">
        <v>4</v>
      </c>
    </row>
    <row r="43" spans="1:13" ht="15">
      <c r="A43" s="39" t="s">
        <v>88</v>
      </c>
      <c r="B43" s="76">
        <v>446993.37</v>
      </c>
      <c r="C43" s="40">
        <v>29</v>
      </c>
      <c r="D43" s="40">
        <v>0</v>
      </c>
      <c r="E43" s="40">
        <v>8</v>
      </c>
      <c r="F43" s="76">
        <v>100028.65</v>
      </c>
      <c r="G43" s="40">
        <v>12</v>
      </c>
      <c r="H43" s="76">
        <v>471300.78</v>
      </c>
      <c r="I43" s="40">
        <v>33</v>
      </c>
      <c r="J43" s="40">
        <v>0</v>
      </c>
      <c r="K43" s="40">
        <v>6</v>
      </c>
      <c r="L43" s="76">
        <v>116779.81</v>
      </c>
      <c r="M43" s="40">
        <v>13</v>
      </c>
    </row>
    <row r="44" spans="1:13" ht="15">
      <c r="A44" s="39" t="s">
        <v>89</v>
      </c>
      <c r="B44" s="76">
        <v>312859.4</v>
      </c>
      <c r="C44" s="40">
        <v>10</v>
      </c>
      <c r="D44" s="40">
        <v>0</v>
      </c>
      <c r="E44" s="40">
        <v>2</v>
      </c>
      <c r="F44" s="40">
        <v>0</v>
      </c>
      <c r="G44" s="40">
        <v>5</v>
      </c>
      <c r="H44" s="76">
        <v>322268</v>
      </c>
      <c r="I44" s="40">
        <v>10</v>
      </c>
      <c r="J44" s="40">
        <v>0</v>
      </c>
      <c r="K44" s="40">
        <v>2</v>
      </c>
      <c r="L44" s="40">
        <v>0</v>
      </c>
      <c r="M44" s="40">
        <v>5</v>
      </c>
    </row>
    <row r="45" spans="1:13" ht="15">
      <c r="A45" s="39" t="s">
        <v>90</v>
      </c>
      <c r="B45" s="76">
        <v>3951638.41</v>
      </c>
      <c r="C45" s="40">
        <v>111</v>
      </c>
      <c r="D45" s="76">
        <v>1091079.14</v>
      </c>
      <c r="E45" s="40">
        <v>15</v>
      </c>
      <c r="F45" s="76">
        <v>488156.45</v>
      </c>
      <c r="G45" s="40">
        <v>43</v>
      </c>
      <c r="H45" s="76">
        <v>3922579.15</v>
      </c>
      <c r="I45" s="40">
        <v>115</v>
      </c>
      <c r="J45" s="76">
        <v>1106000</v>
      </c>
      <c r="K45" s="40">
        <v>14</v>
      </c>
      <c r="L45" s="76">
        <v>504683.55</v>
      </c>
      <c r="M45" s="40">
        <v>43</v>
      </c>
    </row>
    <row r="46" spans="1:13" ht="15">
      <c r="A46" s="39" t="s">
        <v>91</v>
      </c>
      <c r="B46" s="76">
        <v>1002718.11</v>
      </c>
      <c r="C46" s="40">
        <v>29</v>
      </c>
      <c r="D46" s="76">
        <v>577791.16</v>
      </c>
      <c r="E46" s="40">
        <v>10</v>
      </c>
      <c r="F46" s="76">
        <v>177294.64</v>
      </c>
      <c r="G46" s="40">
        <v>15</v>
      </c>
      <c r="H46" s="76">
        <v>1029662.5</v>
      </c>
      <c r="I46" s="40">
        <v>36</v>
      </c>
      <c r="J46" s="40">
        <v>0</v>
      </c>
      <c r="K46" s="40">
        <v>9</v>
      </c>
      <c r="L46" s="76">
        <v>164084.7</v>
      </c>
      <c r="M46" s="40">
        <v>20</v>
      </c>
    </row>
    <row r="47" spans="1:13" ht="15">
      <c r="A47" s="39" t="s">
        <v>92</v>
      </c>
      <c r="B47" s="76">
        <v>7433426.69</v>
      </c>
      <c r="C47" s="40">
        <v>103</v>
      </c>
      <c r="D47" s="76">
        <v>5380546.32</v>
      </c>
      <c r="E47" s="40">
        <v>18</v>
      </c>
      <c r="F47" s="76">
        <v>850423.53</v>
      </c>
      <c r="G47" s="40">
        <v>37</v>
      </c>
      <c r="H47" s="76">
        <v>7100948.31</v>
      </c>
      <c r="I47" s="40">
        <v>103</v>
      </c>
      <c r="J47" s="76">
        <v>5468290</v>
      </c>
      <c r="K47" s="40">
        <v>23</v>
      </c>
      <c r="L47" s="76">
        <v>904631</v>
      </c>
      <c r="M47" s="40">
        <v>37</v>
      </c>
    </row>
    <row r="48" spans="1:13" ht="15">
      <c r="A48" s="39" t="s">
        <v>93</v>
      </c>
      <c r="B48" s="76">
        <v>191840</v>
      </c>
      <c r="C48" s="40">
        <v>14</v>
      </c>
      <c r="D48" s="40">
        <v>0</v>
      </c>
      <c r="E48" s="40">
        <v>8</v>
      </c>
      <c r="F48" s="40">
        <v>0</v>
      </c>
      <c r="G48" s="40">
        <v>5</v>
      </c>
      <c r="H48" s="76">
        <v>170123</v>
      </c>
      <c r="I48" s="40">
        <v>15</v>
      </c>
      <c r="J48" s="40">
        <v>0</v>
      </c>
      <c r="K48" s="40">
        <v>9</v>
      </c>
      <c r="L48" s="40">
        <v>0</v>
      </c>
      <c r="M48" s="40">
        <v>4</v>
      </c>
    </row>
    <row r="49" spans="1:13" ht="15">
      <c r="A49" s="39" t="s">
        <v>94</v>
      </c>
      <c r="B49" s="76">
        <v>918634.57</v>
      </c>
      <c r="C49" s="40">
        <v>32</v>
      </c>
      <c r="D49" s="40">
        <v>0</v>
      </c>
      <c r="E49" s="40">
        <v>7</v>
      </c>
      <c r="F49" s="76">
        <v>80637.25</v>
      </c>
      <c r="G49" s="40">
        <v>14</v>
      </c>
      <c r="H49" s="76">
        <v>882940</v>
      </c>
      <c r="I49" s="40">
        <v>33</v>
      </c>
      <c r="J49" s="40">
        <v>0</v>
      </c>
      <c r="K49" s="40">
        <v>6</v>
      </c>
      <c r="L49" s="76">
        <v>68440</v>
      </c>
      <c r="M49" s="40">
        <v>14</v>
      </c>
    </row>
    <row r="50" spans="1:13" ht="15">
      <c r="A50" s="39" t="s">
        <v>95</v>
      </c>
      <c r="B50" s="76">
        <v>1537672.53</v>
      </c>
      <c r="C50" s="40">
        <v>45</v>
      </c>
      <c r="D50" s="40">
        <v>0</v>
      </c>
      <c r="E50" s="40">
        <v>3</v>
      </c>
      <c r="F50" s="76">
        <v>182756.31</v>
      </c>
      <c r="G50" s="40">
        <v>19</v>
      </c>
      <c r="H50" s="76">
        <v>1198917.19</v>
      </c>
      <c r="I50" s="40">
        <v>45</v>
      </c>
      <c r="J50" s="40">
        <v>0</v>
      </c>
      <c r="K50" s="40">
        <v>4</v>
      </c>
      <c r="L50" s="76">
        <v>186169.75</v>
      </c>
      <c r="M50" s="40">
        <v>19</v>
      </c>
    </row>
    <row r="51" spans="1:13" ht="15">
      <c r="A51" s="39" t="s">
        <v>96</v>
      </c>
      <c r="B51" s="76">
        <v>698668.2</v>
      </c>
      <c r="C51" s="40">
        <v>13</v>
      </c>
      <c r="D51" s="40">
        <v>0</v>
      </c>
      <c r="E51" s="40">
        <v>3</v>
      </c>
      <c r="F51" s="40">
        <v>0</v>
      </c>
      <c r="G51" s="40">
        <v>5</v>
      </c>
      <c r="H51" s="76">
        <v>870177.87</v>
      </c>
      <c r="I51" s="40">
        <v>15</v>
      </c>
      <c r="J51" s="40">
        <v>0</v>
      </c>
      <c r="K51" s="40">
        <v>3</v>
      </c>
      <c r="L51" s="40">
        <v>0</v>
      </c>
      <c r="M51" s="40">
        <v>5</v>
      </c>
    </row>
    <row r="52" spans="1:13" ht="15">
      <c r="A52" s="39" t="s">
        <v>97</v>
      </c>
      <c r="B52" s="76">
        <v>1106830.04</v>
      </c>
      <c r="C52" s="40">
        <v>44</v>
      </c>
      <c r="D52" s="40">
        <v>0</v>
      </c>
      <c r="E52" s="40">
        <v>3</v>
      </c>
      <c r="F52" s="76">
        <v>118663.14</v>
      </c>
      <c r="G52" s="40">
        <v>18</v>
      </c>
      <c r="H52" s="76">
        <v>938967.78</v>
      </c>
      <c r="I52" s="40">
        <v>43</v>
      </c>
      <c r="J52" s="40">
        <v>0</v>
      </c>
      <c r="K52" s="40">
        <v>4</v>
      </c>
      <c r="L52" s="76">
        <v>106821.56</v>
      </c>
      <c r="M52" s="40">
        <v>18</v>
      </c>
    </row>
    <row r="53" spans="1:13" ht="15">
      <c r="A53" s="39" t="s">
        <v>98</v>
      </c>
      <c r="B53" s="76">
        <v>3842796.75</v>
      </c>
      <c r="C53" s="40">
        <v>64</v>
      </c>
      <c r="D53" s="76">
        <v>5993216.99</v>
      </c>
      <c r="E53" s="40">
        <v>87</v>
      </c>
      <c r="F53" s="76">
        <v>1153409.42</v>
      </c>
      <c r="G53" s="40">
        <v>42</v>
      </c>
      <c r="H53" s="76">
        <v>3267738.61</v>
      </c>
      <c r="I53" s="40">
        <v>61</v>
      </c>
      <c r="J53" s="76">
        <v>5409660.39</v>
      </c>
      <c r="K53" s="40">
        <v>81</v>
      </c>
      <c r="L53" s="76">
        <v>929685</v>
      </c>
      <c r="M53" s="40">
        <v>38</v>
      </c>
    </row>
    <row r="54" spans="1:13" ht="15">
      <c r="A54" s="39" t="s">
        <v>99</v>
      </c>
      <c r="B54" s="76">
        <v>479810.04</v>
      </c>
      <c r="C54" s="40">
        <v>16</v>
      </c>
      <c r="D54" s="40">
        <v>0</v>
      </c>
      <c r="E54" s="40">
        <v>5</v>
      </c>
      <c r="F54" s="40">
        <v>0</v>
      </c>
      <c r="G54" s="40">
        <v>3</v>
      </c>
      <c r="H54" s="76">
        <v>460686.33</v>
      </c>
      <c r="I54" s="40">
        <v>18</v>
      </c>
      <c r="J54" s="40">
        <v>0</v>
      </c>
      <c r="K54" s="40">
        <v>3</v>
      </c>
      <c r="L54" s="40">
        <v>0</v>
      </c>
      <c r="M54" s="40">
        <v>5</v>
      </c>
    </row>
    <row r="55" spans="1:13" ht="15">
      <c r="A55" s="39" t="s">
        <v>100</v>
      </c>
      <c r="B55" s="76">
        <v>266352.17</v>
      </c>
      <c r="C55" s="40">
        <v>12</v>
      </c>
      <c r="D55" s="40">
        <v>0</v>
      </c>
      <c r="E55" s="40">
        <v>5</v>
      </c>
      <c r="F55" s="40">
        <v>0</v>
      </c>
      <c r="G55" s="40">
        <v>8</v>
      </c>
      <c r="H55" s="76">
        <v>371594.61</v>
      </c>
      <c r="I55" s="40">
        <v>14</v>
      </c>
      <c r="J55" s="40">
        <v>0</v>
      </c>
      <c r="K55" s="40">
        <v>7</v>
      </c>
      <c r="L55" s="40">
        <v>0</v>
      </c>
      <c r="M55" s="40">
        <v>9</v>
      </c>
    </row>
    <row r="56" spans="1:13" ht="15">
      <c r="A56" s="39" t="s">
        <v>101</v>
      </c>
      <c r="B56" s="76">
        <v>811649.33</v>
      </c>
      <c r="C56" s="40">
        <v>26</v>
      </c>
      <c r="D56" s="76">
        <v>289472.7</v>
      </c>
      <c r="E56" s="40">
        <v>18</v>
      </c>
      <c r="F56" s="76">
        <v>230233.13</v>
      </c>
      <c r="G56" s="40">
        <v>16</v>
      </c>
      <c r="H56" s="76">
        <v>652123</v>
      </c>
      <c r="I56" s="40">
        <v>29</v>
      </c>
      <c r="J56" s="76">
        <v>238430</v>
      </c>
      <c r="K56" s="40">
        <v>21</v>
      </c>
      <c r="L56" s="76">
        <v>168280</v>
      </c>
      <c r="M56" s="40">
        <v>17</v>
      </c>
    </row>
    <row r="57" spans="1:13" ht="15">
      <c r="A57" s="39" t="s">
        <v>102</v>
      </c>
      <c r="B57" s="76">
        <v>398732.17</v>
      </c>
      <c r="C57" s="40">
        <v>18</v>
      </c>
      <c r="D57" s="76">
        <v>609321.91</v>
      </c>
      <c r="E57" s="40">
        <v>21</v>
      </c>
      <c r="F57" s="76">
        <v>139339.06</v>
      </c>
      <c r="G57" s="40">
        <v>12</v>
      </c>
      <c r="H57" s="76">
        <v>375784</v>
      </c>
      <c r="I57" s="40">
        <v>20</v>
      </c>
      <c r="J57" s="76">
        <v>452313</v>
      </c>
      <c r="K57" s="40">
        <v>18</v>
      </c>
      <c r="L57" s="76">
        <v>120286</v>
      </c>
      <c r="M57" s="40">
        <v>10</v>
      </c>
    </row>
    <row r="58" spans="1:13" ht="15">
      <c r="A58" s="39" t="s">
        <v>103</v>
      </c>
      <c r="B58" s="76">
        <v>1494998.69</v>
      </c>
      <c r="C58" s="40">
        <v>41</v>
      </c>
      <c r="D58" s="76">
        <v>492062.6</v>
      </c>
      <c r="E58" s="40">
        <v>14</v>
      </c>
      <c r="F58" s="76">
        <v>415607.08</v>
      </c>
      <c r="G58" s="40">
        <v>17</v>
      </c>
      <c r="H58" s="76">
        <v>1392690</v>
      </c>
      <c r="I58" s="40">
        <v>41</v>
      </c>
      <c r="J58" s="76">
        <v>462767.5</v>
      </c>
      <c r="K58" s="40">
        <v>11</v>
      </c>
      <c r="L58" s="76">
        <v>358936</v>
      </c>
      <c r="M58" s="40">
        <v>19</v>
      </c>
    </row>
    <row r="59" spans="1:13" ht="15">
      <c r="A59" s="39" t="s">
        <v>104</v>
      </c>
      <c r="B59" s="76">
        <v>133923.85</v>
      </c>
      <c r="C59" s="40">
        <v>11</v>
      </c>
      <c r="D59" s="40">
        <v>0</v>
      </c>
      <c r="E59" s="40">
        <v>1</v>
      </c>
      <c r="F59" s="40">
        <v>0</v>
      </c>
      <c r="G59" s="40">
        <v>5</v>
      </c>
      <c r="H59" s="76">
        <v>139616</v>
      </c>
      <c r="I59" s="40">
        <v>10</v>
      </c>
      <c r="J59" s="40">
        <v>0</v>
      </c>
      <c r="K59" s="40">
        <v>1</v>
      </c>
      <c r="L59" s="40">
        <v>0</v>
      </c>
      <c r="M59" s="40">
        <v>4</v>
      </c>
    </row>
    <row r="60" spans="1:13" ht="15">
      <c r="A60" s="39" t="s">
        <v>105</v>
      </c>
      <c r="B60" s="76">
        <v>2995013.12</v>
      </c>
      <c r="C60" s="40">
        <v>43</v>
      </c>
      <c r="D60" s="40">
        <v>0</v>
      </c>
      <c r="E60" s="40">
        <v>8</v>
      </c>
      <c r="F60" s="76">
        <v>357809.71</v>
      </c>
      <c r="G60" s="40">
        <v>18</v>
      </c>
      <c r="H60" s="76">
        <v>2932386.18</v>
      </c>
      <c r="I60" s="40">
        <v>46</v>
      </c>
      <c r="J60" s="40">
        <v>0</v>
      </c>
      <c r="K60" s="40">
        <v>7</v>
      </c>
      <c r="L60" s="76">
        <v>387669</v>
      </c>
      <c r="M60" s="40">
        <v>19</v>
      </c>
    </row>
    <row r="61" spans="1:13" ht="15">
      <c r="A61" s="39" t="s">
        <v>106</v>
      </c>
      <c r="B61" s="76">
        <v>600807.36</v>
      </c>
      <c r="C61" s="40">
        <v>23</v>
      </c>
      <c r="D61" s="76">
        <v>139764.22</v>
      </c>
      <c r="E61" s="40">
        <v>21</v>
      </c>
      <c r="F61" s="76">
        <v>153691.06</v>
      </c>
      <c r="G61" s="40">
        <v>16</v>
      </c>
      <c r="H61" s="76">
        <v>474148.99</v>
      </c>
      <c r="I61" s="40">
        <v>20</v>
      </c>
      <c r="J61" s="76">
        <v>192671</v>
      </c>
      <c r="K61" s="40">
        <v>24</v>
      </c>
      <c r="L61" s="76">
        <v>119126</v>
      </c>
      <c r="M61" s="40">
        <v>14</v>
      </c>
    </row>
    <row r="62" spans="1:13" ht="15">
      <c r="A62" s="39" t="s">
        <v>107</v>
      </c>
      <c r="B62" s="76">
        <v>259719.96</v>
      </c>
      <c r="C62" s="40">
        <v>12</v>
      </c>
      <c r="D62" s="40">
        <v>0</v>
      </c>
      <c r="E62" s="40">
        <v>3</v>
      </c>
      <c r="F62" s="40">
        <v>0</v>
      </c>
      <c r="G62" s="40">
        <v>7</v>
      </c>
      <c r="H62" s="76">
        <v>224954.35</v>
      </c>
      <c r="I62" s="40">
        <v>11</v>
      </c>
      <c r="J62" s="40">
        <v>0</v>
      </c>
      <c r="K62" s="40">
        <v>2</v>
      </c>
      <c r="L62" s="40">
        <v>0</v>
      </c>
      <c r="M62" s="40">
        <v>6</v>
      </c>
    </row>
    <row r="63" spans="1:13" ht="15">
      <c r="A63" s="39" t="s">
        <v>108</v>
      </c>
      <c r="B63" s="40">
        <v>0</v>
      </c>
      <c r="C63" s="40">
        <v>8</v>
      </c>
      <c r="D63" s="76">
        <v>175306</v>
      </c>
      <c r="E63" s="40">
        <v>15</v>
      </c>
      <c r="F63" s="40">
        <v>0</v>
      </c>
      <c r="G63" s="40">
        <v>5</v>
      </c>
      <c r="H63" s="40">
        <v>0</v>
      </c>
      <c r="I63" s="40">
        <v>8</v>
      </c>
      <c r="J63" s="76">
        <v>69337.5</v>
      </c>
      <c r="K63" s="40">
        <v>15</v>
      </c>
      <c r="L63" s="40">
        <v>0</v>
      </c>
      <c r="M63" s="40">
        <v>5</v>
      </c>
    </row>
    <row r="64" spans="1:13" ht="15">
      <c r="A64" s="39" t="s">
        <v>109</v>
      </c>
      <c r="B64" s="76">
        <v>949968.62</v>
      </c>
      <c r="C64" s="40">
        <v>34</v>
      </c>
      <c r="D64" s="40">
        <v>0</v>
      </c>
      <c r="E64" s="40">
        <v>2</v>
      </c>
      <c r="F64" s="76">
        <v>356608.81</v>
      </c>
      <c r="G64" s="40">
        <v>15</v>
      </c>
      <c r="H64" s="76">
        <v>777188.84</v>
      </c>
      <c r="I64" s="40">
        <v>30</v>
      </c>
      <c r="J64" s="40">
        <v>0</v>
      </c>
      <c r="K64" s="40">
        <v>0</v>
      </c>
      <c r="L64" s="76">
        <v>294629.51</v>
      </c>
      <c r="M64" s="40">
        <v>16</v>
      </c>
    </row>
    <row r="65" spans="1:13" ht="15">
      <c r="A65" s="39" t="s">
        <v>110</v>
      </c>
      <c r="B65" s="76">
        <v>1460079.62</v>
      </c>
      <c r="C65" s="40">
        <v>22</v>
      </c>
      <c r="D65" s="76">
        <v>2509386.72</v>
      </c>
      <c r="E65" s="40">
        <v>31</v>
      </c>
      <c r="F65" s="76">
        <v>420723.31</v>
      </c>
      <c r="G65" s="40">
        <v>14</v>
      </c>
      <c r="H65" s="76">
        <v>1517528</v>
      </c>
      <c r="I65" s="40">
        <v>25</v>
      </c>
      <c r="J65" s="76">
        <v>2030305</v>
      </c>
      <c r="K65" s="40">
        <v>33</v>
      </c>
      <c r="L65" s="76">
        <v>392944</v>
      </c>
      <c r="M65" s="40">
        <v>17</v>
      </c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111</v>
      </c>
      <c r="B2" s="77">
        <v>3867168.32</v>
      </c>
      <c r="C2" s="37">
        <v>119</v>
      </c>
      <c r="D2" s="77">
        <v>1567296.34</v>
      </c>
      <c r="E2" s="37">
        <v>69</v>
      </c>
      <c r="F2" s="77">
        <v>728590.06</v>
      </c>
      <c r="G2" s="37">
        <v>51</v>
      </c>
      <c r="H2" s="77">
        <v>3569211.54</v>
      </c>
      <c r="I2" s="37">
        <v>120</v>
      </c>
      <c r="J2" s="77">
        <v>1477514.5</v>
      </c>
      <c r="K2" s="37">
        <v>66</v>
      </c>
      <c r="L2" s="77">
        <v>684678</v>
      </c>
      <c r="M2" s="38">
        <v>51</v>
      </c>
      <c r="N2" s="36"/>
      <c r="O2" s="36"/>
      <c r="P2" s="36"/>
      <c r="Q2" s="36"/>
      <c r="R2" s="36"/>
    </row>
    <row r="3" spans="1:18" ht="15">
      <c r="A3" s="36" t="s">
        <v>112</v>
      </c>
      <c r="B3" s="77">
        <v>5967011.09</v>
      </c>
      <c r="C3" s="37">
        <v>170</v>
      </c>
      <c r="D3" s="77">
        <v>4357395.12</v>
      </c>
      <c r="E3" s="37">
        <v>114</v>
      </c>
      <c r="F3" s="77">
        <v>1255266.71</v>
      </c>
      <c r="G3" s="37">
        <v>85</v>
      </c>
      <c r="H3" s="77">
        <v>5759728.95</v>
      </c>
      <c r="I3" s="37">
        <v>176</v>
      </c>
      <c r="J3" s="77">
        <v>4106753.28</v>
      </c>
      <c r="K3" s="37">
        <v>117</v>
      </c>
      <c r="L3" s="77">
        <v>1179433.3</v>
      </c>
      <c r="M3" s="38">
        <v>84</v>
      </c>
      <c r="N3" s="36"/>
      <c r="O3" s="36"/>
      <c r="P3" s="36"/>
      <c r="Q3" s="36"/>
      <c r="R3" s="36"/>
    </row>
    <row r="4" spans="1:18" ht="15">
      <c r="A4" s="36" t="s">
        <v>113</v>
      </c>
      <c r="B4" s="77">
        <v>2731033</v>
      </c>
      <c r="C4" s="37">
        <v>113</v>
      </c>
      <c r="D4" s="77">
        <v>899134.68</v>
      </c>
      <c r="E4" s="37">
        <v>46</v>
      </c>
      <c r="F4" s="77">
        <v>353476.19</v>
      </c>
      <c r="G4" s="37">
        <v>47</v>
      </c>
      <c r="H4" s="77">
        <v>2494381.95</v>
      </c>
      <c r="I4" s="37">
        <v>115</v>
      </c>
      <c r="J4" s="77">
        <v>918078.59</v>
      </c>
      <c r="K4" s="37">
        <v>52</v>
      </c>
      <c r="L4" s="77">
        <v>359318.08</v>
      </c>
      <c r="M4" s="38">
        <v>46</v>
      </c>
      <c r="N4" s="36"/>
      <c r="O4" s="36"/>
      <c r="P4" s="36"/>
      <c r="Q4" s="36"/>
      <c r="R4" s="36"/>
    </row>
    <row r="5" spans="1:18" ht="15">
      <c r="A5" s="36" t="s">
        <v>114</v>
      </c>
      <c r="B5" s="77">
        <v>29246290.55</v>
      </c>
      <c r="C5" s="37">
        <v>596</v>
      </c>
      <c r="D5" s="77">
        <v>13964076.3</v>
      </c>
      <c r="E5" s="37">
        <v>115</v>
      </c>
      <c r="F5" s="77">
        <v>5952450.58</v>
      </c>
      <c r="G5" s="37">
        <v>244</v>
      </c>
      <c r="H5" s="77">
        <v>27708853.76</v>
      </c>
      <c r="I5" s="37">
        <v>606</v>
      </c>
      <c r="J5" s="77">
        <v>13667322.89</v>
      </c>
      <c r="K5" s="37">
        <v>105</v>
      </c>
      <c r="L5" s="77">
        <v>5623337.78</v>
      </c>
      <c r="M5" s="38">
        <v>251</v>
      </c>
      <c r="N5" s="36"/>
      <c r="O5" s="36"/>
      <c r="P5" s="36"/>
      <c r="Q5" s="36"/>
      <c r="R5" s="36"/>
    </row>
    <row r="6" spans="1:18" ht="15">
      <c r="A6" s="36" t="s">
        <v>115</v>
      </c>
      <c r="B6" s="77">
        <v>113772.05</v>
      </c>
      <c r="C6" s="37">
        <v>15</v>
      </c>
      <c r="D6" s="77">
        <v>47221.17</v>
      </c>
      <c r="E6" s="37">
        <v>13</v>
      </c>
      <c r="F6" s="36">
        <v>0</v>
      </c>
      <c r="G6" s="37">
        <v>7</v>
      </c>
      <c r="H6" s="77">
        <v>201182.99</v>
      </c>
      <c r="I6" s="37">
        <v>22</v>
      </c>
      <c r="J6" s="77">
        <v>50336.55</v>
      </c>
      <c r="K6" s="37">
        <v>11</v>
      </c>
      <c r="L6" s="36">
        <v>0</v>
      </c>
      <c r="M6" s="38">
        <v>7</v>
      </c>
      <c r="N6" s="36"/>
      <c r="O6" s="36"/>
      <c r="P6" s="36"/>
      <c r="Q6" s="36"/>
      <c r="R6" s="36"/>
    </row>
    <row r="7" spans="1:18" ht="15">
      <c r="A7" s="36" t="s">
        <v>116</v>
      </c>
      <c r="B7" s="77">
        <v>3694045.3</v>
      </c>
      <c r="C7" s="37">
        <v>135</v>
      </c>
      <c r="D7" s="77">
        <v>389528.81</v>
      </c>
      <c r="E7" s="37">
        <v>28</v>
      </c>
      <c r="F7" s="77">
        <v>311758.46</v>
      </c>
      <c r="G7" s="37">
        <v>48</v>
      </c>
      <c r="H7" s="77">
        <v>3392632.23</v>
      </c>
      <c r="I7" s="37">
        <v>136</v>
      </c>
      <c r="J7" s="77">
        <v>427572.98</v>
      </c>
      <c r="K7" s="37">
        <v>29</v>
      </c>
      <c r="L7" s="77">
        <v>331771.02</v>
      </c>
      <c r="M7" s="38">
        <v>49</v>
      </c>
      <c r="N7" s="36"/>
      <c r="O7" s="36"/>
      <c r="P7" s="36"/>
      <c r="Q7" s="36"/>
      <c r="R7" s="36"/>
    </row>
    <row r="8" spans="1:18" ht="15">
      <c r="A8" s="36" t="s">
        <v>117</v>
      </c>
      <c r="B8" s="77">
        <v>515920.55</v>
      </c>
      <c r="C8" s="37">
        <v>35</v>
      </c>
      <c r="D8" s="77">
        <v>187369.21</v>
      </c>
      <c r="E8" s="37">
        <v>33</v>
      </c>
      <c r="F8" s="77">
        <v>94684.62</v>
      </c>
      <c r="G8" s="37">
        <v>11</v>
      </c>
      <c r="H8" s="77">
        <v>413725.67</v>
      </c>
      <c r="I8" s="37">
        <v>35</v>
      </c>
      <c r="J8" s="77">
        <v>194919.58</v>
      </c>
      <c r="K8" s="37">
        <v>33</v>
      </c>
      <c r="L8" s="77">
        <v>86916.8</v>
      </c>
      <c r="M8" s="38">
        <v>12</v>
      </c>
      <c r="N8" s="36"/>
      <c r="O8" s="36"/>
      <c r="P8" s="36"/>
      <c r="Q8" s="36"/>
      <c r="R8" s="36"/>
    </row>
    <row r="9" spans="1:18" ht="15">
      <c r="A9" s="36" t="s">
        <v>118</v>
      </c>
      <c r="B9" s="77">
        <v>5772053.93</v>
      </c>
      <c r="C9" s="37">
        <v>131</v>
      </c>
      <c r="D9" s="77">
        <v>6517573</v>
      </c>
      <c r="E9" s="37">
        <v>130</v>
      </c>
      <c r="F9" s="77">
        <v>1391111.05</v>
      </c>
      <c r="G9" s="37">
        <v>70</v>
      </c>
      <c r="H9" s="77">
        <v>4972900.5</v>
      </c>
      <c r="I9" s="37">
        <v>132</v>
      </c>
      <c r="J9" s="77">
        <v>5866437.39</v>
      </c>
      <c r="K9" s="37">
        <v>121</v>
      </c>
      <c r="L9" s="77">
        <v>1166694.46</v>
      </c>
      <c r="M9" s="38">
        <v>64</v>
      </c>
      <c r="N9" s="36"/>
      <c r="O9" s="36"/>
      <c r="P9" s="36"/>
      <c r="Q9" s="36"/>
      <c r="R9" s="36"/>
    </row>
    <row r="10" spans="1:18" ht="15">
      <c r="A10" s="36" t="s">
        <v>119</v>
      </c>
      <c r="B10" s="77">
        <v>1689698.29</v>
      </c>
      <c r="C10" s="37">
        <v>73</v>
      </c>
      <c r="D10" s="77">
        <v>461278.09</v>
      </c>
      <c r="E10" s="37">
        <v>24</v>
      </c>
      <c r="F10" s="77">
        <v>194347.47</v>
      </c>
      <c r="G10" s="37">
        <v>25</v>
      </c>
      <c r="H10" s="77">
        <v>1516702.21</v>
      </c>
      <c r="I10" s="37">
        <v>73</v>
      </c>
      <c r="J10" s="77">
        <v>383308.58</v>
      </c>
      <c r="K10" s="37">
        <v>21</v>
      </c>
      <c r="L10" s="77">
        <v>181436</v>
      </c>
      <c r="M10" s="38">
        <v>25</v>
      </c>
      <c r="N10" s="36"/>
      <c r="O10" s="36"/>
      <c r="P10" s="36"/>
      <c r="Q10" s="36"/>
      <c r="R10" s="36"/>
    </row>
    <row r="11" spans="1:18" ht="15">
      <c r="A11" s="36" t="s">
        <v>120</v>
      </c>
      <c r="B11" s="77">
        <v>2040469.46</v>
      </c>
      <c r="C11" s="37">
        <v>99</v>
      </c>
      <c r="D11" s="77">
        <v>556032.3</v>
      </c>
      <c r="E11" s="37">
        <v>48</v>
      </c>
      <c r="F11" s="77">
        <v>326596.07</v>
      </c>
      <c r="G11" s="37">
        <v>36</v>
      </c>
      <c r="H11" s="77">
        <v>1966734.36</v>
      </c>
      <c r="I11" s="37">
        <v>95</v>
      </c>
      <c r="J11" s="77">
        <v>515027.89</v>
      </c>
      <c r="K11" s="37">
        <v>52</v>
      </c>
      <c r="L11" s="77">
        <v>337192.83</v>
      </c>
      <c r="M11" s="38">
        <v>37</v>
      </c>
      <c r="N11" s="36"/>
      <c r="O11" s="36"/>
      <c r="P11" s="36"/>
      <c r="Q11" s="36"/>
      <c r="R11" s="36"/>
    </row>
    <row r="12" spans="1:18" ht="15">
      <c r="A12" s="36" t="s">
        <v>121</v>
      </c>
      <c r="B12" s="77">
        <v>2745894.58</v>
      </c>
      <c r="C12" s="37">
        <v>59</v>
      </c>
      <c r="D12" s="77">
        <v>1490678.69</v>
      </c>
      <c r="E12" s="37">
        <v>25</v>
      </c>
      <c r="F12" s="36">
        <v>0</v>
      </c>
      <c r="G12" s="37">
        <v>4</v>
      </c>
      <c r="H12" s="77">
        <v>2121407.73</v>
      </c>
      <c r="I12" s="37">
        <v>35</v>
      </c>
      <c r="J12" s="77">
        <v>1227111</v>
      </c>
      <c r="K12" s="37">
        <v>25</v>
      </c>
      <c r="L12" s="36">
        <v>0</v>
      </c>
      <c r="M12" s="38">
        <v>3</v>
      </c>
      <c r="N12" s="36"/>
      <c r="O12" s="36"/>
      <c r="P12" s="36"/>
      <c r="Q12" s="36"/>
      <c r="R12" s="36"/>
    </row>
    <row r="13" spans="1:18" ht="15">
      <c r="A13" s="36" t="s">
        <v>122</v>
      </c>
      <c r="B13" s="77">
        <v>7935667.13</v>
      </c>
      <c r="C13" s="37">
        <v>287</v>
      </c>
      <c r="D13" s="77">
        <v>3521120.2</v>
      </c>
      <c r="E13" s="37">
        <v>129</v>
      </c>
      <c r="F13" s="77">
        <v>1556831.09</v>
      </c>
      <c r="G13" s="37">
        <v>117</v>
      </c>
      <c r="H13" s="77">
        <v>7492628.85</v>
      </c>
      <c r="I13" s="37">
        <v>292</v>
      </c>
      <c r="J13" s="77">
        <v>3388365.87</v>
      </c>
      <c r="K13" s="37">
        <v>127</v>
      </c>
      <c r="L13" s="77">
        <v>1416960.3</v>
      </c>
      <c r="M13" s="38">
        <v>116</v>
      </c>
      <c r="N13" s="36"/>
      <c r="O13" s="36"/>
      <c r="P13" s="36"/>
      <c r="Q13" s="36"/>
      <c r="R13" s="36"/>
    </row>
    <row r="14" spans="1:18" ht="15">
      <c r="A14" s="36" t="s">
        <v>123</v>
      </c>
      <c r="B14" s="77">
        <v>8816272.69</v>
      </c>
      <c r="C14" s="37">
        <v>269</v>
      </c>
      <c r="D14" s="77">
        <v>2762594.33</v>
      </c>
      <c r="E14" s="37">
        <v>105</v>
      </c>
      <c r="F14" s="77">
        <v>1653223.1</v>
      </c>
      <c r="G14" s="37">
        <v>110</v>
      </c>
      <c r="H14" s="77">
        <v>8171718.09</v>
      </c>
      <c r="I14" s="37">
        <v>281</v>
      </c>
      <c r="J14" s="77">
        <v>2491208.5</v>
      </c>
      <c r="K14" s="37">
        <v>99</v>
      </c>
      <c r="L14" s="77">
        <v>1475917.91</v>
      </c>
      <c r="M14" s="38">
        <v>119</v>
      </c>
      <c r="N14" s="36"/>
      <c r="O14" s="36"/>
      <c r="P14" s="36"/>
      <c r="Q14" s="36"/>
      <c r="R14" s="36"/>
    </row>
    <row r="15" spans="1:18" ht="15">
      <c r="A15" s="36" t="s">
        <v>124</v>
      </c>
      <c r="B15" s="77">
        <v>6420571.24</v>
      </c>
      <c r="C15" s="37">
        <v>237</v>
      </c>
      <c r="D15" s="77">
        <v>2883932.58</v>
      </c>
      <c r="E15" s="37">
        <v>148</v>
      </c>
      <c r="F15" s="77">
        <v>1257128.31</v>
      </c>
      <c r="G15" s="37">
        <v>113</v>
      </c>
      <c r="H15" s="77">
        <v>5968613.62</v>
      </c>
      <c r="I15" s="37">
        <v>244</v>
      </c>
      <c r="J15" s="77">
        <v>2857310.5</v>
      </c>
      <c r="K15" s="37">
        <v>146</v>
      </c>
      <c r="L15" s="77">
        <v>1201904.36</v>
      </c>
      <c r="M15" s="38">
        <v>112</v>
      </c>
      <c r="N15" s="36"/>
      <c r="O15" s="36"/>
      <c r="P15" s="36"/>
      <c r="Q15" s="36"/>
      <c r="R15" s="36"/>
    </row>
    <row r="16" spans="1:18" ht="15">
      <c r="A16" s="36" t="s">
        <v>125</v>
      </c>
      <c r="B16" s="77">
        <v>8467315.55</v>
      </c>
      <c r="C16" s="37">
        <v>247</v>
      </c>
      <c r="D16" s="77">
        <v>7070586.24</v>
      </c>
      <c r="E16" s="37">
        <v>172</v>
      </c>
      <c r="F16" s="77">
        <v>1877799.69</v>
      </c>
      <c r="G16" s="37">
        <v>117</v>
      </c>
      <c r="H16" s="77">
        <v>8026461.4</v>
      </c>
      <c r="I16" s="37">
        <v>269</v>
      </c>
      <c r="J16" s="77">
        <v>6627562.91</v>
      </c>
      <c r="K16" s="37">
        <v>175</v>
      </c>
      <c r="L16" s="77">
        <v>1779272</v>
      </c>
      <c r="M16" s="38">
        <v>120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2016-05-05T19:46:32Z</dcterms:modified>
  <cp:category/>
  <cp:version/>
  <cp:contentType/>
  <cp:contentStatus/>
</cp:coreProperties>
</file>