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<sst xmlns="http://schemas.openxmlformats.org/spreadsheetml/2006/main" count="325" uniqueCount="289">
  <si>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</si>
  <si>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</si>
  <si>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</si>
  <si>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</si>
  <si>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</si>
  <si>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</si>
  <si>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</si>
  <si>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</si>
  <si>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</si>
  <si>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</si>
  <si>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</si>
  <si>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</si>
  <si>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</si>
  <si>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</si>
  <si>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</si>
  <si>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</si>
  <si>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Meals and Rooms Statistics Report</t>
  </si>
  <si>
    <t>Current Taxable Recipts</t>
  </si>
  <si>
    <t>Previous Taxable Recipts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</si>
  <si>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</si>
  <si>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</si>
  <si>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</si>
  <si>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</si>
  <si>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</si>
  <si>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</si>
  <si>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</si>
  <si>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</si>
  <si>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</si>
  <si>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</si>
  <si>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</si>
  <si>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</si>
  <si>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</si>
  <si>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</si>
  <si>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</si>
  <si>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</si>
  <si>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</si>
  <si>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</si>
  <si>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</si>
  <si>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</si>
  <si>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</si>
  <si>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</si>
  <si>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</si>
  <si>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</si>
  <si>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</si>
  <si>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</si>
  <si>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</si>
  <si>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</si>
  <si>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ADDISON</t>
  </si>
  <si>
    <t>ALBANY</t>
  </si>
  <si>
    <t>ALBURGH</t>
  </si>
  <si>
    <t>ANDOVER</t>
  </si>
  <si>
    <t>ARLINGTON</t>
  </si>
  <si>
    <t>AVERILL</t>
  </si>
  <si>
    <t>BAKERSFIELD</t>
  </si>
  <si>
    <t>BALTIMORE</t>
  </si>
  <si>
    <t>BARNARD</t>
  </si>
  <si>
    <t>BARNET</t>
  </si>
  <si>
    <t>BARRE</t>
  </si>
  <si>
    <t>BARRE TOWN</t>
  </si>
  <si>
    <t>BARTON</t>
  </si>
  <si>
    <t>BENNINGTON</t>
  </si>
  <si>
    <t>BENSON</t>
  </si>
  <si>
    <t>BERKSHIRE</t>
  </si>
  <si>
    <t>BERLIN</t>
  </si>
  <si>
    <t>BETHEL</t>
  </si>
  <si>
    <t>BOLTON</t>
  </si>
  <si>
    <t>BRADFORD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</si>
  <si>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</si>
  <si>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</si>
  <si>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</si>
  <si>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</si>
  <si>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</si>
  <si>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</si>
  <si>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</si>
  <si>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BROOKLINE</t>
  </si>
  <si>
    <t>BROWNINGTON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</si>
  <si>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</si>
  <si>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</si>
  <si>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</si>
  <si>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</si>
  <si>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</si>
  <si>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</si>
  <si>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</si>
  <si>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</si>
  <si>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</si>
  <si>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</si>
  <si>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</si>
  <si>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</si>
  <si>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</si>
  <si>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</si>
  <si>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</si>
  <si>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</si>
  <si>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</si>
  <si>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</si>
  <si>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</si>
  <si>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</si>
  <si>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</si>
  <si>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</si>
  <si>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</si>
  <si>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</si>
  <si>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</si>
  <si>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</si>
  <si>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</si>
  <si>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</si>
  <si>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</si>
  <si>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ELMORE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</si>
  <si>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</si>
  <si>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</si>
  <si>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</si>
  <si>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</si>
  <si>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</si>
  <si>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</si>
  <si>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</si>
  <si>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</si>
  <si>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FLETCHER</t>
  </si>
  <si>
    <t>FRANKLIN</t>
  </si>
  <si>
    <t>GEORGIA</t>
  </si>
  <si>
    <t>GLOVER</t>
  </si>
  <si>
    <t>GOSHEN</t>
  </si>
  <si>
    <t>GRAFTON</t>
  </si>
  <si>
    <t>GRAND ISLE</t>
  </si>
  <si>
    <t>GRANVILLE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</si>
  <si>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</si>
  <si>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</si>
  <si>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</si>
  <si>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</si>
  <si>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</si>
  <si>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</si>
  <si>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</si>
  <si>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</si>
  <si>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</si>
  <si>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</si>
  <si>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HUBBARDTON</t>
  </si>
  <si>
    <t>HUNTINGTON</t>
  </si>
  <si>
    <t>HYDE PARK</t>
  </si>
  <si>
    <t>IRA</t>
  </si>
  <si>
    <t>IRASBURG</t>
  </si>
  <si>
    <t>ISLE LA MOTTE</t>
  </si>
  <si>
    <t>JAMAICA</t>
  </si>
  <si>
    <t>JAY</t>
  </si>
  <si>
    <t>JERICHO</t>
  </si>
  <si>
    <t>JOHNSON</t>
  </si>
  <si>
    <t>KILLINGTON</t>
  </si>
  <si>
    <t>KIRBY</t>
  </si>
  <si>
    <t>LANDGROVE</t>
  </si>
  <si>
    <t>LEICESTER</t>
  </si>
  <si>
    <t>LINCOLN</t>
  </si>
  <si>
    <t>LONDONDERRY</t>
  </si>
  <si>
    <t>LOWELL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</si>
  <si>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</si>
  <si>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</si>
  <si>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</si>
  <si>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</si>
  <si>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</si>
  <si>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</si>
  <si>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</si>
  <si>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</si>
  <si>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</si>
  <si>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</si>
  <si>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</si>
  <si>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</si>
  <si>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</si>
  <si>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</si>
  <si>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</si>
  <si>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</si>
  <si>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</si>
  <si>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</si>
  <si>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MOUNT TABOR</t>
  </si>
  <si>
    <t>NEW HAVEN</t>
  </si>
  <si>
    <t>NEWARK</t>
  </si>
  <si>
    <t>NEWBURY</t>
  </si>
  <si>
    <t>NEWFANE</t>
  </si>
  <si>
    <t>NEWPORT</t>
  </si>
  <si>
    <t>NEWPORT TOWN</t>
  </si>
  <si>
    <t>NORTH HERO</t>
  </si>
  <si>
    <t>NORTHFIELD</t>
  </si>
  <si>
    <t>NORTON</t>
  </si>
  <si>
    <t>NORWICH</t>
  </si>
  <si>
    <t>ORWELL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</si>
  <si>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</si>
  <si>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</si>
  <si>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</si>
  <si>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</si>
  <si>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</si>
  <si>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</si>
  <si>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</si>
  <si>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</si>
  <si>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</si>
  <si>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</si>
  <si>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</si>
  <si>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</si>
  <si>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</si>
  <si>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</si>
  <si>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</si>
  <si>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</si>
  <si>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</si>
  <si>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</si>
  <si>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</si>
  <si>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</si>
  <si>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ROYALTON</t>
  </si>
  <si>
    <t>RUPERT</t>
  </si>
  <si>
    <t>RUTLAND</t>
  </si>
  <si>
    <t>RUTLAND TOWN</t>
  </si>
  <si>
    <t>RYEGATE</t>
  </si>
  <si>
    <t>SALISBURY</t>
  </si>
  <si>
    <t>SANDGATE</t>
  </si>
  <si>
    <t>SEARSBURG</t>
  </si>
  <si>
    <t>SHAFTSBURY</t>
  </si>
  <si>
    <t>SHARON</t>
  </si>
  <si>
    <t>SHEFFIELD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</si>
  <si>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</si>
  <si>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</si>
  <si>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</si>
  <si>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</si>
  <si>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</si>
  <si>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</si>
  <si>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</si>
  <si>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</si>
  <si>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</si>
  <si>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GEORGE</t>
  </si>
  <si>
    <t>ST JOHNSBURY</t>
  </si>
  <si>
    <t>STAMFORD</t>
  </si>
  <si>
    <t>STARKSBORO</t>
  </si>
  <si>
    <t>STOCKBRIDGE</t>
  </si>
  <si>
    <t>STOWE</t>
  </si>
  <si>
    <t>STRAFFORD</t>
  </si>
  <si>
    <t>STRATTON</t>
  </si>
  <si>
    <t>SUDBURY</t>
  </si>
  <si>
    <t>SUNDERLAND</t>
  </si>
  <si>
    <t>SUTTON</t>
  </si>
  <si>
    <t>SWANTON</t>
  </si>
  <si>
    <t>THETFORD</t>
  </si>
  <si>
    <t>TINMOUTH</t>
  </si>
  <si>
    <t>TOPSHAM</t>
  </si>
  <si>
    <t>TOWNSHEND</t>
  </si>
  <si>
    <t>TROY</t>
  </si>
  <si>
    <t>TUNBRIDGE</t>
  </si>
  <si>
    <t>UNDERHILL</t>
  </si>
  <si>
    <t>VERGENNES</t>
  </si>
  <si>
    <t>VERNON</t>
  </si>
  <si>
    <t>WAITSFIELD</t>
  </si>
  <si>
    <t>WALDEN</t>
  </si>
  <si>
    <t>WALLINGFORD</t>
  </si>
  <si>
    <t>WARDSBORO</t>
  </si>
  <si>
    <t>WARREN</t>
  </si>
  <si>
    <t>WASHINGTON</t>
  </si>
  <si>
    <t>WATERBURY</t>
  </si>
  <si>
    <t>WATERFORD</t>
  </si>
  <si>
    <t>WEATHERSFIELD</t>
  </si>
  <si>
    <t>WELLS</t>
  </si>
  <si>
    <t>WEST FAIRLEE</t>
  </si>
  <si>
    <t>WEST HAVEN</t>
  </si>
  <si>
    <t>WEST RUTLAND</t>
  </si>
  <si>
    <t>WEST WINDSOR</t>
  </si>
  <si>
    <t>WESTFIELD</t>
  </si>
  <si>
    <t>WESTFORD</t>
  </si>
  <si>
    <t>WESTMINSTER</t>
  </si>
  <si>
    <t>WESTMORE</t>
  </si>
  <si>
    <t>WESTON</t>
  </si>
  <si>
    <t>WEYBRIDGE</t>
  </si>
  <si>
    <t>WHEELOCK</t>
  </si>
  <si>
    <t>WHITINGHAM</t>
  </si>
  <si>
    <t>WILLIAMSTOWN</t>
  </si>
  <si>
    <t>WILLISTON</t>
  </si>
  <si>
    <t>WILMINGTON</t>
  </si>
  <si>
    <t>WINDHAM</t>
  </si>
  <si>
    <t>WINDSOR</t>
  </si>
  <si>
    <t>WINHALL</t>
  </si>
  <si>
    <t>WINOOSKI</t>
  </si>
  <si>
    <t>WOLCOTT</t>
  </si>
  <si>
    <t>WOODBURY</t>
  </si>
  <si>
    <t>WOODFORD</t>
  </si>
  <si>
    <t>WOODSTOCK</t>
  </si>
  <si>
    <t>WORCESTER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</si>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</sst>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1">
      <selection activeCell="D3" sqref="D3:G3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16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36</v>
      </c>
      <c r="R5" s="1" t="s">
        <v>14</v>
      </c>
    </row>
    <row r="6" spans="5:18" ht="15">
      <c r="E6" s="58"/>
      <c r="F6" s="58"/>
      <c r="G6" s="58"/>
      <c r="H6" s="58"/>
      <c r="O6" s="1" t="s">
        <v>37</v>
      </c>
      <c r="R6" s="1" t="s">
        <v>35</v>
      </c>
    </row>
    <row r="7" spans="4:15" ht="33.75">
      <c r="D7" s="3" t="s">
        <v>2</v>
      </c>
      <c r="E7" s="5">
        <v>42644</v>
      </c>
      <c r="F7" s="3" t="s">
        <v>3</v>
      </c>
      <c r="G7" s="5">
        <v>42674</v>
      </c>
      <c r="O7" s="1" t="s">
        <v>38</v>
      </c>
    </row>
    <row r="8" ht="15">
      <c r="O8" s="1" t="s">
        <v>39</v>
      </c>
    </row>
    <row r="12" spans="3:8" ht="18.75">
      <c r="C12" s="60" t="s">
        <v>41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45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46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44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43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42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40</v>
      </c>
      <c r="E22" s="6" t="s">
        <v>36</v>
      </c>
    </row>
    <row r="23" ht="11.25" customHeight="1">
      <c r="B23" s="2"/>
    </row>
    <row r="24" ht="18.75">
      <c r="E24" s="6" t="s">
        <v>14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3">
      <selection activeCell="B6" sqref="B6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1" t="s">
        <v>0</v>
      </c>
      <c r="C2" s="61"/>
      <c r="D2" s="61"/>
      <c r="E2" s="68" t="s">
        <v>16</v>
      </c>
      <c r="F2" s="68"/>
      <c r="G2" s="68" t="str">
        <f>Cover!E22</f>
        <v>Monthly Report</v>
      </c>
      <c r="H2" s="68"/>
      <c r="I2" s="68" t="str">
        <f>Cover!E24</f>
        <v>75 Day Processing</v>
      </c>
      <c r="J2" s="68"/>
      <c r="K2" s="68"/>
    </row>
    <row r="3" spans="2:11" ht="23.25" customHeight="1" thickTop="1">
      <c r="B3" s="62" t="s">
        <v>10</v>
      </c>
      <c r="C3" s="66" t="s">
        <v>17</v>
      </c>
      <c r="D3" s="66"/>
      <c r="E3" s="67"/>
      <c r="F3" s="66" t="s">
        <v>18</v>
      </c>
      <c r="G3" s="66"/>
      <c r="H3" s="67"/>
      <c r="I3" s="65" t="s">
        <v>13</v>
      </c>
      <c r="J3" s="65"/>
      <c r="K3" s="65"/>
    </row>
    <row r="4" spans="2:11" ht="23.25" customHeight="1">
      <c r="B4" s="63"/>
      <c r="C4" s="66" t="str">
        <f>TEXT(Cover!E7,"mm/dd/yyyy")&amp;" - "&amp;TEXT(Cover!G7,"mm/dd/yyyy")</f>
        <v>10/01/2016 - 10/31/2016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10/01/2015 - 10/31/2015</v>
      </c>
      <c r="G4" s="66"/>
      <c r="H4" s="67"/>
      <c r="I4" s="65"/>
      <c r="J4" s="65"/>
      <c r="K4" s="65"/>
    </row>
    <row r="5" spans="2:11" ht="23.25" customHeight="1" thickBot="1">
      <c r="B5" s="64"/>
      <c r="C5" s="12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6" t="s">
        <v>19</v>
      </c>
      <c r="J5" s="12" t="s">
        <v>20</v>
      </c>
      <c r="K5" s="12" t="s">
        <v>21</v>
      </c>
    </row>
    <row r="6" spans="2:11" ht="15.75" thickTop="1">
      <c r="B6" s="19" t="s">
        <v>34</v>
      </c>
      <c r="C6" s="41">
        <f>SUM(C7:C51)</f>
        <v>92251767.38</v>
      </c>
      <c r="D6" s="42">
        <f>SUM(D7:D51)</f>
        <v>51568968.71999999</v>
      </c>
      <c r="E6" s="43">
        <f>SUM(E7:E51)</f>
        <v>17576333.55</v>
      </c>
      <c r="F6" s="41">
        <f>SUM(F7:F51)</f>
        <v>90403799.97999999</v>
      </c>
      <c r="G6" s="42">
        <f>SUM(G7:G51)</f>
        <v>46839095.54000001</v>
      </c>
      <c r="H6" s="43">
        <f>SUM(H7:H51)</f>
        <v>16974252.310000002</v>
      </c>
      <c r="I6" s="20">
        <f>_xlfn.IFERROR((C6-F6)/F6,"")</f>
        <v>0.020441258004739084</v>
      </c>
      <c r="J6" s="20">
        <f>_xlfn.IFERROR((D6-G6)/G6,"")</f>
        <v>0.10098130899988732</v>
      </c>
      <c r="K6" s="20">
        <f>_xlfn.IFERROR((E6-H6)/H6,"")</f>
        <v>0.03547026572977802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3967828.81</v>
      </c>
      <c r="D7" s="44">
        <f>IF('County Data'!E2&gt;9,'County Data'!D2,"*")</f>
        <v>1627542.69</v>
      </c>
      <c r="E7" s="45">
        <f>IF('County Data'!G2&gt;9,'County Data'!F2,"*")</f>
        <v>713556.82</v>
      </c>
      <c r="F7" s="44">
        <f>IF('County Data'!I2&gt;9,'County Data'!H2,"*")</f>
        <v>3956105.58</v>
      </c>
      <c r="G7" s="44">
        <f>IF('County Data'!K2&gt;9,'County Data'!J2,"*")</f>
        <v>1568621.34</v>
      </c>
      <c r="H7" s="45">
        <f>IF('County Data'!M2&gt;9,'County Data'!L2,"*")</f>
        <v>728587.06</v>
      </c>
      <c r="I7" s="22">
        <f aca="true" t="shared" si="0" ref="I7:I50">_xlfn.IFERROR((C7-F7)/F7,"")</f>
        <v>0.0029633258675568464</v>
      </c>
      <c r="J7" s="22">
        <f aca="true" t="shared" si="1" ref="J7:J50">_xlfn.IFERROR((D7-G7)/G7,"")</f>
        <v>0.0375625069591364</v>
      </c>
      <c r="K7" s="22">
        <f aca="true" t="shared" si="2" ref="K7:K50">_xlfn.IFERROR((E7-H7)/H7,"")</f>
        <v>-0.020629298576892247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6123708.68</v>
      </c>
      <c r="D8" s="44">
        <f>IF('County Data'!E3&gt;9,'County Data'!D3,"*")</f>
        <v>4898640.81</v>
      </c>
      <c r="E8" s="45">
        <f>IF('County Data'!G3&gt;9,'County Data'!F3,"*")</f>
        <v>1293103.68</v>
      </c>
      <c r="F8" s="44">
        <f>IF('County Data'!I3&gt;9,'County Data'!H3,"*")</f>
        <v>5977656.09</v>
      </c>
      <c r="G8" s="44">
        <f>IF('County Data'!K3&gt;9,'County Data'!J3,"*")</f>
        <v>4357395.12</v>
      </c>
      <c r="H8" s="45">
        <f>IF('County Data'!M3&gt;9,'County Data'!L3,"*")</f>
        <v>1255560.35</v>
      </c>
      <c r="I8" s="22">
        <f t="shared" si="0"/>
        <v>0.024433086782013225</v>
      </c>
      <c r="J8" s="22">
        <f t="shared" si="1"/>
        <v>0.12421313080279014</v>
      </c>
      <c r="K8" s="22">
        <f t="shared" si="2"/>
        <v>0.02990165307466092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2945842.09</v>
      </c>
      <c r="D9" s="47">
        <f>IF('County Data'!E4&gt;9,'County Data'!D4,"*")</f>
        <v>1027011.32</v>
      </c>
      <c r="E9" s="48">
        <f>IF('County Data'!G4&gt;9,'County Data'!F4,"*")</f>
        <v>400498.09</v>
      </c>
      <c r="F9" s="46">
        <f>IF('County Data'!I4&gt;9,'County Data'!H4,"*")</f>
        <v>2736655.3</v>
      </c>
      <c r="G9" s="47">
        <f>IF('County Data'!K4&gt;9,'County Data'!J4,"*")</f>
        <v>945320.68</v>
      </c>
      <c r="H9" s="48">
        <f>IF('County Data'!M4&gt;9,'County Data'!L4,"*")</f>
        <v>371402.79</v>
      </c>
      <c r="I9" s="9">
        <f t="shared" si="0"/>
        <v>0.07643885220034838</v>
      </c>
      <c r="J9" s="9">
        <f t="shared" si="1"/>
        <v>0.08641579701821385</v>
      </c>
      <c r="K9" s="9">
        <f t="shared" si="2"/>
        <v>0.0783389376261822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30345856.6</v>
      </c>
      <c r="D10" s="44">
        <f>IF('County Data'!E5&gt;9,'County Data'!D5,"*")</f>
        <v>14586981.95</v>
      </c>
      <c r="E10" s="45">
        <f>IF('County Data'!G5&gt;9,'County Data'!F5,"*")</f>
        <v>6220063.09</v>
      </c>
      <c r="F10" s="44">
        <f>IF('County Data'!I5&gt;9,'County Data'!H5,"*")</f>
        <v>29332792.97</v>
      </c>
      <c r="G10" s="44">
        <f>IF('County Data'!K5&gt;9,'County Data'!J5,"*")</f>
        <v>13966051.3</v>
      </c>
      <c r="H10" s="45">
        <f>IF('County Data'!M5&gt;9,'County Data'!L5,"*")</f>
        <v>5973358.81</v>
      </c>
      <c r="I10" s="22">
        <f t="shared" si="0"/>
        <v>0.03453689633428735</v>
      </c>
      <c r="J10" s="22">
        <f t="shared" si="1"/>
        <v>0.044460000658883336</v>
      </c>
      <c r="K10" s="22">
        <f t="shared" si="2"/>
        <v>0.041300763581620555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113294.54</v>
      </c>
      <c r="D11" s="47" t="str">
        <f>IF('County Data'!E6&gt;9,'County Data'!D6,"*")</f>
        <v>*</v>
      </c>
      <c r="E11" s="48" t="str">
        <f>IF('County Data'!G6&gt;9,'County Data'!F6,"*")</f>
        <v>*</v>
      </c>
      <c r="F11" s="46">
        <f>IF('County Data'!I6&gt;9,'County Data'!H6,"*")</f>
        <v>113772.05</v>
      </c>
      <c r="G11" s="47">
        <f>IF('County Data'!K6&gt;9,'County Data'!J6,"*")</f>
        <v>47221.17</v>
      </c>
      <c r="H11" s="48" t="str">
        <f>IF('County Data'!M6&gt;9,'County Data'!L6,"*")</f>
        <v>*</v>
      </c>
      <c r="I11" s="9">
        <f t="shared" si="0"/>
        <v>-0.004197076522748859</v>
      </c>
      <c r="J11" s="9">
        <f t="shared" si="1"/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3701324.14</v>
      </c>
      <c r="D12" s="44">
        <f>IF('County Data'!E7&gt;9,'County Data'!D7,"*")</f>
        <v>380412.71</v>
      </c>
      <c r="E12" s="45">
        <f>IF('County Data'!G7&gt;9,'County Data'!F7,"*")</f>
        <v>318135.11</v>
      </c>
      <c r="F12" s="44">
        <f>IF('County Data'!I7&gt;9,'County Data'!H7,"*")</f>
        <v>3689277.62</v>
      </c>
      <c r="G12" s="44">
        <f>IF('County Data'!K7&gt;9,'County Data'!J7,"*")</f>
        <v>395923.69</v>
      </c>
      <c r="H12" s="45">
        <f>IF('County Data'!M7&gt;9,'County Data'!L7,"*")</f>
        <v>310395.4</v>
      </c>
      <c r="I12" s="22">
        <f t="shared" si="0"/>
        <v>0.003265278800026987</v>
      </c>
      <c r="J12" s="22">
        <f t="shared" si="1"/>
        <v>-0.03917669084161138</v>
      </c>
      <c r="K12" s="22">
        <f t="shared" si="2"/>
        <v>0.024935002258409635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423559.86</v>
      </c>
      <c r="D13" s="47">
        <f>IF('County Data'!E8&gt;9,'County Data'!D8,"*")</f>
        <v>215195.12</v>
      </c>
      <c r="E13" s="48" t="str">
        <f>IF('County Data'!G8&gt;9,'County Data'!F8,"*")</f>
        <v>*</v>
      </c>
      <c r="F13" s="46">
        <f>IF('County Data'!I8&gt;9,'County Data'!H8,"*")</f>
        <v>515920.55</v>
      </c>
      <c r="G13" s="47">
        <f>IF('County Data'!K8&gt;9,'County Data'!J8,"*")</f>
        <v>190178.21</v>
      </c>
      <c r="H13" s="48">
        <f>IF('County Data'!M8&gt;9,'County Data'!L8,"*")</f>
        <v>94684.62</v>
      </c>
      <c r="I13" s="9">
        <f t="shared" si="0"/>
        <v>-0.17902114967120422</v>
      </c>
      <c r="J13" s="9">
        <f t="shared" si="1"/>
        <v>0.13154456548939022</v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5901989.11</v>
      </c>
      <c r="D14" s="44">
        <f>IF('County Data'!E9&gt;9,'County Data'!D9,"*")</f>
        <v>6645846.05</v>
      </c>
      <c r="E14" s="45">
        <f>IF('County Data'!G9&gt;9,'County Data'!F9,"*")</f>
        <v>1573385.77</v>
      </c>
      <c r="F14" s="44">
        <f>IF('County Data'!I9&gt;9,'County Data'!H9,"*")</f>
        <v>5772183.93</v>
      </c>
      <c r="G14" s="44">
        <f>IF('County Data'!K9&gt;9,'County Data'!J9,"*")</f>
        <v>6583030.47</v>
      </c>
      <c r="H14" s="45">
        <f>IF('County Data'!M9&gt;9,'County Data'!L9,"*")</f>
        <v>1391111.05</v>
      </c>
      <c r="I14" s="22">
        <f t="shared" si="0"/>
        <v>0.02248805332161351</v>
      </c>
      <c r="J14" s="22">
        <f t="shared" si="1"/>
        <v>0.009542046066209394</v>
      </c>
      <c r="K14" s="22">
        <f t="shared" si="2"/>
        <v>0.13102815911066193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1673857.37</v>
      </c>
      <c r="D15" s="49">
        <f>IF('County Data'!E10&gt;9,'County Data'!D10,"*")</f>
        <v>516176.09</v>
      </c>
      <c r="E15" s="50">
        <f>IF('County Data'!G10&gt;9,'County Data'!F10,"*")</f>
        <v>199064.54</v>
      </c>
      <c r="F15" s="49">
        <f>IF('County Data'!I10&gt;9,'County Data'!H10,"*")</f>
        <v>1705451.84</v>
      </c>
      <c r="G15" s="49">
        <f>IF('County Data'!K10&gt;9,'County Data'!J10,"*")</f>
        <v>461278.09</v>
      </c>
      <c r="H15" s="50">
        <f>IF('County Data'!M10&gt;9,'County Data'!L10,"*")</f>
        <v>194347.47</v>
      </c>
      <c r="I15" s="23">
        <f t="shared" si="0"/>
        <v>-0.018525571498987606</v>
      </c>
      <c r="J15" s="23">
        <f t="shared" si="1"/>
        <v>0.1190128063528879</v>
      </c>
      <c r="K15" s="23">
        <f t="shared" si="2"/>
        <v>0.024271321875196043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2176297.47</v>
      </c>
      <c r="D16" s="44">
        <f>IF('County Data'!E11&gt;9,'County Data'!D11,"*")</f>
        <v>550510.63</v>
      </c>
      <c r="E16" s="45">
        <f>IF('County Data'!G11&gt;9,'County Data'!F11,"*")</f>
        <v>356526.52</v>
      </c>
      <c r="F16" s="44">
        <f>IF('County Data'!I11&gt;9,'County Data'!H11,"*")</f>
        <v>2061259.14</v>
      </c>
      <c r="G16" s="44">
        <f>IF('County Data'!K11&gt;9,'County Data'!J11,"*")</f>
        <v>557772.03</v>
      </c>
      <c r="H16" s="45">
        <f>IF('County Data'!M11&gt;9,'County Data'!L11,"*")</f>
        <v>326848.07</v>
      </c>
      <c r="I16" s="22">
        <f t="shared" si="0"/>
        <v>0.055809736761191664</v>
      </c>
      <c r="J16" s="22">
        <f t="shared" si="1"/>
        <v>-0.013018580368757507</v>
      </c>
      <c r="K16" s="22">
        <f t="shared" si="2"/>
        <v>0.0908019741404623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2726854.42</v>
      </c>
      <c r="D17" s="47">
        <f>IF('County Data'!E12&gt;9,'County Data'!D12,"*")</f>
        <v>4264904.68</v>
      </c>
      <c r="E17" s="48" t="str">
        <f>IF('County Data'!G12&gt;9,'County Data'!F12,"*")</f>
        <v>*</v>
      </c>
      <c r="F17" s="46">
        <f>IF('County Data'!I12&gt;9,'County Data'!H12,"*")</f>
        <v>2747204.58</v>
      </c>
      <c r="G17" s="47">
        <f>IF('County Data'!K12&gt;9,'County Data'!J12,"*")</f>
        <v>1500203.69</v>
      </c>
      <c r="H17" s="48" t="str">
        <f>IF('County Data'!M12&gt;9,'County Data'!L12,"*")</f>
        <v>*</v>
      </c>
      <c r="I17" s="9">
        <f t="shared" si="0"/>
        <v>-0.007407588116353588</v>
      </c>
      <c r="J17" s="9">
        <f t="shared" si="1"/>
        <v>1.8428837420070603</v>
      </c>
      <c r="K17" s="9">
        <f t="shared" si="2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8106939.93</v>
      </c>
      <c r="D18" s="44">
        <f>IF('County Data'!E13&gt;9,'County Data'!D13,"*")</f>
        <v>3675954.6</v>
      </c>
      <c r="E18" s="45">
        <f>IF('County Data'!G13&gt;9,'County Data'!F13,"*")</f>
        <v>1553350.72</v>
      </c>
      <c r="F18" s="44">
        <f>IF('County Data'!I13&gt;9,'County Data'!H13,"*")</f>
        <v>7962804.98</v>
      </c>
      <c r="G18" s="44">
        <f>IF('County Data'!K13&gt;9,'County Data'!J13,"*")</f>
        <v>3524795.2</v>
      </c>
      <c r="H18" s="45">
        <f>IF('County Data'!M13&gt;9,'County Data'!L13,"*")</f>
        <v>1508360.89</v>
      </c>
      <c r="I18" s="22">
        <f t="shared" si="0"/>
        <v>0.018101027258864155</v>
      </c>
      <c r="J18" s="22">
        <f t="shared" si="1"/>
        <v>0.04288459085509419</v>
      </c>
      <c r="K18" s="22">
        <f t="shared" si="2"/>
        <v>0.029826966675064133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8935991.81</v>
      </c>
      <c r="D19" s="47">
        <f>IF('County Data'!E14&gt;9,'County Data'!D14,"*")</f>
        <v>3011864.19</v>
      </c>
      <c r="E19" s="48">
        <f>IF('County Data'!G14&gt;9,'County Data'!F14,"*")</f>
        <v>1660192.31</v>
      </c>
      <c r="F19" s="46">
        <f>IF('County Data'!I14&gt;9,'County Data'!H14,"*")</f>
        <v>8816302.69</v>
      </c>
      <c r="G19" s="47">
        <f>IF('County Data'!K14&gt;9,'County Data'!J14,"*")</f>
        <v>2764244.33</v>
      </c>
      <c r="H19" s="48">
        <f>IF('County Data'!M14&gt;9,'County Data'!L14,"*")</f>
        <v>1653223.1</v>
      </c>
      <c r="I19" s="9">
        <f t="shared" si="0"/>
        <v>0.013575885970403434</v>
      </c>
      <c r="J19" s="9">
        <f t="shared" si="1"/>
        <v>0.08957958502893985</v>
      </c>
      <c r="K19" s="9">
        <f t="shared" si="2"/>
        <v>0.004215529047470945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6525460.09</v>
      </c>
      <c r="D20" s="44">
        <f>IF('County Data'!E15&gt;9,'County Data'!D15,"*")</f>
        <v>3128291.73</v>
      </c>
      <c r="E20" s="45">
        <f>IF('County Data'!G15&gt;9,'County Data'!F15,"*")</f>
        <v>1272791.06</v>
      </c>
      <c r="F20" s="44">
        <f>IF('County Data'!I15&gt;9,'County Data'!H15,"*")</f>
        <v>6468646.11</v>
      </c>
      <c r="G20" s="44">
        <f>IF('County Data'!K15&gt;9,'County Data'!J15,"*")</f>
        <v>2904928.98</v>
      </c>
      <c r="H20" s="45">
        <f>IF('County Data'!M15&gt;9,'County Data'!L15,"*")</f>
        <v>1274215.01</v>
      </c>
      <c r="I20" s="22">
        <f t="shared" si="0"/>
        <v>0.008782978545103855</v>
      </c>
      <c r="J20" s="22">
        <f t="shared" si="1"/>
        <v>0.07689095035982602</v>
      </c>
      <c r="K20" s="22">
        <f t="shared" si="2"/>
        <v>-0.0011175115571742898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8582962.46</v>
      </c>
      <c r="D21" s="47">
        <f>IF('County Data'!E16&gt;9,'County Data'!D16,"*")</f>
        <v>7039636.15</v>
      </c>
      <c r="E21" s="48">
        <f>IF('County Data'!G16&gt;9,'County Data'!F16,"*")</f>
        <v>2015665.84</v>
      </c>
      <c r="F21" s="46">
        <f>IF('County Data'!I16&gt;9,'County Data'!H16,"*")</f>
        <v>8547766.55</v>
      </c>
      <c r="G21" s="47">
        <f>IF('County Data'!K16&gt;9,'County Data'!J16,"*")</f>
        <v>7072131.24</v>
      </c>
      <c r="H21" s="48">
        <f>IF('County Data'!M16&gt;9,'County Data'!L16,"*")</f>
        <v>1892157.69</v>
      </c>
      <c r="I21" s="9">
        <f t="shared" si="0"/>
        <v>0.0041175562989609425</v>
      </c>
      <c r="J21" s="9">
        <f t="shared" si="1"/>
        <v>-0.004594808678918104</v>
      </c>
      <c r="K21" s="9">
        <f t="shared" si="2"/>
        <v>0.0652737087678988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9" ref="I179:I227">_xlfn.IFERROR((C179-F179)/F179,"")</f>
      </c>
      <c r="J179" s="22">
        <f aca="true" t="shared" si="10" ref="J179:J227">_xlfn.IFERROR((D179-G179)/G179,"")</f>
      </c>
      <c r="K179" s="22">
        <f aca="true" t="shared" si="11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O15" sqref="O15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8" t="s">
        <v>16</v>
      </c>
      <c r="F2" s="68"/>
      <c r="G2" s="68" t="str">
        <f>Cover!E22</f>
        <v>Monthly Report</v>
      </c>
      <c r="H2" s="68"/>
      <c r="I2" s="68" t="str">
        <f>Cover!E24</f>
        <v>75 Day Processing</v>
      </c>
      <c r="J2" s="68"/>
      <c r="K2" s="68"/>
    </row>
    <row r="3" spans="2:11" ht="23.25" customHeight="1" thickTop="1">
      <c r="B3" s="70" t="s">
        <v>15</v>
      </c>
      <c r="C3" s="74" t="s">
        <v>11</v>
      </c>
      <c r="D3" s="74"/>
      <c r="E3" s="75"/>
      <c r="F3" s="74" t="s">
        <v>12</v>
      </c>
      <c r="G3" s="74"/>
      <c r="H3" s="67"/>
      <c r="I3" s="65" t="s">
        <v>13</v>
      </c>
      <c r="J3" s="65"/>
      <c r="K3" s="65"/>
    </row>
    <row r="4" spans="2:11" ht="23.25" customHeight="1">
      <c r="B4" s="71"/>
      <c r="C4" s="69" t="str">
        <f>TEXT(Cover!E7,"mm/dd/yyyy")&amp;" - "&amp;TEXT(Cover!G7,"mm/dd/yyyy")</f>
        <v>10/01/2016 - 10/31/2016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10/01/2015 - 10/31/2015</v>
      </c>
      <c r="G4" s="66"/>
      <c r="H4" s="67"/>
      <c r="I4" s="65"/>
      <c r="J4" s="65"/>
      <c r="K4" s="65"/>
    </row>
    <row r="5" spans="2:11" ht="23.25" customHeight="1" thickBot="1">
      <c r="B5" s="72"/>
      <c r="C5" s="18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7" t="s">
        <v>19</v>
      </c>
      <c r="J5" s="14" t="s">
        <v>20</v>
      </c>
      <c r="K5" s="14" t="s">
        <v>21</v>
      </c>
    </row>
    <row r="6" spans="2:11" ht="15.75" thickTop="1">
      <c r="B6" s="25" t="str">
        <f>'Town Data'!A2</f>
        <v>ADDISON</v>
      </c>
      <c r="C6" s="41" t="str">
        <f>IF('Town Data'!C2&gt;9,'Town Data'!B2,"*")</f>
        <v>*</v>
      </c>
      <c r="D6" s="42" t="str">
        <f>IF('Town Data'!E2&gt;9,'Town Data'!D2,"*")</f>
        <v>*</v>
      </c>
      <c r="E6" s="43" t="str">
        <f>IF('Town Data'!G2&gt;9,'Town Data'!F2,"*")</f>
        <v>*</v>
      </c>
      <c r="F6" s="42" t="str">
        <f>IF('Town Data'!I2&gt;9,'Town Data'!H2,"*")</f>
        <v>*</v>
      </c>
      <c r="G6" s="42" t="str">
        <f>IF('Town Data'!K2&gt;9,'Town Data'!J2,"*")</f>
        <v>*</v>
      </c>
      <c r="H6" s="43" t="str">
        <f>IF('Town Data'!M2&gt;9,'Town Data'!L2,"*")</f>
        <v>*</v>
      </c>
      <c r="I6" s="20">
        <f>_xlfn.IFERROR((C6-F6)/F6,"")</f>
      </c>
      <c r="J6" s="20">
        <f>_xlfn.IFERROR((D6-G6)/G6,"")</f>
      </c>
      <c r="K6" s="20">
        <f>_xlfn.IFERROR((E6-H6)/H6,"")</f>
      </c>
    </row>
    <row r="7" spans="1:12" ht="15">
      <c r="A7" s="15"/>
      <c r="B7" t="str">
        <f>'Town Data'!A3</f>
        <v>ALBANY</v>
      </c>
      <c r="C7" s="51" t="str">
        <f>IF('Town Data'!C3&gt;9,'Town Data'!B3,"*")</f>
        <v>*</v>
      </c>
      <c r="D7" s="47" t="str">
        <f>IF('Town Data'!E3&gt;9,'Town Data'!D3,"*")</f>
        <v>*</v>
      </c>
      <c r="E7" s="48" t="str">
        <f>IF('Town Data'!G3&gt;9,'Town Data'!F3,"*")</f>
        <v>*</v>
      </c>
      <c r="F7" s="46" t="str">
        <f>IF('Town Data'!I3&gt;9,'Town Data'!H3,"*")</f>
        <v>*</v>
      </c>
      <c r="G7" s="47" t="str">
        <f>IF('Town Data'!K3&gt;9,'Town Data'!J3,"*")</f>
        <v>*</v>
      </c>
      <c r="H7" s="48" t="str">
        <f>IF('Town Data'!M3&gt;9,'Town Data'!L3,"*")</f>
        <v>*</v>
      </c>
      <c r="I7" s="9">
        <f aca="true" t="shared" si="0" ref="I7:I70">_xlfn.IFERROR((C7-F7)/F7,"")</f>
      </c>
      <c r="J7" s="9">
        <f aca="true" t="shared" si="1" ref="J7:J70">_xlfn.IFERROR((D7-G7)/G7,"")</f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ALBURGH</v>
      </c>
      <c r="C8" s="52" t="str">
        <f>IF('Town Data'!C4&gt;9,'Town Data'!B4,"*")</f>
        <v>*</v>
      </c>
      <c r="D8" s="44" t="str">
        <f>IF('Town Data'!E4&gt;9,'Town Data'!D4,"*")</f>
        <v>*</v>
      </c>
      <c r="E8" s="45" t="str">
        <f>IF('Town Data'!G4&gt;9,'Town Data'!F4,"*")</f>
        <v>*</v>
      </c>
      <c r="F8" s="44" t="str">
        <f>IF('Town Data'!I4&gt;9,'Town Data'!H4,"*")</f>
        <v>*</v>
      </c>
      <c r="G8" s="44" t="str">
        <f>IF('Town Data'!K4&gt;9,'Town Data'!J4,"*")</f>
        <v>*</v>
      </c>
      <c r="H8" s="45" t="str">
        <f>IF('Town Data'!M4&gt;9,'Town Data'!L4,"*")</f>
        <v>*</v>
      </c>
      <c r="I8" s="22">
        <f t="shared" si="0"/>
      </c>
      <c r="J8" s="22">
        <f t="shared" si="1"/>
      </c>
      <c r="K8" s="22">
        <f t="shared" si="2"/>
      </c>
      <c r="L8" s="15"/>
    </row>
    <row r="9" spans="1:12" ht="15">
      <c r="A9" s="15"/>
      <c r="B9" s="15" t="str">
        <f>'Town Data'!A5</f>
        <v>ANDOVER</v>
      </c>
      <c r="C9" s="51" t="str">
        <f>IF('Town Data'!C5&gt;9,'Town Data'!B5,"*")</f>
        <v>*</v>
      </c>
      <c r="D9" s="47" t="str">
        <f>IF('Town Data'!E5&gt;9,'Town Data'!D5,"*")</f>
        <v>*</v>
      </c>
      <c r="E9" s="48" t="str">
        <f>IF('Town Data'!G5&gt;9,'Town Data'!F5,"*")</f>
        <v>*</v>
      </c>
      <c r="F9" s="46" t="str">
        <f>IF('Town Data'!I5&gt;9,'Town Data'!H5,"*")</f>
        <v>*</v>
      </c>
      <c r="G9" s="47" t="str">
        <f>IF('Town Data'!K5&gt;9,'Town Data'!J5,"*")</f>
        <v>*</v>
      </c>
      <c r="H9" s="48" t="str">
        <f>IF('Town Data'!M5&gt;9,'Town Data'!L5,"*")</f>
        <v>*</v>
      </c>
      <c r="I9" s="9">
        <f t="shared" si="0"/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ARLINGTON</v>
      </c>
      <c r="C10" s="52">
        <f>IF('Town Data'!C6&gt;9,'Town Data'!B6,"*")</f>
        <v>217298.49</v>
      </c>
      <c r="D10" s="44" t="str">
        <f>IF('Town Data'!E6&gt;9,'Town Data'!D6,"*")</f>
        <v>*</v>
      </c>
      <c r="E10" s="45" t="str">
        <f>IF('Town Data'!G6&gt;9,'Town Data'!F6,"*")</f>
        <v>*</v>
      </c>
      <c r="F10" s="44">
        <f>IF('Town Data'!I6&gt;9,'Town Data'!H6,"*")</f>
        <v>205333.25</v>
      </c>
      <c r="G10" s="44" t="str">
        <f>IF('Town Data'!K6&gt;9,'Town Data'!J6,"*")</f>
        <v>*</v>
      </c>
      <c r="H10" s="45" t="str">
        <f>IF('Town Data'!M6&gt;9,'Town Data'!L6,"*")</f>
        <v>*</v>
      </c>
      <c r="I10" s="22">
        <f t="shared" si="0"/>
        <v>0.05827229637674362</v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AVERILL</v>
      </c>
      <c r="C11" s="51" t="str">
        <f>IF('Town Data'!C7&gt;9,'Town Data'!B7,"*")</f>
        <v>*</v>
      </c>
      <c r="D11" s="47" t="str">
        <f>IF('Town Data'!E7&gt;9,'Town Data'!D7,"*")</f>
        <v>*</v>
      </c>
      <c r="E11" s="48" t="str">
        <f>IF('Town Data'!G7&gt;9,'Town Data'!F7,"*")</f>
        <v>*</v>
      </c>
      <c r="F11" s="46" t="str">
        <f>IF('Town Data'!I7&gt;9,'Town Data'!H7,"*")</f>
        <v>*</v>
      </c>
      <c r="G11" s="47" t="str">
        <f>IF('Town Data'!K7&gt;9,'Town Data'!J7,"*")</f>
        <v>*</v>
      </c>
      <c r="H11" s="48" t="str">
        <f>IF('Town Data'!M7&gt;9,'Town Data'!L7,"*")</f>
        <v>*</v>
      </c>
      <c r="I11" s="9">
        <f t="shared" si="0"/>
      </c>
      <c r="J11" s="9">
        <f t="shared" si="1"/>
      </c>
      <c r="K11" s="9">
        <f t="shared" si="2"/>
      </c>
      <c r="L11" s="15"/>
    </row>
    <row r="12" spans="1:12" ht="15">
      <c r="A12" s="15"/>
      <c r="B12" s="27" t="str">
        <f>'Town Data'!A8</f>
        <v>BAKERSFIELD</v>
      </c>
      <c r="C12" s="52" t="str">
        <f>IF('Town Data'!C8&gt;9,'Town Data'!B8,"*")</f>
        <v>*</v>
      </c>
      <c r="D12" s="44" t="str">
        <f>IF('Town Data'!E8&gt;9,'Town Data'!D8,"*")</f>
        <v>*</v>
      </c>
      <c r="E12" s="45" t="str">
        <f>IF('Town Data'!G8&gt;9,'Town Data'!F8,"*")</f>
        <v>*</v>
      </c>
      <c r="F12" s="44" t="str">
        <f>IF('Town Data'!I8&gt;9,'Town Data'!H8,"*")</f>
        <v>*</v>
      </c>
      <c r="G12" s="44" t="str">
        <f>IF('Town Data'!K8&gt;9,'Town Data'!J8,"*")</f>
        <v>*</v>
      </c>
      <c r="H12" s="45" t="str">
        <f>IF('Town Data'!M8&gt;9,'Town Data'!L8,"*")</f>
        <v>*</v>
      </c>
      <c r="I12" s="22">
        <f t="shared" si="0"/>
      </c>
      <c r="J12" s="22">
        <f t="shared" si="1"/>
      </c>
      <c r="K12" s="22">
        <f t="shared" si="2"/>
      </c>
      <c r="L12" s="15"/>
    </row>
    <row r="13" spans="1:12" ht="15">
      <c r="A13" s="15"/>
      <c r="B13" s="15" t="str">
        <f>'Town Data'!A9</f>
        <v>BALTIMORE</v>
      </c>
      <c r="C13" s="51" t="str">
        <f>IF('Town Data'!C9&gt;9,'Town Data'!B9,"*")</f>
        <v>*</v>
      </c>
      <c r="D13" s="47" t="str">
        <f>IF('Town Data'!E9&gt;9,'Town Data'!D9,"*")</f>
        <v>*</v>
      </c>
      <c r="E13" s="48" t="str">
        <f>IF('Town Data'!G9&gt;9,'Town Data'!F9,"*")</f>
        <v>*</v>
      </c>
      <c r="F13" s="46" t="str">
        <f>IF('Town Data'!I9&gt;9,'Town Data'!H9,"*")</f>
        <v>*</v>
      </c>
      <c r="G13" s="47" t="str">
        <f>IF('Town Data'!K9&gt;9,'Town Data'!J9,"*")</f>
        <v>*</v>
      </c>
      <c r="H13" s="48" t="str">
        <f>IF('Town Data'!M9&gt;9,'Town Data'!L9,"*")</f>
        <v>*</v>
      </c>
      <c r="I13" s="9">
        <f t="shared" si="0"/>
      </c>
      <c r="J13" s="9">
        <f t="shared" si="1"/>
      </c>
      <c r="K13" s="9">
        <f t="shared" si="2"/>
      </c>
      <c r="L13" s="15"/>
    </row>
    <row r="14" spans="1:12" ht="15">
      <c r="A14" s="15"/>
      <c r="B14" s="27" t="str">
        <f>'Town Data'!A10</f>
        <v>BARNARD</v>
      </c>
      <c r="C14" s="52" t="str">
        <f>IF('Town Data'!C10&gt;9,'Town Data'!B10,"*")</f>
        <v>*</v>
      </c>
      <c r="D14" s="44" t="str">
        <f>IF('Town Data'!E10&gt;9,'Town Data'!D10,"*")</f>
        <v>*</v>
      </c>
      <c r="E14" s="45" t="str">
        <f>IF('Town Data'!G10&gt;9,'Town Data'!F10,"*")</f>
        <v>*</v>
      </c>
      <c r="F14" s="44" t="str">
        <f>IF('Town Data'!I10&gt;9,'Town Data'!H10,"*")</f>
        <v>*</v>
      </c>
      <c r="G14" s="44" t="str">
        <f>IF('Town Data'!K10&gt;9,'Town Data'!J10,"*")</f>
        <v>*</v>
      </c>
      <c r="H14" s="45" t="str">
        <f>IF('Town Data'!M10&gt;9,'Town Data'!L10,"*")</f>
        <v>*</v>
      </c>
      <c r="I14" s="22">
        <f t="shared" si="0"/>
      </c>
      <c r="J14" s="22">
        <f t="shared" si="1"/>
      </c>
      <c r="K14" s="22">
        <f t="shared" si="2"/>
      </c>
      <c r="L14" s="15"/>
    </row>
    <row r="15" spans="1:12" ht="15">
      <c r="A15" s="15"/>
      <c r="B15" s="15" t="str">
        <f>'Town Data'!A11</f>
        <v>BARNET</v>
      </c>
      <c r="C15" s="51" t="str">
        <f>IF('Town Data'!C11&gt;9,'Town Data'!B11,"*")</f>
        <v>*</v>
      </c>
      <c r="D15" s="47" t="str">
        <f>IF('Town Data'!E11&gt;9,'Town Data'!D11,"*")</f>
        <v>*</v>
      </c>
      <c r="E15" s="48" t="str">
        <f>IF('Town Data'!G11&gt;9,'Town Data'!F11,"*")</f>
        <v>*</v>
      </c>
      <c r="F15" s="46" t="str">
        <f>IF('Town Data'!I11&gt;9,'Town Data'!H11,"*")</f>
        <v>*</v>
      </c>
      <c r="G15" s="47" t="str">
        <f>IF('Town Data'!K11&gt;9,'Town Data'!J11,"*")</f>
        <v>*</v>
      </c>
      <c r="H15" s="48" t="str">
        <f>IF('Town Data'!M11&gt;9,'Town Data'!L11,"*")</f>
        <v>*</v>
      </c>
      <c r="I15" s="9">
        <f t="shared" si="0"/>
      </c>
      <c r="J15" s="9">
        <f t="shared" si="1"/>
      </c>
      <c r="K15" s="9">
        <f t="shared" si="2"/>
      </c>
      <c r="L15" s="15"/>
    </row>
    <row r="16" spans="1:12" ht="15">
      <c r="A16" s="15"/>
      <c r="B16" s="28" t="str">
        <f>'Town Data'!A12</f>
        <v>BARRE</v>
      </c>
      <c r="C16" s="53">
        <f>IF('Town Data'!C12&gt;9,'Town Data'!B12,"*")</f>
        <v>2277688.55</v>
      </c>
      <c r="D16" s="54" t="str">
        <f>IF('Town Data'!E12&gt;9,'Town Data'!D12,"*")</f>
        <v>*</v>
      </c>
      <c r="E16" s="55">
        <f>IF('Town Data'!G12&gt;9,'Town Data'!F12,"*")</f>
        <v>294737.9</v>
      </c>
      <c r="F16" s="54">
        <f>IF('Town Data'!I12&gt;9,'Town Data'!H12,"*")</f>
        <v>2338454.23</v>
      </c>
      <c r="G16" s="54" t="str">
        <f>IF('Town Data'!K12&gt;9,'Town Data'!J12,"*")</f>
        <v>*</v>
      </c>
      <c r="H16" s="55">
        <f>IF('Town Data'!M12&gt;9,'Town Data'!L12,"*")</f>
        <v>321146.68</v>
      </c>
      <c r="I16" s="26">
        <f t="shared" si="0"/>
        <v>-0.025985404897148734</v>
      </c>
      <c r="J16" s="26">
        <f t="shared" si="1"/>
      </c>
      <c r="K16" s="26">
        <f t="shared" si="2"/>
        <v>-0.08223276665977045</v>
      </c>
      <c r="L16" s="15"/>
    </row>
    <row r="17" spans="1:12" ht="15">
      <c r="A17" s="15"/>
      <c r="B17" s="27" t="str">
        <f>'Town Data'!A13</f>
        <v>BARRE TOWN</v>
      </c>
      <c r="C17" s="52" t="str">
        <f>IF('Town Data'!C13&gt;9,'Town Data'!B13,"*")</f>
        <v>*</v>
      </c>
      <c r="D17" s="44" t="str">
        <f>IF('Town Data'!E13&gt;9,'Town Data'!D13,"*")</f>
        <v>*</v>
      </c>
      <c r="E17" s="45" t="str">
        <f>IF('Town Data'!G13&gt;9,'Town Data'!F13,"*")</f>
        <v>*</v>
      </c>
      <c r="F17" s="44" t="str">
        <f>IF('Town Data'!I13&gt;9,'Town Data'!H13,"*")</f>
        <v>*</v>
      </c>
      <c r="G17" s="44" t="str">
        <f>IF('Town Data'!K13&gt;9,'Town Data'!J13,"*")</f>
        <v>*</v>
      </c>
      <c r="H17" s="45" t="str">
        <f>IF('Town Data'!M13&gt;9,'Town Data'!L13,"*")</f>
        <v>*</v>
      </c>
      <c r="I17" s="22">
        <f t="shared" si="0"/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BARTON</v>
      </c>
      <c r="C18" s="51">
        <f>IF('Town Data'!C14&gt;9,'Town Data'!B14,"*")</f>
        <v>147602.04</v>
      </c>
      <c r="D18" s="47" t="str">
        <f>IF('Town Data'!E14&gt;9,'Town Data'!D14,"*")</f>
        <v>*</v>
      </c>
      <c r="E18" s="48" t="str">
        <f>IF('Town Data'!G14&gt;9,'Town Data'!F14,"*")</f>
        <v>*</v>
      </c>
      <c r="F18" s="46">
        <f>IF('Town Data'!I14&gt;9,'Town Data'!H14,"*")</f>
        <v>126745.75</v>
      </c>
      <c r="G18" s="47" t="str">
        <f>IF('Town Data'!K14&gt;9,'Town Data'!J14,"*")</f>
        <v>*</v>
      </c>
      <c r="H18" s="48" t="str">
        <f>IF('Town Data'!M14&gt;9,'Town Data'!L14,"*")</f>
        <v>*</v>
      </c>
      <c r="I18" s="9">
        <f t="shared" si="0"/>
        <v>0.16455218419552536</v>
      </c>
      <c r="J18" s="9">
        <f t="shared" si="1"/>
      </c>
      <c r="K18" s="9">
        <f t="shared" si="2"/>
      </c>
      <c r="L18" s="15"/>
    </row>
    <row r="19" spans="1:12" ht="15">
      <c r="A19" s="15"/>
      <c r="B19" s="27" t="str">
        <f>'Town Data'!A15</f>
        <v>BENNINGTON</v>
      </c>
      <c r="C19" s="52">
        <f>IF('Town Data'!C15&gt;9,'Town Data'!B15,"*")</f>
        <v>2375964.99</v>
      </c>
      <c r="D19" s="44">
        <f>IF('Town Data'!E15&gt;9,'Town Data'!D15,"*")</f>
        <v>1000903.02</v>
      </c>
      <c r="E19" s="45">
        <f>IF('Town Data'!G15&gt;9,'Town Data'!F15,"*")</f>
        <v>385739.31</v>
      </c>
      <c r="F19" s="44">
        <f>IF('Town Data'!I15&gt;9,'Town Data'!H15,"*")</f>
        <v>2351509.81</v>
      </c>
      <c r="G19" s="44">
        <f>IF('Town Data'!K15&gt;9,'Town Data'!J15,"*")</f>
        <v>970075.4</v>
      </c>
      <c r="H19" s="45">
        <f>IF('Town Data'!M15&gt;9,'Town Data'!L15,"*")</f>
        <v>356950.86</v>
      </c>
      <c r="I19" s="22">
        <f t="shared" si="0"/>
        <v>0.010399778004753536</v>
      </c>
      <c r="J19" s="22">
        <f t="shared" si="1"/>
        <v>0.03177858133501787</v>
      </c>
      <c r="K19" s="22">
        <f t="shared" si="2"/>
        <v>0.0806510173417148</v>
      </c>
      <c r="L19" s="15"/>
    </row>
    <row r="20" spans="1:12" ht="15">
      <c r="A20" s="15"/>
      <c r="B20" s="15" t="str">
        <f>'Town Data'!A16</f>
        <v>BENSON</v>
      </c>
      <c r="C20" s="51" t="str">
        <f>IF('Town Data'!C16&gt;9,'Town Data'!B16,"*")</f>
        <v>*</v>
      </c>
      <c r="D20" s="47" t="str">
        <f>IF('Town Data'!E16&gt;9,'Town Data'!D16,"*")</f>
        <v>*</v>
      </c>
      <c r="E20" s="48" t="str">
        <f>IF('Town Data'!G16&gt;9,'Town Data'!F16,"*")</f>
        <v>*</v>
      </c>
      <c r="F20" s="46" t="str">
        <f>IF('Town Data'!I16&gt;9,'Town Data'!H16,"*")</f>
        <v>*</v>
      </c>
      <c r="G20" s="47" t="str">
        <f>IF('Town Data'!K16&gt;9,'Town Data'!J16,"*")</f>
        <v>*</v>
      </c>
      <c r="H20" s="48" t="str">
        <f>IF('Town Data'!M16&gt;9,'Town Data'!L16,"*")</f>
        <v>*</v>
      </c>
      <c r="I20" s="9">
        <f t="shared" si="0"/>
      </c>
      <c r="J20" s="9">
        <f t="shared" si="1"/>
      </c>
      <c r="K20" s="9">
        <f t="shared" si="2"/>
      </c>
      <c r="L20" s="15"/>
    </row>
    <row r="21" spans="1:12" ht="15">
      <c r="A21" s="15"/>
      <c r="B21" s="27" t="str">
        <f>'Town Data'!A17</f>
        <v>BERKSHIRE</v>
      </c>
      <c r="C21" s="52" t="str">
        <f>IF('Town Data'!C17&gt;9,'Town Data'!B17,"*")</f>
        <v>*</v>
      </c>
      <c r="D21" s="44" t="str">
        <f>IF('Town Data'!E17&gt;9,'Town Data'!D17,"*")</f>
        <v>*</v>
      </c>
      <c r="E21" s="45" t="str">
        <f>IF('Town Data'!G17&gt;9,'Town Data'!F17,"*")</f>
        <v>*</v>
      </c>
      <c r="F21" s="44" t="str">
        <f>IF('Town Data'!I17&gt;9,'Town Data'!H17,"*")</f>
        <v>*</v>
      </c>
      <c r="G21" s="44" t="str">
        <f>IF('Town Data'!K17&gt;9,'Town Data'!J17,"*")</f>
        <v>*</v>
      </c>
      <c r="H21" s="45" t="str">
        <f>IF('Town Data'!M17&gt;9,'Town Data'!L17,"*")</f>
        <v>*</v>
      </c>
      <c r="I21" s="22">
        <f t="shared" si="0"/>
      </c>
      <c r="J21" s="22">
        <f t="shared" si="1"/>
      </c>
      <c r="K21" s="22">
        <f t="shared" si="2"/>
      </c>
      <c r="L21" s="15"/>
    </row>
    <row r="22" spans="1:12" ht="15">
      <c r="A22" s="15"/>
      <c r="B22" s="15" t="str">
        <f>'Town Data'!A18</f>
        <v>BERLIN</v>
      </c>
      <c r="C22" s="51" t="str">
        <f>IF('Town Data'!C18&gt;9,'Town Data'!B18,"*")</f>
        <v>*</v>
      </c>
      <c r="D22" s="47" t="str">
        <f>IF('Town Data'!E18&gt;9,'Town Data'!D18,"*")</f>
        <v>*</v>
      </c>
      <c r="E22" s="48" t="str">
        <f>IF('Town Data'!G18&gt;9,'Town Data'!F18,"*")</f>
        <v>*</v>
      </c>
      <c r="F22" s="46" t="str">
        <f>IF('Town Data'!I18&gt;9,'Town Data'!H18,"*")</f>
        <v>*</v>
      </c>
      <c r="G22" s="47" t="str">
        <f>IF('Town Data'!K18&gt;9,'Town Data'!J18,"*")</f>
        <v>*</v>
      </c>
      <c r="H22" s="48" t="str">
        <f>IF('Town Data'!M18&gt;9,'Town Data'!L18,"*")</f>
        <v>*</v>
      </c>
      <c r="I22" s="9">
        <f t="shared" si="0"/>
      </c>
      <c r="J22" s="9">
        <f t="shared" si="1"/>
      </c>
      <c r="K22" s="9">
        <f t="shared" si="2"/>
      </c>
      <c r="L22" s="15"/>
    </row>
    <row r="23" spans="1:12" ht="15">
      <c r="A23" s="15"/>
      <c r="B23" s="27" t="str">
        <f>'Town Data'!A19</f>
        <v>BETHEL</v>
      </c>
      <c r="C23" s="52" t="str">
        <f>IF('Town Data'!C19&gt;9,'Town Data'!B19,"*")</f>
        <v>*</v>
      </c>
      <c r="D23" s="44" t="str">
        <f>IF('Town Data'!E19&gt;9,'Town Data'!D19,"*")</f>
        <v>*</v>
      </c>
      <c r="E23" s="45" t="str">
        <f>IF('Town Data'!G19&gt;9,'Town Data'!F19,"*")</f>
        <v>*</v>
      </c>
      <c r="F23" s="44" t="str">
        <f>IF('Town Data'!I19&gt;9,'Town Data'!H19,"*")</f>
        <v>*</v>
      </c>
      <c r="G23" s="44" t="str">
        <f>IF('Town Data'!K19&gt;9,'Town Data'!J19,"*")</f>
        <v>*</v>
      </c>
      <c r="H23" s="45" t="str">
        <f>IF('Town Data'!M19&gt;9,'Town Data'!L19,"*")</f>
        <v>*</v>
      </c>
      <c r="I23" s="22">
        <f t="shared" si="0"/>
      </c>
      <c r="J23" s="22">
        <f t="shared" si="1"/>
      </c>
      <c r="K23" s="22">
        <f t="shared" si="2"/>
      </c>
      <c r="L23" s="15"/>
    </row>
    <row r="24" spans="1:12" ht="15">
      <c r="A24" s="15"/>
      <c r="B24" s="15" t="str">
        <f>'Town Data'!A20</f>
        <v>BOLTON</v>
      </c>
      <c r="C24" s="51" t="str">
        <f>IF('Town Data'!C20&gt;9,'Town Data'!B20,"*")</f>
        <v>*</v>
      </c>
      <c r="D24" s="47" t="str">
        <f>IF('Town Data'!E20&gt;9,'Town Data'!D20,"*")</f>
        <v>*</v>
      </c>
      <c r="E24" s="48" t="str">
        <f>IF('Town Data'!G20&gt;9,'Town Data'!F20,"*")</f>
        <v>*</v>
      </c>
      <c r="F24" s="46" t="str">
        <f>IF('Town Data'!I20&gt;9,'Town Data'!H20,"*")</f>
        <v>*</v>
      </c>
      <c r="G24" s="47" t="str">
        <f>IF('Town Data'!K20&gt;9,'Town Data'!J20,"*")</f>
        <v>*</v>
      </c>
      <c r="H24" s="48" t="str">
        <f>IF('Town Data'!M20&gt;9,'Town Data'!L20,"*")</f>
        <v>*</v>
      </c>
      <c r="I24" s="9">
        <f t="shared" si="0"/>
      </c>
      <c r="J24" s="9">
        <f t="shared" si="1"/>
      </c>
      <c r="K24" s="9">
        <f t="shared" si="2"/>
      </c>
      <c r="L24" s="15"/>
    </row>
    <row r="25" spans="1:12" ht="15">
      <c r="A25" s="15"/>
      <c r="B25" s="27" t="str">
        <f>'Town Data'!A21</f>
        <v>BRADFORD</v>
      </c>
      <c r="C25" s="52">
        <f>IF('Town Data'!C21&gt;9,'Town Data'!B21,"*")</f>
        <v>440300.5</v>
      </c>
      <c r="D25" s="44" t="str">
        <f>IF('Town Data'!E21&gt;9,'Town Data'!D21,"*")</f>
        <v>*</v>
      </c>
      <c r="E25" s="45" t="str">
        <f>IF('Town Data'!G21&gt;9,'Town Data'!F21,"*")</f>
        <v>*</v>
      </c>
      <c r="F25" s="44">
        <f>IF('Town Data'!I21&gt;9,'Town Data'!H21,"*")</f>
        <v>418842.47</v>
      </c>
      <c r="G25" s="44" t="str">
        <f>IF('Town Data'!K21&gt;9,'Town Data'!J21,"*")</f>
        <v>*</v>
      </c>
      <c r="H25" s="45" t="str">
        <f>IF('Town Data'!M21&gt;9,'Town Data'!L21,"*")</f>
        <v>*</v>
      </c>
      <c r="I25" s="22">
        <f t="shared" si="0"/>
        <v>0.05123174352400326</v>
      </c>
      <c r="J25" s="22">
        <f t="shared" si="1"/>
      </c>
      <c r="K25" s="22">
        <f t="shared" si="2"/>
      </c>
      <c r="L25" s="15"/>
    </row>
    <row r="26" spans="1:12" ht="15">
      <c r="A26" s="15"/>
      <c r="B26" s="15" t="str">
        <f>'Town Data'!A22</f>
        <v>BRANDON</v>
      </c>
      <c r="C26" s="51">
        <f>IF('Town Data'!C22&gt;9,'Town Data'!B22,"*")</f>
        <v>364618.59</v>
      </c>
      <c r="D26" s="47">
        <f>IF('Town Data'!E22&gt;9,'Town Data'!D22,"*")</f>
        <v>159107.63</v>
      </c>
      <c r="E26" s="48" t="str">
        <f>IF('Town Data'!G22&gt;9,'Town Data'!F22,"*")</f>
        <v>*</v>
      </c>
      <c r="F26" s="46">
        <f>IF('Town Data'!I22&gt;9,'Town Data'!H22,"*")</f>
        <v>495645</v>
      </c>
      <c r="G26" s="47" t="str">
        <f>IF('Town Data'!K22&gt;9,'Town Data'!J22,"*")</f>
        <v>*</v>
      </c>
      <c r="H26" s="48" t="str">
        <f>IF('Town Data'!M22&gt;9,'Town Data'!L22,"*")</f>
        <v>*</v>
      </c>
      <c r="I26" s="9">
        <f t="shared" si="0"/>
        <v>-0.26435535514329805</v>
      </c>
      <c r="J26" s="9">
        <f t="shared" si="1"/>
      </c>
      <c r="K26" s="9">
        <f t="shared" si="2"/>
      </c>
      <c r="L26" s="15"/>
    </row>
    <row r="27" spans="1:12" ht="15">
      <c r="A27" s="15"/>
      <c r="B27" s="27" t="str">
        <f>'Town Data'!A23</f>
        <v>BRATTLEBORO</v>
      </c>
      <c r="C27" s="52">
        <f>IF('Town Data'!C23&gt;9,'Town Data'!B23,"*")</f>
        <v>3674366.45</v>
      </c>
      <c r="D27" s="44">
        <f>IF('Town Data'!E23&gt;9,'Town Data'!D23,"*")</f>
        <v>1166401.9</v>
      </c>
      <c r="E27" s="45">
        <f>IF('Town Data'!G23&gt;9,'Town Data'!F23,"*")</f>
        <v>480210.98</v>
      </c>
      <c r="F27" s="44">
        <f>IF('Town Data'!I23&gt;9,'Town Data'!H23,"*")</f>
        <v>3595321.93</v>
      </c>
      <c r="G27" s="44">
        <f>IF('Town Data'!K23&gt;9,'Town Data'!J23,"*")</f>
        <v>1084167.56</v>
      </c>
      <c r="H27" s="45">
        <f>IF('Town Data'!M23&gt;9,'Town Data'!L23,"*")</f>
        <v>515712.14</v>
      </c>
      <c r="I27" s="22">
        <f t="shared" si="0"/>
        <v>0.02198538031891904</v>
      </c>
      <c r="J27" s="22">
        <f t="shared" si="1"/>
        <v>0.07585021267376774</v>
      </c>
      <c r="K27" s="22">
        <f t="shared" si="2"/>
        <v>-0.06883910082085722</v>
      </c>
      <c r="L27" s="15"/>
    </row>
    <row r="28" spans="1:12" ht="15">
      <c r="A28" s="15"/>
      <c r="B28" s="15" t="str">
        <f>'Town Data'!A24</f>
        <v>BRIDGEWATER</v>
      </c>
      <c r="C28" s="51" t="str">
        <f>IF('Town Data'!C24&gt;9,'Town Data'!B24,"*")</f>
        <v>*</v>
      </c>
      <c r="D28" s="47" t="str">
        <f>IF('Town Data'!E24&gt;9,'Town Data'!D24,"*")</f>
        <v>*</v>
      </c>
      <c r="E28" s="48" t="str">
        <f>IF('Town Data'!G24&gt;9,'Town Data'!F24,"*")</f>
        <v>*</v>
      </c>
      <c r="F28" s="46" t="str">
        <f>IF('Town Data'!I24&gt;9,'Town Data'!H24,"*")</f>
        <v>*</v>
      </c>
      <c r="G28" s="47" t="str">
        <f>IF('Town Data'!K24&gt;9,'Town Data'!J24,"*")</f>
        <v>*</v>
      </c>
      <c r="H28" s="48" t="str">
        <f>IF('Town Data'!M24&gt;9,'Town Data'!L24,"*")</f>
        <v>*</v>
      </c>
      <c r="I28" s="9">
        <f t="shared" si="0"/>
      </c>
      <c r="J28" s="9">
        <f t="shared" si="1"/>
      </c>
      <c r="K28" s="9">
        <f t="shared" si="2"/>
      </c>
      <c r="L28" s="15"/>
    </row>
    <row r="29" spans="1:12" ht="15">
      <c r="A29" s="15"/>
      <c r="B29" s="27" t="str">
        <f>'Town Data'!A25</f>
        <v>BRIDPORT</v>
      </c>
      <c r="C29" s="52" t="str">
        <f>IF('Town Data'!C25&gt;9,'Town Data'!B25,"*")</f>
        <v>*</v>
      </c>
      <c r="D29" s="44" t="str">
        <f>IF('Town Data'!E25&gt;9,'Town Data'!D25,"*")</f>
        <v>*</v>
      </c>
      <c r="E29" s="45" t="str">
        <f>IF('Town Data'!G25&gt;9,'Town Data'!F25,"*")</f>
        <v>*</v>
      </c>
      <c r="F29" s="44" t="str">
        <f>IF('Town Data'!I25&gt;9,'Town Data'!H25,"*")</f>
        <v>*</v>
      </c>
      <c r="G29" s="44" t="str">
        <f>IF('Town Data'!K25&gt;9,'Town Data'!J25,"*")</f>
        <v>*</v>
      </c>
      <c r="H29" s="45" t="str">
        <f>IF('Town Data'!M25&gt;9,'Town Data'!L25,"*")</f>
        <v>*</v>
      </c>
      <c r="I29" s="22">
        <f t="shared" si="0"/>
      </c>
      <c r="J29" s="22">
        <f t="shared" si="1"/>
      </c>
      <c r="K29" s="22">
        <f t="shared" si="2"/>
      </c>
      <c r="L29" s="15"/>
    </row>
    <row r="30" spans="1:12" ht="15">
      <c r="A30" s="15"/>
      <c r="B30" s="15" t="str">
        <f>'Town Data'!A26</f>
        <v>BRIGHTON</v>
      </c>
      <c r="C30" s="51" t="str">
        <f>IF('Town Data'!C26&gt;9,'Town Data'!B26,"*")</f>
        <v>*</v>
      </c>
      <c r="D30" s="47" t="str">
        <f>IF('Town Data'!E26&gt;9,'Town Data'!D26,"*")</f>
        <v>*</v>
      </c>
      <c r="E30" s="48" t="str">
        <f>IF('Town Data'!G26&gt;9,'Town Data'!F26,"*")</f>
        <v>*</v>
      </c>
      <c r="F30" s="46" t="str">
        <f>IF('Town Data'!I26&gt;9,'Town Data'!H26,"*")</f>
        <v>*</v>
      </c>
      <c r="G30" s="47" t="str">
        <f>IF('Town Data'!K26&gt;9,'Town Data'!J26,"*")</f>
        <v>*</v>
      </c>
      <c r="H30" s="48" t="str">
        <f>IF('Town Data'!M26&gt;9,'Town Data'!L26,"*")</f>
        <v>*</v>
      </c>
      <c r="I30" s="9">
        <f t="shared" si="0"/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BRISTOL</v>
      </c>
      <c r="C31" s="52">
        <f>IF('Town Data'!C27&gt;9,'Town Data'!B27,"*")</f>
        <v>417314.39</v>
      </c>
      <c r="D31" s="44" t="str">
        <f>IF('Town Data'!E27&gt;9,'Town Data'!D27,"*")</f>
        <v>*</v>
      </c>
      <c r="E31" s="45" t="str">
        <f>IF('Town Data'!G27&gt;9,'Town Data'!F27,"*")</f>
        <v>*</v>
      </c>
      <c r="F31" s="44">
        <f>IF('Town Data'!I27&gt;9,'Town Data'!H27,"*")</f>
        <v>425575.76</v>
      </c>
      <c r="G31" s="44" t="str">
        <f>IF('Town Data'!K27&gt;9,'Town Data'!J27,"*")</f>
        <v>*</v>
      </c>
      <c r="H31" s="45" t="str">
        <f>IF('Town Data'!M27&gt;9,'Town Data'!L27,"*")</f>
        <v>*</v>
      </c>
      <c r="I31" s="22">
        <f t="shared" si="0"/>
        <v>-0.01941221934256781</v>
      </c>
      <c r="J31" s="22">
        <f t="shared" si="1"/>
      </c>
      <c r="K31" s="22">
        <f t="shared" si="2"/>
      </c>
      <c r="L31" s="15"/>
    </row>
    <row r="32" spans="1:12" ht="15">
      <c r="A32" s="15"/>
      <c r="B32" s="15" t="str">
        <f>'Town Data'!A28</f>
        <v>BROOKFIELD</v>
      </c>
      <c r="C32" s="51" t="str">
        <f>IF('Town Data'!C28&gt;9,'Town Data'!B28,"*")</f>
        <v>*</v>
      </c>
      <c r="D32" s="47" t="str">
        <f>IF('Town Data'!E28&gt;9,'Town Data'!D28,"*")</f>
        <v>*</v>
      </c>
      <c r="E32" s="48" t="str">
        <f>IF('Town Data'!G28&gt;9,'Town Data'!F28,"*")</f>
        <v>*</v>
      </c>
      <c r="F32" s="46" t="str">
        <f>IF('Town Data'!I28&gt;9,'Town Data'!H28,"*")</f>
        <v>*</v>
      </c>
      <c r="G32" s="47" t="str">
        <f>IF('Town Data'!K28&gt;9,'Town Data'!J28,"*")</f>
        <v>*</v>
      </c>
      <c r="H32" s="48" t="str">
        <f>IF('Town Data'!M28&gt;9,'Town Data'!L28,"*")</f>
        <v>*</v>
      </c>
      <c r="I32" s="9">
        <f t="shared" si="0"/>
      </c>
      <c r="J32" s="9">
        <f t="shared" si="1"/>
      </c>
      <c r="K32" s="9">
        <f t="shared" si="2"/>
      </c>
      <c r="L32" s="15"/>
    </row>
    <row r="33" spans="1:12" ht="15">
      <c r="A33" s="15"/>
      <c r="B33" s="27" t="str">
        <f>'Town Data'!A29</f>
        <v>BROOKLINE</v>
      </c>
      <c r="C33" s="52" t="str">
        <f>IF('Town Data'!C29&gt;9,'Town Data'!B29,"*")</f>
        <v>*</v>
      </c>
      <c r="D33" s="44" t="str">
        <f>IF('Town Data'!E29&gt;9,'Town Data'!D29,"*")</f>
        <v>*</v>
      </c>
      <c r="E33" s="45" t="str">
        <f>IF('Town Data'!G29&gt;9,'Town Data'!F29,"*")</f>
        <v>*</v>
      </c>
      <c r="F33" s="44" t="str">
        <f>IF('Town Data'!I29&gt;9,'Town Data'!H29,"*")</f>
        <v>*</v>
      </c>
      <c r="G33" s="44" t="str">
        <f>IF('Town Data'!K29&gt;9,'Town Data'!J29,"*")</f>
        <v>*</v>
      </c>
      <c r="H33" s="45" t="str">
        <f>IF('Town Data'!M29&gt;9,'Town Data'!L29,"*")</f>
        <v>*</v>
      </c>
      <c r="I33" s="22">
        <f t="shared" si="0"/>
      </c>
      <c r="J33" s="22">
        <f t="shared" si="1"/>
      </c>
      <c r="K33" s="22">
        <f t="shared" si="2"/>
      </c>
      <c r="L33" s="15"/>
    </row>
    <row r="34" spans="1:12" ht="15">
      <c r="A34" s="15"/>
      <c r="B34" s="15" t="str">
        <f>'Town Data'!A30</f>
        <v>BROWNINGTON</v>
      </c>
      <c r="C34" s="51" t="str">
        <f>IF('Town Data'!C30&gt;9,'Town Data'!B30,"*")</f>
        <v>*</v>
      </c>
      <c r="D34" s="47" t="str">
        <f>IF('Town Data'!E30&gt;9,'Town Data'!D30,"*")</f>
        <v>*</v>
      </c>
      <c r="E34" s="48" t="str">
        <f>IF('Town Data'!G30&gt;9,'Town Data'!F30,"*")</f>
        <v>*</v>
      </c>
      <c r="F34" s="46" t="str">
        <f>IF('Town Data'!I30&gt;9,'Town Data'!H30,"*")</f>
        <v>*</v>
      </c>
      <c r="G34" s="47" t="str">
        <f>IF('Town Data'!K30&gt;9,'Town Data'!J30,"*")</f>
        <v>*</v>
      </c>
      <c r="H34" s="48" t="str">
        <f>IF('Town Data'!M30&gt;9,'Town Data'!L30,"*")</f>
        <v>*</v>
      </c>
      <c r="I34" s="9">
        <f t="shared" si="0"/>
      </c>
      <c r="J34" s="9">
        <f t="shared" si="1"/>
      </c>
      <c r="K34" s="9">
        <f t="shared" si="2"/>
      </c>
      <c r="L34" s="15"/>
    </row>
    <row r="35" spans="1:12" ht="15">
      <c r="A35" s="15"/>
      <c r="B35" s="27" t="str">
        <f>'Town Data'!A31</f>
        <v>BURKE</v>
      </c>
      <c r="C35" s="52">
        <f>IF('Town Data'!C31&gt;9,'Town Data'!B31,"*")</f>
        <v>282323.57</v>
      </c>
      <c r="D35" s="44">
        <f>IF('Town Data'!E31&gt;9,'Town Data'!D31,"*")</f>
        <v>181474.65</v>
      </c>
      <c r="E35" s="45" t="str">
        <f>IF('Town Data'!G31&gt;9,'Town Data'!F31,"*")</f>
        <v>*</v>
      </c>
      <c r="F35" s="44">
        <f>IF('Town Data'!I31&gt;9,'Town Data'!H31,"*")</f>
        <v>188572.98</v>
      </c>
      <c r="G35" s="44">
        <f>IF('Town Data'!K31&gt;9,'Town Data'!J31,"*")</f>
        <v>48594.79</v>
      </c>
      <c r="H35" s="45" t="str">
        <f>IF('Town Data'!M31&gt;9,'Town Data'!L31,"*")</f>
        <v>*</v>
      </c>
      <c r="I35" s="22">
        <f t="shared" si="0"/>
        <v>0.49715812944145016</v>
      </c>
      <c r="J35" s="22">
        <f t="shared" si="1"/>
        <v>2.7344466351228185</v>
      </c>
      <c r="K35" s="22">
        <f t="shared" si="2"/>
      </c>
      <c r="L35" s="15"/>
    </row>
    <row r="36" spans="1:12" ht="15">
      <c r="A36" s="15"/>
      <c r="B36" s="15" t="str">
        <f>'Town Data'!A32</f>
        <v>BURLINGTON</v>
      </c>
      <c r="C36" s="51">
        <f>IF('Town Data'!C32&gt;9,'Town Data'!B32,"*")</f>
        <v>10262849.04</v>
      </c>
      <c r="D36" s="47">
        <f>IF('Town Data'!E32&gt;9,'Town Data'!D32,"*")</f>
        <v>4459189.47</v>
      </c>
      <c r="E36" s="48">
        <f>IF('Town Data'!G32&gt;9,'Town Data'!F32,"*")</f>
        <v>3447913.79</v>
      </c>
      <c r="F36" s="46">
        <f>IF('Town Data'!I32&gt;9,'Town Data'!H32,"*")</f>
        <v>9660671.33</v>
      </c>
      <c r="G36" s="47">
        <f>IF('Town Data'!K32&gt;9,'Town Data'!J32,"*")</f>
        <v>4606485.73</v>
      </c>
      <c r="H36" s="48">
        <f>IF('Town Data'!M32&gt;9,'Town Data'!L32,"*")</f>
        <v>3322694.55</v>
      </c>
      <c r="I36" s="9">
        <f t="shared" si="0"/>
        <v>0.06233290518123848</v>
      </c>
      <c r="J36" s="9">
        <f t="shared" si="1"/>
        <v>-0.03197584202654215</v>
      </c>
      <c r="K36" s="9">
        <f t="shared" si="2"/>
        <v>0.03768605212296756</v>
      </c>
      <c r="L36" s="15"/>
    </row>
    <row r="37" spans="1:12" ht="15">
      <c r="A37" s="15"/>
      <c r="B37" s="27" t="str">
        <f>'Town Data'!A33</f>
        <v>CABOT</v>
      </c>
      <c r="C37" s="52" t="str">
        <f>IF('Town Data'!C33&gt;9,'Town Data'!B33,"*")</f>
        <v>*</v>
      </c>
      <c r="D37" s="44" t="str">
        <f>IF('Town Data'!E33&gt;9,'Town Data'!D33,"*")</f>
        <v>*</v>
      </c>
      <c r="E37" s="45" t="str">
        <f>IF('Town Data'!G33&gt;9,'Town Data'!F33,"*")</f>
        <v>*</v>
      </c>
      <c r="F37" s="44" t="str">
        <f>IF('Town Data'!I33&gt;9,'Town Data'!H33,"*")</f>
        <v>*</v>
      </c>
      <c r="G37" s="44" t="str">
        <f>IF('Town Data'!K33&gt;9,'Town Data'!J33,"*")</f>
        <v>*</v>
      </c>
      <c r="H37" s="45" t="str">
        <f>IF('Town Data'!M33&gt;9,'Town Data'!L33,"*")</f>
        <v>*</v>
      </c>
      <c r="I37" s="22">
        <f t="shared" si="0"/>
      </c>
      <c r="J37" s="22">
        <f t="shared" si="1"/>
      </c>
      <c r="K37" s="22">
        <f>_xlfn.IFERROR((E37-H37)/H37,"")</f>
      </c>
      <c r="L37" s="15"/>
    </row>
    <row r="38" spans="1:12" ht="15">
      <c r="A38" s="15"/>
      <c r="B38" s="15" t="str">
        <f>'Town Data'!A34</f>
        <v>CALAIS</v>
      </c>
      <c r="C38" s="51" t="str">
        <f>IF('Town Data'!C34&gt;9,'Town Data'!B34,"*")</f>
        <v>*</v>
      </c>
      <c r="D38" s="47" t="str">
        <f>IF('Town Data'!E34&gt;9,'Town Data'!D34,"*")</f>
        <v>*</v>
      </c>
      <c r="E38" s="48" t="str">
        <f>IF('Town Data'!G34&gt;9,'Town Data'!F34,"*")</f>
        <v>*</v>
      </c>
      <c r="F38" s="46" t="str">
        <f>IF('Town Data'!I34&gt;9,'Town Data'!H34,"*")</f>
        <v>*</v>
      </c>
      <c r="G38" s="47" t="str">
        <f>IF('Town Data'!K34&gt;9,'Town Data'!J34,"*")</f>
        <v>*</v>
      </c>
      <c r="H38" s="48" t="str">
        <f>IF('Town Data'!M34&gt;9,'Town Data'!L34,"*")</f>
        <v>*</v>
      </c>
      <c r="I38" s="9">
        <f t="shared" si="0"/>
      </c>
      <c r="J38" s="9">
        <f t="shared" si="1"/>
      </c>
      <c r="K38" s="9">
        <f t="shared" si="2"/>
      </c>
      <c r="L38" s="15"/>
    </row>
    <row r="39" spans="1:12" ht="15">
      <c r="A39" s="15"/>
      <c r="B39" s="27" t="str">
        <f>'Town Data'!A35</f>
        <v>CAMBRIDGE</v>
      </c>
      <c r="C39" s="52">
        <f>IF('Town Data'!C35&gt;9,'Town Data'!B35,"*")</f>
        <v>581177.7</v>
      </c>
      <c r="D39" s="44">
        <f>IF('Town Data'!E35&gt;9,'Town Data'!D35,"*")</f>
        <v>305056.01</v>
      </c>
      <c r="E39" s="45" t="str">
        <f>IF('Town Data'!G35&gt;9,'Town Data'!F35,"*")</f>
        <v>*</v>
      </c>
      <c r="F39" s="44">
        <f>IF('Town Data'!I35&gt;9,'Town Data'!H35,"*")</f>
        <v>505149.86</v>
      </c>
      <c r="G39" s="44">
        <f>IF('Town Data'!K35&gt;9,'Town Data'!J35,"*")</f>
        <v>325034.8</v>
      </c>
      <c r="H39" s="45" t="str">
        <f>IF('Town Data'!M35&gt;9,'Town Data'!L35,"*")</f>
        <v>*</v>
      </c>
      <c r="I39" s="22">
        <f t="shared" si="0"/>
        <v>0.15050551533360806</v>
      </c>
      <c r="J39" s="22">
        <f t="shared" si="1"/>
        <v>-0.06146661834363576</v>
      </c>
      <c r="K39" s="22">
        <f t="shared" si="2"/>
      </c>
      <c r="L39" s="15"/>
    </row>
    <row r="40" spans="1:12" ht="15">
      <c r="A40" s="15"/>
      <c r="B40" s="15" t="str">
        <f>'Town Data'!A36</f>
        <v>CANAAN</v>
      </c>
      <c r="C40" s="51" t="str">
        <f>IF('Town Data'!C36&gt;9,'Town Data'!B36,"*")</f>
        <v>*</v>
      </c>
      <c r="D40" s="47" t="str">
        <f>IF('Town Data'!E36&gt;9,'Town Data'!D36,"*")</f>
        <v>*</v>
      </c>
      <c r="E40" s="48" t="str">
        <f>IF('Town Data'!G36&gt;9,'Town Data'!F36,"*")</f>
        <v>*</v>
      </c>
      <c r="F40" s="46" t="str">
        <f>IF('Town Data'!I36&gt;9,'Town Data'!H36,"*")</f>
        <v>*</v>
      </c>
      <c r="G40" s="47" t="str">
        <f>IF('Town Data'!K36&gt;9,'Town Data'!J36,"*")</f>
        <v>*</v>
      </c>
      <c r="H40" s="48" t="str">
        <f>IF('Town Data'!M36&gt;9,'Town Data'!L36,"*")</f>
        <v>*</v>
      </c>
      <c r="I40" s="9">
        <f t="shared" si="0"/>
      </c>
      <c r="J40" s="9">
        <f t="shared" si="1"/>
      </c>
      <c r="K40" s="9">
        <f t="shared" si="2"/>
      </c>
      <c r="L40" s="15"/>
    </row>
    <row r="41" spans="1:12" ht="15">
      <c r="A41" s="15"/>
      <c r="B41" s="27" t="str">
        <f>'Town Data'!A37</f>
        <v>CASTLETON</v>
      </c>
      <c r="C41" s="52">
        <f>IF('Town Data'!C37&gt;9,'Town Data'!B37,"*")</f>
        <v>362437.74</v>
      </c>
      <c r="D41" s="44" t="str">
        <f>IF('Town Data'!E37&gt;9,'Town Data'!D37,"*")</f>
        <v>*</v>
      </c>
      <c r="E41" s="45" t="str">
        <f>IF('Town Data'!G37&gt;9,'Town Data'!F37,"*")</f>
        <v>*</v>
      </c>
      <c r="F41" s="44">
        <f>IF('Town Data'!I37&gt;9,'Town Data'!H37,"*")</f>
        <v>376468.47</v>
      </c>
      <c r="G41" s="44" t="str">
        <f>IF('Town Data'!K37&gt;9,'Town Data'!J37,"*")</f>
        <v>*</v>
      </c>
      <c r="H41" s="45" t="str">
        <f>IF('Town Data'!M37&gt;9,'Town Data'!L37,"*")</f>
        <v>*</v>
      </c>
      <c r="I41" s="22">
        <f t="shared" si="0"/>
        <v>-0.037269336260749755</v>
      </c>
      <c r="J41" s="22">
        <f t="shared" si="1"/>
      </c>
      <c r="K41" s="22">
        <f t="shared" si="2"/>
      </c>
      <c r="L41" s="15"/>
    </row>
    <row r="42" spans="1:12" ht="15">
      <c r="A42" s="15"/>
      <c r="B42" s="15" t="str">
        <f>'Town Data'!A38</f>
        <v>CAVENDISH</v>
      </c>
      <c r="C42" s="51" t="str">
        <f>IF('Town Data'!C38&gt;9,'Town Data'!B38,"*")</f>
        <v>*</v>
      </c>
      <c r="D42" s="47" t="str">
        <f>IF('Town Data'!E38&gt;9,'Town Data'!D38,"*")</f>
        <v>*</v>
      </c>
      <c r="E42" s="48" t="str">
        <f>IF('Town Data'!G38&gt;9,'Town Data'!F38,"*")</f>
        <v>*</v>
      </c>
      <c r="F42" s="46" t="str">
        <f>IF('Town Data'!I38&gt;9,'Town Data'!H38,"*")</f>
        <v>*</v>
      </c>
      <c r="G42" s="47" t="str">
        <f>IF('Town Data'!K38&gt;9,'Town Data'!J38,"*")</f>
        <v>*</v>
      </c>
      <c r="H42" s="48" t="str">
        <f>IF('Town Data'!M38&gt;9,'Town Data'!L38,"*")</f>
        <v>*</v>
      </c>
      <c r="I42" s="9">
        <f t="shared" si="0"/>
      </c>
      <c r="J42" s="9">
        <f t="shared" si="1"/>
      </c>
      <c r="K42" s="9">
        <f t="shared" si="2"/>
      </c>
      <c r="L42" s="15"/>
    </row>
    <row r="43" spans="1:12" ht="15">
      <c r="A43" s="15"/>
      <c r="B43" s="27" t="str">
        <f>'Town Data'!A39</f>
        <v>CHARLESTON</v>
      </c>
      <c r="C43" s="52" t="str">
        <f>IF('Town Data'!C39&gt;9,'Town Data'!B39,"*")</f>
        <v>*</v>
      </c>
      <c r="D43" s="44" t="str">
        <f>IF('Town Data'!E39&gt;9,'Town Data'!D39,"*")</f>
        <v>*</v>
      </c>
      <c r="E43" s="45" t="str">
        <f>IF('Town Data'!G39&gt;9,'Town Data'!F39,"*")</f>
        <v>*</v>
      </c>
      <c r="F43" s="44" t="str">
        <f>IF('Town Data'!I39&gt;9,'Town Data'!H39,"*")</f>
        <v>*</v>
      </c>
      <c r="G43" s="44" t="str">
        <f>IF('Town Data'!K39&gt;9,'Town Data'!J39,"*")</f>
        <v>*</v>
      </c>
      <c r="H43" s="45" t="str">
        <f>IF('Town Data'!M39&gt;9,'Town Data'!L39,"*")</f>
        <v>*</v>
      </c>
      <c r="I43" s="22">
        <f t="shared" si="0"/>
      </c>
      <c r="J43" s="22">
        <f t="shared" si="1"/>
      </c>
      <c r="K43" s="22">
        <f t="shared" si="2"/>
      </c>
      <c r="L43" s="15"/>
    </row>
    <row r="44" spans="1:12" ht="15">
      <c r="A44" s="15"/>
      <c r="B44" s="15" t="str">
        <f>'Town Data'!A40</f>
        <v>CHARLOTTE</v>
      </c>
      <c r="C44" s="51" t="str">
        <f>IF('Town Data'!C40&gt;9,'Town Data'!B40,"*")</f>
        <v>*</v>
      </c>
      <c r="D44" s="47" t="str">
        <f>IF('Town Data'!E40&gt;9,'Town Data'!D40,"*")</f>
        <v>*</v>
      </c>
      <c r="E44" s="48" t="str">
        <f>IF('Town Data'!G40&gt;9,'Town Data'!F40,"*")</f>
        <v>*</v>
      </c>
      <c r="F44" s="46" t="str">
        <f>IF('Town Data'!I40&gt;9,'Town Data'!H40,"*")</f>
        <v>*</v>
      </c>
      <c r="G44" s="47" t="str">
        <f>IF('Town Data'!K40&gt;9,'Town Data'!J40,"*")</f>
        <v>*</v>
      </c>
      <c r="H44" s="48" t="str">
        <f>IF('Town Data'!M40&gt;9,'Town Data'!L40,"*")</f>
        <v>*</v>
      </c>
      <c r="I44" s="9">
        <f t="shared" si="0"/>
      </c>
      <c r="J44" s="9">
        <f t="shared" si="1"/>
      </c>
      <c r="K44" s="9">
        <f t="shared" si="2"/>
      </c>
      <c r="L44" s="15"/>
    </row>
    <row r="45" spans="1:12" ht="15">
      <c r="A45" s="15"/>
      <c r="B45" s="27" t="str">
        <f>'Town Data'!A41</f>
        <v>CHELSEA</v>
      </c>
      <c r="C45" s="52" t="str">
        <f>IF('Town Data'!C41&gt;9,'Town Data'!B41,"*")</f>
        <v>*</v>
      </c>
      <c r="D45" s="44" t="str">
        <f>IF('Town Data'!E41&gt;9,'Town Data'!D41,"*")</f>
        <v>*</v>
      </c>
      <c r="E45" s="45" t="str">
        <f>IF('Town Data'!G41&gt;9,'Town Data'!F41,"*")</f>
        <v>*</v>
      </c>
      <c r="F45" s="44" t="str">
        <f>IF('Town Data'!I41&gt;9,'Town Data'!H41,"*")</f>
        <v>*</v>
      </c>
      <c r="G45" s="44" t="str">
        <f>IF('Town Data'!K41&gt;9,'Town Data'!J41,"*")</f>
        <v>*</v>
      </c>
      <c r="H45" s="45" t="str">
        <f>IF('Town Data'!M41&gt;9,'Town Data'!L41,"*")</f>
        <v>*</v>
      </c>
      <c r="I45" s="22">
        <f t="shared" si="0"/>
      </c>
      <c r="J45" s="22">
        <f t="shared" si="1"/>
      </c>
      <c r="K45" s="22">
        <f t="shared" si="2"/>
      </c>
      <c r="L45" s="15"/>
    </row>
    <row r="46" spans="1:12" ht="15">
      <c r="A46" s="15"/>
      <c r="B46" s="15" t="str">
        <f>'Town Data'!A42</f>
        <v>CHESTER</v>
      </c>
      <c r="C46" s="51">
        <f>IF('Town Data'!C42&gt;9,'Town Data'!B42,"*")</f>
        <v>344891.93</v>
      </c>
      <c r="D46" s="47" t="str">
        <f>IF('Town Data'!E42&gt;9,'Town Data'!D42,"*")</f>
        <v>*</v>
      </c>
      <c r="E46" s="48" t="str">
        <f>IF('Town Data'!G42&gt;9,'Town Data'!F42,"*")</f>
        <v>*</v>
      </c>
      <c r="F46" s="46">
        <f>IF('Town Data'!I42&gt;9,'Town Data'!H42,"*")</f>
        <v>323169.77</v>
      </c>
      <c r="G46" s="47">
        <f>IF('Town Data'!K42&gt;9,'Town Data'!J42,"*")</f>
        <v>149168.37</v>
      </c>
      <c r="H46" s="48" t="str">
        <f>IF('Town Data'!M42&gt;9,'Town Data'!L42,"*")</f>
        <v>*</v>
      </c>
      <c r="I46" s="9">
        <f t="shared" si="0"/>
        <v>0.06721594040185123</v>
      </c>
      <c r="J46" s="9">
        <f t="shared" si="1"/>
      </c>
      <c r="K46" s="9">
        <f t="shared" si="2"/>
      </c>
      <c r="L46" s="15"/>
    </row>
    <row r="47" spans="1:12" ht="15">
      <c r="A47" s="15"/>
      <c r="B47" s="27" t="str">
        <f>'Town Data'!A43</f>
        <v>CHITTENDEN</v>
      </c>
      <c r="C47" s="52" t="str">
        <f>IF('Town Data'!C43&gt;9,'Town Data'!B43,"*")</f>
        <v>*</v>
      </c>
      <c r="D47" s="44" t="str">
        <f>IF('Town Data'!E43&gt;9,'Town Data'!D43,"*")</f>
        <v>*</v>
      </c>
      <c r="E47" s="45" t="str">
        <f>IF('Town Data'!G43&gt;9,'Town Data'!F43,"*")</f>
        <v>*</v>
      </c>
      <c r="F47" s="44" t="str">
        <f>IF('Town Data'!I43&gt;9,'Town Data'!H43,"*")</f>
        <v>*</v>
      </c>
      <c r="G47" s="44" t="str">
        <f>IF('Town Data'!K43&gt;9,'Town Data'!J43,"*")</f>
        <v>*</v>
      </c>
      <c r="H47" s="45" t="str">
        <f>IF('Town Data'!M43&gt;9,'Town Data'!L43,"*")</f>
        <v>*</v>
      </c>
      <c r="I47" s="22">
        <f t="shared" si="0"/>
      </c>
      <c r="J47" s="22">
        <f t="shared" si="1"/>
      </c>
      <c r="K47" s="22">
        <f t="shared" si="2"/>
      </c>
      <c r="L47" s="15"/>
    </row>
    <row r="48" spans="1:12" ht="15">
      <c r="A48" s="15"/>
      <c r="B48" s="15" t="str">
        <f>'Town Data'!A44</f>
        <v>CLARENDON</v>
      </c>
      <c r="C48" s="51" t="str">
        <f>IF('Town Data'!C44&gt;9,'Town Data'!B44,"*")</f>
        <v>*</v>
      </c>
      <c r="D48" s="47" t="str">
        <f>IF('Town Data'!E44&gt;9,'Town Data'!D44,"*")</f>
        <v>*</v>
      </c>
      <c r="E48" s="48" t="str">
        <f>IF('Town Data'!G44&gt;9,'Town Data'!F44,"*")</f>
        <v>*</v>
      </c>
      <c r="F48" s="46" t="str">
        <f>IF('Town Data'!I44&gt;9,'Town Data'!H44,"*")</f>
        <v>*</v>
      </c>
      <c r="G48" s="47" t="str">
        <f>IF('Town Data'!K44&gt;9,'Town Data'!J44,"*")</f>
        <v>*</v>
      </c>
      <c r="H48" s="48" t="str">
        <f>IF('Town Data'!M44&gt;9,'Town Data'!L44,"*")</f>
        <v>*</v>
      </c>
      <c r="I48" s="9">
        <f t="shared" si="0"/>
      </c>
      <c r="J48" s="9">
        <f t="shared" si="1"/>
      </c>
      <c r="K48" s="9">
        <f t="shared" si="2"/>
      </c>
      <c r="L48" s="15"/>
    </row>
    <row r="49" spans="1:12" ht="15">
      <c r="A49" s="15"/>
      <c r="B49" s="27" t="str">
        <f>'Town Data'!A45</f>
        <v>COLCHESTER</v>
      </c>
      <c r="C49" s="52">
        <f>IF('Town Data'!C45&gt;9,'Town Data'!B45,"*")</f>
        <v>2235514.57</v>
      </c>
      <c r="D49" s="44">
        <f>IF('Town Data'!E45&gt;9,'Town Data'!D45,"*")</f>
        <v>1743096.44</v>
      </c>
      <c r="E49" s="45">
        <f>IF('Town Data'!G45&gt;9,'Town Data'!F45,"*")</f>
        <v>317782.93</v>
      </c>
      <c r="F49" s="44">
        <f>IF('Town Data'!I45&gt;9,'Town Data'!H45,"*")</f>
        <v>2235221.15</v>
      </c>
      <c r="G49" s="44">
        <f>IF('Town Data'!K45&gt;9,'Town Data'!J45,"*")</f>
        <v>1548575.34</v>
      </c>
      <c r="H49" s="45">
        <f>IF('Town Data'!M45&gt;9,'Town Data'!L45,"*")</f>
        <v>280012.15</v>
      </c>
      <c r="I49" s="22">
        <f t="shared" si="0"/>
        <v>0.0001312711272439085</v>
      </c>
      <c r="J49" s="22">
        <f t="shared" si="1"/>
        <v>0.12561293918060187</v>
      </c>
      <c r="K49" s="22">
        <f t="shared" si="2"/>
        <v>0.13488978960377243</v>
      </c>
      <c r="L49" s="15"/>
    </row>
    <row r="50" spans="1:12" ht="15">
      <c r="A50" s="15"/>
      <c r="B50" s="15" t="str">
        <f>'Town Data'!A46</f>
        <v>CONCORD</v>
      </c>
      <c r="C50" s="51" t="str">
        <f>IF('Town Data'!C46&gt;9,'Town Data'!B46,"*")</f>
        <v>*</v>
      </c>
      <c r="D50" s="47" t="str">
        <f>IF('Town Data'!E46&gt;9,'Town Data'!D46,"*")</f>
        <v>*</v>
      </c>
      <c r="E50" s="48" t="str">
        <f>IF('Town Data'!G46&gt;9,'Town Data'!F46,"*")</f>
        <v>*</v>
      </c>
      <c r="F50" s="46" t="str">
        <f>IF('Town Data'!I46&gt;9,'Town Data'!H46,"*")</f>
        <v>*</v>
      </c>
      <c r="G50" s="47" t="str">
        <f>IF('Town Data'!K46&gt;9,'Town Data'!J46,"*")</f>
        <v>*</v>
      </c>
      <c r="H50" s="48" t="str">
        <f>IF('Town Data'!M46&gt;9,'Town Data'!L46,"*")</f>
        <v>*</v>
      </c>
      <c r="I50" s="9">
        <f t="shared" si="0"/>
      </c>
      <c r="J50" s="9">
        <f t="shared" si="1"/>
      </c>
      <c r="K50" s="9">
        <f t="shared" si="2"/>
      </c>
      <c r="L50" s="15"/>
    </row>
    <row r="51" spans="1:12" ht="15">
      <c r="A51" s="15"/>
      <c r="B51" s="27" t="str">
        <f>'Town Data'!A47</f>
        <v>CORINTH</v>
      </c>
      <c r="C51" s="52" t="str">
        <f>IF('Town Data'!C47&gt;9,'Town Data'!B47,"*")</f>
        <v>*</v>
      </c>
      <c r="D51" s="44" t="str">
        <f>IF('Town Data'!E47&gt;9,'Town Data'!D47,"*")</f>
        <v>*</v>
      </c>
      <c r="E51" s="45" t="str">
        <f>IF('Town Data'!G47&gt;9,'Town Data'!F47,"*")</f>
        <v>*</v>
      </c>
      <c r="F51" s="44" t="str">
        <f>IF('Town Data'!I47&gt;9,'Town Data'!H47,"*")</f>
        <v>*</v>
      </c>
      <c r="G51" s="44" t="str">
        <f>IF('Town Data'!K47&gt;9,'Town Data'!J47,"*")</f>
        <v>*</v>
      </c>
      <c r="H51" s="45" t="str">
        <f>IF('Town Data'!M47&gt;9,'Town Data'!L47,"*")</f>
        <v>*</v>
      </c>
      <c r="I51" s="22">
        <f t="shared" si="0"/>
      </c>
      <c r="J51" s="22">
        <f t="shared" si="1"/>
      </c>
      <c r="K51" s="22">
        <f t="shared" si="2"/>
      </c>
      <c r="L51" s="15"/>
    </row>
    <row r="52" spans="1:12" ht="15">
      <c r="A52" s="15"/>
      <c r="B52" s="15" t="str">
        <f>'Town Data'!A48</f>
        <v>CORNWALL</v>
      </c>
      <c r="C52" s="51" t="str">
        <f>IF('Town Data'!C48&gt;9,'Town Data'!B48,"*")</f>
        <v>*</v>
      </c>
      <c r="D52" s="47" t="str">
        <f>IF('Town Data'!E48&gt;9,'Town Data'!D48,"*")</f>
        <v>*</v>
      </c>
      <c r="E52" s="48" t="str">
        <f>IF('Town Data'!G48&gt;9,'Town Data'!F48,"*")</f>
        <v>*</v>
      </c>
      <c r="F52" s="46" t="str">
        <f>IF('Town Data'!I48&gt;9,'Town Data'!H48,"*")</f>
        <v>*</v>
      </c>
      <c r="G52" s="47" t="str">
        <f>IF('Town Data'!K48&gt;9,'Town Data'!J48,"*")</f>
        <v>*</v>
      </c>
      <c r="H52" s="48" t="str">
        <f>IF('Town Data'!M48&gt;9,'Town Data'!L48,"*")</f>
        <v>*</v>
      </c>
      <c r="I52" s="9">
        <f t="shared" si="0"/>
      </c>
      <c r="J52" s="9">
        <f t="shared" si="1"/>
      </c>
      <c r="K52" s="9">
        <f t="shared" si="2"/>
      </c>
      <c r="L52" s="15"/>
    </row>
    <row r="53" spans="1:12" ht="15">
      <c r="A53" s="15"/>
      <c r="B53" s="27" t="str">
        <f>'Town Data'!A49</f>
        <v>COVENTRY</v>
      </c>
      <c r="C53" s="52" t="str">
        <f>IF('Town Data'!C49&gt;9,'Town Data'!B49,"*")</f>
        <v>*</v>
      </c>
      <c r="D53" s="44" t="str">
        <f>IF('Town Data'!E49&gt;9,'Town Data'!D49,"*")</f>
        <v>*</v>
      </c>
      <c r="E53" s="45" t="str">
        <f>IF('Town Data'!G49&gt;9,'Town Data'!F49,"*")</f>
        <v>*</v>
      </c>
      <c r="F53" s="44" t="str">
        <f>IF('Town Data'!I49&gt;9,'Town Data'!H49,"*")</f>
        <v>*</v>
      </c>
      <c r="G53" s="44" t="str">
        <f>IF('Town Data'!K49&gt;9,'Town Data'!J49,"*")</f>
        <v>*</v>
      </c>
      <c r="H53" s="45" t="str">
        <f>IF('Town Data'!M49&gt;9,'Town Data'!L49,"*")</f>
        <v>*</v>
      </c>
      <c r="I53" s="22">
        <f t="shared" si="0"/>
      </c>
      <c r="J53" s="22">
        <f t="shared" si="1"/>
      </c>
      <c r="K53" s="22">
        <f t="shared" si="2"/>
      </c>
      <c r="L53" s="15"/>
    </row>
    <row r="54" spans="1:12" ht="15">
      <c r="A54" s="15"/>
      <c r="B54" s="15" t="str">
        <f>'Town Data'!A50</f>
        <v>CRAFTSBURY</v>
      </c>
      <c r="C54" s="51" t="str">
        <f>IF('Town Data'!C50&gt;9,'Town Data'!B50,"*")</f>
        <v>*</v>
      </c>
      <c r="D54" s="47" t="str">
        <f>IF('Town Data'!E50&gt;9,'Town Data'!D50,"*")</f>
        <v>*</v>
      </c>
      <c r="E54" s="48" t="str">
        <f>IF('Town Data'!G50&gt;9,'Town Data'!F50,"*")</f>
        <v>*</v>
      </c>
      <c r="F54" s="46" t="str">
        <f>IF('Town Data'!I50&gt;9,'Town Data'!H50,"*")</f>
        <v>*</v>
      </c>
      <c r="G54" s="47" t="str">
        <f>IF('Town Data'!K50&gt;9,'Town Data'!J50,"*")</f>
        <v>*</v>
      </c>
      <c r="H54" s="48" t="str">
        <f>IF('Town Data'!M50&gt;9,'Town Data'!L50,"*")</f>
        <v>*</v>
      </c>
      <c r="I54" s="9">
        <f t="shared" si="0"/>
      </c>
      <c r="J54" s="9">
        <f t="shared" si="1"/>
      </c>
      <c r="K54" s="9">
        <f t="shared" si="2"/>
      </c>
      <c r="L54" s="15"/>
    </row>
    <row r="55" spans="1:12" ht="15">
      <c r="A55" s="15"/>
      <c r="B55" s="27" t="str">
        <f>'Town Data'!A51</f>
        <v>DANBY</v>
      </c>
      <c r="C55" s="52" t="str">
        <f>IF('Town Data'!C51&gt;9,'Town Data'!B51,"*")</f>
        <v>*</v>
      </c>
      <c r="D55" s="44" t="str">
        <f>IF('Town Data'!E51&gt;9,'Town Data'!D51,"*")</f>
        <v>*</v>
      </c>
      <c r="E55" s="45" t="str">
        <f>IF('Town Data'!G51&gt;9,'Town Data'!F51,"*")</f>
        <v>*</v>
      </c>
      <c r="F55" s="44" t="str">
        <f>IF('Town Data'!I51&gt;9,'Town Data'!H51,"*")</f>
        <v>*</v>
      </c>
      <c r="G55" s="44" t="str">
        <f>IF('Town Data'!K51&gt;9,'Town Data'!J51,"*")</f>
        <v>*</v>
      </c>
      <c r="H55" s="45" t="str">
        <f>IF('Town Data'!M51&gt;9,'Town Data'!L51,"*")</f>
        <v>*</v>
      </c>
      <c r="I55" s="22">
        <f t="shared" si="0"/>
      </c>
      <c r="J55" s="22">
        <f t="shared" si="1"/>
      </c>
      <c r="K55" s="22">
        <f t="shared" si="2"/>
      </c>
      <c r="L55" s="15"/>
    </row>
    <row r="56" spans="1:12" ht="15">
      <c r="A56" s="15"/>
      <c r="B56" s="15" t="str">
        <f>'Town Data'!A52</f>
        <v>DANVILLE</v>
      </c>
      <c r="C56" s="51" t="str">
        <f>IF('Town Data'!C52&gt;9,'Town Data'!B52,"*")</f>
        <v>*</v>
      </c>
      <c r="D56" s="47" t="str">
        <f>IF('Town Data'!E52&gt;9,'Town Data'!D52,"*")</f>
        <v>*</v>
      </c>
      <c r="E56" s="48" t="str">
        <f>IF('Town Data'!G52&gt;9,'Town Data'!F52,"*")</f>
        <v>*</v>
      </c>
      <c r="F56" s="46" t="str">
        <f>IF('Town Data'!I52&gt;9,'Town Data'!H52,"*")</f>
        <v>*</v>
      </c>
      <c r="G56" s="47" t="str">
        <f>IF('Town Data'!K52&gt;9,'Town Data'!J52,"*")</f>
        <v>*</v>
      </c>
      <c r="H56" s="48" t="str">
        <f>IF('Town Data'!M52&gt;9,'Town Data'!L52,"*")</f>
        <v>*</v>
      </c>
      <c r="I56" s="9">
        <f t="shared" si="0"/>
      </c>
      <c r="J56" s="9">
        <f t="shared" si="1"/>
      </c>
      <c r="K56" s="9">
        <f t="shared" si="2"/>
      </c>
      <c r="L56" s="15"/>
    </row>
    <row r="57" spans="1:12" ht="15">
      <c r="A57" s="15"/>
      <c r="B57" s="27" t="str">
        <f>'Town Data'!A53</f>
        <v>DERBY</v>
      </c>
      <c r="C57" s="52">
        <f>IF('Town Data'!C53&gt;9,'Town Data'!B53,"*")</f>
        <v>784263.28</v>
      </c>
      <c r="D57" s="44" t="str">
        <f>IF('Town Data'!E53&gt;9,'Town Data'!D53,"*")</f>
        <v>*</v>
      </c>
      <c r="E57" s="45" t="str">
        <f>IF('Town Data'!G53&gt;9,'Town Data'!F53,"*")</f>
        <v>*</v>
      </c>
      <c r="F57" s="44">
        <f>IF('Town Data'!I53&gt;9,'Town Data'!H53,"*")</f>
        <v>713190.41</v>
      </c>
      <c r="G57" s="44" t="str">
        <f>IF('Town Data'!K53&gt;9,'Town Data'!J53,"*")</f>
        <v>*</v>
      </c>
      <c r="H57" s="45" t="str">
        <f>IF('Town Data'!M53&gt;9,'Town Data'!L53,"*")</f>
        <v>*</v>
      </c>
      <c r="I57" s="22">
        <f t="shared" si="0"/>
        <v>0.09965483130935537</v>
      </c>
      <c r="J57" s="22">
        <f t="shared" si="1"/>
      </c>
      <c r="K57" s="22">
        <f t="shared" si="2"/>
      </c>
      <c r="L57" s="15"/>
    </row>
    <row r="58" spans="1:12" ht="15">
      <c r="A58" s="15"/>
      <c r="B58" s="15" t="str">
        <f>'Town Data'!A54</f>
        <v>DORSET</v>
      </c>
      <c r="C58" s="51">
        <f>IF('Town Data'!C54&gt;9,'Town Data'!B54,"*")</f>
        <v>499499.93</v>
      </c>
      <c r="D58" s="47">
        <f>IF('Town Data'!E54&gt;9,'Town Data'!D54,"*")</f>
        <v>255626.52</v>
      </c>
      <c r="E58" s="48" t="str">
        <f>IF('Town Data'!G54&gt;9,'Town Data'!F54,"*")</f>
        <v>*</v>
      </c>
      <c r="F58" s="46">
        <f>IF('Town Data'!I54&gt;9,'Town Data'!H54,"*")</f>
        <v>470141.68</v>
      </c>
      <c r="G58" s="47" t="str">
        <f>IF('Town Data'!K54&gt;9,'Town Data'!J54,"*")</f>
        <v>*</v>
      </c>
      <c r="H58" s="48" t="str">
        <f>IF('Town Data'!M54&gt;9,'Town Data'!L54,"*")</f>
        <v>*</v>
      </c>
      <c r="I58" s="9">
        <f t="shared" si="0"/>
        <v>0.06244553769408405</v>
      </c>
      <c r="J58" s="9">
        <f t="shared" si="1"/>
      </c>
      <c r="K58" s="9">
        <f t="shared" si="2"/>
      </c>
      <c r="L58" s="15"/>
    </row>
    <row r="59" spans="1:12" ht="15">
      <c r="A59" s="15"/>
      <c r="B59" s="27" t="str">
        <f>'Town Data'!A55</f>
        <v>DOVER</v>
      </c>
      <c r="C59" s="52">
        <f>IF('Town Data'!C55&gt;9,'Town Data'!B55,"*")</f>
        <v>397298.83</v>
      </c>
      <c r="D59" s="44">
        <f>IF('Town Data'!E55&gt;9,'Town Data'!D55,"*")</f>
        <v>302580.16</v>
      </c>
      <c r="E59" s="45">
        <f>IF('Town Data'!G55&gt;9,'Town Data'!F55,"*")</f>
        <v>135284.54</v>
      </c>
      <c r="F59" s="44">
        <f>IF('Town Data'!I55&gt;9,'Town Data'!H55,"*")</f>
        <v>419116.78</v>
      </c>
      <c r="G59" s="44">
        <f>IF('Town Data'!K55&gt;9,'Town Data'!J55,"*")</f>
        <v>376127.07</v>
      </c>
      <c r="H59" s="45">
        <f>IF('Town Data'!M55&gt;9,'Town Data'!L55,"*")</f>
        <v>153604.48</v>
      </c>
      <c r="I59" s="22">
        <f t="shared" si="0"/>
        <v>-0.05205697085189481</v>
      </c>
      <c r="J59" s="22">
        <f t="shared" si="1"/>
        <v>-0.19553740176159093</v>
      </c>
      <c r="K59" s="22">
        <f t="shared" si="2"/>
        <v>-0.11926696408854742</v>
      </c>
      <c r="L59" s="15"/>
    </row>
    <row r="60" spans="1:12" ht="15">
      <c r="A60" s="15"/>
      <c r="B60" s="15" t="str">
        <f>'Town Data'!A56</f>
        <v>DUMMERSTON</v>
      </c>
      <c r="C60" s="51" t="str">
        <f>IF('Town Data'!C56&gt;9,'Town Data'!B56,"*")</f>
        <v>*</v>
      </c>
      <c r="D60" s="47" t="str">
        <f>IF('Town Data'!E56&gt;9,'Town Data'!D56,"*")</f>
        <v>*</v>
      </c>
      <c r="E60" s="48" t="str">
        <f>IF('Town Data'!G56&gt;9,'Town Data'!F56,"*")</f>
        <v>*</v>
      </c>
      <c r="F60" s="46" t="str">
        <f>IF('Town Data'!I56&gt;9,'Town Data'!H56,"*")</f>
        <v>*</v>
      </c>
      <c r="G60" s="47" t="str">
        <f>IF('Town Data'!K56&gt;9,'Town Data'!J56,"*")</f>
        <v>*</v>
      </c>
      <c r="H60" s="48" t="str">
        <f>IF('Town Data'!M56&gt;9,'Town Data'!L56,"*")</f>
        <v>*</v>
      </c>
      <c r="I60" s="9">
        <f t="shared" si="0"/>
      </c>
      <c r="J60" s="9">
        <f t="shared" si="1"/>
      </c>
      <c r="K60" s="9">
        <f t="shared" si="2"/>
      </c>
      <c r="L60" s="15"/>
    </row>
    <row r="61" spans="1:12" ht="15">
      <c r="A61" s="15"/>
      <c r="B61" s="27" t="str">
        <f>'Town Data'!A57</f>
        <v>DUXBURY</v>
      </c>
      <c r="C61" s="52" t="str">
        <f>IF('Town Data'!C57&gt;9,'Town Data'!B57,"*")</f>
        <v>*</v>
      </c>
      <c r="D61" s="44" t="str">
        <f>IF('Town Data'!E57&gt;9,'Town Data'!D57,"*")</f>
        <v>*</v>
      </c>
      <c r="E61" s="45" t="str">
        <f>IF('Town Data'!G57&gt;9,'Town Data'!F57,"*")</f>
        <v>*</v>
      </c>
      <c r="F61" s="44" t="str">
        <f>IF('Town Data'!I57&gt;9,'Town Data'!H57,"*")</f>
        <v>*</v>
      </c>
      <c r="G61" s="44" t="str">
        <f>IF('Town Data'!K57&gt;9,'Town Data'!J57,"*")</f>
        <v>*</v>
      </c>
      <c r="H61" s="45" t="str">
        <f>IF('Town Data'!M57&gt;9,'Town Data'!L57,"*")</f>
        <v>*</v>
      </c>
      <c r="I61" s="22">
        <f t="shared" si="0"/>
      </c>
      <c r="J61" s="22">
        <f t="shared" si="1"/>
      </c>
      <c r="K61" s="22">
        <f t="shared" si="2"/>
      </c>
      <c r="L61" s="15"/>
    </row>
    <row r="62" spans="1:12" ht="15">
      <c r="A62" s="15"/>
      <c r="B62" s="15" t="str">
        <f>'Town Data'!A58</f>
        <v>EAST MONTPELIER</v>
      </c>
      <c r="C62" s="51" t="str">
        <f>IF('Town Data'!C58&gt;9,'Town Data'!B58,"*")</f>
        <v>*</v>
      </c>
      <c r="D62" s="47" t="str">
        <f>IF('Town Data'!E58&gt;9,'Town Data'!D58,"*")</f>
        <v>*</v>
      </c>
      <c r="E62" s="48" t="str">
        <f>IF('Town Data'!G58&gt;9,'Town Data'!F58,"*")</f>
        <v>*</v>
      </c>
      <c r="F62" s="46" t="str">
        <f>IF('Town Data'!I58&gt;9,'Town Data'!H58,"*")</f>
        <v>*</v>
      </c>
      <c r="G62" s="47" t="str">
        <f>IF('Town Data'!K58&gt;9,'Town Data'!J58,"*")</f>
        <v>*</v>
      </c>
      <c r="H62" s="48" t="str">
        <f>IF('Town Data'!M58&gt;9,'Town Data'!L58,"*")</f>
        <v>*</v>
      </c>
      <c r="I62" s="9">
        <f t="shared" si="0"/>
      </c>
      <c r="J62" s="9">
        <f t="shared" si="1"/>
      </c>
      <c r="K62" s="9">
        <f t="shared" si="2"/>
      </c>
      <c r="L62" s="15"/>
    </row>
    <row r="63" spans="1:12" ht="15">
      <c r="A63" s="15"/>
      <c r="B63" s="27" t="str">
        <f>'Town Data'!A59</f>
        <v>EDEN</v>
      </c>
      <c r="C63" s="52" t="str">
        <f>IF('Town Data'!C59&gt;9,'Town Data'!B59,"*")</f>
        <v>*</v>
      </c>
      <c r="D63" s="44" t="str">
        <f>IF('Town Data'!E59&gt;9,'Town Data'!D59,"*")</f>
        <v>*</v>
      </c>
      <c r="E63" s="45" t="str">
        <f>IF('Town Data'!G59&gt;9,'Town Data'!F59,"*")</f>
        <v>*</v>
      </c>
      <c r="F63" s="44" t="str">
        <f>IF('Town Data'!I59&gt;9,'Town Data'!H59,"*")</f>
        <v>*</v>
      </c>
      <c r="G63" s="44" t="str">
        <f>IF('Town Data'!K59&gt;9,'Town Data'!J59,"*")</f>
        <v>*</v>
      </c>
      <c r="H63" s="45" t="str">
        <f>IF('Town Data'!M59&gt;9,'Town Data'!L59,"*")</f>
        <v>*</v>
      </c>
      <c r="I63" s="22">
        <f t="shared" si="0"/>
      </c>
      <c r="J63" s="22">
        <f t="shared" si="1"/>
      </c>
      <c r="K63" s="22">
        <f t="shared" si="2"/>
      </c>
      <c r="L63" s="15"/>
    </row>
    <row r="64" spans="1:12" ht="15">
      <c r="A64" s="15"/>
      <c r="B64" s="15" t="str">
        <f>'Town Data'!A60</f>
        <v>ELMORE</v>
      </c>
      <c r="C64" s="51" t="str">
        <f>IF('Town Data'!C60&gt;9,'Town Data'!B60,"*")</f>
        <v>*</v>
      </c>
      <c r="D64" s="47" t="str">
        <f>IF('Town Data'!E60&gt;9,'Town Data'!D60,"*")</f>
        <v>*</v>
      </c>
      <c r="E64" s="48" t="str">
        <f>IF('Town Data'!G60&gt;9,'Town Data'!F60,"*")</f>
        <v>*</v>
      </c>
      <c r="F64" s="46" t="str">
        <f>IF('Town Data'!I60&gt;9,'Town Data'!H60,"*")</f>
        <v>*</v>
      </c>
      <c r="G64" s="47" t="str">
        <f>IF('Town Data'!K60&gt;9,'Town Data'!J60,"*")</f>
        <v>*</v>
      </c>
      <c r="H64" s="48" t="str">
        <f>IF('Town Data'!M60&gt;9,'Town Data'!L60,"*")</f>
        <v>*</v>
      </c>
      <c r="I64" s="9">
        <f t="shared" si="0"/>
      </c>
      <c r="J64" s="9">
        <f t="shared" si="1"/>
      </c>
      <c r="K64" s="9">
        <f t="shared" si="2"/>
      </c>
      <c r="L64" s="15"/>
    </row>
    <row r="65" spans="1:12" ht="15">
      <c r="A65" s="15"/>
      <c r="B65" s="27" t="str">
        <f>'Town Data'!A61</f>
        <v>ENOSBURG</v>
      </c>
      <c r="C65" s="52">
        <f>IF('Town Data'!C61&gt;9,'Town Data'!B61,"*")</f>
        <v>348246.84</v>
      </c>
      <c r="D65" s="44" t="str">
        <f>IF('Town Data'!E61&gt;9,'Town Data'!D61,"*")</f>
        <v>*</v>
      </c>
      <c r="E65" s="45" t="str">
        <f>IF('Town Data'!G61&gt;9,'Town Data'!F61,"*")</f>
        <v>*</v>
      </c>
      <c r="F65" s="44">
        <f>IF('Town Data'!I61&gt;9,'Town Data'!H61,"*")</f>
        <v>356417.27</v>
      </c>
      <c r="G65" s="44" t="str">
        <f>IF('Town Data'!K61&gt;9,'Town Data'!J61,"*")</f>
        <v>*</v>
      </c>
      <c r="H65" s="45" t="str">
        <f>IF('Town Data'!M61&gt;9,'Town Data'!L61,"*")</f>
        <v>*</v>
      </c>
      <c r="I65" s="22">
        <f t="shared" si="0"/>
        <v>-0.02292377695390572</v>
      </c>
      <c r="J65" s="22">
        <f t="shared" si="1"/>
      </c>
      <c r="K65" s="22">
        <f t="shared" si="2"/>
      </c>
      <c r="L65" s="15"/>
    </row>
    <row r="66" spans="1:12" ht="15">
      <c r="A66" s="15"/>
      <c r="B66" s="15" t="str">
        <f>'Town Data'!A62</f>
        <v>ESSEX</v>
      </c>
      <c r="C66" s="51">
        <f>IF('Town Data'!C62&gt;9,'Town Data'!B62,"*")</f>
        <v>3035589.58</v>
      </c>
      <c r="D66" s="47" t="str">
        <f>IF('Town Data'!E62&gt;9,'Town Data'!D62,"*")</f>
        <v>*</v>
      </c>
      <c r="E66" s="48">
        <f>IF('Town Data'!G62&gt;9,'Town Data'!F62,"*")</f>
        <v>348681.07</v>
      </c>
      <c r="F66" s="46">
        <f>IF('Town Data'!I62&gt;9,'Town Data'!H62,"*")</f>
        <v>2835948.71</v>
      </c>
      <c r="G66" s="47" t="str">
        <f>IF('Town Data'!K62&gt;9,'Town Data'!J62,"*")</f>
        <v>*</v>
      </c>
      <c r="H66" s="48">
        <f>IF('Town Data'!M62&gt;9,'Town Data'!L62,"*")</f>
        <v>335879.4</v>
      </c>
      <c r="I66" s="9">
        <f t="shared" si="0"/>
        <v>0.07039650234012876</v>
      </c>
      <c r="J66" s="9">
        <f t="shared" si="1"/>
      </c>
      <c r="K66" s="9">
        <f t="shared" si="2"/>
        <v>0.038113888496883054</v>
      </c>
      <c r="L66" s="15"/>
    </row>
    <row r="67" spans="1:12" ht="15">
      <c r="A67" s="15"/>
      <c r="B67" s="27" t="str">
        <f>'Town Data'!A63</f>
        <v>FAIR HAVEN</v>
      </c>
      <c r="C67" s="52">
        <f>IF('Town Data'!C63&gt;9,'Town Data'!B63,"*")</f>
        <v>412566.88</v>
      </c>
      <c r="D67" s="44" t="str">
        <f>IF('Town Data'!E63&gt;9,'Town Data'!D63,"*")</f>
        <v>*</v>
      </c>
      <c r="E67" s="45" t="str">
        <f>IF('Town Data'!G63&gt;9,'Town Data'!F63,"*")</f>
        <v>*</v>
      </c>
      <c r="F67" s="44">
        <f>IF('Town Data'!I63&gt;9,'Town Data'!H63,"*")</f>
        <v>424091.33</v>
      </c>
      <c r="G67" s="44" t="str">
        <f>IF('Town Data'!K63&gt;9,'Town Data'!J63,"*")</f>
        <v>*</v>
      </c>
      <c r="H67" s="45" t="str">
        <f>IF('Town Data'!M63&gt;9,'Town Data'!L63,"*")</f>
        <v>*</v>
      </c>
      <c r="I67" s="22">
        <f t="shared" si="0"/>
        <v>-0.027174453200917856</v>
      </c>
      <c r="J67" s="22">
        <f t="shared" si="1"/>
      </c>
      <c r="K67" s="22">
        <f t="shared" si="2"/>
      </c>
      <c r="L67" s="15"/>
    </row>
    <row r="68" spans="1:12" ht="15">
      <c r="A68" s="15"/>
      <c r="B68" s="15" t="str">
        <f>'Town Data'!A64</f>
        <v>FAIRFAX</v>
      </c>
      <c r="C68" s="51" t="str">
        <f>IF('Town Data'!C64&gt;9,'Town Data'!B64,"*")</f>
        <v>*</v>
      </c>
      <c r="D68" s="47" t="str">
        <f>IF('Town Data'!E64&gt;9,'Town Data'!D64,"*")</f>
        <v>*</v>
      </c>
      <c r="E68" s="48" t="str">
        <f>IF('Town Data'!G64&gt;9,'Town Data'!F64,"*")</f>
        <v>*</v>
      </c>
      <c r="F68" s="46" t="str">
        <f>IF('Town Data'!I64&gt;9,'Town Data'!H64,"*")</f>
        <v>*</v>
      </c>
      <c r="G68" s="47" t="str">
        <f>IF('Town Data'!K64&gt;9,'Town Data'!J64,"*")</f>
        <v>*</v>
      </c>
      <c r="H68" s="48" t="str">
        <f>IF('Town Data'!M64&gt;9,'Town Data'!L64,"*")</f>
        <v>*</v>
      </c>
      <c r="I68" s="9">
        <f t="shared" si="0"/>
      </c>
      <c r="J68" s="9">
        <f t="shared" si="1"/>
      </c>
      <c r="K68" s="9">
        <f t="shared" si="2"/>
      </c>
      <c r="L68" s="15"/>
    </row>
    <row r="69" spans="1:12" ht="15">
      <c r="A69" s="15"/>
      <c r="B69" s="27" t="str">
        <f>'Town Data'!A65</f>
        <v>FAIRFIELD</v>
      </c>
      <c r="C69" s="52" t="str">
        <f>IF('Town Data'!C65&gt;9,'Town Data'!B65,"*")</f>
        <v>*</v>
      </c>
      <c r="D69" s="44" t="str">
        <f>IF('Town Data'!E65&gt;9,'Town Data'!D65,"*")</f>
        <v>*</v>
      </c>
      <c r="E69" s="45" t="str">
        <f>IF('Town Data'!G65&gt;9,'Town Data'!F65,"*")</f>
        <v>*</v>
      </c>
      <c r="F69" s="44" t="str">
        <f>IF('Town Data'!I65&gt;9,'Town Data'!H65,"*")</f>
        <v>*</v>
      </c>
      <c r="G69" s="44" t="str">
        <f>IF('Town Data'!K65&gt;9,'Town Data'!J65,"*")</f>
        <v>*</v>
      </c>
      <c r="H69" s="45" t="str">
        <f>IF('Town Data'!M65&gt;9,'Town Data'!L65,"*")</f>
        <v>*</v>
      </c>
      <c r="I69" s="22">
        <f t="shared" si="0"/>
      </c>
      <c r="J69" s="22">
        <f t="shared" si="1"/>
      </c>
      <c r="K69" s="22">
        <f t="shared" si="2"/>
      </c>
      <c r="L69" s="15"/>
    </row>
    <row r="70" spans="1:12" ht="15">
      <c r="A70" s="15"/>
      <c r="B70" s="15" t="str">
        <f>'Town Data'!A66</f>
        <v>FAIRLEE</v>
      </c>
      <c r="C70" s="51" t="str">
        <f>IF('Town Data'!C66&gt;9,'Town Data'!B66,"*")</f>
        <v>*</v>
      </c>
      <c r="D70" s="47" t="str">
        <f>IF('Town Data'!E66&gt;9,'Town Data'!D66,"*")</f>
        <v>*</v>
      </c>
      <c r="E70" s="48" t="str">
        <f>IF('Town Data'!G66&gt;9,'Town Data'!F66,"*")</f>
        <v>*</v>
      </c>
      <c r="F70" s="46" t="str">
        <f>IF('Town Data'!I66&gt;9,'Town Data'!H66,"*")</f>
        <v>*</v>
      </c>
      <c r="G70" s="47" t="str">
        <f>IF('Town Data'!K66&gt;9,'Town Data'!J66,"*")</f>
        <v>*</v>
      </c>
      <c r="H70" s="48" t="str">
        <f>IF('Town Data'!M66&gt;9,'Town Data'!L66,"*")</f>
        <v>*</v>
      </c>
      <c r="I70" s="9">
        <f t="shared" si="0"/>
      </c>
      <c r="J70" s="9">
        <f t="shared" si="1"/>
      </c>
      <c r="K70" s="9">
        <f t="shared" si="2"/>
      </c>
      <c r="L70" s="15"/>
    </row>
    <row r="71" spans="1:12" ht="15">
      <c r="A71" s="15"/>
      <c r="B71" s="27" t="str">
        <f>'Town Data'!A67</f>
        <v>FAYSTON</v>
      </c>
      <c r="C71" s="52" t="str">
        <f>IF('Town Data'!C67&gt;9,'Town Data'!B67,"*")</f>
        <v>*</v>
      </c>
      <c r="D71" s="44" t="str">
        <f>IF('Town Data'!E67&gt;9,'Town Data'!D67,"*")</f>
        <v>*</v>
      </c>
      <c r="E71" s="45" t="str">
        <f>IF('Town Data'!G67&gt;9,'Town Data'!F67,"*")</f>
        <v>*</v>
      </c>
      <c r="F71" s="44" t="str">
        <f>IF('Town Data'!I67&gt;9,'Town Data'!H67,"*")</f>
        <v>*</v>
      </c>
      <c r="G71" s="44" t="str">
        <f>IF('Town Data'!K67&gt;9,'Town Data'!J67,"*")</f>
        <v>*</v>
      </c>
      <c r="H71" s="45" t="str">
        <f>IF('Town Data'!M67&gt;9,'Town Data'!L67,"*")</f>
        <v>*</v>
      </c>
      <c r="I71" s="22">
        <f aca="true" t="shared" si="3" ref="I71:I100">_xlfn.IFERROR((C71-F71)/F71,"")</f>
      </c>
      <c r="J71" s="22">
        <f aca="true" t="shared" si="4" ref="J71:J100">_xlfn.IFERROR((D71-G71)/G71,"")</f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FERRISBURGH</v>
      </c>
      <c r="C72" s="51">
        <f>IF('Town Data'!C68&gt;9,'Town Data'!B68,"*")</f>
        <v>604273.95</v>
      </c>
      <c r="D72" s="47" t="str">
        <f>IF('Town Data'!E68&gt;9,'Town Data'!D68,"*")</f>
        <v>*</v>
      </c>
      <c r="E72" s="48" t="str">
        <f>IF('Town Data'!G68&gt;9,'Town Data'!F68,"*")</f>
        <v>*</v>
      </c>
      <c r="F72" s="46">
        <f>IF('Town Data'!I68&gt;9,'Town Data'!H68,"*")</f>
        <v>630767.19</v>
      </c>
      <c r="G72" s="47" t="str">
        <f>IF('Town Data'!K68&gt;9,'Town Data'!J68,"*")</f>
        <v>*</v>
      </c>
      <c r="H72" s="48" t="str">
        <f>IF('Town Data'!M68&gt;9,'Town Data'!L68,"*")</f>
        <v>*</v>
      </c>
      <c r="I72" s="9">
        <f t="shared" si="3"/>
        <v>-0.042001613939368014</v>
      </c>
      <c r="J72" s="9">
        <f t="shared" si="4"/>
      </c>
      <c r="K72" s="9">
        <f t="shared" si="5"/>
      </c>
      <c r="L72" s="15"/>
    </row>
    <row r="73" spans="1:12" ht="15">
      <c r="A73" s="15"/>
      <c r="B73" s="27" t="str">
        <f>'Town Data'!A69</f>
        <v>FLETCHER</v>
      </c>
      <c r="C73" s="52" t="str">
        <f>IF('Town Data'!C69&gt;9,'Town Data'!B69,"*")</f>
        <v>*</v>
      </c>
      <c r="D73" s="44" t="str">
        <f>IF('Town Data'!E69&gt;9,'Town Data'!D69,"*")</f>
        <v>*</v>
      </c>
      <c r="E73" s="45" t="str">
        <f>IF('Town Data'!G69&gt;9,'Town Data'!F69,"*")</f>
        <v>*</v>
      </c>
      <c r="F73" s="44" t="str">
        <f>IF('Town Data'!I69&gt;9,'Town Data'!H69,"*")</f>
        <v>*</v>
      </c>
      <c r="G73" s="44" t="str">
        <f>IF('Town Data'!K69&gt;9,'Town Data'!J69,"*")</f>
        <v>*</v>
      </c>
      <c r="H73" s="45" t="str">
        <f>IF('Town Data'!M69&gt;9,'Town Data'!L69,"*")</f>
        <v>*</v>
      </c>
      <c r="I73" s="22">
        <f t="shared" si="3"/>
      </c>
      <c r="J73" s="22">
        <f t="shared" si="4"/>
      </c>
      <c r="K73" s="22">
        <f t="shared" si="5"/>
      </c>
      <c r="L73" s="15"/>
    </row>
    <row r="74" spans="1:12" ht="15">
      <c r="A74" s="15"/>
      <c r="B74" s="15" t="str">
        <f>'Town Data'!A70</f>
        <v>FRANKLIN</v>
      </c>
      <c r="C74" s="51" t="str">
        <f>IF('Town Data'!C70&gt;9,'Town Data'!B70,"*")</f>
        <v>*</v>
      </c>
      <c r="D74" s="47" t="str">
        <f>IF('Town Data'!E70&gt;9,'Town Data'!D70,"*")</f>
        <v>*</v>
      </c>
      <c r="E74" s="48" t="str">
        <f>IF('Town Data'!G70&gt;9,'Town Data'!F70,"*")</f>
        <v>*</v>
      </c>
      <c r="F74" s="46" t="str">
        <f>IF('Town Data'!I70&gt;9,'Town Data'!H70,"*")</f>
        <v>*</v>
      </c>
      <c r="G74" s="47" t="str">
        <f>IF('Town Data'!K70&gt;9,'Town Data'!J70,"*")</f>
        <v>*</v>
      </c>
      <c r="H74" s="48" t="str">
        <f>IF('Town Data'!M70&gt;9,'Town Data'!L70,"*")</f>
        <v>*</v>
      </c>
      <c r="I74" s="9">
        <f t="shared" si="3"/>
      </c>
      <c r="J74" s="9">
        <f t="shared" si="4"/>
      </c>
      <c r="K74" s="9">
        <f t="shared" si="5"/>
      </c>
      <c r="L74" s="15"/>
    </row>
    <row r="75" spans="1:12" ht="15">
      <c r="A75" s="15"/>
      <c r="B75" s="27" t="str">
        <f>'Town Data'!A71</f>
        <v>GEORGIA</v>
      </c>
      <c r="C75" s="52" t="str">
        <f>IF('Town Data'!C71&gt;9,'Town Data'!B71,"*")</f>
        <v>*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 t="str">
        <f>IF('Town Data'!I71&gt;9,'Town Data'!H71,"*")</f>
        <v>*</v>
      </c>
      <c r="G75" s="44" t="str">
        <f>IF('Town Data'!K71&gt;9,'Town Data'!J71,"*")</f>
        <v>*</v>
      </c>
      <c r="H75" s="45" t="str">
        <f>IF('Town Data'!M71&gt;9,'Town Data'!L71,"*")</f>
        <v>*</v>
      </c>
      <c r="I75" s="22">
        <f t="shared" si="3"/>
      </c>
      <c r="J75" s="22">
        <f t="shared" si="4"/>
      </c>
      <c r="K75" s="22">
        <f t="shared" si="5"/>
      </c>
      <c r="L75" s="15"/>
    </row>
    <row r="76" spans="1:12" ht="15">
      <c r="A76" s="15"/>
      <c r="B76" s="15" t="str">
        <f>'Town Data'!A72</f>
        <v>GLOVER</v>
      </c>
      <c r="C76" s="51" t="str">
        <f>IF('Town Data'!C72&gt;9,'Town Data'!B72,"*")</f>
        <v>*</v>
      </c>
      <c r="D76" s="47" t="str">
        <f>IF('Town Data'!E72&gt;9,'Town Data'!D72,"*")</f>
        <v>*</v>
      </c>
      <c r="E76" s="48" t="str">
        <f>IF('Town Data'!G72&gt;9,'Town Data'!F72,"*")</f>
        <v>*</v>
      </c>
      <c r="F76" s="46" t="str">
        <f>IF('Town Data'!I72&gt;9,'Town Data'!H72,"*")</f>
        <v>*</v>
      </c>
      <c r="G76" s="47" t="str">
        <f>IF('Town Data'!K72&gt;9,'Town Data'!J72,"*")</f>
        <v>*</v>
      </c>
      <c r="H76" s="48" t="str">
        <f>IF('Town Data'!M72&gt;9,'Town Data'!L72,"*")</f>
        <v>*</v>
      </c>
      <c r="I76" s="9">
        <f t="shared" si="3"/>
      </c>
      <c r="J76" s="9">
        <f t="shared" si="4"/>
      </c>
      <c r="K76" s="9">
        <f t="shared" si="5"/>
      </c>
      <c r="L76" s="15"/>
    </row>
    <row r="77" spans="1:12" ht="15">
      <c r="A77" s="15"/>
      <c r="B77" s="27" t="str">
        <f>'Town Data'!A73</f>
        <v>GOSHEN</v>
      </c>
      <c r="C77" s="52" t="str">
        <f>IF('Town Data'!C73&gt;9,'Town Data'!B73,"*")</f>
        <v>*</v>
      </c>
      <c r="D77" s="44" t="str">
        <f>IF('Town Data'!E73&gt;9,'Town Data'!D73,"*")</f>
        <v>*</v>
      </c>
      <c r="E77" s="45" t="str">
        <f>IF('Town Data'!G73&gt;9,'Town Data'!F73,"*")</f>
        <v>*</v>
      </c>
      <c r="F77" s="44" t="str">
        <f>IF('Town Data'!I73&gt;9,'Town Data'!H73,"*")</f>
        <v>*</v>
      </c>
      <c r="G77" s="44" t="str">
        <f>IF('Town Data'!K73&gt;9,'Town Data'!J73,"*")</f>
        <v>*</v>
      </c>
      <c r="H77" s="45" t="str">
        <f>IF('Town Data'!M73&gt;9,'Town Data'!L73,"*")</f>
        <v>*</v>
      </c>
      <c r="I77" s="22">
        <f t="shared" si="3"/>
      </c>
      <c r="J77" s="22">
        <f t="shared" si="4"/>
      </c>
      <c r="K77" s="22">
        <f t="shared" si="5"/>
      </c>
      <c r="L77" s="15"/>
    </row>
    <row r="78" spans="1:12" ht="15">
      <c r="A78" s="15"/>
      <c r="B78" s="15" t="str">
        <f>'Town Data'!A74</f>
        <v>GRAFTON</v>
      </c>
      <c r="C78" s="51" t="str">
        <f>IF('Town Data'!C74&gt;9,'Town Data'!B74,"*")</f>
        <v>*</v>
      </c>
      <c r="D78" s="47" t="str">
        <f>IF('Town Data'!E74&gt;9,'Town Data'!D74,"*")</f>
        <v>*</v>
      </c>
      <c r="E78" s="48" t="str">
        <f>IF('Town Data'!G74&gt;9,'Town Data'!F74,"*")</f>
        <v>*</v>
      </c>
      <c r="F78" s="46" t="str">
        <f>IF('Town Data'!I74&gt;9,'Town Data'!H74,"*")</f>
        <v>*</v>
      </c>
      <c r="G78" s="47" t="str">
        <f>IF('Town Data'!K74&gt;9,'Town Data'!J74,"*")</f>
        <v>*</v>
      </c>
      <c r="H78" s="48" t="str">
        <f>IF('Town Data'!M74&gt;9,'Town Data'!L74,"*")</f>
        <v>*</v>
      </c>
      <c r="I78" s="9">
        <f t="shared" si="3"/>
      </c>
      <c r="J78" s="9">
        <f t="shared" si="4"/>
      </c>
      <c r="K78" s="9">
        <f t="shared" si="5"/>
      </c>
      <c r="L78" s="15"/>
    </row>
    <row r="79" spans="1:12" ht="15">
      <c r="A79" s="15"/>
      <c r="B79" s="27" t="str">
        <f>'Town Data'!A75</f>
        <v>GRAND ISLE</v>
      </c>
      <c r="C79" s="52" t="str">
        <f>IF('Town Data'!C75&gt;9,'Town Data'!B75,"*")</f>
        <v>*</v>
      </c>
      <c r="D79" s="44" t="str">
        <f>IF('Town Data'!E75&gt;9,'Town Data'!D75,"*")</f>
        <v>*</v>
      </c>
      <c r="E79" s="45" t="str">
        <f>IF('Town Data'!G75&gt;9,'Town Data'!F75,"*")</f>
        <v>*</v>
      </c>
      <c r="F79" s="44" t="str">
        <f>IF('Town Data'!I75&gt;9,'Town Data'!H75,"*")</f>
        <v>*</v>
      </c>
      <c r="G79" s="44" t="str">
        <f>IF('Town Data'!K75&gt;9,'Town Data'!J75,"*")</f>
        <v>*</v>
      </c>
      <c r="H79" s="45" t="str">
        <f>IF('Town Data'!M75&gt;9,'Town Data'!L75,"*")</f>
        <v>*</v>
      </c>
      <c r="I79" s="22">
        <f t="shared" si="3"/>
      </c>
      <c r="J79" s="22">
        <f t="shared" si="4"/>
      </c>
      <c r="K79" s="22">
        <f t="shared" si="5"/>
      </c>
      <c r="L79" s="15"/>
    </row>
    <row r="80" spans="1:12" ht="15">
      <c r="A80" s="15"/>
      <c r="B80" s="15" t="str">
        <f>'Town Data'!A76</f>
        <v>GRANVILLE</v>
      </c>
      <c r="C80" s="51" t="str">
        <f>IF('Town Data'!C76&gt;9,'Town Data'!B76,"*")</f>
        <v>*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 t="str">
        <f>IF('Town Data'!I76&gt;9,'Town Data'!H76,"*")</f>
        <v>*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</c>
      <c r="J80" s="9">
        <f t="shared" si="4"/>
      </c>
      <c r="K80" s="9">
        <f t="shared" si="5"/>
      </c>
      <c r="L80" s="15"/>
    </row>
    <row r="81" spans="1:12" ht="15">
      <c r="A81" s="15"/>
      <c r="B81" s="27" t="str">
        <f>'Town Data'!A77</f>
        <v>GREENSBORO</v>
      </c>
      <c r="C81" s="52" t="str">
        <f>IF('Town Data'!C77&gt;9,'Town Data'!B77,"*")</f>
        <v>*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 t="str">
        <f>IF('Town Data'!I77&gt;9,'Town Data'!H77,"*")</f>
        <v>*</v>
      </c>
      <c r="G81" s="44" t="str">
        <f>IF('Town Data'!K77&gt;9,'Town Data'!J77,"*")</f>
        <v>*</v>
      </c>
      <c r="H81" s="45" t="str">
        <f>IF('Town Data'!M77&gt;9,'Town Data'!L77,"*")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 t="str">
        <f>'Town Data'!A78</f>
        <v>GROTON</v>
      </c>
      <c r="C82" s="51" t="str">
        <f>IF('Town Data'!C78&gt;9,'Town Data'!B78,"*")</f>
        <v>*</v>
      </c>
      <c r="D82" s="47" t="str">
        <f>IF('Town Data'!E78&gt;9,'Town Data'!D78,"*")</f>
        <v>*</v>
      </c>
      <c r="E82" s="48" t="str">
        <f>IF('Town Data'!G78&gt;9,'Town Data'!F78,"*")</f>
        <v>*</v>
      </c>
      <c r="F82" s="46" t="str">
        <f>IF('Town Data'!I78&gt;9,'Town Data'!H78,"*")</f>
        <v>*</v>
      </c>
      <c r="G82" s="47" t="str">
        <f>IF('Town Data'!K78&gt;9,'Town Data'!J78,"*")</f>
        <v>*</v>
      </c>
      <c r="H82" s="48" t="str">
        <f>IF('Town Data'!M78&gt;9,'Town Data'!L78,"*")</f>
        <v>*</v>
      </c>
      <c r="I82" s="9">
        <f t="shared" si="3"/>
      </c>
      <c r="J82" s="9">
        <f t="shared" si="4"/>
      </c>
      <c r="K82" s="9">
        <f t="shared" si="5"/>
      </c>
      <c r="L82" s="15"/>
    </row>
    <row r="83" spans="1:12" ht="15">
      <c r="A83" s="15"/>
      <c r="B83" s="27" t="str">
        <f>'Town Data'!A79</f>
        <v>GUILFORD</v>
      </c>
      <c r="C83" s="52" t="str">
        <f>IF('Town Data'!C79&gt;9,'Town Data'!B79,"*")</f>
        <v>*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 t="str">
        <f>IF('Town Data'!K79&gt;9,'Town Data'!J79,"*")</f>
        <v>*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 t="str">
        <f>'Town Data'!A80</f>
        <v>HALIFAX</v>
      </c>
      <c r="C84" s="51" t="str">
        <f>IF('Town Data'!C80&gt;9,'Town Data'!B80,"*")</f>
        <v>*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 t="str">
        <f>IF('Town Data'!I80&gt;9,'Town Data'!H80,"*")</f>
        <v>*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 t="str">
        <f>'Town Data'!A81</f>
        <v>HANCOCK</v>
      </c>
      <c r="C85" s="52" t="str">
        <f>IF('Town Data'!C81&gt;9,'Town Data'!B81,"*")</f>
        <v>*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 t="str">
        <f>IF('Town Data'!I81&gt;9,'Town Data'!H81,"*")</f>
        <v>*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</c>
      <c r="J85" s="22">
        <f t="shared" si="4"/>
      </c>
      <c r="K85" s="22">
        <f t="shared" si="5"/>
      </c>
      <c r="L85" s="15"/>
    </row>
    <row r="86" spans="1:12" ht="15">
      <c r="A86" s="15"/>
      <c r="B86" s="15" t="str">
        <f>'Town Data'!A82</f>
        <v>HARDWICK</v>
      </c>
      <c r="C86" s="51">
        <f>IF('Town Data'!C82&gt;9,'Town Data'!B82,"*")</f>
        <v>307883.9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>
        <f>IF('Town Data'!I82&gt;9,'Town Data'!H82,"*")</f>
        <v>235145.45</v>
      </c>
      <c r="G86" s="47" t="str">
        <f>IF('Town Data'!K82&gt;9,'Town Data'!J82,"*")</f>
        <v>*</v>
      </c>
      <c r="H86" s="48" t="str">
        <f>IF('Town Data'!M82&gt;9,'Town Data'!L82,"*")</f>
        <v>*</v>
      </c>
      <c r="I86" s="9">
        <f t="shared" si="3"/>
        <v>0.30933386123354717</v>
      </c>
      <c r="J86" s="9">
        <f t="shared" si="4"/>
      </c>
      <c r="K86" s="9">
        <f t="shared" si="5"/>
      </c>
      <c r="L86" s="15"/>
    </row>
    <row r="87" spans="1:12" ht="15">
      <c r="A87" s="15"/>
      <c r="B87" s="27" t="str">
        <f>'Town Data'!A83</f>
        <v>HARTFORD</v>
      </c>
      <c r="C87" s="52">
        <f>IF('Town Data'!C83&gt;9,'Town Data'!B83,"*")</f>
        <v>2037034.95</v>
      </c>
      <c r="D87" s="44">
        <f>IF('Town Data'!E83&gt;9,'Town Data'!D83,"*")</f>
        <v>1516710.02</v>
      </c>
      <c r="E87" s="45">
        <f>IF('Town Data'!G83&gt;9,'Town Data'!F83,"*")</f>
        <v>384212.25</v>
      </c>
      <c r="F87" s="44">
        <f>IF('Town Data'!I83&gt;9,'Town Data'!H83,"*")</f>
        <v>2230283.34</v>
      </c>
      <c r="G87" s="44">
        <f>IF('Town Data'!K83&gt;9,'Town Data'!J83,"*")</f>
        <v>1752493.59</v>
      </c>
      <c r="H87" s="45">
        <f>IF('Town Data'!M83&gt;9,'Town Data'!L83,"*")</f>
        <v>398569.22</v>
      </c>
      <c r="I87" s="22">
        <f t="shared" si="3"/>
        <v>-0.08664746157320079</v>
      </c>
      <c r="J87" s="22">
        <f t="shared" si="4"/>
        <v>-0.13454175886600536</v>
      </c>
      <c r="K87" s="22">
        <f t="shared" si="5"/>
        <v>-0.03602127128632756</v>
      </c>
      <c r="L87" s="15"/>
    </row>
    <row r="88" spans="1:12" ht="15">
      <c r="A88" s="15"/>
      <c r="B88" s="15" t="str">
        <f>'Town Data'!A84</f>
        <v>HARTLAND</v>
      </c>
      <c r="C88" s="51" t="str">
        <f>IF('Town Data'!C84&gt;9,'Town Data'!B84,"*")</f>
        <v>*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 t="str">
        <f>'Town Data'!A85</f>
        <v>HIGHGATE</v>
      </c>
      <c r="C89" s="52" t="str">
        <f>IF('Town Data'!C85&gt;9,'Town Data'!B85,"*")</f>
        <v>*</v>
      </c>
      <c r="D89" s="44" t="str">
        <f>IF('Town Data'!E85&gt;9,'Town Data'!D85,"*")</f>
        <v>*</v>
      </c>
      <c r="E89" s="45" t="str">
        <f>IF('Town Data'!G85&gt;9,'Town Data'!F85,"*")</f>
        <v>*</v>
      </c>
      <c r="F89" s="44" t="str">
        <f>IF('Town Data'!I85&gt;9,'Town Data'!H85,"*")</f>
        <v>*</v>
      </c>
      <c r="G89" s="44" t="str">
        <f>IF('Town Data'!K85&gt;9,'Town Data'!J85,"*")</f>
        <v>*</v>
      </c>
      <c r="H89" s="45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 t="str">
        <f>'Town Data'!A86</f>
        <v>HINESBURG</v>
      </c>
      <c r="C90" s="51">
        <f>IF('Town Data'!C86&gt;9,'Town Data'!B86,"*")</f>
        <v>493445.64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>
        <f>IF('Town Data'!I86&gt;9,'Town Data'!H86,"*")</f>
        <v>467081.03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  <v>0.05644547371148853</v>
      </c>
      <c r="J90" s="9">
        <f t="shared" si="4"/>
      </c>
      <c r="K90" s="9">
        <f t="shared" si="5"/>
      </c>
      <c r="L90" s="15"/>
    </row>
    <row r="91" spans="1:12" ht="15">
      <c r="A91" s="15"/>
      <c r="B91" s="27" t="str">
        <f>'Town Data'!A87</f>
        <v>HUBBARDTON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 t="str">
        <f>'Town Data'!A88</f>
        <v>HUNTINGTON</v>
      </c>
      <c r="C92" s="51" t="str">
        <f>IF('Town Data'!C88&gt;9,'Town Data'!B88,"*")</f>
        <v>*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 t="str">
        <f>IF('Town Data'!I88&gt;9,'Town Data'!H88,"*")</f>
        <v>*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</c>
      <c r="J92" s="9">
        <f t="shared" si="4"/>
      </c>
      <c r="K92" s="9">
        <f t="shared" si="5"/>
      </c>
      <c r="L92" s="15"/>
    </row>
    <row r="93" spans="1:12" ht="15">
      <c r="A93" s="15"/>
      <c r="B93" s="27" t="str">
        <f>'Town Data'!A89</f>
        <v>HYDE PARK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 t="str">
        <f>'Town Data'!A90</f>
        <v>IRA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 t="str">
        <f>'Town Data'!A91</f>
        <v>IRASBURG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 t="str">
        <f>'Town Data'!A92</f>
        <v>ISLE LA MOTTE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 t="str">
        <f>'Town Data'!A93</f>
        <v>JAMAICA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 t="str">
        <f>'Town Data'!A94</f>
        <v>JAY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 t="str">
        <f>'Town Data'!A95</f>
        <v>JERICHO</v>
      </c>
      <c r="C99" s="52">
        <f>IF('Town Data'!C95&gt;9,'Town Data'!B95,"*")</f>
        <v>330315.08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>
        <f>IF('Town Data'!I95&gt;9,'Town Data'!H95,"*")</f>
        <v>316099.29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  <v>0.04497254644260681</v>
      </c>
      <c r="J99" s="22">
        <f t="shared" si="4"/>
      </c>
      <c r="K99" s="22">
        <f t="shared" si="5"/>
      </c>
      <c r="L99" s="15"/>
    </row>
    <row r="100" spans="1:12" ht="15">
      <c r="A100" s="15"/>
      <c r="B100" s="27" t="str">
        <f>'Town Data'!A96</f>
        <v>JOHNSON</v>
      </c>
      <c r="C100" s="52">
        <f>IF('Town Data'!C96&gt;9,'Town Data'!B96,"*")</f>
        <v>274547.33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>
        <f>IF('Town Data'!I96&gt;9,'Town Data'!H96,"*")</f>
        <v>224066.01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  <v>0.22529664360962204</v>
      </c>
      <c r="J100" s="22">
        <f t="shared" si="4"/>
      </c>
      <c r="K100" s="22">
        <f t="shared" si="5"/>
      </c>
      <c r="L100" s="15"/>
    </row>
    <row r="101" spans="1:12" ht="15">
      <c r="A101" s="15"/>
      <c r="B101" s="27" t="str">
        <f>'Town Data'!A97</f>
        <v>KILLINGTON</v>
      </c>
      <c r="C101" s="52">
        <f>IF('Town Data'!C97&gt;9,'Town Data'!B97,"*")</f>
        <v>938659.87</v>
      </c>
      <c r="D101" s="44">
        <f>IF('Town Data'!E97&gt;9,'Town Data'!D97,"*")</f>
        <v>1070132.61</v>
      </c>
      <c r="E101" s="45">
        <f>IF('Town Data'!G97&gt;9,'Town Data'!F97,"*")</f>
        <v>450596.37</v>
      </c>
      <c r="F101" s="44">
        <f>IF('Town Data'!I97&gt;9,'Town Data'!H97,"*")</f>
        <v>1005713.71</v>
      </c>
      <c r="G101" s="44">
        <f>IF('Town Data'!K97&gt;9,'Town Data'!J97,"*")</f>
        <v>1064536.29</v>
      </c>
      <c r="H101" s="45">
        <f>IF('Town Data'!M97&gt;9,'Town Data'!L97,"*")</f>
        <v>442652.78</v>
      </c>
      <c r="I101" s="22">
        <f aca="true" t="shared" si="6" ref="I101:I164">_xlfn.IFERROR((C101-F101)/F101,"")</f>
        <v>-0.06667289043916878</v>
      </c>
      <c r="J101" s="22">
        <f aca="true" t="shared" si="7" ref="J101:J164">_xlfn.IFERROR((D101-G101)/G101,"")</f>
        <v>0.005257049527170243</v>
      </c>
      <c r="K101" s="22">
        <f aca="true" t="shared" si="8" ref="K101:K164">_xlfn.IFERROR((E101-H101)/H101,"")</f>
        <v>0.01794541988418093</v>
      </c>
      <c r="L101" s="15"/>
    </row>
    <row r="102" spans="2:12" ht="15">
      <c r="B102" s="27" t="str">
        <f>'Town Data'!A98</f>
        <v>KIRBY</v>
      </c>
      <c r="C102" s="52" t="str">
        <f>IF('Town Data'!C98&gt;9,'Town Data'!B98,"*")</f>
        <v>*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 t="str">
        <f>IF('Town Data'!I98&gt;9,'Town Data'!H98,"*")</f>
        <v>*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 t="str">
        <f>'Town Data'!A99</f>
        <v>LANDGROVE</v>
      </c>
      <c r="C103" s="52" t="str">
        <f>IF('Town Data'!C99&gt;9,'Town Data'!B99,"*")</f>
        <v>*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 t="str">
        <f>'Town Data'!A100</f>
        <v>LEICESTER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 t="str">
        <f>'Town Data'!A101</f>
        <v>LINCOLN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 t="str">
        <f>'Town Data'!A102</f>
        <v>LONDONDERRY</v>
      </c>
      <c r="C106" s="52">
        <f>IF('Town Data'!C102&gt;9,'Town Data'!B102,"*")</f>
        <v>234321.58</v>
      </c>
      <c r="D106" s="44">
        <f>IF('Town Data'!E102&gt;9,'Town Data'!D102,"*")</f>
        <v>100390.3</v>
      </c>
      <c r="E106" s="45" t="str">
        <f>IF('Town Data'!G102&gt;9,'Town Data'!F102,"*")</f>
        <v>*</v>
      </c>
      <c r="F106" s="44">
        <f>IF('Town Data'!I102&gt;9,'Town Data'!H102,"*")</f>
        <v>225377.87</v>
      </c>
      <c r="G106" s="44">
        <f>IF('Town Data'!K102&gt;9,'Town Data'!J102,"*")</f>
        <v>75636.12</v>
      </c>
      <c r="H106" s="45" t="str">
        <f>IF('Town Data'!M102&gt;9,'Town Data'!L102,"*")</f>
        <v>*</v>
      </c>
      <c r="I106" s="22">
        <f t="shared" si="6"/>
        <v>0.0396831774122277</v>
      </c>
      <c r="J106" s="22">
        <f t="shared" si="7"/>
        <v>0.3272798763342172</v>
      </c>
      <c r="K106" s="22">
        <f t="shared" si="8"/>
      </c>
      <c r="L106" s="15"/>
    </row>
    <row r="107" spans="2:12" ht="15">
      <c r="B107" s="27" t="str">
        <f>'Town Data'!A103</f>
        <v>LOWELL</v>
      </c>
      <c r="C107" s="52" t="str">
        <f>IF('Town Data'!C103&gt;9,'Town Data'!B103,"*")</f>
        <v>*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 t="str">
        <f>'Town Data'!A104</f>
        <v>LUDLOW</v>
      </c>
      <c r="C108" s="52">
        <f>IF('Town Data'!C104&gt;9,'Town Data'!B104,"*")</f>
        <v>1059364.33</v>
      </c>
      <c r="D108" s="44">
        <f>IF('Town Data'!E104&gt;9,'Town Data'!D104,"*")</f>
        <v>414684.66</v>
      </c>
      <c r="E108" s="45">
        <f>IF('Town Data'!G104&gt;9,'Town Data'!F104,"*")</f>
        <v>315835.69</v>
      </c>
      <c r="F108" s="44">
        <f>IF('Town Data'!I104&gt;9,'Town Data'!H104,"*")</f>
        <v>1051766.89</v>
      </c>
      <c r="G108" s="44">
        <f>IF('Town Data'!K104&gt;9,'Town Data'!J104,"*")</f>
        <v>438869.68</v>
      </c>
      <c r="H108" s="45">
        <f>IF('Town Data'!M104&gt;9,'Town Data'!L104,"*")</f>
        <v>283176.73</v>
      </c>
      <c r="I108" s="22">
        <f t="shared" si="6"/>
        <v>0.007223501778041499</v>
      </c>
      <c r="J108" s="22">
        <f t="shared" si="7"/>
        <v>-0.05510752075650343</v>
      </c>
      <c r="K108" s="22">
        <f t="shared" si="8"/>
        <v>0.11533066293971268</v>
      </c>
      <c r="L108" s="15"/>
    </row>
    <row r="109" spans="2:12" ht="15">
      <c r="B109" s="27" t="str">
        <f>'Town Data'!A105</f>
        <v>LUNENBURG</v>
      </c>
      <c r="C109" s="52" t="str">
        <f>IF('Town Data'!C105&gt;9,'Town Data'!B105,"*")</f>
        <v>*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 t="str">
        <f>IF('Town Data'!K105&gt;9,'Town Data'!J105,"*")</f>
        <v>*</v>
      </c>
      <c r="H109" s="45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 t="str">
        <f>'Town Data'!A106</f>
        <v>LYNDON</v>
      </c>
      <c r="C110" s="52">
        <f>IF('Town Data'!C106&gt;9,'Town Data'!B106,"*")</f>
        <v>963907</v>
      </c>
      <c r="D110" s="44" t="str">
        <f>IF('Town Data'!E106&gt;9,'Town Data'!D106,"*")</f>
        <v>*</v>
      </c>
      <c r="E110" s="45">
        <f>IF('Town Data'!G106&gt;9,'Town Data'!F106,"*")</f>
        <v>93646.11</v>
      </c>
      <c r="F110" s="44">
        <f>IF('Town Data'!I106&gt;9,'Town Data'!H106,"*")</f>
        <v>964981.93</v>
      </c>
      <c r="G110" s="44">
        <f>IF('Town Data'!K106&gt;9,'Town Data'!J106,"*")</f>
        <v>156892.56</v>
      </c>
      <c r="H110" s="45">
        <f>IF('Town Data'!M106&gt;9,'Town Data'!L106,"*")</f>
        <v>100860.07</v>
      </c>
      <c r="I110" s="22">
        <f t="shared" si="6"/>
        <v>-0.001113937957366778</v>
      </c>
      <c r="J110" s="22">
        <f t="shared" si="7"/>
      </c>
      <c r="K110" s="22">
        <f t="shared" si="8"/>
        <v>-0.07152443975103334</v>
      </c>
      <c r="L110" s="15"/>
    </row>
    <row r="111" spans="2:12" ht="15">
      <c r="B111" s="27" t="str">
        <f>'Town Data'!A107</f>
        <v>MANCHESTER</v>
      </c>
      <c r="C111" s="52">
        <f>IF('Town Data'!C107&gt;9,'Town Data'!B107,"*")</f>
        <v>2766803.56</v>
      </c>
      <c r="D111" s="44">
        <f>IF('Town Data'!E107&gt;9,'Town Data'!D107,"*")</f>
        <v>3247898.35</v>
      </c>
      <c r="E111" s="45">
        <f>IF('Town Data'!G107&gt;9,'Town Data'!F107,"*")</f>
        <v>712339.78</v>
      </c>
      <c r="F111" s="44">
        <f>IF('Town Data'!I107&gt;9,'Town Data'!H107,"*")</f>
        <v>2597861.19</v>
      </c>
      <c r="G111" s="44">
        <f>IF('Town Data'!K107&gt;9,'Town Data'!J107,"*")</f>
        <v>2682444.65</v>
      </c>
      <c r="H111" s="45">
        <f>IF('Town Data'!M107&gt;9,'Town Data'!L107,"*")</f>
        <v>675157.38</v>
      </c>
      <c r="I111" s="22">
        <f t="shared" si="6"/>
        <v>0.06503133063857046</v>
      </c>
      <c r="J111" s="22">
        <f t="shared" si="7"/>
        <v>0.21079790034064644</v>
      </c>
      <c r="K111" s="22">
        <f t="shared" si="8"/>
        <v>0.05507219664843184</v>
      </c>
      <c r="L111" s="15"/>
    </row>
    <row r="112" spans="2:12" ht="15">
      <c r="B112" s="27" t="str">
        <f>'Town Data'!A108</f>
        <v>MARLBORO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 t="str">
        <f>'Town Data'!A109</f>
        <v>MARSHFIELD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 t="str">
        <f>'Town Data'!A110</f>
        <v>MENDON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 t="str">
        <f>'Town Data'!A111</f>
        <v>MIDDLEBURY</v>
      </c>
      <c r="C115" s="52">
        <f>IF('Town Data'!C111&gt;9,'Town Data'!B111,"*")</f>
        <v>2181037.72</v>
      </c>
      <c r="D115" s="44">
        <f>IF('Town Data'!E111&gt;9,'Town Data'!D111,"*")</f>
        <v>896174.4</v>
      </c>
      <c r="E115" s="45">
        <f>IF('Town Data'!G111&gt;9,'Town Data'!F111,"*")</f>
        <v>377169.76</v>
      </c>
      <c r="F115" s="44">
        <f>IF('Town Data'!I111&gt;9,'Town Data'!H111,"*")</f>
        <v>2121187.96</v>
      </c>
      <c r="G115" s="44" t="str">
        <f>IF('Town Data'!K111&gt;9,'Town Data'!J111,"*")</f>
        <v>*</v>
      </c>
      <c r="H115" s="45">
        <f>IF('Town Data'!M111&gt;9,'Town Data'!L111,"*")</f>
        <v>373105.92</v>
      </c>
      <c r="I115" s="22">
        <f t="shared" si="6"/>
        <v>0.028215208236426273</v>
      </c>
      <c r="J115" s="22">
        <f t="shared" si="7"/>
      </c>
      <c r="K115" s="22">
        <f t="shared" si="8"/>
        <v>0.010891920449828365</v>
      </c>
      <c r="L115" s="15"/>
    </row>
    <row r="116" spans="2:12" ht="15">
      <c r="B116" s="27" t="str">
        <f>'Town Data'!A112</f>
        <v>MIDDLESEX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 t="str">
        <f>'Town Data'!A113</f>
        <v>MIDDLETOWN SPRINGS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 t="str">
        <f>'Town Data'!A114</f>
        <v>MILTON</v>
      </c>
      <c r="C118" s="52">
        <f>IF('Town Data'!C114&gt;9,'Town Data'!B114,"*")</f>
        <v>926320.1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>
        <f>IF('Town Data'!I114&gt;9,'Town Data'!H114,"*")</f>
        <v>958221.55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  <v>-0.03329235290105933</v>
      </c>
      <c r="J118" s="22">
        <f t="shared" si="7"/>
      </c>
      <c r="K118" s="22">
        <f t="shared" si="8"/>
      </c>
      <c r="L118" s="15"/>
    </row>
    <row r="119" spans="2:12" ht="15">
      <c r="B119" s="27" t="str">
        <f>'Town Data'!A115</f>
        <v>MONKTON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 t="str">
        <f>'Town Data'!A116</f>
        <v>MONTGOMERY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 t="str">
        <f>'Town Data'!A117</f>
        <v>MONTPELIER</v>
      </c>
      <c r="C121" s="52">
        <f>IF('Town Data'!C117&gt;9,'Town Data'!B117,"*")</f>
        <v>2252047.59</v>
      </c>
      <c r="D121" s="44" t="str">
        <f>IF('Town Data'!E117&gt;9,'Town Data'!D117,"*")</f>
        <v>*</v>
      </c>
      <c r="E121" s="45">
        <f>IF('Town Data'!G117&gt;9,'Town Data'!F117,"*")</f>
        <v>360068.01</v>
      </c>
      <c r="F121" s="44">
        <f>IF('Town Data'!I117&gt;9,'Town Data'!H117,"*")</f>
        <v>2316165.92</v>
      </c>
      <c r="G121" s="44">
        <f>IF('Town Data'!K117&gt;9,'Town Data'!J117,"*")</f>
        <v>556733.83</v>
      </c>
      <c r="H121" s="45">
        <f>IF('Town Data'!M117&gt;9,'Town Data'!L117,"*")</f>
        <v>416123.76</v>
      </c>
      <c r="I121" s="22">
        <f t="shared" si="6"/>
        <v>-0.02768296064040182</v>
      </c>
      <c r="J121" s="22">
        <f t="shared" si="7"/>
      </c>
      <c r="K121" s="22">
        <f t="shared" si="8"/>
        <v>-0.1347093230148646</v>
      </c>
      <c r="L121" s="15"/>
    </row>
    <row r="122" spans="2:12" ht="15">
      <c r="B122" s="27" t="str">
        <f>'Town Data'!A118</f>
        <v>MORETOWN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 t="str">
        <f>'Town Data'!A119</f>
        <v>MORGAN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 t="str">
        <f>'Town Data'!A120</f>
        <v>MORRISTOWN</v>
      </c>
      <c r="C124" s="52">
        <f>IF('Town Data'!C120&gt;9,'Town Data'!B120,"*")</f>
        <v>1140874.53</v>
      </c>
      <c r="D124" s="44">
        <f>IF('Town Data'!E120&gt;9,'Town Data'!D120,"*")</f>
        <v>142651.24</v>
      </c>
      <c r="E124" s="45">
        <f>IF('Town Data'!G120&gt;9,'Town Data'!F120,"*")</f>
        <v>109281.36</v>
      </c>
      <c r="F124" s="44">
        <f>IF('Town Data'!I120&gt;9,'Town Data'!H120,"*")</f>
        <v>1119915.28</v>
      </c>
      <c r="G124" s="44">
        <f>IF('Town Data'!K120&gt;9,'Town Data'!J120,"*")</f>
        <v>143301.84</v>
      </c>
      <c r="H124" s="45">
        <f>IF('Town Data'!M120&gt;9,'Town Data'!L120,"*")</f>
        <v>93221.3</v>
      </c>
      <c r="I124" s="22">
        <f t="shared" si="6"/>
        <v>0.01871503172990014</v>
      </c>
      <c r="J124" s="22">
        <f t="shared" si="7"/>
        <v>-0.004540067315255728</v>
      </c>
      <c r="K124" s="22">
        <f t="shared" si="8"/>
        <v>0.17227886759785582</v>
      </c>
      <c r="L124" s="15"/>
    </row>
    <row r="125" spans="2:12" ht="15">
      <c r="B125" s="27" t="str">
        <f>'Town Data'!A121</f>
        <v>MOUNT HOLLY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 t="str">
        <f>'Town Data'!A122</f>
        <v>MOUNT TABOR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 t="str">
        <f>'Town Data'!A123</f>
        <v>NEW HAVEN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 t="str">
        <f>'Town Data'!A124</f>
        <v>NEWARK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 t="str">
        <f>'Town Data'!A125</f>
        <v>NEWBURY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 t="str">
        <f>'Town Data'!A126</f>
        <v>NEWFANE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 t="str">
        <f>'Town Data'!A127</f>
        <v>NEWPORT</v>
      </c>
      <c r="C131" s="52">
        <f>IF('Town Data'!C127&gt;9,'Town Data'!B127,"*")</f>
        <v>827580.4</v>
      </c>
      <c r="D131" s="44" t="str">
        <f>IF('Town Data'!E127&gt;9,'Town Data'!D127,"*")</f>
        <v>*</v>
      </c>
      <c r="E131" s="45">
        <f>IF('Town Data'!G127&gt;9,'Town Data'!F127,"*")</f>
        <v>112338.38</v>
      </c>
      <c r="F131" s="44">
        <f>IF('Town Data'!I127&gt;9,'Town Data'!H127,"*")</f>
        <v>828606.65</v>
      </c>
      <c r="G131" s="44" t="str">
        <f>IF('Town Data'!K127&gt;9,'Town Data'!J127,"*")</f>
        <v>*</v>
      </c>
      <c r="H131" s="45">
        <f>IF('Town Data'!M127&gt;9,'Town Data'!L127,"*")</f>
        <v>130532.9</v>
      </c>
      <c r="I131" s="22">
        <f t="shared" si="6"/>
        <v>-0.001238524938220083</v>
      </c>
      <c r="J131" s="22">
        <f t="shared" si="7"/>
      </c>
      <c r="K131" s="22">
        <f t="shared" si="8"/>
        <v>-0.1393864688519139</v>
      </c>
    </row>
    <row r="132" spans="2:11" ht="15">
      <c r="B132" s="27" t="str">
        <f>'Town Data'!A128</f>
        <v>NEWPORT TOWN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 t="str">
        <f>'Town Data'!A129</f>
        <v>NORTH HERO</v>
      </c>
      <c r="C133" s="52" t="str">
        <f>IF('Town Data'!C129&gt;9,'Town Data'!B129,"*")</f>
        <v>*</v>
      </c>
      <c r="D133" s="44">
        <f>IF('Town Data'!E129&gt;9,'Town Data'!D129,"*")</f>
        <v>149036.11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 t="str">
        <f>'Town Data'!A130</f>
        <v>NORTHFIELD</v>
      </c>
      <c r="C134" s="52">
        <f>IF('Town Data'!C130&gt;9,'Town Data'!B130,"*")</f>
        <v>282431.22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>
        <f>IF('Town Data'!I130&gt;9,'Town Data'!H130,"*")</f>
        <v>280539.16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  <v>0.006744370375957488</v>
      </c>
      <c r="J134" s="22">
        <f t="shared" si="7"/>
      </c>
      <c r="K134" s="22">
        <f t="shared" si="8"/>
      </c>
    </row>
    <row r="135" spans="2:11" ht="15">
      <c r="B135" s="27" t="str">
        <f>'Town Data'!A131</f>
        <v>NORTON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 t="str">
        <f>'Town Data'!A132</f>
        <v>NORWICH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 t="str">
        <f>'Town Data'!A133</f>
        <v>ORWELL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 t="str">
        <f>'Town Data'!A134</f>
        <v>PAWLET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 t="str">
        <f>'Town Data'!A135</f>
        <v>PEACHAM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 t="str">
        <f>'Town Data'!A136</f>
        <v>PERU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 t="str">
        <f>'Town Data'!A137</f>
        <v>PITTSFIELD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 t="str">
        <f>'Town Data'!A138</f>
        <v>PITTSFORD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 t="str">
        <f>'Town Data'!A139</f>
        <v>PLAINFIELD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 t="str">
        <f>'Town Data'!A140</f>
        <v>PLYMOUTH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 t="str">
        <f>'Town Data'!A141</f>
        <v>POMFRET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 t="str">
        <f>'Town Data'!A142</f>
        <v>POULTNEY</v>
      </c>
      <c r="C146" s="52">
        <f>IF('Town Data'!C142&gt;9,'Town Data'!B142,"*")</f>
        <v>224373.63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>
        <f>IF('Town Data'!I142&gt;9,'Town Data'!H142,"*")</f>
        <v>200895.54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  <v>0.11686715394478144</v>
      </c>
      <c r="J146" s="22">
        <f t="shared" si="7"/>
      </c>
      <c r="K146" s="22">
        <f t="shared" si="8"/>
      </c>
    </row>
    <row r="147" spans="2:11" ht="15">
      <c r="B147" s="27" t="str">
        <f>'Town Data'!A143</f>
        <v>POWNAL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 t="str">
        <f>'Town Data'!A144</f>
        <v>PROCTOR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 t="str">
        <f>'Town Data'!A145</f>
        <v>PUTNEY</v>
      </c>
      <c r="C149" s="52">
        <f>IF('Town Data'!C145&gt;9,'Town Data'!B145,"*")</f>
        <v>153448.46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>
        <f>IF('Town Data'!I145&gt;9,'Town Data'!H145,"*")</f>
        <v>203857.17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  <v>-0.24727464822551995</v>
      </c>
      <c r="J149" s="22">
        <f t="shared" si="7"/>
      </c>
      <c r="K149" s="22">
        <f t="shared" si="8"/>
      </c>
    </row>
    <row r="150" spans="2:11" ht="15">
      <c r="B150" s="27" t="str">
        <f>'Town Data'!A146</f>
        <v>RANDOLPH</v>
      </c>
      <c r="C150" s="52">
        <f>IF('Town Data'!C146&gt;9,'Town Data'!B146,"*")</f>
        <v>543939.47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>
        <f>IF('Town Data'!I146&gt;9,'Town Data'!H146,"*")</f>
        <v>580977.53</v>
      </c>
      <c r="G150" s="44" t="str">
        <f>IF('Town Data'!K146&gt;9,'Town Data'!J146,"*")</f>
        <v>*</v>
      </c>
      <c r="H150" s="45">
        <f>IF('Town Data'!M146&gt;9,'Town Data'!L146,"*")</f>
        <v>50869.65</v>
      </c>
      <c r="I150" s="22">
        <f t="shared" si="6"/>
        <v>-0.06375127795389962</v>
      </c>
      <c r="J150" s="22">
        <f t="shared" si="7"/>
      </c>
      <c r="K150" s="22">
        <f t="shared" si="8"/>
      </c>
    </row>
    <row r="151" spans="2:11" ht="15">
      <c r="B151" s="27" t="str">
        <f>'Town Data'!A147</f>
        <v>READING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 t="str">
        <f>'Town Data'!A148</f>
        <v>READSBORO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 t="str">
        <f>'Town Data'!A149</f>
        <v>RICHFORD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 t="str">
        <f>'Town Data'!A150</f>
        <v>RICHMOND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>
        <f>IF('Town Data'!I150&gt;9,'Town Data'!H150,"*")</f>
        <v>296119.94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 t="str">
        <f>'Town Data'!A151</f>
        <v>RIPTON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 t="str">
        <f>'Town Data'!A152</f>
        <v>ROCHESTER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 t="str">
        <f>'Town Data'!A153</f>
        <v>ROCKINGHAM</v>
      </c>
      <c r="C157" s="52">
        <f>IF('Town Data'!C153&gt;9,'Town Data'!B153,"*")</f>
        <v>384232.62</v>
      </c>
      <c r="D157" s="44" t="str">
        <f>IF('Town Data'!E153&gt;9,'Town Data'!D153,"*")</f>
        <v>*</v>
      </c>
      <c r="E157" s="45">
        <f>IF('Town Data'!G153&gt;9,'Town Data'!F153,"*")</f>
        <v>75484.42</v>
      </c>
      <c r="F157" s="44">
        <f>IF('Town Data'!I153&gt;9,'Town Data'!H153,"*")</f>
        <v>446993.37</v>
      </c>
      <c r="G157" s="44" t="str">
        <f>IF('Town Data'!K153&gt;9,'Town Data'!J153,"*")</f>
        <v>*</v>
      </c>
      <c r="H157" s="45">
        <f>IF('Town Data'!M153&gt;9,'Town Data'!L153,"*")</f>
        <v>100028.65</v>
      </c>
      <c r="I157" s="22">
        <f t="shared" si="6"/>
        <v>-0.14040644495465335</v>
      </c>
      <c r="J157" s="22">
        <f t="shared" si="7"/>
      </c>
      <c r="K157" s="22">
        <f t="shared" si="8"/>
        <v>-0.2453720009217359</v>
      </c>
    </row>
    <row r="158" spans="2:11" ht="15">
      <c r="B158" s="27" t="str">
        <f>'Town Data'!A154</f>
        <v>ROYALTON</v>
      </c>
      <c r="C158" s="52">
        <f>IF('Town Data'!C154&gt;9,'Town Data'!B154,"*")</f>
        <v>354429.01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>
        <f>IF('Town Data'!I154&gt;9,'Town Data'!H154,"*")</f>
        <v>312859.4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  <v>0.1328699409383256</v>
      </c>
      <c r="J158" s="22">
        <f t="shared" si="7"/>
      </c>
      <c r="K158" s="22">
        <f t="shared" si="8"/>
      </c>
    </row>
    <row r="159" spans="2:11" ht="15">
      <c r="B159" s="27" t="str">
        <f>'Town Data'!A155</f>
        <v>RUPERT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 t="str">
        <f>'Town Data'!A156</f>
        <v>RUTLAND</v>
      </c>
      <c r="C160" s="52">
        <f>IF('Town Data'!C156&gt;9,'Town Data'!B156,"*")</f>
        <v>4112337.34</v>
      </c>
      <c r="D160" s="44">
        <f>IF('Town Data'!E156&gt;9,'Town Data'!D156,"*")</f>
        <v>1165827.19</v>
      </c>
      <c r="E160" s="45">
        <f>IF('Town Data'!G156&gt;9,'Town Data'!F156,"*")</f>
        <v>493962.43</v>
      </c>
      <c r="F160" s="44">
        <f>IF('Town Data'!I156&gt;9,'Town Data'!H156,"*")</f>
        <v>3959531.41</v>
      </c>
      <c r="G160" s="44">
        <f>IF('Town Data'!K156&gt;9,'Town Data'!J156,"*")</f>
        <v>1091079.14</v>
      </c>
      <c r="H160" s="45">
        <f>IF('Town Data'!M156&gt;9,'Town Data'!L156,"*")</f>
        <v>488156.45</v>
      </c>
      <c r="I160" s="22">
        <f t="shared" si="6"/>
        <v>0.03859192267400139</v>
      </c>
      <c r="J160" s="22">
        <f t="shared" si="7"/>
        <v>0.06850836686328735</v>
      </c>
      <c r="K160" s="22">
        <f t="shared" si="8"/>
        <v>0.011893686952205551</v>
      </c>
    </row>
    <row r="161" spans="2:11" ht="15">
      <c r="B161" s="27" t="str">
        <f>'Town Data'!A157</f>
        <v>RUTLAND TOWN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 t="str">
        <f>'Town Data'!A158</f>
        <v>RYEGATE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 t="str">
        <f>'Town Data'!A159</f>
        <v>SALISBURY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 t="str">
        <f>'Town Data'!A160</f>
        <v>SANDGATE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 t="str">
        <f>'Town Data'!A161</f>
        <v>SEARSBURG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 t="str">
        <f>'Town Data'!A162</f>
        <v>SHAFTSBURY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 t="str">
        <f>'Town Data'!A163</f>
        <v>SHARON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 t="str">
        <f>'Town Data'!A164</f>
        <v>SHEFFIELD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 t="str">
        <f>'Town Data'!A165</f>
        <v>SHELBURNE</v>
      </c>
      <c r="C169" s="52">
        <f>IF('Town Data'!C165&gt;9,'Town Data'!B165,"*")</f>
        <v>1195988.78</v>
      </c>
      <c r="D169" s="44" t="str">
        <f>IF('Town Data'!E165&gt;9,'Town Data'!D165,"*")</f>
        <v>*</v>
      </c>
      <c r="E169" s="45">
        <f>IF('Town Data'!G165&gt;9,'Town Data'!F165,"*")</f>
        <v>156277.22</v>
      </c>
      <c r="F169" s="44">
        <f>IF('Town Data'!I165&gt;9,'Town Data'!H165,"*")</f>
        <v>1029371.48</v>
      </c>
      <c r="G169" s="44">
        <f>IF('Town Data'!K165&gt;9,'Town Data'!J165,"*")</f>
        <v>577791.16</v>
      </c>
      <c r="H169" s="45">
        <f>IF('Town Data'!M165&gt;9,'Town Data'!L165,"*")</f>
        <v>177294.64</v>
      </c>
      <c r="I169" s="22">
        <f t="shared" si="9"/>
        <v>0.1618631400201607</v>
      </c>
      <c r="J169" s="22">
        <f t="shared" si="10"/>
      </c>
      <c r="K169" s="22">
        <f t="shared" si="11"/>
        <v>-0.11854515173160346</v>
      </c>
    </row>
    <row r="170" spans="2:11" ht="15">
      <c r="B170" s="27" t="str">
        <f>'Town Data'!A166</f>
        <v>SHELDON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 t="str">
        <f>'Town Data'!A167</f>
        <v>SHOREHAM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 t="str">
        <f>'Town Data'!A168</f>
        <v>SHREWSBURY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 t="str">
        <f>'Town Data'!A169</f>
        <v>SOUTH BURLINGTON</v>
      </c>
      <c r="C173" s="52">
        <f>IF('Town Data'!C169&gt;9,'Town Data'!B169,"*")</f>
        <v>7461813.51</v>
      </c>
      <c r="D173" s="44">
        <f>IF('Town Data'!E169&gt;9,'Town Data'!D169,"*")</f>
        <v>5818653.51</v>
      </c>
      <c r="E173" s="45">
        <f>IF('Town Data'!G169&gt;9,'Town Data'!F169,"*")</f>
        <v>930073.97</v>
      </c>
      <c r="F173" s="44">
        <f>IF('Town Data'!I169&gt;9,'Town Data'!H169,"*")</f>
        <v>7450905.62</v>
      </c>
      <c r="G173" s="44">
        <f>IF('Town Data'!K169&gt;9,'Town Data'!J169,"*")</f>
        <v>5380146.32</v>
      </c>
      <c r="H173" s="45">
        <f>IF('Town Data'!M169&gt;9,'Town Data'!L169,"*")</f>
        <v>855644.51</v>
      </c>
      <c r="I173" s="22">
        <f t="shared" si="9"/>
        <v>0.0014639683491252792</v>
      </c>
      <c r="J173" s="22">
        <f t="shared" si="10"/>
        <v>0.0815046959540683</v>
      </c>
      <c r="K173" s="22">
        <f t="shared" si="11"/>
        <v>0.08698642851106467</v>
      </c>
    </row>
    <row r="174" spans="2:11" ht="15">
      <c r="B174" s="27" t="str">
        <f>'Town Data'!A170</f>
        <v>SOUTH HERO</v>
      </c>
      <c r="C174" s="52">
        <f>IF('Town Data'!C170&gt;9,'Town Data'!B170,"*")</f>
        <v>131018.24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>
        <f>IF('Town Data'!I170&gt;9,'Town Data'!H170,"*")</f>
        <v>190360</v>
      </c>
      <c r="G174" s="44">
        <f>IF('Town Data'!K170&gt;9,'Town Data'!J170,"*")</f>
        <v>16215.52</v>
      </c>
      <c r="H174" s="45" t="str">
        <f>IF('Town Data'!M170&gt;9,'Town Data'!L170,"*")</f>
        <v>*</v>
      </c>
      <c r="I174" s="22">
        <f t="shared" si="9"/>
        <v>-0.3117343979827695</v>
      </c>
      <c r="J174" s="22">
        <f t="shared" si="10"/>
      </c>
      <c r="K174" s="22">
        <f t="shared" si="11"/>
      </c>
    </row>
    <row r="175" spans="2:11" ht="15">
      <c r="B175" s="27" t="str">
        <f>'Town Data'!A171</f>
        <v>SPRINGFIELD</v>
      </c>
      <c r="C175" s="52">
        <f>IF('Town Data'!C171&gt;9,'Town Data'!B171,"*")</f>
        <v>905353.43</v>
      </c>
      <c r="D175" s="44" t="str">
        <f>IF('Town Data'!E171&gt;9,'Town Data'!D171,"*")</f>
        <v>*</v>
      </c>
      <c r="E175" s="45">
        <f>IF('Town Data'!G171&gt;9,'Town Data'!F171,"*")</f>
        <v>72964.01</v>
      </c>
      <c r="F175" s="44">
        <f>IF('Town Data'!I171&gt;9,'Town Data'!H171,"*")</f>
        <v>913999.57</v>
      </c>
      <c r="G175" s="44" t="str">
        <f>IF('Town Data'!K171&gt;9,'Town Data'!J171,"*")</f>
        <v>*</v>
      </c>
      <c r="H175" s="45">
        <f>IF('Town Data'!M171&gt;9,'Town Data'!L171,"*")</f>
        <v>74647.25</v>
      </c>
      <c r="I175" s="22">
        <f t="shared" si="9"/>
        <v>-0.009459676222823494</v>
      </c>
      <c r="J175" s="22">
        <f t="shared" si="10"/>
      </c>
      <c r="K175" s="22">
        <f t="shared" si="11"/>
        <v>-0.022549256670540512</v>
      </c>
    </row>
    <row r="176" spans="2:11" ht="15">
      <c r="B176" s="27" t="str">
        <f>'Town Data'!A172</f>
        <v>ST ALBANS</v>
      </c>
      <c r="C176" s="52">
        <f>IF('Town Data'!C172&gt;9,'Town Data'!B172,"*")</f>
        <v>1489202.76</v>
      </c>
      <c r="D176" s="44" t="str">
        <f>IF('Town Data'!E172&gt;9,'Town Data'!D172,"*")</f>
        <v>*</v>
      </c>
      <c r="E176" s="45">
        <f>IF('Town Data'!G172&gt;9,'Town Data'!F172,"*")</f>
        <v>184550.44</v>
      </c>
      <c r="F176" s="44">
        <f>IF('Town Data'!I172&gt;9,'Town Data'!H172,"*")</f>
        <v>1530932.36</v>
      </c>
      <c r="G176" s="44" t="str">
        <f>IF('Town Data'!K172&gt;9,'Town Data'!J172,"*")</f>
        <v>*</v>
      </c>
      <c r="H176" s="45">
        <f>IF('Town Data'!M172&gt;9,'Town Data'!L172,"*")</f>
        <v>181393.25</v>
      </c>
      <c r="I176" s="22">
        <f t="shared" si="9"/>
        <v>-0.02725763795338423</v>
      </c>
      <c r="J176" s="22">
        <f t="shared" si="10"/>
      </c>
      <c r="K176" s="22">
        <f t="shared" si="11"/>
        <v>0.01740522318222978</v>
      </c>
    </row>
    <row r="177" spans="2:11" ht="15">
      <c r="B177" s="27" t="str">
        <f>'Town Data'!A173</f>
        <v>ST ALBANS TOWN</v>
      </c>
      <c r="C177" s="52">
        <f>IF('Town Data'!C173&gt;9,'Town Data'!B173,"*")</f>
        <v>738265.57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>
        <f>IF('Town Data'!I173&gt;9,'Town Data'!H173,"*")</f>
        <v>698668.2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  <v>0.056675500616744826</v>
      </c>
      <c r="J177" s="22">
        <f t="shared" si="10"/>
      </c>
      <c r="K177" s="22">
        <f t="shared" si="11"/>
      </c>
    </row>
    <row r="178" spans="2:11" ht="15">
      <c r="B178" s="27" t="str">
        <f>'Town Data'!A174</f>
        <v>ST GEORGE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 t="str">
        <f>'Town Data'!A175</f>
        <v>ST JOHNSBURY</v>
      </c>
      <c r="C179" s="52">
        <f>IF('Town Data'!C175&gt;9,'Town Data'!B175,"*")</f>
        <v>1131443.75</v>
      </c>
      <c r="D179" s="44" t="str">
        <f>IF('Town Data'!E175&gt;9,'Town Data'!D175,"*")</f>
        <v>*</v>
      </c>
      <c r="E179" s="45">
        <f>IF('Town Data'!G175&gt;9,'Town Data'!F175,"*")</f>
        <v>111414.28</v>
      </c>
      <c r="F179" s="44">
        <f>IF('Town Data'!I175&gt;9,'Town Data'!H175,"*")</f>
        <v>1097305.35</v>
      </c>
      <c r="G179" s="44" t="str">
        <f>IF('Town Data'!K175&gt;9,'Town Data'!J175,"*")</f>
        <v>*</v>
      </c>
      <c r="H179" s="45">
        <f>IF('Town Data'!M175&gt;9,'Town Data'!L175,"*")</f>
        <v>118663.14</v>
      </c>
      <c r="I179" s="22">
        <f t="shared" si="9"/>
        <v>0.031111121439442453</v>
      </c>
      <c r="J179" s="22">
        <f t="shared" si="10"/>
      </c>
      <c r="K179" s="22">
        <f t="shared" si="11"/>
        <v>-0.06108771434836463</v>
      </c>
    </row>
    <row r="180" spans="2:11" ht="15">
      <c r="B180" s="27" t="str">
        <f>'Town Data'!A176</f>
        <v>STAMFORD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 t="str">
        <f>'Town Data'!A177</f>
        <v>STARKSBORO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 t="str">
        <f>'Town Data'!A178</f>
        <v>STOCKBRIDGE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 t="str">
        <f>'Town Data'!A179</f>
        <v>STOWE</v>
      </c>
      <c r="C183" s="52">
        <f>IF('Town Data'!C179&gt;9,'Town Data'!B179,"*")</f>
        <v>3731371.46</v>
      </c>
      <c r="D183" s="44">
        <f>IF('Town Data'!E179&gt;9,'Town Data'!D179,"*")</f>
        <v>6139479.94</v>
      </c>
      <c r="E183" s="45">
        <f>IF('Town Data'!G179&gt;9,'Town Data'!F179,"*")</f>
        <v>1281378.76</v>
      </c>
      <c r="F183" s="44">
        <f>IF('Town Data'!I179&gt;9,'Town Data'!H179,"*")</f>
        <v>3842926.75</v>
      </c>
      <c r="G183" s="44">
        <f>IF('Town Data'!K179&gt;9,'Town Data'!J179,"*")</f>
        <v>6059574.46</v>
      </c>
      <c r="H183" s="45">
        <f>IF('Town Data'!M179&gt;9,'Town Data'!L179,"*")</f>
        <v>1153409.42</v>
      </c>
      <c r="I183" s="22">
        <f t="shared" si="9"/>
        <v>-0.029028731812283447</v>
      </c>
      <c r="J183" s="22">
        <f t="shared" si="10"/>
        <v>0.013186648753549676</v>
      </c>
      <c r="K183" s="22">
        <f t="shared" si="11"/>
        <v>0.1109487557332418</v>
      </c>
    </row>
    <row r="184" spans="2:11" ht="15">
      <c r="B184" s="27" t="str">
        <f>'Town Data'!A180</f>
        <v>STRAFFORD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 t="str">
        <f>'Town Data'!A181</f>
        <v>STRATTON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 t="str">
        <f>'Town Data'!A182</f>
        <v>SUDBURY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 t="str">
        <f>'Town Data'!A183</f>
        <v>SUNDERLAND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 t="str">
        <f>'Town Data'!A184</f>
        <v>SUTTON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 t="str">
        <f>'Town Data'!A185</f>
        <v>SWANTON</v>
      </c>
      <c r="C189" s="52">
        <f>IF('Town Data'!C185&gt;9,'Town Data'!B185,"*")</f>
        <v>478437.6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>
        <f>IF('Town Data'!I185&gt;9,'Town Data'!H185,"*")</f>
        <v>481782.53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  <v>-0.0069428212766454</v>
      </c>
      <c r="J189" s="22">
        <f t="shared" si="10"/>
      </c>
      <c r="K189" s="22">
        <f t="shared" si="11"/>
      </c>
    </row>
    <row r="190" spans="2:11" ht="15">
      <c r="B190" s="27" t="str">
        <f>'Town Data'!A186</f>
        <v>THETFORD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 t="str">
        <f>'Town Data'!A187</f>
        <v>TINMOUTH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 t="str">
        <f>'Town Data'!A188</f>
        <v>TOPSHAM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 t="str">
        <f>'Town Data'!A189</f>
        <v>TOWNSHEND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 t="str">
        <f>'Town Data'!A190</f>
        <v>TROY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 t="str">
        <f>'Town Data'!A191</f>
        <v>TUNBRIDGE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 t="str">
        <f>'Town Data'!A192</f>
        <v>UNDERHILL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 t="str">
        <f>'Town Data'!A193</f>
        <v>VERGENNES</v>
      </c>
      <c r="C197" s="52">
        <f>IF('Town Data'!C193&gt;9,'Town Data'!B193,"*")</f>
        <v>328382.77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>
        <f>IF('Town Data'!I193&gt;9,'Town Data'!H193,"*")</f>
        <v>297098.28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  <v>0.10530013839191525</v>
      </c>
      <c r="J197" s="22">
        <f t="shared" si="10"/>
      </c>
      <c r="K197" s="22">
        <f t="shared" si="11"/>
      </c>
    </row>
    <row r="198" spans="2:11" ht="15">
      <c r="B198" s="27" t="str">
        <f>'Town Data'!A194</f>
        <v>VERNON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 t="str">
        <f>'Town Data'!A195</f>
        <v>WAITSFIELD</v>
      </c>
      <c r="C199" s="52">
        <f>IF('Town Data'!C195&gt;9,'Town Data'!B195,"*")</f>
        <v>864510.92</v>
      </c>
      <c r="D199" s="44">
        <f>IF('Town Data'!E195&gt;9,'Town Data'!D195,"*")</f>
        <v>405199.14</v>
      </c>
      <c r="E199" s="45">
        <f>IF('Town Data'!G195&gt;9,'Town Data'!F195,"*")</f>
        <v>261614.78</v>
      </c>
      <c r="F199" s="44">
        <f>IF('Town Data'!I195&gt;9,'Town Data'!H195,"*")</f>
        <v>811649.33</v>
      </c>
      <c r="G199" s="44">
        <f>IF('Town Data'!K195&gt;9,'Town Data'!J195,"*")</f>
        <v>289472.7</v>
      </c>
      <c r="H199" s="45">
        <f>IF('Town Data'!M195&gt;9,'Town Data'!L195,"*")</f>
        <v>230233.13</v>
      </c>
      <c r="I199" s="22">
        <f t="shared" si="9"/>
        <v>0.06512860670999394</v>
      </c>
      <c r="J199" s="22">
        <f t="shared" si="10"/>
        <v>0.39978360653698947</v>
      </c>
      <c r="K199" s="22">
        <f t="shared" si="11"/>
        <v>0.13630379780703147</v>
      </c>
    </row>
    <row r="200" spans="2:11" ht="15">
      <c r="B200" s="27" t="str">
        <f>'Town Data'!A196</f>
        <v>WALDEN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 t="str">
        <f>'Town Data'!A197</f>
        <v>WALLINGFORD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 t="str">
        <f>'Town Data'!A198</f>
        <v>WARDSBORO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 t="str">
        <f>'Town Data'!A199</f>
        <v>WARREN</v>
      </c>
      <c r="C203" s="52">
        <f>IF('Town Data'!C199&gt;9,'Town Data'!B199,"*")</f>
        <v>354065.46</v>
      </c>
      <c r="D203" s="44">
        <f>IF('Town Data'!E199&gt;9,'Town Data'!D199,"*")</f>
        <v>526134.69</v>
      </c>
      <c r="E203" s="45">
        <f>IF('Town Data'!G199&gt;9,'Town Data'!F199,"*")</f>
        <v>145674.75</v>
      </c>
      <c r="F203" s="44">
        <f>IF('Town Data'!I199&gt;9,'Town Data'!H199,"*")</f>
        <v>398732.17</v>
      </c>
      <c r="G203" s="44">
        <f>IF('Town Data'!K199&gt;9,'Town Data'!J199,"*")</f>
        <v>612171.91</v>
      </c>
      <c r="H203" s="45">
        <f>IF('Town Data'!M199&gt;9,'Town Data'!L199,"*")</f>
        <v>139339.06</v>
      </c>
      <c r="I203" s="22">
        <f t="shared" si="9"/>
        <v>-0.11202183661278187</v>
      </c>
      <c r="J203" s="22">
        <f t="shared" si="10"/>
        <v>-0.14054421412442802</v>
      </c>
      <c r="K203" s="22">
        <f t="shared" si="11"/>
        <v>0.04546959050821789</v>
      </c>
    </row>
    <row r="204" spans="2:11" ht="15">
      <c r="B204" s="27" t="str">
        <f>'Town Data'!A200</f>
        <v>WASHINGTON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 t="str">
        <f>'Town Data'!A201</f>
        <v>WATERBURY</v>
      </c>
      <c r="C205" s="52">
        <f>IF('Town Data'!C201&gt;9,'Town Data'!B201,"*")</f>
        <v>1623349.09</v>
      </c>
      <c r="D205" s="44">
        <f>IF('Town Data'!E201&gt;9,'Town Data'!D201,"*")</f>
        <v>868376.14</v>
      </c>
      <c r="E205" s="45">
        <f>IF('Town Data'!G201&gt;9,'Town Data'!F201,"*")</f>
        <v>432699.27</v>
      </c>
      <c r="F205" s="44">
        <f>IF('Town Data'!I201&gt;9,'Town Data'!H201,"*")</f>
        <v>1494998.69</v>
      </c>
      <c r="G205" s="44">
        <f>IF('Town Data'!K201&gt;9,'Town Data'!J201,"*")</f>
        <v>492062.6</v>
      </c>
      <c r="H205" s="45">
        <f>IF('Town Data'!M201&gt;9,'Town Data'!L201,"*")</f>
        <v>415607.08</v>
      </c>
      <c r="I205" s="22">
        <f t="shared" si="9"/>
        <v>0.08585318559710588</v>
      </c>
      <c r="J205" s="22">
        <f t="shared" si="10"/>
        <v>0.7647676129012855</v>
      </c>
      <c r="K205" s="22">
        <f t="shared" si="11"/>
        <v>0.04112583933844438</v>
      </c>
    </row>
    <row r="206" spans="2:11" ht="15">
      <c r="B206" s="27" t="str">
        <f>'Town Data'!A202</f>
        <v>WATERFORD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 t="str">
        <f>'Town Data'!A203</f>
        <v>WEATHERSFIELD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 t="str">
        <f>'Town Data'!A204</f>
        <v>WELLS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 t="str">
        <f>'Town Data'!A205</f>
        <v>WEST FAIRLEE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 t="str">
        <f>'Town Data'!A206</f>
        <v>WEST HAVEN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 t="str">
        <f>'Town Data'!A207</f>
        <v>WEST RUTLAND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>
        <f>IF('Town Data'!I207&gt;9,'Town Data'!H207,"*")</f>
        <v>133923.85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 t="str">
        <f>'Town Data'!A208</f>
        <v>WEST WINDSOR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 t="str">
        <f>'Town Data'!A209</f>
        <v>WESTFIELD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 t="str">
        <f>'Town Data'!A210</f>
        <v>WESTFORD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 t="str">
        <f>'Town Data'!A211</f>
        <v>WESTMINSTER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 t="str">
        <f>'Town Data'!A212</f>
        <v>WESTMORE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 t="str">
        <f>'Town Data'!A213</f>
        <v>WESTON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 t="str">
        <f>'Town Data'!A214</f>
        <v>WEYBRIDGE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 t="str">
        <f>'Town Data'!A215</f>
        <v>WHEELOCK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 t="str">
        <f>'Town Data'!A216</f>
        <v>WHITINGHAM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 t="str">
        <f>'Town Data'!A217</f>
        <v>WILLIAMSTOWN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 t="str">
        <f>'Town Data'!A218</f>
        <v>WILLISTON</v>
      </c>
      <c r="C222" s="52">
        <f>IF('Town Data'!C218&gt;9,'Town Data'!B218,"*")</f>
        <v>2991142.77</v>
      </c>
      <c r="D222" s="44" t="str">
        <f>IF('Town Data'!E218&gt;9,'Town Data'!D218,"*")</f>
        <v>*</v>
      </c>
      <c r="E222" s="45">
        <f>IF('Town Data'!G218&gt;9,'Town Data'!F218,"*")</f>
        <v>354315.94</v>
      </c>
      <c r="F222" s="44">
        <f>IF('Town Data'!I218&gt;9,'Town Data'!H218,"*")</f>
        <v>2995013.12</v>
      </c>
      <c r="G222" s="44" t="str">
        <f>IF('Town Data'!K218&gt;9,'Town Data'!J218,"*")</f>
        <v>*</v>
      </c>
      <c r="H222" s="45">
        <f>IF('Town Data'!M218&gt;9,'Town Data'!L218,"*")</f>
        <v>357809.71</v>
      </c>
      <c r="I222" s="22">
        <f t="shared" si="9"/>
        <v>-0.001292264789811703</v>
      </c>
      <c r="J222" s="22">
        <f t="shared" si="10"/>
      </c>
      <c r="K222" s="22">
        <f t="shared" si="11"/>
        <v>-0.009764324171079702</v>
      </c>
    </row>
    <row r="223" spans="2:11" ht="15">
      <c r="B223" s="27" t="str">
        <f>'Town Data'!A219</f>
        <v>WILMINGTON</v>
      </c>
      <c r="C223" s="52">
        <f>IF('Town Data'!C219&gt;9,'Town Data'!B219,"*")</f>
        <v>677139.35</v>
      </c>
      <c r="D223" s="44">
        <f>IF('Town Data'!E219&gt;9,'Town Data'!D219,"*")</f>
        <v>215739.8</v>
      </c>
      <c r="E223" s="45">
        <f>IF('Town Data'!G219&gt;9,'Town Data'!F219,"*")</f>
        <v>180277.29</v>
      </c>
      <c r="F223" s="44">
        <f>IF('Town Data'!I219&gt;9,'Town Data'!H219,"*")</f>
        <v>595064.29</v>
      </c>
      <c r="G223" s="44">
        <f>IF('Town Data'!K219&gt;9,'Town Data'!J219,"*")</f>
        <v>139764.22</v>
      </c>
      <c r="H223" s="45">
        <f>IF('Town Data'!M219&gt;9,'Town Data'!L219,"*")</f>
        <v>150765.58</v>
      </c>
      <c r="I223" s="22">
        <f t="shared" si="9"/>
        <v>0.137926374308228</v>
      </c>
      <c r="J223" s="22">
        <f t="shared" si="10"/>
        <v>0.543598211330482</v>
      </c>
      <c r="K223" s="22">
        <f t="shared" si="11"/>
        <v>0.1957456735151354</v>
      </c>
    </row>
    <row r="224" spans="2:11" ht="15">
      <c r="B224" s="27" t="str">
        <f>'Town Data'!A220</f>
        <v>WINDHAM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 t="str">
        <f>'Town Data'!A221</f>
        <v>WINDSOR</v>
      </c>
      <c r="C225" s="52">
        <f>IF('Town Data'!C221&gt;9,'Town Data'!B221,"*")</f>
        <v>273138.07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>
        <f>IF('Town Data'!I221&gt;9,'Town Data'!H221,"*")</f>
        <v>259719.96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  <v>0.0516637612295952</v>
      </c>
      <c r="J225" s="22">
        <f t="shared" si="10"/>
      </c>
      <c r="K225" s="22">
        <f t="shared" si="11"/>
      </c>
    </row>
    <row r="226" spans="2:11" ht="15">
      <c r="B226" s="27" t="str">
        <f>'Town Data'!A222</f>
        <v>WINHALL</v>
      </c>
      <c r="C226" s="52" t="str">
        <f>IF('Town Data'!C222&gt;9,'Town Data'!B222,"*")</f>
        <v>*</v>
      </c>
      <c r="D226" s="44">
        <f>IF('Town Data'!E222&gt;9,'Town Data'!D222,"*")</f>
        <v>109799.02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>
        <f>IF('Town Data'!K222&gt;9,'Town Data'!J222,"*")</f>
        <v>175306</v>
      </c>
      <c r="H226" s="45" t="str">
        <f>IF('Town Data'!M222&gt;9,'Town Data'!L222,"*")</f>
        <v>*</v>
      </c>
      <c r="I226" s="22">
        <f t="shared" si="9"/>
      </c>
      <c r="J226" s="22">
        <f t="shared" si="10"/>
        <v>-0.373672207454394</v>
      </c>
      <c r="K226" s="22">
        <f t="shared" si="11"/>
      </c>
    </row>
    <row r="227" spans="2:11" ht="15">
      <c r="B227" s="27" t="str">
        <f>'Town Data'!A223</f>
        <v>WINOOSKI</v>
      </c>
      <c r="C227" s="52">
        <f>IF('Town Data'!C223&gt;9,'Town Data'!B223,"*")</f>
        <v>952708.31</v>
      </c>
      <c r="D227" s="44" t="str">
        <f>IF('Town Data'!E223&gt;9,'Town Data'!D223,"*")</f>
        <v>*</v>
      </c>
      <c r="E227" s="45">
        <f>IF('Town Data'!G223&gt;9,'Town Data'!F223,"*")</f>
        <v>370032.61</v>
      </c>
      <c r="F227" s="44">
        <f>IF('Town Data'!I223&gt;9,'Town Data'!H223,"*")</f>
        <v>948574.91</v>
      </c>
      <c r="G227" s="44" t="str">
        <f>IF('Town Data'!K223&gt;9,'Town Data'!J223,"*")</f>
        <v>*</v>
      </c>
      <c r="H227" s="45">
        <f>IF('Town Data'!M223&gt;9,'Town Data'!L223,"*")</f>
        <v>356608.81</v>
      </c>
      <c r="I227" s="22">
        <f t="shared" si="9"/>
        <v>0.004357484007246221</v>
      </c>
      <c r="J227" s="22">
        <f t="shared" si="10"/>
      </c>
      <c r="K227" s="22">
        <f t="shared" si="11"/>
        <v>0.03764292867582264</v>
      </c>
    </row>
    <row r="228" spans="2:11" ht="15">
      <c r="B228" s="27" t="str">
        <f>'Town Data'!A224</f>
        <v>WOLCOTT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 t="str">
        <f>'Town Data'!A225</f>
        <v>WOODBURY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 t="str">
        <f>'Town Data'!A226</f>
        <v>WOODFORD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 t="str">
        <f>'Town Data'!A227</f>
        <v>WOODSTOCK</v>
      </c>
      <c r="C231" s="52">
        <f>IF('Town Data'!C227&gt;9,'Town Data'!B227,"*")</f>
        <v>1604417.72</v>
      </c>
      <c r="D231" s="44">
        <f>IF('Town Data'!E227&gt;9,'Town Data'!D227,"*")</f>
        <v>2664164.32</v>
      </c>
      <c r="E231" s="45">
        <f>IF('Town Data'!G227&gt;9,'Town Data'!F227,"*")</f>
        <v>520429.03</v>
      </c>
      <c r="F231" s="44">
        <f>IF('Town Data'!I227&gt;9,'Town Data'!H227,"*")</f>
        <v>1478555.62</v>
      </c>
      <c r="G231" s="44">
        <f>IF('Town Data'!K227&gt;9,'Town Data'!J227,"*")</f>
        <v>2507306.72</v>
      </c>
      <c r="H231" s="45">
        <f>IF('Town Data'!M227&gt;9,'Town Data'!L227,"*")</f>
        <v>424577.31</v>
      </c>
      <c r="I231" s="22">
        <f t="shared" si="12"/>
        <v>0.08512503574265258</v>
      </c>
      <c r="J231" s="22">
        <f t="shared" si="13"/>
        <v>0.06256019606568103</v>
      </c>
      <c r="K231" s="22">
        <f t="shared" si="14"/>
        <v>0.22575798975220798</v>
      </c>
    </row>
    <row r="232" spans="2:11" ht="15">
      <c r="B232" s="27" t="str">
        <f>'Town Data'!A228</f>
        <v>WORCESTER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A2" sqref="A2:M228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22</v>
      </c>
      <c r="B1" s="32" t="s">
        <v>19</v>
      </c>
      <c r="C1" s="31" t="s">
        <v>23</v>
      </c>
      <c r="D1" s="32" t="s">
        <v>24</v>
      </c>
      <c r="E1" s="31" t="s">
        <v>25</v>
      </c>
      <c r="F1" s="32" t="s">
        <v>21</v>
      </c>
      <c r="G1" s="31" t="s">
        <v>26</v>
      </c>
      <c r="H1" s="32" t="s">
        <v>27</v>
      </c>
      <c r="I1" s="31" t="s">
        <v>28</v>
      </c>
      <c r="J1" s="32" t="s">
        <v>29</v>
      </c>
      <c r="K1" s="31" t="s">
        <v>30</v>
      </c>
      <c r="L1" s="32" t="s">
        <v>31</v>
      </c>
      <c r="M1" s="31" t="s">
        <v>32</v>
      </c>
    </row>
    <row r="2" spans="1:13" ht="15">
      <c r="A2" s="39" t="s">
        <v>47</v>
      </c>
      <c r="B2" s="40">
        <v>0</v>
      </c>
      <c r="C2" s="40">
        <v>0</v>
      </c>
      <c r="D2" s="40">
        <v>0</v>
      </c>
      <c r="E2" s="40">
        <v>0</v>
      </c>
      <c r="F2" s="40">
        <v>0</v>
      </c>
      <c r="G2" s="40">
        <v>0</v>
      </c>
      <c r="H2" s="40">
        <v>0</v>
      </c>
      <c r="I2" s="40">
        <v>0</v>
      </c>
      <c r="J2" s="40">
        <v>0</v>
      </c>
      <c r="K2" s="40">
        <v>0</v>
      </c>
      <c r="L2" s="40">
        <v>0</v>
      </c>
      <c r="M2" s="40">
        <v>0</v>
      </c>
    </row>
    <row r="3" spans="1:13" ht="15">
      <c r="A3" s="39" t="s">
        <v>48</v>
      </c>
      <c r="B3" s="40">
        <v>0</v>
      </c>
      <c r="C3" s="40">
        <v>0</v>
      </c>
      <c r="D3" s="40">
        <v>0</v>
      </c>
      <c r="E3" s="40">
        <v>0</v>
      </c>
      <c r="F3" s="40">
        <v>0</v>
      </c>
      <c r="G3" s="40">
        <v>0</v>
      </c>
      <c r="H3" s="40">
        <v>0</v>
      </c>
      <c r="I3" s="40">
        <v>0</v>
      </c>
      <c r="J3" s="40">
        <v>0</v>
      </c>
      <c r="K3" s="40">
        <v>0</v>
      </c>
      <c r="L3" s="40">
        <v>0</v>
      </c>
      <c r="M3" s="40">
        <v>0</v>
      </c>
    </row>
    <row r="4" spans="1:13" ht="15">
      <c r="A4" s="39" t="s">
        <v>49</v>
      </c>
      <c r="B4" s="40">
        <v>0</v>
      </c>
      <c r="C4" s="40">
        <v>0</v>
      </c>
      <c r="D4" s="40">
        <v>0</v>
      </c>
      <c r="E4" s="40">
        <v>0</v>
      </c>
      <c r="F4" s="40">
        <v>0</v>
      </c>
      <c r="G4" s="4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0">
        <v>0</v>
      </c>
    </row>
    <row r="5" spans="1:13" ht="15">
      <c r="A5" s="39" t="s">
        <v>50</v>
      </c>
      <c r="B5" s="40">
        <v>0</v>
      </c>
      <c r="C5" s="40">
        <v>0</v>
      </c>
      <c r="D5" s="40">
        <v>0</v>
      </c>
      <c r="E5" s="40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</row>
    <row r="6" spans="1:13" ht="15">
      <c r="A6" s="39" t="s">
        <v>51</v>
      </c>
      <c r="B6" s="40">
        <v>217298.49</v>
      </c>
      <c r="C6" s="40">
        <v>12</v>
      </c>
      <c r="D6" s="40">
        <v>0</v>
      </c>
      <c r="E6" s="40">
        <v>0</v>
      </c>
      <c r="F6" s="40">
        <v>0</v>
      </c>
      <c r="G6" s="40">
        <v>0</v>
      </c>
      <c r="H6" s="40">
        <v>205333.25</v>
      </c>
      <c r="I6" s="40">
        <v>12</v>
      </c>
      <c r="J6" s="40">
        <v>0</v>
      </c>
      <c r="K6" s="40">
        <v>0</v>
      </c>
      <c r="L6" s="40">
        <v>0</v>
      </c>
      <c r="M6" s="40">
        <v>0</v>
      </c>
    </row>
    <row r="7" spans="1:13" ht="15">
      <c r="A7" s="39" t="s">
        <v>52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</row>
    <row r="8" spans="1:13" ht="15">
      <c r="A8" s="39" t="s">
        <v>53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</row>
    <row r="9" spans="1:13" ht="15">
      <c r="A9" s="39" t="s">
        <v>54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</row>
    <row r="10" spans="1:13" ht="15">
      <c r="A10" s="39" t="s">
        <v>55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</row>
    <row r="11" spans="1:13" ht="15">
      <c r="A11" s="39" t="s">
        <v>56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</row>
    <row r="12" spans="1:13" ht="15">
      <c r="A12" s="39" t="s">
        <v>57</v>
      </c>
      <c r="B12" s="40">
        <v>2277688.55</v>
      </c>
      <c r="C12" s="40">
        <v>49</v>
      </c>
      <c r="D12" s="40">
        <v>0</v>
      </c>
      <c r="E12" s="40">
        <v>0</v>
      </c>
      <c r="F12" s="40">
        <v>294737.9</v>
      </c>
      <c r="G12" s="40">
        <v>24</v>
      </c>
      <c r="H12" s="40">
        <v>2338454.23</v>
      </c>
      <c r="I12" s="40">
        <v>54</v>
      </c>
      <c r="J12" s="40">
        <v>0</v>
      </c>
      <c r="K12" s="40">
        <v>0</v>
      </c>
      <c r="L12" s="40">
        <v>321146.68</v>
      </c>
      <c r="M12" s="40">
        <v>26</v>
      </c>
    </row>
    <row r="13" spans="1:13" ht="15">
      <c r="A13" s="39" t="s">
        <v>58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</row>
    <row r="14" spans="1:13" ht="15">
      <c r="A14" s="39" t="s">
        <v>59</v>
      </c>
      <c r="B14" s="40">
        <v>147602.04</v>
      </c>
      <c r="C14" s="40">
        <v>13</v>
      </c>
      <c r="D14" s="40">
        <v>0</v>
      </c>
      <c r="E14" s="40">
        <v>0</v>
      </c>
      <c r="F14" s="40">
        <v>0</v>
      </c>
      <c r="G14" s="40">
        <v>0</v>
      </c>
      <c r="H14" s="40">
        <v>126745.75</v>
      </c>
      <c r="I14" s="40">
        <v>14</v>
      </c>
      <c r="J14" s="40">
        <v>0</v>
      </c>
      <c r="K14" s="40">
        <v>0</v>
      </c>
      <c r="L14" s="40">
        <v>0</v>
      </c>
      <c r="M14" s="40">
        <v>0</v>
      </c>
    </row>
    <row r="15" spans="1:13" ht="15">
      <c r="A15" s="39" t="s">
        <v>60</v>
      </c>
      <c r="B15" s="40">
        <v>2375964.99</v>
      </c>
      <c r="C15" s="40">
        <v>65</v>
      </c>
      <c r="D15" s="40">
        <v>1000903.02</v>
      </c>
      <c r="E15" s="40">
        <v>24</v>
      </c>
      <c r="F15" s="40">
        <v>385739.31</v>
      </c>
      <c r="G15" s="40">
        <v>28</v>
      </c>
      <c r="H15" s="40">
        <v>2351509.81</v>
      </c>
      <c r="I15" s="40">
        <v>64</v>
      </c>
      <c r="J15" s="40">
        <v>970075.4</v>
      </c>
      <c r="K15" s="40">
        <v>24</v>
      </c>
      <c r="L15" s="40">
        <v>356950.86</v>
      </c>
      <c r="M15" s="40">
        <v>25</v>
      </c>
    </row>
    <row r="16" spans="1:13" ht="15">
      <c r="A16" s="39" t="s">
        <v>61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</row>
    <row r="17" spans="1:13" ht="15">
      <c r="A17" s="39" t="s">
        <v>62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</row>
    <row r="18" spans="1:13" ht="15">
      <c r="A18" s="39" t="s">
        <v>63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</row>
    <row r="19" spans="1:13" ht="15">
      <c r="A19" s="39" t="s">
        <v>64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</row>
    <row r="20" spans="1:13" ht="15">
      <c r="A20" s="39" t="s">
        <v>65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</row>
    <row r="21" spans="1:13" ht="15">
      <c r="A21" s="39" t="s">
        <v>66</v>
      </c>
      <c r="B21" s="40">
        <v>440300.5</v>
      </c>
      <c r="C21" s="40">
        <v>11</v>
      </c>
      <c r="D21" s="40">
        <v>0</v>
      </c>
      <c r="E21" s="40">
        <v>0</v>
      </c>
      <c r="F21" s="40">
        <v>0</v>
      </c>
      <c r="G21" s="40">
        <v>0</v>
      </c>
      <c r="H21" s="40">
        <v>418842.47</v>
      </c>
      <c r="I21" s="40">
        <v>12</v>
      </c>
      <c r="J21" s="40">
        <v>0</v>
      </c>
      <c r="K21" s="40">
        <v>0</v>
      </c>
      <c r="L21" s="40">
        <v>0</v>
      </c>
      <c r="M21" s="40">
        <v>0</v>
      </c>
    </row>
    <row r="22" spans="1:13" ht="15">
      <c r="A22" s="39" t="s">
        <v>67</v>
      </c>
      <c r="B22" s="40">
        <v>364618.59</v>
      </c>
      <c r="C22" s="40">
        <v>20</v>
      </c>
      <c r="D22" s="40">
        <v>159107.63</v>
      </c>
      <c r="E22" s="40">
        <v>11</v>
      </c>
      <c r="F22" s="40">
        <v>0</v>
      </c>
      <c r="G22" s="40">
        <v>0</v>
      </c>
      <c r="H22" s="40">
        <v>495645</v>
      </c>
      <c r="I22" s="40">
        <v>25</v>
      </c>
      <c r="J22" s="40">
        <v>0</v>
      </c>
      <c r="K22" s="40">
        <v>0</v>
      </c>
      <c r="L22" s="40">
        <v>0</v>
      </c>
      <c r="M22" s="40">
        <v>0</v>
      </c>
    </row>
    <row r="23" spans="1:13" ht="15">
      <c r="A23" s="39" t="s">
        <v>68</v>
      </c>
      <c r="B23" s="40">
        <v>3674366.45</v>
      </c>
      <c r="C23" s="40">
        <v>90</v>
      </c>
      <c r="D23" s="40">
        <v>1166401.9</v>
      </c>
      <c r="E23" s="40">
        <v>20</v>
      </c>
      <c r="F23" s="40">
        <v>480210.98</v>
      </c>
      <c r="G23" s="40">
        <v>38</v>
      </c>
      <c r="H23" s="40">
        <v>3595321.93</v>
      </c>
      <c r="I23" s="40">
        <v>92</v>
      </c>
      <c r="J23" s="40">
        <v>1084167.56</v>
      </c>
      <c r="K23" s="40">
        <v>21</v>
      </c>
      <c r="L23" s="40">
        <v>515712.14</v>
      </c>
      <c r="M23" s="40">
        <v>38</v>
      </c>
    </row>
    <row r="24" spans="1:13" ht="15">
      <c r="A24" s="39" t="s">
        <v>69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</row>
    <row r="25" spans="1:13" ht="15">
      <c r="A25" s="39" t="s">
        <v>70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</row>
    <row r="26" spans="1:13" ht="15">
      <c r="A26" s="39" t="s">
        <v>71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</row>
    <row r="27" spans="1:13" ht="15">
      <c r="A27" s="39" t="s">
        <v>72</v>
      </c>
      <c r="B27" s="40">
        <v>417314.39</v>
      </c>
      <c r="C27" s="40">
        <v>14</v>
      </c>
      <c r="D27" s="40">
        <v>0</v>
      </c>
      <c r="E27" s="40">
        <v>0</v>
      </c>
      <c r="F27" s="40">
        <v>0</v>
      </c>
      <c r="G27" s="40">
        <v>0</v>
      </c>
      <c r="H27" s="40">
        <v>425575.76</v>
      </c>
      <c r="I27" s="40">
        <v>13</v>
      </c>
      <c r="J27" s="40">
        <v>0</v>
      </c>
      <c r="K27" s="40">
        <v>0</v>
      </c>
      <c r="L27" s="40">
        <v>0</v>
      </c>
      <c r="M27" s="40">
        <v>0</v>
      </c>
    </row>
    <row r="28" spans="1:13" ht="15">
      <c r="A28" s="39" t="s">
        <v>73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</row>
    <row r="29" spans="1:13" ht="15">
      <c r="A29" s="39" t="s">
        <v>74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</row>
    <row r="30" spans="1:13" ht="15">
      <c r="A30" s="39" t="s">
        <v>75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</row>
    <row r="31" spans="1:13" ht="15">
      <c r="A31" s="39" t="s">
        <v>76</v>
      </c>
      <c r="B31" s="40">
        <v>282323.57</v>
      </c>
      <c r="C31" s="40">
        <v>13</v>
      </c>
      <c r="D31" s="40">
        <v>181474.65</v>
      </c>
      <c r="E31" s="40">
        <v>17</v>
      </c>
      <c r="F31" s="40">
        <v>0</v>
      </c>
      <c r="G31" s="40">
        <v>0</v>
      </c>
      <c r="H31" s="40">
        <v>188572.98</v>
      </c>
      <c r="I31" s="40">
        <v>11</v>
      </c>
      <c r="J31" s="40">
        <v>48594.79</v>
      </c>
      <c r="K31" s="40">
        <v>14</v>
      </c>
      <c r="L31" s="40">
        <v>0</v>
      </c>
      <c r="M31" s="40">
        <v>0</v>
      </c>
    </row>
    <row r="32" spans="1:13" ht="15">
      <c r="A32" s="39" t="s">
        <v>77</v>
      </c>
      <c r="B32" s="40">
        <v>10262849.04</v>
      </c>
      <c r="C32" s="40">
        <v>180</v>
      </c>
      <c r="D32" s="40">
        <v>4459189.47</v>
      </c>
      <c r="E32" s="40">
        <v>29</v>
      </c>
      <c r="F32" s="40">
        <v>3447913.79</v>
      </c>
      <c r="G32" s="40">
        <v>98</v>
      </c>
      <c r="H32" s="40">
        <v>9660671.33</v>
      </c>
      <c r="I32" s="40">
        <v>184</v>
      </c>
      <c r="J32" s="40">
        <v>4606485.73</v>
      </c>
      <c r="K32" s="40">
        <v>34</v>
      </c>
      <c r="L32" s="40">
        <v>3322694.55</v>
      </c>
      <c r="M32" s="40">
        <v>95</v>
      </c>
    </row>
    <row r="33" spans="1:13" ht="15">
      <c r="A33" s="39" t="s">
        <v>78</v>
      </c>
      <c r="B33" s="40">
        <v>0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</row>
    <row r="34" spans="1:13" ht="15">
      <c r="A34" s="39" t="s">
        <v>79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</row>
    <row r="35" spans="1:13" ht="15">
      <c r="A35" s="39" t="s">
        <v>80</v>
      </c>
      <c r="B35" s="40">
        <v>581177.7</v>
      </c>
      <c r="C35" s="40">
        <v>14</v>
      </c>
      <c r="D35" s="40">
        <v>305056.01</v>
      </c>
      <c r="E35" s="40">
        <v>10</v>
      </c>
      <c r="F35" s="40">
        <v>0</v>
      </c>
      <c r="G35" s="40">
        <v>0</v>
      </c>
      <c r="H35" s="40">
        <v>505149.86</v>
      </c>
      <c r="I35" s="40">
        <v>15</v>
      </c>
      <c r="J35" s="40">
        <v>325034.8</v>
      </c>
      <c r="K35" s="40">
        <v>14</v>
      </c>
      <c r="L35" s="40">
        <v>0</v>
      </c>
      <c r="M35" s="40">
        <v>0</v>
      </c>
    </row>
    <row r="36" spans="1:13" ht="15">
      <c r="A36" s="39" t="s">
        <v>81</v>
      </c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</row>
    <row r="37" spans="1:13" ht="15">
      <c r="A37" s="39" t="s">
        <v>82</v>
      </c>
      <c r="B37" s="40">
        <v>362437.74</v>
      </c>
      <c r="C37" s="40">
        <v>15</v>
      </c>
      <c r="D37" s="40">
        <v>0</v>
      </c>
      <c r="E37" s="40">
        <v>0</v>
      </c>
      <c r="F37" s="40">
        <v>0</v>
      </c>
      <c r="G37" s="40">
        <v>0</v>
      </c>
      <c r="H37" s="40">
        <v>376468.47</v>
      </c>
      <c r="I37" s="40">
        <v>20</v>
      </c>
      <c r="J37" s="40">
        <v>0</v>
      </c>
      <c r="K37" s="40">
        <v>0</v>
      </c>
      <c r="L37" s="40">
        <v>0</v>
      </c>
      <c r="M37" s="40">
        <v>0</v>
      </c>
    </row>
    <row r="38" spans="1:13" ht="15">
      <c r="A38" s="39" t="s">
        <v>83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</row>
    <row r="39" spans="1:13" ht="15">
      <c r="A39" s="39" t="s">
        <v>84</v>
      </c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</row>
    <row r="40" spans="1:13" ht="15">
      <c r="A40" s="39" t="s">
        <v>85</v>
      </c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</row>
    <row r="41" spans="1:13" ht="15">
      <c r="A41" s="39" t="s">
        <v>86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</row>
    <row r="42" spans="1:13" ht="15">
      <c r="A42" s="39" t="s">
        <v>87</v>
      </c>
      <c r="B42" s="40">
        <v>344891.93</v>
      </c>
      <c r="C42" s="40">
        <v>17</v>
      </c>
      <c r="D42" s="40">
        <v>0</v>
      </c>
      <c r="E42" s="40">
        <v>0</v>
      </c>
      <c r="F42" s="40">
        <v>0</v>
      </c>
      <c r="G42" s="40">
        <v>0</v>
      </c>
      <c r="H42" s="40">
        <v>323169.77</v>
      </c>
      <c r="I42" s="40">
        <v>18</v>
      </c>
      <c r="J42" s="40">
        <v>149168.37</v>
      </c>
      <c r="K42" s="40">
        <v>12</v>
      </c>
      <c r="L42" s="40">
        <v>0</v>
      </c>
      <c r="M42" s="40">
        <v>0</v>
      </c>
    </row>
    <row r="43" spans="1:13" ht="15">
      <c r="A43" s="39" t="s">
        <v>88</v>
      </c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</row>
    <row r="44" spans="1:13" ht="15">
      <c r="A44" s="39" t="s">
        <v>89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</row>
    <row r="45" spans="1:13" ht="15">
      <c r="A45" s="39" t="s">
        <v>90</v>
      </c>
      <c r="B45" s="40">
        <v>2235514.57</v>
      </c>
      <c r="C45" s="40">
        <v>50</v>
      </c>
      <c r="D45" s="40">
        <v>1743096.44</v>
      </c>
      <c r="E45" s="40">
        <v>11</v>
      </c>
      <c r="F45" s="40">
        <v>317782.93</v>
      </c>
      <c r="G45" s="40">
        <v>18</v>
      </c>
      <c r="H45" s="40">
        <v>2235221.15</v>
      </c>
      <c r="I45" s="40">
        <v>48</v>
      </c>
      <c r="J45" s="40">
        <v>1548575.34</v>
      </c>
      <c r="K45" s="40">
        <v>11</v>
      </c>
      <c r="L45" s="40">
        <v>280012.15</v>
      </c>
      <c r="M45" s="40">
        <v>16</v>
      </c>
    </row>
    <row r="46" spans="1:13" ht="15">
      <c r="A46" s="39" t="s">
        <v>91</v>
      </c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</row>
    <row r="47" spans="1:13" ht="15">
      <c r="A47" s="39" t="s">
        <v>92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</row>
    <row r="48" spans="1:13" ht="15">
      <c r="A48" s="39" t="s">
        <v>93</v>
      </c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</row>
    <row r="49" spans="1:13" ht="15">
      <c r="A49" s="39" t="s">
        <v>94</v>
      </c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</row>
    <row r="50" spans="1:13" ht="15">
      <c r="A50" s="39" t="s">
        <v>95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</row>
    <row r="51" spans="1:13" ht="15">
      <c r="A51" s="39" t="s">
        <v>96</v>
      </c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</row>
    <row r="52" spans="1:13" ht="15">
      <c r="A52" s="39" t="s">
        <v>97</v>
      </c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</row>
    <row r="53" spans="1:13" ht="15">
      <c r="A53" s="39" t="s">
        <v>98</v>
      </c>
      <c r="B53" s="40">
        <v>784263.28</v>
      </c>
      <c r="C53" s="40">
        <v>21</v>
      </c>
      <c r="D53" s="40">
        <v>0</v>
      </c>
      <c r="E53" s="40">
        <v>0</v>
      </c>
      <c r="F53" s="40">
        <v>0</v>
      </c>
      <c r="G53" s="40">
        <v>0</v>
      </c>
      <c r="H53" s="40">
        <v>713190.41</v>
      </c>
      <c r="I53" s="40">
        <v>19</v>
      </c>
      <c r="J53" s="40">
        <v>0</v>
      </c>
      <c r="K53" s="40">
        <v>0</v>
      </c>
      <c r="L53" s="40">
        <v>0</v>
      </c>
      <c r="M53" s="40">
        <v>0</v>
      </c>
    </row>
    <row r="54" spans="1:13" ht="15">
      <c r="A54" s="39" t="s">
        <v>99</v>
      </c>
      <c r="B54" s="40">
        <v>499499.93</v>
      </c>
      <c r="C54" s="40">
        <v>12</v>
      </c>
      <c r="D54" s="40">
        <v>255626.52</v>
      </c>
      <c r="E54" s="40">
        <v>10</v>
      </c>
      <c r="F54" s="40">
        <v>0</v>
      </c>
      <c r="G54" s="40">
        <v>0</v>
      </c>
      <c r="H54" s="40">
        <v>470141.68</v>
      </c>
      <c r="I54" s="40">
        <v>13</v>
      </c>
      <c r="J54" s="40">
        <v>0</v>
      </c>
      <c r="K54" s="40">
        <v>0</v>
      </c>
      <c r="L54" s="40">
        <v>0</v>
      </c>
      <c r="M54" s="40">
        <v>0</v>
      </c>
    </row>
    <row r="55" spans="1:13" ht="15">
      <c r="A55" s="39" t="s">
        <v>100</v>
      </c>
      <c r="B55" s="40">
        <v>397298.83</v>
      </c>
      <c r="C55" s="40">
        <v>18</v>
      </c>
      <c r="D55" s="40">
        <v>302580.16</v>
      </c>
      <c r="E55" s="40">
        <v>25</v>
      </c>
      <c r="F55" s="40">
        <v>135284.54</v>
      </c>
      <c r="G55" s="40">
        <v>10</v>
      </c>
      <c r="H55" s="40">
        <v>419116.78</v>
      </c>
      <c r="I55" s="40">
        <v>21</v>
      </c>
      <c r="J55" s="40">
        <v>376127.07</v>
      </c>
      <c r="K55" s="40">
        <v>28</v>
      </c>
      <c r="L55" s="40">
        <v>153604.48</v>
      </c>
      <c r="M55" s="40">
        <v>14</v>
      </c>
    </row>
    <row r="56" spans="1:13" ht="15">
      <c r="A56" s="39" t="s">
        <v>101</v>
      </c>
      <c r="B56" s="40">
        <v>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</row>
    <row r="57" spans="1:13" ht="15">
      <c r="A57" s="39" t="s">
        <v>102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</row>
    <row r="58" spans="1:13" ht="15">
      <c r="A58" s="39" t="s">
        <v>103</v>
      </c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</row>
    <row r="59" spans="1:13" ht="15">
      <c r="A59" s="39" t="s">
        <v>104</v>
      </c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</row>
    <row r="60" spans="1:13" ht="15">
      <c r="A60" s="39" t="s">
        <v>105</v>
      </c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</row>
    <row r="61" spans="1:13" ht="15">
      <c r="A61" s="39" t="s">
        <v>106</v>
      </c>
      <c r="B61" s="40">
        <v>348246.84</v>
      </c>
      <c r="C61" s="40">
        <v>14</v>
      </c>
      <c r="D61" s="40">
        <v>0</v>
      </c>
      <c r="E61" s="40">
        <v>0</v>
      </c>
      <c r="F61" s="40">
        <v>0</v>
      </c>
      <c r="G61" s="40">
        <v>0</v>
      </c>
      <c r="H61" s="40">
        <v>356417.27</v>
      </c>
      <c r="I61" s="40">
        <v>17</v>
      </c>
      <c r="J61" s="40">
        <v>0</v>
      </c>
      <c r="K61" s="40">
        <v>0</v>
      </c>
      <c r="L61" s="40">
        <v>0</v>
      </c>
      <c r="M61" s="40">
        <v>0</v>
      </c>
    </row>
    <row r="62" spans="1:13" ht="15">
      <c r="A62" s="39" t="s">
        <v>107</v>
      </c>
      <c r="B62" s="40">
        <v>3035589.58</v>
      </c>
      <c r="C62" s="40">
        <v>71</v>
      </c>
      <c r="D62" s="40">
        <v>0</v>
      </c>
      <c r="E62" s="40">
        <v>0</v>
      </c>
      <c r="F62" s="40">
        <v>348681.07</v>
      </c>
      <c r="G62" s="40">
        <v>21</v>
      </c>
      <c r="H62" s="40">
        <v>2835948.71</v>
      </c>
      <c r="I62" s="40">
        <v>70</v>
      </c>
      <c r="J62" s="40">
        <v>0</v>
      </c>
      <c r="K62" s="40">
        <v>0</v>
      </c>
      <c r="L62" s="40">
        <v>335879.4</v>
      </c>
      <c r="M62" s="40">
        <v>19</v>
      </c>
    </row>
    <row r="63" spans="1:13" ht="15">
      <c r="A63" s="39" t="s">
        <v>108</v>
      </c>
      <c r="B63" s="40">
        <v>412566.88</v>
      </c>
      <c r="C63" s="40">
        <v>14</v>
      </c>
      <c r="D63" s="40">
        <v>0</v>
      </c>
      <c r="E63" s="40">
        <v>0</v>
      </c>
      <c r="F63" s="40">
        <v>0</v>
      </c>
      <c r="G63" s="40">
        <v>0</v>
      </c>
      <c r="H63" s="40">
        <v>424091.33</v>
      </c>
      <c r="I63" s="40">
        <v>15</v>
      </c>
      <c r="J63" s="40">
        <v>0</v>
      </c>
      <c r="K63" s="40">
        <v>0</v>
      </c>
      <c r="L63" s="40">
        <v>0</v>
      </c>
      <c r="M63" s="40">
        <v>0</v>
      </c>
    </row>
    <row r="64" spans="1:13" ht="15">
      <c r="A64" s="39" t="s">
        <v>109</v>
      </c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</row>
    <row r="65" spans="1:13" ht="15">
      <c r="A65" s="39" t="s">
        <v>110</v>
      </c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</row>
    <row r="66" spans="1:13" ht="15">
      <c r="A66" s="39" t="s">
        <v>111</v>
      </c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</row>
    <row r="67" spans="1:13" ht="15">
      <c r="A67" s="39" t="s">
        <v>112</v>
      </c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</row>
    <row r="68" spans="1:13" ht="15">
      <c r="A68" s="39" t="s">
        <v>113</v>
      </c>
      <c r="B68" s="40">
        <v>604273.95</v>
      </c>
      <c r="C68" s="40">
        <v>10</v>
      </c>
      <c r="D68" s="40">
        <v>0</v>
      </c>
      <c r="E68" s="40">
        <v>0</v>
      </c>
      <c r="F68" s="40">
        <v>0</v>
      </c>
      <c r="G68" s="40">
        <v>0</v>
      </c>
      <c r="H68" s="40">
        <v>630767.19</v>
      </c>
      <c r="I68" s="40">
        <v>12</v>
      </c>
      <c r="J68" s="40">
        <v>0</v>
      </c>
      <c r="K68" s="40">
        <v>0</v>
      </c>
      <c r="L68" s="40">
        <v>0</v>
      </c>
      <c r="M68" s="40">
        <v>0</v>
      </c>
    </row>
    <row r="69" spans="1:13" ht="15">
      <c r="A69" s="39" t="s">
        <v>114</v>
      </c>
      <c r="B69" s="40">
        <v>0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</row>
    <row r="70" spans="1:13" ht="15">
      <c r="A70" s="39" t="s">
        <v>115</v>
      </c>
      <c r="B70" s="40">
        <v>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</row>
    <row r="71" spans="1:13" ht="15">
      <c r="A71" s="39" t="s">
        <v>116</v>
      </c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</row>
    <row r="72" spans="1:13" ht="15">
      <c r="A72" s="39" t="s">
        <v>117</v>
      </c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</row>
    <row r="73" spans="1:13" ht="15">
      <c r="A73" s="39" t="s">
        <v>118</v>
      </c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</row>
    <row r="74" spans="1:13" ht="15">
      <c r="A74" s="39" t="s">
        <v>119</v>
      </c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</row>
    <row r="75" spans="1:13" ht="15">
      <c r="A75" s="39" t="s">
        <v>120</v>
      </c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</row>
    <row r="76" spans="1:13" ht="15">
      <c r="A76" s="39" t="s">
        <v>121</v>
      </c>
      <c r="B76" s="40">
        <v>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</row>
    <row r="77" spans="1:13" ht="15">
      <c r="A77" s="36" t="s">
        <v>122</v>
      </c>
      <c r="B77" s="36">
        <v>0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</row>
    <row r="78" spans="1:13" ht="15">
      <c r="A78" s="36" t="s">
        <v>123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</row>
    <row r="79" spans="1:13" ht="15">
      <c r="A79" s="36" t="s">
        <v>124</v>
      </c>
      <c r="B79" s="36">
        <v>0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</row>
    <row r="80" spans="1:13" ht="15">
      <c r="A80" s="36" t="s">
        <v>125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</row>
    <row r="81" spans="1:13" ht="15">
      <c r="A81" s="36" t="s">
        <v>126</v>
      </c>
      <c r="B81" s="36">
        <v>0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</row>
    <row r="82" spans="1:13" ht="15">
      <c r="A82" s="36" t="s">
        <v>127</v>
      </c>
      <c r="B82" s="36">
        <v>307883.9</v>
      </c>
      <c r="C82" s="36">
        <v>15</v>
      </c>
      <c r="D82" s="36">
        <v>0</v>
      </c>
      <c r="E82" s="36">
        <v>0</v>
      </c>
      <c r="F82" s="36">
        <v>0</v>
      </c>
      <c r="G82" s="36">
        <v>0</v>
      </c>
      <c r="H82" s="36">
        <v>235145.45</v>
      </c>
      <c r="I82" s="36">
        <v>13</v>
      </c>
      <c r="J82" s="36">
        <v>0</v>
      </c>
      <c r="K82" s="36">
        <v>0</v>
      </c>
      <c r="L82" s="36">
        <v>0</v>
      </c>
      <c r="M82" s="36">
        <v>0</v>
      </c>
    </row>
    <row r="83" spans="1:13" ht="15">
      <c r="A83" s="36" t="s">
        <v>128</v>
      </c>
      <c r="B83" s="36">
        <v>2037034.95</v>
      </c>
      <c r="C83" s="36">
        <v>36</v>
      </c>
      <c r="D83" s="36">
        <v>1516710.02</v>
      </c>
      <c r="E83" s="36">
        <v>18</v>
      </c>
      <c r="F83" s="36">
        <v>384212.25</v>
      </c>
      <c r="G83" s="36">
        <v>16</v>
      </c>
      <c r="H83" s="36">
        <v>2230283.34</v>
      </c>
      <c r="I83" s="36">
        <v>42</v>
      </c>
      <c r="J83" s="36">
        <v>1752493.59</v>
      </c>
      <c r="K83" s="36">
        <v>22</v>
      </c>
      <c r="L83" s="36">
        <v>398569.22</v>
      </c>
      <c r="M83" s="36">
        <v>18</v>
      </c>
    </row>
    <row r="84" spans="1:13" ht="15">
      <c r="A84" s="36" t="s">
        <v>129</v>
      </c>
      <c r="B84" s="36">
        <v>0</v>
      </c>
      <c r="C84" s="36">
        <v>0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</row>
    <row r="85" spans="1:13" ht="15">
      <c r="A85" s="36" t="s">
        <v>130</v>
      </c>
      <c r="B85" s="36">
        <v>0</v>
      </c>
      <c r="C85" s="36">
        <v>0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</row>
    <row r="86" spans="1:13" ht="15">
      <c r="A86" s="36" t="s">
        <v>131</v>
      </c>
      <c r="B86" s="36">
        <v>493445.64</v>
      </c>
      <c r="C86" s="36">
        <v>14</v>
      </c>
      <c r="D86" s="36">
        <v>0</v>
      </c>
      <c r="E86" s="36">
        <v>0</v>
      </c>
      <c r="F86" s="36">
        <v>0</v>
      </c>
      <c r="G86" s="36">
        <v>0</v>
      </c>
      <c r="H86" s="36">
        <v>467081.03</v>
      </c>
      <c r="I86" s="36">
        <v>14</v>
      </c>
      <c r="J86" s="36">
        <v>0</v>
      </c>
      <c r="K86" s="36">
        <v>0</v>
      </c>
      <c r="L86" s="36">
        <v>0</v>
      </c>
      <c r="M86" s="36">
        <v>0</v>
      </c>
    </row>
    <row r="87" spans="1:13" ht="15">
      <c r="A87" s="36" t="s">
        <v>132</v>
      </c>
      <c r="B87" s="36">
        <v>0</v>
      </c>
      <c r="C87" s="36">
        <v>0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</row>
    <row r="88" spans="1:13" ht="15">
      <c r="A88" s="36" t="s">
        <v>133</v>
      </c>
      <c r="B88" s="36">
        <v>0</v>
      </c>
      <c r="C88" s="36">
        <v>0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</row>
    <row r="89" spans="1:13" ht="15">
      <c r="A89" s="36" t="s">
        <v>134</v>
      </c>
      <c r="B89" s="36">
        <v>0</v>
      </c>
      <c r="C89" s="36">
        <v>0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</row>
    <row r="90" spans="1:13" ht="15">
      <c r="A90" s="36" t="s">
        <v>135</v>
      </c>
      <c r="B90" s="36">
        <v>0</v>
      </c>
      <c r="C90" s="36">
        <v>0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</row>
    <row r="91" spans="1:13" ht="15">
      <c r="A91" s="36" t="s">
        <v>136</v>
      </c>
      <c r="B91" s="36">
        <v>0</v>
      </c>
      <c r="C91" s="36">
        <v>0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</row>
    <row r="92" spans="1:13" ht="15">
      <c r="A92" s="36" t="s">
        <v>137</v>
      </c>
      <c r="B92" s="36">
        <v>0</v>
      </c>
      <c r="C92" s="36">
        <v>0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</row>
    <row r="93" spans="1:13" ht="15">
      <c r="A93" s="36" t="s">
        <v>138</v>
      </c>
      <c r="B93" s="36">
        <v>0</v>
      </c>
      <c r="C93" s="36">
        <v>0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</row>
    <row r="94" spans="1:13" ht="15">
      <c r="A94" s="36" t="s">
        <v>139</v>
      </c>
      <c r="B94" s="36">
        <v>0</v>
      </c>
      <c r="C94" s="36">
        <v>0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</row>
    <row r="95" spans="1:13" ht="15">
      <c r="A95" s="36" t="s">
        <v>140</v>
      </c>
      <c r="B95" s="36">
        <v>330315.08</v>
      </c>
      <c r="C95" s="36">
        <v>13</v>
      </c>
      <c r="D95" s="36">
        <v>0</v>
      </c>
      <c r="E95" s="36">
        <v>0</v>
      </c>
      <c r="F95" s="36">
        <v>0</v>
      </c>
      <c r="G95" s="36">
        <v>0</v>
      </c>
      <c r="H95" s="36">
        <v>316099.29</v>
      </c>
      <c r="I95" s="36">
        <v>10</v>
      </c>
      <c r="J95" s="36">
        <v>0</v>
      </c>
      <c r="K95" s="36">
        <v>0</v>
      </c>
      <c r="L95" s="36">
        <v>0</v>
      </c>
      <c r="M95" s="36">
        <v>0</v>
      </c>
    </row>
    <row r="96" spans="1:13" ht="15">
      <c r="A96" s="36" t="s">
        <v>141</v>
      </c>
      <c r="B96" s="36">
        <v>274547.33</v>
      </c>
      <c r="C96" s="36">
        <v>14</v>
      </c>
      <c r="D96" s="36">
        <v>0</v>
      </c>
      <c r="E96" s="36">
        <v>0</v>
      </c>
      <c r="F96" s="36">
        <v>0</v>
      </c>
      <c r="G96" s="36">
        <v>0</v>
      </c>
      <c r="H96" s="36">
        <v>224066.01</v>
      </c>
      <c r="I96" s="36">
        <v>12</v>
      </c>
      <c r="J96" s="36">
        <v>0</v>
      </c>
      <c r="K96" s="36">
        <v>0</v>
      </c>
      <c r="L96" s="36">
        <v>0</v>
      </c>
      <c r="M96" s="36">
        <v>0</v>
      </c>
    </row>
    <row r="97" spans="1:13" ht="15">
      <c r="A97" s="36" t="s">
        <v>142</v>
      </c>
      <c r="B97" s="36">
        <v>938659.87</v>
      </c>
      <c r="C97" s="36">
        <v>27</v>
      </c>
      <c r="D97" s="36">
        <v>1070132.61</v>
      </c>
      <c r="E97" s="36">
        <v>38</v>
      </c>
      <c r="F97" s="36">
        <v>450596.37</v>
      </c>
      <c r="G97" s="36">
        <v>23</v>
      </c>
      <c r="H97" s="36">
        <v>1005713.71</v>
      </c>
      <c r="I97" s="36">
        <v>28</v>
      </c>
      <c r="J97" s="36">
        <v>1064536.29</v>
      </c>
      <c r="K97" s="36">
        <v>41</v>
      </c>
      <c r="L97" s="36">
        <v>442652.78</v>
      </c>
      <c r="M97" s="36">
        <v>23</v>
      </c>
    </row>
    <row r="98" spans="1:13" ht="15">
      <c r="A98" s="36" t="s">
        <v>143</v>
      </c>
      <c r="B98" s="36">
        <v>0</v>
      </c>
      <c r="C98" s="36">
        <v>0</v>
      </c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</row>
    <row r="99" spans="1:13" ht="15">
      <c r="A99" s="36" t="s">
        <v>144</v>
      </c>
      <c r="B99" s="36">
        <v>0</v>
      </c>
      <c r="C99" s="36">
        <v>0</v>
      </c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</row>
    <row r="100" spans="1:13" ht="15">
      <c r="A100" s="36" t="s">
        <v>145</v>
      </c>
      <c r="B100" s="36">
        <v>0</v>
      </c>
      <c r="C100" s="36">
        <v>0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</row>
    <row r="101" spans="1:13" ht="15">
      <c r="A101" s="36" t="s">
        <v>146</v>
      </c>
      <c r="B101" s="36">
        <v>0</v>
      </c>
      <c r="C101" s="36">
        <v>0</v>
      </c>
      <c r="D101" s="36"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</row>
    <row r="102" spans="1:13" ht="15">
      <c r="A102" s="36" t="s">
        <v>147</v>
      </c>
      <c r="B102" s="36">
        <v>234321.58</v>
      </c>
      <c r="C102" s="36">
        <v>12</v>
      </c>
      <c r="D102" s="36">
        <v>100390.3</v>
      </c>
      <c r="E102" s="36">
        <v>11</v>
      </c>
      <c r="F102" s="36">
        <v>0</v>
      </c>
      <c r="G102" s="36">
        <v>0</v>
      </c>
      <c r="H102" s="36">
        <v>225377.87</v>
      </c>
      <c r="I102" s="36">
        <v>12</v>
      </c>
      <c r="J102" s="36">
        <v>75636.12</v>
      </c>
      <c r="K102" s="36">
        <v>14</v>
      </c>
      <c r="L102" s="36">
        <v>0</v>
      </c>
      <c r="M102" s="36">
        <v>0</v>
      </c>
    </row>
    <row r="103" spans="1:13" ht="15">
      <c r="A103" s="36" t="s">
        <v>148</v>
      </c>
      <c r="B103" s="36">
        <v>0</v>
      </c>
      <c r="C103" s="36">
        <v>0</v>
      </c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</row>
    <row r="104" spans="1:13" ht="15">
      <c r="A104" s="36" t="s">
        <v>149</v>
      </c>
      <c r="B104" s="36">
        <v>1059364.33</v>
      </c>
      <c r="C104" s="36">
        <v>35</v>
      </c>
      <c r="D104" s="36">
        <v>414684.66</v>
      </c>
      <c r="E104" s="36">
        <v>27</v>
      </c>
      <c r="F104" s="36">
        <v>315835.69</v>
      </c>
      <c r="G104" s="36">
        <v>19</v>
      </c>
      <c r="H104" s="36">
        <v>1051766.89</v>
      </c>
      <c r="I104" s="36">
        <v>38</v>
      </c>
      <c r="J104" s="36">
        <v>438869.68</v>
      </c>
      <c r="K104" s="36">
        <v>32</v>
      </c>
      <c r="L104" s="36">
        <v>283176.73</v>
      </c>
      <c r="M104" s="36">
        <v>23</v>
      </c>
    </row>
    <row r="105" spans="1:13" ht="15">
      <c r="A105" s="36" t="s">
        <v>150</v>
      </c>
      <c r="B105" s="36">
        <v>0</v>
      </c>
      <c r="C105" s="36">
        <v>0</v>
      </c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</row>
    <row r="106" spans="1:13" ht="15">
      <c r="A106" s="36" t="s">
        <v>151</v>
      </c>
      <c r="B106" s="36">
        <v>963907</v>
      </c>
      <c r="C106" s="36">
        <v>26</v>
      </c>
      <c r="D106" s="36">
        <v>0</v>
      </c>
      <c r="E106" s="36">
        <v>0</v>
      </c>
      <c r="F106" s="36">
        <v>93646.11</v>
      </c>
      <c r="G106" s="36">
        <v>12</v>
      </c>
      <c r="H106" s="36">
        <v>964981.93</v>
      </c>
      <c r="I106" s="36">
        <v>29</v>
      </c>
      <c r="J106" s="36">
        <v>156892.56</v>
      </c>
      <c r="K106" s="36">
        <v>11</v>
      </c>
      <c r="L106" s="36">
        <v>100860.07</v>
      </c>
      <c r="M106" s="36">
        <v>15</v>
      </c>
    </row>
    <row r="107" spans="1:13" ht="15">
      <c r="A107" s="36" t="s">
        <v>152</v>
      </c>
      <c r="B107" s="36">
        <v>2766803.56</v>
      </c>
      <c r="C107" s="36">
        <v>53</v>
      </c>
      <c r="D107" s="36">
        <v>3247898.35</v>
      </c>
      <c r="E107" s="36">
        <v>37</v>
      </c>
      <c r="F107" s="36">
        <v>712339.78</v>
      </c>
      <c r="G107" s="36">
        <v>33</v>
      </c>
      <c r="H107" s="36">
        <v>2597861.19</v>
      </c>
      <c r="I107" s="36">
        <v>55</v>
      </c>
      <c r="J107" s="36">
        <v>2682444.65</v>
      </c>
      <c r="K107" s="36">
        <v>32</v>
      </c>
      <c r="L107" s="36">
        <v>675157.38</v>
      </c>
      <c r="M107" s="36">
        <v>33</v>
      </c>
    </row>
    <row r="108" spans="1:13" ht="15">
      <c r="A108" s="36" t="s">
        <v>153</v>
      </c>
      <c r="B108" s="36">
        <v>0</v>
      </c>
      <c r="C108" s="36">
        <v>0</v>
      </c>
      <c r="D108" s="36">
        <v>0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</row>
    <row r="109" spans="1:13" ht="15">
      <c r="A109" s="36" t="s">
        <v>154</v>
      </c>
      <c r="B109" s="36">
        <v>0</v>
      </c>
      <c r="C109" s="36">
        <v>0</v>
      </c>
      <c r="D109" s="36">
        <v>0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</row>
    <row r="110" spans="1:13" ht="15">
      <c r="A110" s="36" t="s">
        <v>155</v>
      </c>
      <c r="B110" s="36">
        <v>0</v>
      </c>
      <c r="C110" s="36">
        <v>0</v>
      </c>
      <c r="D110" s="36">
        <v>0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</row>
    <row r="111" spans="1:13" ht="15">
      <c r="A111" s="36" t="s">
        <v>156</v>
      </c>
      <c r="B111" s="36">
        <v>2181037.72</v>
      </c>
      <c r="C111" s="36">
        <v>50</v>
      </c>
      <c r="D111" s="36">
        <v>896174.4</v>
      </c>
      <c r="E111" s="36">
        <v>10</v>
      </c>
      <c r="F111" s="36">
        <v>377169.76</v>
      </c>
      <c r="G111" s="36">
        <v>24</v>
      </c>
      <c r="H111" s="36">
        <v>2121187.96</v>
      </c>
      <c r="I111" s="36">
        <v>48</v>
      </c>
      <c r="J111" s="36">
        <v>0</v>
      </c>
      <c r="K111" s="36">
        <v>0</v>
      </c>
      <c r="L111" s="36">
        <v>373105.92</v>
      </c>
      <c r="M111" s="36">
        <v>22</v>
      </c>
    </row>
    <row r="112" spans="1:13" ht="15">
      <c r="A112" s="36" t="s">
        <v>157</v>
      </c>
      <c r="B112" s="36">
        <v>0</v>
      </c>
      <c r="C112" s="36">
        <v>0</v>
      </c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</row>
    <row r="113" spans="1:13" ht="15">
      <c r="A113" s="36" t="s">
        <v>158</v>
      </c>
      <c r="B113" s="36">
        <v>0</v>
      </c>
      <c r="C113" s="36">
        <v>0</v>
      </c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</row>
    <row r="114" spans="1:13" ht="15">
      <c r="A114" s="36" t="s">
        <v>159</v>
      </c>
      <c r="B114" s="36">
        <v>926320.1</v>
      </c>
      <c r="C114" s="36">
        <v>22</v>
      </c>
      <c r="D114" s="36">
        <v>0</v>
      </c>
      <c r="E114" s="36">
        <v>0</v>
      </c>
      <c r="F114" s="36">
        <v>0</v>
      </c>
      <c r="G114" s="36">
        <v>0</v>
      </c>
      <c r="H114" s="36">
        <v>958221.55</v>
      </c>
      <c r="I114" s="36">
        <v>22</v>
      </c>
      <c r="J114" s="36">
        <v>0</v>
      </c>
      <c r="K114" s="36">
        <v>0</v>
      </c>
      <c r="L114" s="36">
        <v>0</v>
      </c>
      <c r="M114" s="36">
        <v>0</v>
      </c>
    </row>
    <row r="115" spans="1:13" ht="15">
      <c r="A115" s="36" t="s">
        <v>160</v>
      </c>
      <c r="B115" s="36">
        <v>0</v>
      </c>
      <c r="C115" s="36">
        <v>0</v>
      </c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</row>
    <row r="116" spans="1:13" ht="15">
      <c r="A116" s="36" t="s">
        <v>161</v>
      </c>
      <c r="B116" s="36">
        <v>0</v>
      </c>
      <c r="C116" s="36">
        <v>0</v>
      </c>
      <c r="D116" s="36">
        <v>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</row>
    <row r="117" spans="1:13" ht="15">
      <c r="A117" s="36" t="s">
        <v>162</v>
      </c>
      <c r="B117" s="36">
        <v>2252047.59</v>
      </c>
      <c r="C117" s="36">
        <v>52</v>
      </c>
      <c r="D117" s="36">
        <v>0</v>
      </c>
      <c r="E117" s="36">
        <v>0</v>
      </c>
      <c r="F117" s="36">
        <v>360068.01</v>
      </c>
      <c r="G117" s="36">
        <v>25</v>
      </c>
      <c r="H117" s="36">
        <v>2316165.92</v>
      </c>
      <c r="I117" s="36">
        <v>54</v>
      </c>
      <c r="J117" s="36">
        <v>556733.83</v>
      </c>
      <c r="K117" s="36">
        <v>10</v>
      </c>
      <c r="L117" s="36">
        <v>416123.76</v>
      </c>
      <c r="M117" s="36">
        <v>25</v>
      </c>
    </row>
    <row r="118" spans="1:13" ht="15">
      <c r="A118" s="36" t="s">
        <v>163</v>
      </c>
      <c r="B118" s="36">
        <v>0</v>
      </c>
      <c r="C118" s="36">
        <v>0</v>
      </c>
      <c r="D118" s="36">
        <v>0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</row>
    <row r="119" spans="1:13" ht="15">
      <c r="A119" s="36" t="s">
        <v>164</v>
      </c>
      <c r="B119" s="36">
        <v>0</v>
      </c>
      <c r="C119" s="36">
        <v>0</v>
      </c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</row>
    <row r="120" spans="1:13" ht="15">
      <c r="A120" s="36" t="s">
        <v>165</v>
      </c>
      <c r="B120" s="36">
        <v>1140874.53</v>
      </c>
      <c r="C120" s="36">
        <v>29</v>
      </c>
      <c r="D120" s="36">
        <v>142651.24</v>
      </c>
      <c r="E120" s="36">
        <v>12</v>
      </c>
      <c r="F120" s="36">
        <v>109281.36</v>
      </c>
      <c r="G120" s="36">
        <v>12</v>
      </c>
      <c r="H120" s="36">
        <v>1119915.28</v>
      </c>
      <c r="I120" s="36">
        <v>28</v>
      </c>
      <c r="J120" s="36">
        <v>143301.84</v>
      </c>
      <c r="K120" s="36">
        <v>12</v>
      </c>
      <c r="L120" s="36">
        <v>93221.3</v>
      </c>
      <c r="M120" s="36">
        <v>14</v>
      </c>
    </row>
    <row r="121" spans="1:13" ht="15">
      <c r="A121" s="36" t="s">
        <v>166</v>
      </c>
      <c r="B121" s="36">
        <v>0</v>
      </c>
      <c r="C121" s="36">
        <v>0</v>
      </c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</row>
    <row r="122" spans="1:13" ht="15">
      <c r="A122" s="36" t="s">
        <v>167</v>
      </c>
      <c r="B122" s="36">
        <v>0</v>
      </c>
      <c r="C122" s="36">
        <v>0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</row>
    <row r="123" spans="1:13" ht="15">
      <c r="A123" s="36" t="s">
        <v>168</v>
      </c>
      <c r="B123" s="36">
        <v>0</v>
      </c>
      <c r="C123" s="36">
        <v>0</v>
      </c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</row>
    <row r="124" spans="1:13" ht="15">
      <c r="A124" s="36" t="s">
        <v>169</v>
      </c>
      <c r="B124" s="36">
        <v>0</v>
      </c>
      <c r="C124" s="36">
        <v>0</v>
      </c>
      <c r="D124" s="36"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</row>
    <row r="125" spans="1:13" ht="15">
      <c r="A125" s="36" t="s">
        <v>170</v>
      </c>
      <c r="B125" s="36">
        <v>0</v>
      </c>
      <c r="C125" s="36">
        <v>0</v>
      </c>
      <c r="D125" s="36">
        <v>0</v>
      </c>
      <c r="E125" s="36">
        <v>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</row>
    <row r="126" spans="1:13" ht="15">
      <c r="A126" s="36" t="s">
        <v>171</v>
      </c>
      <c r="B126" s="36">
        <v>0</v>
      </c>
      <c r="C126" s="36">
        <v>0</v>
      </c>
      <c r="D126" s="36">
        <v>0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</row>
    <row r="127" spans="1:13" ht="15">
      <c r="A127" s="36" t="s">
        <v>172</v>
      </c>
      <c r="B127" s="36">
        <v>827580.4</v>
      </c>
      <c r="C127" s="36">
        <v>33</v>
      </c>
      <c r="D127" s="36">
        <v>0</v>
      </c>
      <c r="E127" s="36">
        <v>0</v>
      </c>
      <c r="F127" s="36">
        <v>112338.38</v>
      </c>
      <c r="G127" s="36">
        <v>16</v>
      </c>
      <c r="H127" s="36">
        <v>828606.65</v>
      </c>
      <c r="I127" s="36">
        <v>31</v>
      </c>
      <c r="J127" s="36">
        <v>0</v>
      </c>
      <c r="K127" s="36">
        <v>0</v>
      </c>
      <c r="L127" s="36">
        <v>130532.9</v>
      </c>
      <c r="M127" s="36">
        <v>15</v>
      </c>
    </row>
    <row r="128" spans="1:13" ht="15">
      <c r="A128" s="36" t="s">
        <v>173</v>
      </c>
      <c r="B128" s="36">
        <v>0</v>
      </c>
      <c r="C128" s="36">
        <v>0</v>
      </c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</row>
    <row r="129" spans="1:13" ht="15">
      <c r="A129" s="36" t="s">
        <v>174</v>
      </c>
      <c r="B129" s="36">
        <v>0</v>
      </c>
      <c r="C129" s="36">
        <v>0</v>
      </c>
      <c r="D129" s="36">
        <v>149036.11</v>
      </c>
      <c r="E129" s="36">
        <v>12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</row>
    <row r="130" spans="1:13" ht="15">
      <c r="A130" s="36" t="s">
        <v>175</v>
      </c>
      <c r="B130" s="36">
        <v>282431.22</v>
      </c>
      <c r="C130" s="36">
        <v>20</v>
      </c>
      <c r="D130" s="36">
        <v>0</v>
      </c>
      <c r="E130" s="36">
        <v>0</v>
      </c>
      <c r="F130" s="36">
        <v>0</v>
      </c>
      <c r="G130" s="36">
        <v>0</v>
      </c>
      <c r="H130" s="36">
        <v>280539.16</v>
      </c>
      <c r="I130" s="36">
        <v>17</v>
      </c>
      <c r="J130" s="36">
        <v>0</v>
      </c>
      <c r="K130" s="36">
        <v>0</v>
      </c>
      <c r="L130" s="36">
        <v>0</v>
      </c>
      <c r="M130" s="36">
        <v>0</v>
      </c>
    </row>
    <row r="131" spans="1:13" ht="15">
      <c r="A131" s="36" t="s">
        <v>176</v>
      </c>
      <c r="B131" s="36">
        <v>0</v>
      </c>
      <c r="C131" s="36">
        <v>0</v>
      </c>
      <c r="D131" s="36">
        <v>0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</row>
    <row r="132" spans="1:13" ht="15">
      <c r="A132" s="36" t="s">
        <v>177</v>
      </c>
      <c r="B132" s="36">
        <v>0</v>
      </c>
      <c r="C132" s="36">
        <v>0</v>
      </c>
      <c r="D132" s="36">
        <v>0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</row>
    <row r="133" spans="1:13" ht="15">
      <c r="A133" s="36" t="s">
        <v>178</v>
      </c>
      <c r="B133" s="36">
        <v>0</v>
      </c>
      <c r="C133" s="36">
        <v>0</v>
      </c>
      <c r="D133" s="36">
        <v>0</v>
      </c>
      <c r="E133" s="36">
        <v>0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</row>
    <row r="134" spans="1:13" ht="15">
      <c r="A134" s="36" t="s">
        <v>179</v>
      </c>
      <c r="B134" s="36">
        <v>0</v>
      </c>
      <c r="C134" s="36">
        <v>0</v>
      </c>
      <c r="D134" s="36">
        <v>0</v>
      </c>
      <c r="E134" s="36">
        <v>0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</row>
    <row r="135" spans="1:13" ht="15">
      <c r="A135" s="36" t="s">
        <v>180</v>
      </c>
      <c r="B135" s="36">
        <v>0</v>
      </c>
      <c r="C135" s="36">
        <v>0</v>
      </c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</row>
    <row r="136" spans="1:13" ht="15">
      <c r="A136" s="36" t="s">
        <v>181</v>
      </c>
      <c r="B136" s="36">
        <v>0</v>
      </c>
      <c r="C136" s="36">
        <v>0</v>
      </c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</row>
    <row r="137" spans="1:13" ht="15">
      <c r="A137" s="36" t="s">
        <v>182</v>
      </c>
      <c r="B137" s="36">
        <v>0</v>
      </c>
      <c r="C137" s="36">
        <v>0</v>
      </c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</row>
    <row r="138" spans="1:13" ht="15">
      <c r="A138" s="36" t="s">
        <v>183</v>
      </c>
      <c r="B138" s="36">
        <v>0</v>
      </c>
      <c r="C138" s="36">
        <v>0</v>
      </c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</row>
    <row r="139" spans="1:13" ht="15">
      <c r="A139" s="36" t="s">
        <v>184</v>
      </c>
      <c r="B139" s="36">
        <v>0</v>
      </c>
      <c r="C139" s="36">
        <v>0</v>
      </c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</row>
    <row r="140" spans="1:13" ht="15">
      <c r="A140" s="36" t="s">
        <v>185</v>
      </c>
      <c r="B140" s="36">
        <v>0</v>
      </c>
      <c r="C140" s="36">
        <v>0</v>
      </c>
      <c r="D140" s="36">
        <v>0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</row>
    <row r="141" spans="1:13" ht="15">
      <c r="A141" s="36" t="s">
        <v>186</v>
      </c>
      <c r="B141" s="36">
        <v>0</v>
      </c>
      <c r="C141" s="36">
        <v>0</v>
      </c>
      <c r="D141" s="36">
        <v>0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</row>
    <row r="142" spans="1:13" ht="15">
      <c r="A142" s="36" t="s">
        <v>187</v>
      </c>
      <c r="B142" s="36">
        <v>224373.63</v>
      </c>
      <c r="C142" s="36">
        <v>14</v>
      </c>
      <c r="D142" s="36">
        <v>0</v>
      </c>
      <c r="E142" s="36">
        <v>0</v>
      </c>
      <c r="F142" s="36">
        <v>0</v>
      </c>
      <c r="G142" s="36">
        <v>0</v>
      </c>
      <c r="H142" s="36">
        <v>200895.54</v>
      </c>
      <c r="I142" s="36">
        <v>12</v>
      </c>
      <c r="J142" s="36">
        <v>0</v>
      </c>
      <c r="K142" s="36">
        <v>0</v>
      </c>
      <c r="L142" s="36">
        <v>0</v>
      </c>
      <c r="M142" s="36">
        <v>0</v>
      </c>
    </row>
    <row r="143" spans="1:13" ht="15">
      <c r="A143" s="36" t="s">
        <v>188</v>
      </c>
      <c r="B143" s="36">
        <v>0</v>
      </c>
      <c r="C143" s="36">
        <v>0</v>
      </c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</row>
    <row r="144" spans="1:13" ht="15">
      <c r="A144" s="36" t="s">
        <v>189</v>
      </c>
      <c r="B144" s="36">
        <v>0</v>
      </c>
      <c r="C144" s="36">
        <v>0</v>
      </c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</row>
    <row r="145" spans="1:13" ht="15">
      <c r="A145" s="36" t="s">
        <v>190</v>
      </c>
      <c r="B145" s="36">
        <v>153448.46</v>
      </c>
      <c r="C145" s="36">
        <v>10</v>
      </c>
      <c r="D145" s="36">
        <v>0</v>
      </c>
      <c r="E145" s="36">
        <v>0</v>
      </c>
      <c r="F145" s="36">
        <v>0</v>
      </c>
      <c r="G145" s="36">
        <v>0</v>
      </c>
      <c r="H145" s="36">
        <v>203857.17</v>
      </c>
      <c r="I145" s="36">
        <v>13</v>
      </c>
      <c r="J145" s="36">
        <v>0</v>
      </c>
      <c r="K145" s="36">
        <v>0</v>
      </c>
      <c r="L145" s="36">
        <v>0</v>
      </c>
      <c r="M145" s="36">
        <v>0</v>
      </c>
    </row>
    <row r="146" spans="1:13" ht="15">
      <c r="A146" s="36" t="s">
        <v>191</v>
      </c>
      <c r="B146" s="36">
        <v>543939.47</v>
      </c>
      <c r="C146" s="36">
        <v>24</v>
      </c>
      <c r="D146" s="36">
        <v>0</v>
      </c>
      <c r="E146" s="36">
        <v>0</v>
      </c>
      <c r="F146" s="36">
        <v>0</v>
      </c>
      <c r="G146" s="36">
        <v>0</v>
      </c>
      <c r="H146" s="36">
        <v>580977.53</v>
      </c>
      <c r="I146" s="36">
        <v>25</v>
      </c>
      <c r="J146" s="36">
        <v>0</v>
      </c>
      <c r="K146" s="36">
        <v>0</v>
      </c>
      <c r="L146" s="36">
        <v>50869.65</v>
      </c>
      <c r="M146" s="36">
        <v>10</v>
      </c>
    </row>
    <row r="147" spans="1:13" ht="15">
      <c r="A147" s="36" t="s">
        <v>192</v>
      </c>
      <c r="B147" s="36">
        <v>0</v>
      </c>
      <c r="C147" s="36">
        <v>0</v>
      </c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</row>
    <row r="148" spans="1:13" ht="15">
      <c r="A148" s="36" t="s">
        <v>193</v>
      </c>
      <c r="B148" s="36">
        <v>0</v>
      </c>
      <c r="C148" s="36">
        <v>0</v>
      </c>
      <c r="D148" s="36">
        <v>0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</row>
    <row r="149" spans="1:13" ht="15">
      <c r="A149" s="36" t="s">
        <v>194</v>
      </c>
      <c r="B149" s="36">
        <v>0</v>
      </c>
      <c r="C149" s="36">
        <v>0</v>
      </c>
      <c r="D149" s="36">
        <v>0</v>
      </c>
      <c r="E149" s="36">
        <v>0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6">
        <v>0</v>
      </c>
    </row>
    <row r="150" spans="1:13" ht="15">
      <c r="A150" s="36" t="s">
        <v>195</v>
      </c>
      <c r="B150" s="36">
        <v>0</v>
      </c>
      <c r="C150" s="36">
        <v>0</v>
      </c>
      <c r="D150" s="36">
        <v>0</v>
      </c>
      <c r="E150" s="36">
        <v>0</v>
      </c>
      <c r="F150" s="36">
        <v>0</v>
      </c>
      <c r="G150" s="36">
        <v>0</v>
      </c>
      <c r="H150" s="36">
        <v>296119.94</v>
      </c>
      <c r="I150" s="36">
        <v>10</v>
      </c>
      <c r="J150" s="36">
        <v>0</v>
      </c>
      <c r="K150" s="36">
        <v>0</v>
      </c>
      <c r="L150" s="36">
        <v>0</v>
      </c>
      <c r="M150" s="36">
        <v>0</v>
      </c>
    </row>
    <row r="151" spans="1:13" ht="15">
      <c r="A151" s="36" t="s">
        <v>196</v>
      </c>
      <c r="B151" s="36">
        <v>0</v>
      </c>
      <c r="C151" s="36">
        <v>0</v>
      </c>
      <c r="D151" s="36">
        <v>0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</row>
    <row r="152" spans="1:13" ht="15">
      <c r="A152" s="36" t="s">
        <v>197</v>
      </c>
      <c r="B152" s="36">
        <v>0</v>
      </c>
      <c r="C152" s="36">
        <v>0</v>
      </c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</row>
    <row r="153" spans="1:13" ht="15">
      <c r="A153" s="36" t="s">
        <v>198</v>
      </c>
      <c r="B153" s="36">
        <v>384232.62</v>
      </c>
      <c r="C153" s="36">
        <v>25</v>
      </c>
      <c r="D153" s="36">
        <v>0</v>
      </c>
      <c r="E153" s="36">
        <v>0</v>
      </c>
      <c r="F153" s="36">
        <v>75484.42</v>
      </c>
      <c r="G153" s="36">
        <v>11</v>
      </c>
      <c r="H153" s="36">
        <v>446993.37</v>
      </c>
      <c r="I153" s="36">
        <v>29</v>
      </c>
      <c r="J153" s="36">
        <v>0</v>
      </c>
      <c r="K153" s="36">
        <v>0</v>
      </c>
      <c r="L153" s="36">
        <v>100028.65</v>
      </c>
      <c r="M153" s="36">
        <v>12</v>
      </c>
    </row>
    <row r="154" spans="1:13" ht="15">
      <c r="A154" s="36" t="s">
        <v>199</v>
      </c>
      <c r="B154" s="36">
        <v>354429.01</v>
      </c>
      <c r="C154" s="36">
        <v>10</v>
      </c>
      <c r="D154" s="36">
        <v>0</v>
      </c>
      <c r="E154" s="36">
        <v>0</v>
      </c>
      <c r="F154" s="36">
        <v>0</v>
      </c>
      <c r="G154" s="36">
        <v>0</v>
      </c>
      <c r="H154" s="36">
        <v>312859.4</v>
      </c>
      <c r="I154" s="36">
        <v>10</v>
      </c>
      <c r="J154" s="36">
        <v>0</v>
      </c>
      <c r="K154" s="36">
        <v>0</v>
      </c>
      <c r="L154" s="36">
        <v>0</v>
      </c>
      <c r="M154" s="36">
        <v>0</v>
      </c>
    </row>
    <row r="155" spans="1:13" ht="15">
      <c r="A155" s="36" t="s">
        <v>200</v>
      </c>
      <c r="B155" s="36">
        <v>0</v>
      </c>
      <c r="C155" s="36">
        <v>0</v>
      </c>
      <c r="D155" s="36">
        <v>0</v>
      </c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</row>
    <row r="156" spans="1:13" ht="15">
      <c r="A156" s="36" t="s">
        <v>201</v>
      </c>
      <c r="B156" s="36">
        <v>4112337.34</v>
      </c>
      <c r="C156" s="36">
        <v>98</v>
      </c>
      <c r="D156" s="36">
        <v>1165827.19</v>
      </c>
      <c r="E156" s="36">
        <v>15</v>
      </c>
      <c r="F156" s="36">
        <v>493962.43</v>
      </c>
      <c r="G156" s="36">
        <v>41</v>
      </c>
      <c r="H156" s="36">
        <v>3959531.41</v>
      </c>
      <c r="I156" s="36">
        <v>102</v>
      </c>
      <c r="J156" s="36">
        <v>1091079.14</v>
      </c>
      <c r="K156" s="36">
        <v>15</v>
      </c>
      <c r="L156" s="36">
        <v>488156.45</v>
      </c>
      <c r="M156" s="36">
        <v>42</v>
      </c>
    </row>
    <row r="157" spans="1:13" ht="15">
      <c r="A157" s="36" t="s">
        <v>202</v>
      </c>
      <c r="B157" s="36">
        <v>0</v>
      </c>
      <c r="C157" s="36">
        <v>0</v>
      </c>
      <c r="D157" s="36">
        <v>0</v>
      </c>
      <c r="E157" s="36">
        <v>0</v>
      </c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6">
        <v>0</v>
      </c>
    </row>
    <row r="158" spans="1:13" ht="15">
      <c r="A158" s="36" t="s">
        <v>203</v>
      </c>
      <c r="B158" s="36">
        <v>0</v>
      </c>
      <c r="C158" s="36">
        <v>0</v>
      </c>
      <c r="D158" s="36">
        <v>0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</row>
    <row r="159" spans="1:13" ht="15">
      <c r="A159" s="36" t="s">
        <v>204</v>
      </c>
      <c r="B159" s="36">
        <v>0</v>
      </c>
      <c r="C159" s="36">
        <v>0</v>
      </c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</row>
    <row r="160" spans="1:13" ht="15">
      <c r="A160" s="36" t="s">
        <v>205</v>
      </c>
      <c r="B160" s="36">
        <v>0</v>
      </c>
      <c r="C160" s="36">
        <v>0</v>
      </c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</row>
    <row r="161" spans="1:13" ht="15">
      <c r="A161" s="36" t="s">
        <v>206</v>
      </c>
      <c r="B161" s="36">
        <v>0</v>
      </c>
      <c r="C161" s="36">
        <v>0</v>
      </c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</row>
    <row r="162" spans="1:13" ht="15">
      <c r="A162" s="36" t="s">
        <v>207</v>
      </c>
      <c r="B162" s="36">
        <v>0</v>
      </c>
      <c r="C162" s="36">
        <v>0</v>
      </c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</row>
    <row r="163" spans="1:13" ht="15">
      <c r="A163" s="36" t="s">
        <v>208</v>
      </c>
      <c r="B163" s="36">
        <v>0</v>
      </c>
      <c r="C163" s="36">
        <v>0</v>
      </c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</row>
    <row r="164" spans="1:13" ht="15">
      <c r="A164" s="36" t="s">
        <v>209</v>
      </c>
      <c r="B164" s="36">
        <v>0</v>
      </c>
      <c r="C164" s="36">
        <v>0</v>
      </c>
      <c r="D164" s="36">
        <v>0</v>
      </c>
      <c r="E164" s="36">
        <v>0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</row>
    <row r="165" spans="1:13" ht="15">
      <c r="A165" s="36" t="s">
        <v>210</v>
      </c>
      <c r="B165" s="36">
        <v>1195988.78</v>
      </c>
      <c r="C165" s="36">
        <v>31</v>
      </c>
      <c r="D165" s="36">
        <v>0</v>
      </c>
      <c r="E165" s="36">
        <v>0</v>
      </c>
      <c r="F165" s="36">
        <v>156277.22</v>
      </c>
      <c r="G165" s="36">
        <v>17</v>
      </c>
      <c r="H165" s="36">
        <v>1029371.48</v>
      </c>
      <c r="I165" s="36">
        <v>30</v>
      </c>
      <c r="J165" s="36">
        <v>577791.16</v>
      </c>
      <c r="K165" s="36">
        <v>10</v>
      </c>
      <c r="L165" s="36">
        <v>177294.64</v>
      </c>
      <c r="M165" s="36">
        <v>15</v>
      </c>
    </row>
    <row r="166" spans="1:13" ht="15">
      <c r="A166" s="36" t="s">
        <v>211</v>
      </c>
      <c r="B166" s="36">
        <v>0</v>
      </c>
      <c r="C166" s="36">
        <v>0</v>
      </c>
      <c r="D166" s="36">
        <v>0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</row>
    <row r="167" spans="1:13" ht="15">
      <c r="A167" s="36" t="s">
        <v>212</v>
      </c>
      <c r="B167" s="36">
        <v>0</v>
      </c>
      <c r="C167" s="36">
        <v>0</v>
      </c>
      <c r="D167" s="36">
        <v>0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</row>
    <row r="168" spans="1:13" ht="15">
      <c r="A168" s="36" t="s">
        <v>213</v>
      </c>
      <c r="B168" s="36">
        <v>0</v>
      </c>
      <c r="C168" s="36">
        <v>0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</row>
    <row r="169" spans="1:13" ht="15">
      <c r="A169" s="36" t="s">
        <v>214</v>
      </c>
      <c r="B169" s="36">
        <v>7461813.51</v>
      </c>
      <c r="C169" s="36">
        <v>91</v>
      </c>
      <c r="D169" s="36">
        <v>5818653.51</v>
      </c>
      <c r="E169" s="36">
        <v>21</v>
      </c>
      <c r="F169" s="36">
        <v>930073.97</v>
      </c>
      <c r="G169" s="36">
        <v>35</v>
      </c>
      <c r="H169" s="36">
        <v>7450905.62</v>
      </c>
      <c r="I169" s="36">
        <v>95</v>
      </c>
      <c r="J169" s="36">
        <v>5380146.32</v>
      </c>
      <c r="K169" s="36">
        <v>17</v>
      </c>
      <c r="L169" s="36">
        <v>855644.51</v>
      </c>
      <c r="M169" s="36">
        <v>36</v>
      </c>
    </row>
    <row r="170" spans="1:13" ht="15">
      <c r="A170" s="36" t="s">
        <v>215</v>
      </c>
      <c r="B170" s="36">
        <v>131018.24</v>
      </c>
      <c r="C170" s="36">
        <v>13</v>
      </c>
      <c r="D170" s="36">
        <v>0</v>
      </c>
      <c r="E170" s="36">
        <v>0</v>
      </c>
      <c r="F170" s="36">
        <v>0</v>
      </c>
      <c r="G170" s="36">
        <v>0</v>
      </c>
      <c r="H170" s="36">
        <v>190360</v>
      </c>
      <c r="I170" s="36">
        <v>13</v>
      </c>
      <c r="J170" s="36">
        <v>16215.52</v>
      </c>
      <c r="K170" s="36">
        <v>10</v>
      </c>
      <c r="L170" s="36">
        <v>0</v>
      </c>
      <c r="M170" s="36">
        <v>0</v>
      </c>
    </row>
    <row r="171" spans="1:13" ht="15">
      <c r="A171" s="36" t="s">
        <v>216</v>
      </c>
      <c r="B171" s="36">
        <v>905353.43</v>
      </c>
      <c r="C171" s="36">
        <v>31</v>
      </c>
      <c r="D171" s="36">
        <v>0</v>
      </c>
      <c r="E171" s="36">
        <v>0</v>
      </c>
      <c r="F171" s="36">
        <v>72964.01</v>
      </c>
      <c r="G171" s="36">
        <v>13</v>
      </c>
      <c r="H171" s="36">
        <v>913999.57</v>
      </c>
      <c r="I171" s="36">
        <v>32</v>
      </c>
      <c r="J171" s="36">
        <v>0</v>
      </c>
      <c r="K171" s="36">
        <v>0</v>
      </c>
      <c r="L171" s="36">
        <v>74647.25</v>
      </c>
      <c r="M171" s="36">
        <v>13</v>
      </c>
    </row>
    <row r="172" spans="1:13" ht="15">
      <c r="A172" s="36" t="s">
        <v>217</v>
      </c>
      <c r="B172" s="36">
        <v>1489202.76</v>
      </c>
      <c r="C172" s="36">
        <v>40</v>
      </c>
      <c r="D172" s="36">
        <v>0</v>
      </c>
      <c r="E172" s="36">
        <v>0</v>
      </c>
      <c r="F172" s="36">
        <v>184550.44</v>
      </c>
      <c r="G172" s="36">
        <v>17</v>
      </c>
      <c r="H172" s="36">
        <v>1530932.36</v>
      </c>
      <c r="I172" s="36">
        <v>41</v>
      </c>
      <c r="J172" s="36">
        <v>0</v>
      </c>
      <c r="K172" s="36">
        <v>0</v>
      </c>
      <c r="L172" s="36">
        <v>181393.25</v>
      </c>
      <c r="M172" s="36">
        <v>19</v>
      </c>
    </row>
    <row r="173" spans="1:13" ht="15">
      <c r="A173" s="36" t="s">
        <v>218</v>
      </c>
      <c r="B173" s="36">
        <v>738265.57</v>
      </c>
      <c r="C173" s="36">
        <v>13</v>
      </c>
      <c r="D173" s="36">
        <v>0</v>
      </c>
      <c r="E173" s="36">
        <v>0</v>
      </c>
      <c r="F173" s="36">
        <v>0</v>
      </c>
      <c r="G173" s="36">
        <v>0</v>
      </c>
      <c r="H173" s="36">
        <v>698668.2</v>
      </c>
      <c r="I173" s="36">
        <v>13</v>
      </c>
      <c r="J173" s="36">
        <v>0</v>
      </c>
      <c r="K173" s="36">
        <v>0</v>
      </c>
      <c r="L173" s="36">
        <v>0</v>
      </c>
      <c r="M173" s="36">
        <v>0</v>
      </c>
    </row>
    <row r="174" spans="1:13" ht="15">
      <c r="A174" s="36" t="s">
        <v>219</v>
      </c>
      <c r="B174" s="36">
        <v>0</v>
      </c>
      <c r="C174" s="36">
        <v>0</v>
      </c>
      <c r="D174" s="36">
        <v>0</v>
      </c>
      <c r="E174" s="36">
        <v>0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</row>
    <row r="175" spans="1:13" ht="15">
      <c r="A175" s="36" t="s">
        <v>220</v>
      </c>
      <c r="B175" s="36">
        <v>1131443.75</v>
      </c>
      <c r="C175" s="36">
        <v>42</v>
      </c>
      <c r="D175" s="36">
        <v>0</v>
      </c>
      <c r="E175" s="36">
        <v>0</v>
      </c>
      <c r="F175" s="36">
        <v>111414.28</v>
      </c>
      <c r="G175" s="36">
        <v>19</v>
      </c>
      <c r="H175" s="36">
        <v>1097305.35</v>
      </c>
      <c r="I175" s="36">
        <v>43</v>
      </c>
      <c r="J175" s="36">
        <v>0</v>
      </c>
      <c r="K175" s="36">
        <v>0</v>
      </c>
      <c r="L175" s="36">
        <v>118663.14</v>
      </c>
      <c r="M175" s="36">
        <v>18</v>
      </c>
    </row>
    <row r="176" spans="1:13" ht="15">
      <c r="A176" s="36" t="s">
        <v>221</v>
      </c>
      <c r="B176" s="36">
        <v>0</v>
      </c>
      <c r="C176" s="36">
        <v>0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</row>
    <row r="177" spans="1:13" ht="15">
      <c r="A177" s="36" t="s">
        <v>222</v>
      </c>
      <c r="B177" s="36">
        <v>0</v>
      </c>
      <c r="C177" s="36">
        <v>0</v>
      </c>
      <c r="D177" s="36">
        <v>0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</row>
    <row r="178" spans="1:13" ht="15">
      <c r="A178" s="36" t="s">
        <v>223</v>
      </c>
      <c r="B178" s="36">
        <v>0</v>
      </c>
      <c r="C178" s="36">
        <v>0</v>
      </c>
      <c r="D178" s="36">
        <v>0</v>
      </c>
      <c r="E178" s="36">
        <v>0</v>
      </c>
      <c r="F178" s="36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  <c r="M178" s="36">
        <v>0</v>
      </c>
    </row>
    <row r="179" spans="1:13" ht="15">
      <c r="A179" s="36" t="s">
        <v>224</v>
      </c>
      <c r="B179" s="36">
        <v>3731371.46</v>
      </c>
      <c r="C179" s="36">
        <v>60</v>
      </c>
      <c r="D179" s="36">
        <v>6139479.94</v>
      </c>
      <c r="E179" s="36">
        <v>78</v>
      </c>
      <c r="F179" s="36">
        <v>1281378.76</v>
      </c>
      <c r="G179" s="36">
        <v>39</v>
      </c>
      <c r="H179" s="36">
        <v>3842926.75</v>
      </c>
      <c r="I179" s="36">
        <v>64</v>
      </c>
      <c r="J179" s="36">
        <v>6059574.46</v>
      </c>
      <c r="K179" s="36">
        <v>86</v>
      </c>
      <c r="L179" s="36">
        <v>1153409.42</v>
      </c>
      <c r="M179" s="36">
        <v>41</v>
      </c>
    </row>
    <row r="180" spans="1:13" ht="15">
      <c r="A180" s="36" t="s">
        <v>225</v>
      </c>
      <c r="B180" s="36">
        <v>0</v>
      </c>
      <c r="C180" s="36">
        <v>0</v>
      </c>
      <c r="D180" s="36">
        <v>0</v>
      </c>
      <c r="E180" s="36">
        <v>0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</row>
    <row r="181" spans="1:13" ht="15">
      <c r="A181" s="36" t="s">
        <v>226</v>
      </c>
      <c r="B181" s="36">
        <v>0</v>
      </c>
      <c r="C181" s="36">
        <v>0</v>
      </c>
      <c r="D181" s="36">
        <v>0</v>
      </c>
      <c r="E181" s="36">
        <v>0</v>
      </c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</row>
    <row r="182" spans="1:13" ht="15">
      <c r="A182" s="36" t="s">
        <v>227</v>
      </c>
      <c r="B182" s="36">
        <v>0</v>
      </c>
      <c r="C182" s="36">
        <v>0</v>
      </c>
      <c r="D182" s="36">
        <v>0</v>
      </c>
      <c r="E182" s="36">
        <v>0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</row>
    <row r="183" spans="1:13" ht="15">
      <c r="A183" s="36" t="s">
        <v>228</v>
      </c>
      <c r="B183" s="36">
        <v>0</v>
      </c>
      <c r="C183" s="36">
        <v>0</v>
      </c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</row>
    <row r="184" spans="1:13" ht="15">
      <c r="A184" s="36" t="s">
        <v>229</v>
      </c>
      <c r="B184" s="36">
        <v>0</v>
      </c>
      <c r="C184" s="36">
        <v>0</v>
      </c>
      <c r="D184" s="36">
        <v>0</v>
      </c>
      <c r="E184" s="36">
        <v>0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</row>
    <row r="185" spans="1:13" ht="15">
      <c r="A185" s="36" t="s">
        <v>230</v>
      </c>
      <c r="B185" s="36">
        <v>478437.6</v>
      </c>
      <c r="C185" s="36">
        <v>14</v>
      </c>
      <c r="D185" s="36">
        <v>0</v>
      </c>
      <c r="E185" s="36">
        <v>0</v>
      </c>
      <c r="F185" s="36">
        <v>0</v>
      </c>
      <c r="G185" s="36">
        <v>0</v>
      </c>
      <c r="H185" s="36">
        <v>481782.53</v>
      </c>
      <c r="I185" s="36">
        <v>16</v>
      </c>
      <c r="J185" s="36">
        <v>0</v>
      </c>
      <c r="K185" s="36">
        <v>0</v>
      </c>
      <c r="L185" s="36">
        <v>0</v>
      </c>
      <c r="M185" s="36">
        <v>0</v>
      </c>
    </row>
    <row r="186" spans="1:13" ht="15">
      <c r="A186" s="36" t="s">
        <v>231</v>
      </c>
      <c r="B186" s="36">
        <v>0</v>
      </c>
      <c r="C186" s="36">
        <v>0</v>
      </c>
      <c r="D186" s="36">
        <v>0</v>
      </c>
      <c r="E186" s="36">
        <v>0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  <c r="M186" s="36">
        <v>0</v>
      </c>
    </row>
    <row r="187" spans="1:13" ht="15">
      <c r="A187" s="36" t="s">
        <v>232</v>
      </c>
      <c r="B187" s="36">
        <v>0</v>
      </c>
      <c r="C187" s="36">
        <v>0</v>
      </c>
      <c r="D187" s="36">
        <v>0</v>
      </c>
      <c r="E187" s="36">
        <v>0</v>
      </c>
      <c r="F187" s="36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</row>
    <row r="188" spans="1:13" ht="15">
      <c r="A188" s="36" t="s">
        <v>233</v>
      </c>
      <c r="B188" s="36">
        <v>0</v>
      </c>
      <c r="C188" s="36">
        <v>0</v>
      </c>
      <c r="D188" s="36">
        <v>0</v>
      </c>
      <c r="E188" s="36">
        <v>0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</row>
    <row r="189" spans="1:13" ht="15">
      <c r="A189" s="36" t="s">
        <v>234</v>
      </c>
      <c r="B189" s="36">
        <v>0</v>
      </c>
      <c r="C189" s="36">
        <v>0</v>
      </c>
      <c r="D189" s="36">
        <v>0</v>
      </c>
      <c r="E189" s="36">
        <v>0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</row>
    <row r="190" spans="1:13" ht="15">
      <c r="A190" s="36" t="s">
        <v>235</v>
      </c>
      <c r="B190" s="36">
        <v>0</v>
      </c>
      <c r="C190" s="36">
        <v>0</v>
      </c>
      <c r="D190" s="36">
        <v>0</v>
      </c>
      <c r="E190" s="36">
        <v>0</v>
      </c>
      <c r="F190" s="36">
        <v>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6">
        <v>0</v>
      </c>
    </row>
    <row r="191" spans="1:13" ht="15">
      <c r="A191" s="36" t="s">
        <v>236</v>
      </c>
      <c r="B191" s="36">
        <v>0</v>
      </c>
      <c r="C191" s="36">
        <v>0</v>
      </c>
      <c r="D191" s="36">
        <v>0</v>
      </c>
      <c r="E191" s="36">
        <v>0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</row>
    <row r="192" spans="1:13" ht="15">
      <c r="A192" s="36" t="s">
        <v>237</v>
      </c>
      <c r="B192" s="36">
        <v>0</v>
      </c>
      <c r="C192" s="36">
        <v>0</v>
      </c>
      <c r="D192" s="36">
        <v>0</v>
      </c>
      <c r="E192" s="36">
        <v>0</v>
      </c>
      <c r="F192" s="36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</row>
    <row r="193" spans="1:13" ht="15">
      <c r="A193" s="36" t="s">
        <v>238</v>
      </c>
      <c r="B193" s="36">
        <v>328382.77</v>
      </c>
      <c r="C193" s="36">
        <v>14</v>
      </c>
      <c r="D193" s="36">
        <v>0</v>
      </c>
      <c r="E193" s="36">
        <v>0</v>
      </c>
      <c r="F193" s="36">
        <v>0</v>
      </c>
      <c r="G193" s="36">
        <v>0</v>
      </c>
      <c r="H193" s="36">
        <v>297098.28</v>
      </c>
      <c r="I193" s="36">
        <v>13</v>
      </c>
      <c r="J193" s="36">
        <v>0</v>
      </c>
      <c r="K193" s="36">
        <v>0</v>
      </c>
      <c r="L193" s="36">
        <v>0</v>
      </c>
      <c r="M193" s="36">
        <v>0</v>
      </c>
    </row>
    <row r="194" spans="1:13" ht="15">
      <c r="A194" s="36" t="s">
        <v>239</v>
      </c>
      <c r="B194" s="36">
        <v>0</v>
      </c>
      <c r="C194" s="36">
        <v>0</v>
      </c>
      <c r="D194" s="36">
        <v>0</v>
      </c>
      <c r="E194" s="36">
        <v>0</v>
      </c>
      <c r="F194" s="36">
        <v>0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36">
        <v>0</v>
      </c>
    </row>
    <row r="195" spans="1:13" ht="15">
      <c r="A195" s="36" t="s">
        <v>240</v>
      </c>
      <c r="B195" s="36">
        <v>864510.92</v>
      </c>
      <c r="C195" s="36">
        <v>29</v>
      </c>
      <c r="D195" s="36">
        <v>405199.14</v>
      </c>
      <c r="E195" s="36">
        <v>19</v>
      </c>
      <c r="F195" s="36">
        <v>261614.78</v>
      </c>
      <c r="G195" s="36">
        <v>18</v>
      </c>
      <c r="H195" s="36">
        <v>811649.33</v>
      </c>
      <c r="I195" s="36">
        <v>26</v>
      </c>
      <c r="J195" s="36">
        <v>289472.7</v>
      </c>
      <c r="K195" s="36">
        <v>18</v>
      </c>
      <c r="L195" s="36">
        <v>230233.13</v>
      </c>
      <c r="M195" s="36">
        <v>16</v>
      </c>
    </row>
    <row r="196" spans="1:13" ht="15">
      <c r="A196" s="36" t="s">
        <v>241</v>
      </c>
      <c r="B196" s="36">
        <v>0</v>
      </c>
      <c r="C196" s="36">
        <v>0</v>
      </c>
      <c r="D196" s="36">
        <v>0</v>
      </c>
      <c r="E196" s="36">
        <v>0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0</v>
      </c>
    </row>
    <row r="197" spans="1:13" ht="15">
      <c r="A197" s="36" t="s">
        <v>242</v>
      </c>
      <c r="B197" s="36">
        <v>0</v>
      </c>
      <c r="C197" s="36">
        <v>0</v>
      </c>
      <c r="D197" s="36">
        <v>0</v>
      </c>
      <c r="E197" s="36">
        <v>0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</row>
    <row r="198" spans="1:13" ht="15">
      <c r="A198" s="36" t="s">
        <v>243</v>
      </c>
      <c r="B198" s="36">
        <v>0</v>
      </c>
      <c r="C198" s="36">
        <v>0</v>
      </c>
      <c r="D198" s="36">
        <v>0</v>
      </c>
      <c r="E198" s="36">
        <v>0</v>
      </c>
      <c r="F198" s="36">
        <v>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</row>
    <row r="199" spans="1:13" ht="15">
      <c r="A199" s="36" t="s">
        <v>244</v>
      </c>
      <c r="B199" s="36">
        <v>354065.46</v>
      </c>
      <c r="C199" s="36">
        <v>17</v>
      </c>
      <c r="D199" s="36">
        <v>526134.69</v>
      </c>
      <c r="E199" s="36">
        <v>23</v>
      </c>
      <c r="F199" s="36">
        <v>145674.75</v>
      </c>
      <c r="G199" s="36">
        <v>12</v>
      </c>
      <c r="H199" s="36">
        <v>398732.17</v>
      </c>
      <c r="I199" s="36">
        <v>15</v>
      </c>
      <c r="J199" s="36">
        <v>612171.91</v>
      </c>
      <c r="K199" s="36">
        <v>22</v>
      </c>
      <c r="L199" s="36">
        <v>139339.06</v>
      </c>
      <c r="M199" s="36">
        <v>10</v>
      </c>
    </row>
    <row r="200" spans="1:13" ht="15">
      <c r="A200" s="36" t="s">
        <v>245</v>
      </c>
      <c r="B200" s="36">
        <v>0</v>
      </c>
      <c r="C200" s="36">
        <v>0</v>
      </c>
      <c r="D200" s="36">
        <v>0</v>
      </c>
      <c r="E200" s="36">
        <v>0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</row>
    <row r="201" spans="1:13" ht="15">
      <c r="A201" s="36" t="s">
        <v>246</v>
      </c>
      <c r="B201" s="36">
        <v>1623349.09</v>
      </c>
      <c r="C201" s="36">
        <v>37</v>
      </c>
      <c r="D201" s="36">
        <v>868376.14</v>
      </c>
      <c r="E201" s="36">
        <v>11</v>
      </c>
      <c r="F201" s="36">
        <v>432699.27</v>
      </c>
      <c r="G201" s="36">
        <v>17</v>
      </c>
      <c r="H201" s="36">
        <v>1494998.69</v>
      </c>
      <c r="I201" s="36">
        <v>40</v>
      </c>
      <c r="J201" s="36">
        <v>492062.6</v>
      </c>
      <c r="K201" s="36">
        <v>14</v>
      </c>
      <c r="L201" s="36">
        <v>415607.08</v>
      </c>
      <c r="M201" s="36">
        <v>17</v>
      </c>
    </row>
    <row r="202" spans="1:13" ht="15">
      <c r="A202" s="36" t="s">
        <v>247</v>
      </c>
      <c r="B202" s="36">
        <v>0</v>
      </c>
      <c r="C202" s="36">
        <v>0</v>
      </c>
      <c r="D202" s="36">
        <v>0</v>
      </c>
      <c r="E202" s="36">
        <v>0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</row>
    <row r="203" spans="1:13" ht="15">
      <c r="A203" s="36" t="s">
        <v>248</v>
      </c>
      <c r="B203" s="36">
        <v>0</v>
      </c>
      <c r="C203" s="36">
        <v>0</v>
      </c>
      <c r="D203" s="36">
        <v>0</v>
      </c>
      <c r="E203" s="36">
        <v>0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</row>
    <row r="204" spans="1:13" ht="15">
      <c r="A204" s="36" t="s">
        <v>249</v>
      </c>
      <c r="B204" s="36">
        <v>0</v>
      </c>
      <c r="C204" s="36">
        <v>0</v>
      </c>
      <c r="D204" s="36">
        <v>0</v>
      </c>
      <c r="E204" s="36">
        <v>0</v>
      </c>
      <c r="F204" s="36">
        <v>0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</row>
    <row r="205" spans="1:13" ht="15">
      <c r="A205" s="36" t="s">
        <v>250</v>
      </c>
      <c r="B205" s="36">
        <v>0</v>
      </c>
      <c r="C205" s="36">
        <v>0</v>
      </c>
      <c r="D205" s="36">
        <v>0</v>
      </c>
      <c r="E205" s="36">
        <v>0</v>
      </c>
      <c r="F205" s="36">
        <v>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6">
        <v>0</v>
      </c>
    </row>
    <row r="206" spans="1:13" ht="15">
      <c r="A206" s="36" t="s">
        <v>251</v>
      </c>
      <c r="B206" s="36">
        <v>0</v>
      </c>
      <c r="C206" s="36">
        <v>0</v>
      </c>
      <c r="D206" s="36">
        <v>0</v>
      </c>
      <c r="E206" s="36">
        <v>0</v>
      </c>
      <c r="F206" s="36">
        <v>0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36">
        <v>0</v>
      </c>
    </row>
    <row r="207" spans="1:13" ht="15">
      <c r="A207" s="36" t="s">
        <v>252</v>
      </c>
      <c r="B207" s="36">
        <v>0</v>
      </c>
      <c r="C207" s="36">
        <v>0</v>
      </c>
      <c r="D207" s="36">
        <v>0</v>
      </c>
      <c r="E207" s="36">
        <v>0</v>
      </c>
      <c r="F207" s="36">
        <v>0</v>
      </c>
      <c r="G207" s="36">
        <v>0</v>
      </c>
      <c r="H207" s="36">
        <v>133923.85</v>
      </c>
      <c r="I207" s="36">
        <v>11</v>
      </c>
      <c r="J207" s="36">
        <v>0</v>
      </c>
      <c r="K207" s="36">
        <v>0</v>
      </c>
      <c r="L207" s="36">
        <v>0</v>
      </c>
      <c r="M207" s="36">
        <v>0</v>
      </c>
    </row>
    <row r="208" spans="1:13" ht="15">
      <c r="A208" s="36" t="s">
        <v>253</v>
      </c>
      <c r="B208" s="36">
        <v>0</v>
      </c>
      <c r="C208" s="36">
        <v>0</v>
      </c>
      <c r="D208" s="36">
        <v>0</v>
      </c>
      <c r="E208" s="36">
        <v>0</v>
      </c>
      <c r="F208" s="36">
        <v>0</v>
      </c>
      <c r="G208" s="3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6">
        <v>0</v>
      </c>
    </row>
    <row r="209" spans="1:13" ht="15">
      <c r="A209" s="36" t="s">
        <v>254</v>
      </c>
      <c r="B209" s="36">
        <v>0</v>
      </c>
      <c r="C209" s="36">
        <v>0</v>
      </c>
      <c r="D209" s="36">
        <v>0</v>
      </c>
      <c r="E209" s="36">
        <v>0</v>
      </c>
      <c r="F209" s="36">
        <v>0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</row>
    <row r="210" spans="1:13" ht="15">
      <c r="A210" s="36" t="s">
        <v>255</v>
      </c>
      <c r="B210" s="36">
        <v>0</v>
      </c>
      <c r="C210" s="36">
        <v>0</v>
      </c>
      <c r="D210" s="36">
        <v>0</v>
      </c>
      <c r="E210" s="36">
        <v>0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</row>
    <row r="211" spans="1:13" ht="15">
      <c r="A211" s="36" t="s">
        <v>256</v>
      </c>
      <c r="B211" s="36">
        <v>0</v>
      </c>
      <c r="C211" s="36">
        <v>0</v>
      </c>
      <c r="D211" s="36">
        <v>0</v>
      </c>
      <c r="E211" s="36">
        <v>0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</row>
    <row r="212" spans="1:13" ht="15">
      <c r="A212" s="36" t="s">
        <v>257</v>
      </c>
      <c r="B212" s="36">
        <v>0</v>
      </c>
      <c r="C212" s="36">
        <v>0</v>
      </c>
      <c r="D212" s="36">
        <v>0</v>
      </c>
      <c r="E212" s="36">
        <v>0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6">
        <v>0</v>
      </c>
    </row>
    <row r="213" spans="1:13" ht="15">
      <c r="A213" s="36" t="s">
        <v>258</v>
      </c>
      <c r="B213" s="36">
        <v>0</v>
      </c>
      <c r="C213" s="36">
        <v>0</v>
      </c>
      <c r="D213" s="36">
        <v>0</v>
      </c>
      <c r="E213" s="36">
        <v>0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</row>
    <row r="214" spans="1:13" ht="15">
      <c r="A214" s="36" t="s">
        <v>259</v>
      </c>
      <c r="B214" s="36">
        <v>0</v>
      </c>
      <c r="C214" s="36">
        <v>0</v>
      </c>
      <c r="D214" s="36">
        <v>0</v>
      </c>
      <c r="E214" s="36">
        <v>0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0</v>
      </c>
    </row>
    <row r="215" spans="1:13" ht="15">
      <c r="A215" s="36" t="s">
        <v>260</v>
      </c>
      <c r="B215" s="36">
        <v>0</v>
      </c>
      <c r="C215" s="36">
        <v>0</v>
      </c>
      <c r="D215" s="36">
        <v>0</v>
      </c>
      <c r="E215" s="36">
        <v>0</v>
      </c>
      <c r="F215" s="36">
        <v>0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6">
        <v>0</v>
      </c>
    </row>
    <row r="216" spans="1:13" ht="15">
      <c r="A216" s="36" t="s">
        <v>261</v>
      </c>
      <c r="B216" s="36">
        <v>0</v>
      </c>
      <c r="C216" s="36">
        <v>0</v>
      </c>
      <c r="D216" s="36">
        <v>0</v>
      </c>
      <c r="E216" s="36">
        <v>0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</row>
    <row r="217" spans="1:13" ht="15">
      <c r="A217" s="36" t="s">
        <v>262</v>
      </c>
      <c r="B217" s="36">
        <v>0</v>
      </c>
      <c r="C217" s="36">
        <v>0</v>
      </c>
      <c r="D217" s="36">
        <v>0</v>
      </c>
      <c r="E217" s="36">
        <v>0</v>
      </c>
      <c r="F217" s="36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6">
        <v>0</v>
      </c>
    </row>
    <row r="218" spans="1:13" ht="15">
      <c r="A218" s="36" t="s">
        <v>263</v>
      </c>
      <c r="B218" s="36">
        <v>2991142.77</v>
      </c>
      <c r="C218" s="36">
        <v>42</v>
      </c>
      <c r="D218" s="36">
        <v>0</v>
      </c>
      <c r="E218" s="36">
        <v>0</v>
      </c>
      <c r="F218" s="36">
        <v>354315.94</v>
      </c>
      <c r="G218" s="36">
        <v>18</v>
      </c>
      <c r="H218" s="36">
        <v>2995013.12</v>
      </c>
      <c r="I218" s="36">
        <v>42</v>
      </c>
      <c r="J218" s="36">
        <v>0</v>
      </c>
      <c r="K218" s="36">
        <v>0</v>
      </c>
      <c r="L218" s="36">
        <v>357809.71</v>
      </c>
      <c r="M218" s="36">
        <v>18</v>
      </c>
    </row>
    <row r="219" spans="1:13" ht="15">
      <c r="A219" s="36" t="s">
        <v>264</v>
      </c>
      <c r="B219" s="36">
        <v>677139.35</v>
      </c>
      <c r="C219" s="36">
        <v>20</v>
      </c>
      <c r="D219" s="36">
        <v>215739.8</v>
      </c>
      <c r="E219" s="36">
        <v>18</v>
      </c>
      <c r="F219" s="36">
        <v>180277.29</v>
      </c>
      <c r="G219" s="36">
        <v>14</v>
      </c>
      <c r="H219" s="36">
        <v>595064.29</v>
      </c>
      <c r="I219" s="36">
        <v>21</v>
      </c>
      <c r="J219" s="36">
        <v>139764.22</v>
      </c>
      <c r="K219" s="36">
        <v>21</v>
      </c>
      <c r="L219" s="36">
        <v>150765.58</v>
      </c>
      <c r="M219" s="36">
        <v>14</v>
      </c>
    </row>
    <row r="220" spans="1:13" ht="15">
      <c r="A220" s="36" t="s">
        <v>265</v>
      </c>
      <c r="B220" s="36">
        <v>0</v>
      </c>
      <c r="C220" s="36">
        <v>0</v>
      </c>
      <c r="D220" s="36">
        <v>0</v>
      </c>
      <c r="E220" s="36">
        <v>0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</row>
    <row r="221" spans="1:13" ht="15">
      <c r="A221" s="36" t="s">
        <v>266</v>
      </c>
      <c r="B221" s="36">
        <v>273138.07</v>
      </c>
      <c r="C221" s="36">
        <v>12</v>
      </c>
      <c r="D221" s="36">
        <v>0</v>
      </c>
      <c r="E221" s="36">
        <v>0</v>
      </c>
      <c r="F221" s="36">
        <v>0</v>
      </c>
      <c r="G221" s="36">
        <v>0</v>
      </c>
      <c r="H221" s="36">
        <v>259719.96</v>
      </c>
      <c r="I221" s="36">
        <v>12</v>
      </c>
      <c r="J221" s="36">
        <v>0</v>
      </c>
      <c r="K221" s="36">
        <v>0</v>
      </c>
      <c r="L221" s="36">
        <v>0</v>
      </c>
      <c r="M221" s="36">
        <v>0</v>
      </c>
    </row>
    <row r="222" spans="1:13" ht="15">
      <c r="A222" s="36" t="s">
        <v>267</v>
      </c>
      <c r="B222" s="36">
        <v>0</v>
      </c>
      <c r="C222" s="36">
        <v>0</v>
      </c>
      <c r="D222" s="36">
        <v>109799.02</v>
      </c>
      <c r="E222" s="36">
        <v>13</v>
      </c>
      <c r="F222" s="36">
        <v>0</v>
      </c>
      <c r="G222" s="36">
        <v>0</v>
      </c>
      <c r="H222" s="36">
        <v>0</v>
      </c>
      <c r="I222" s="36">
        <v>0</v>
      </c>
      <c r="J222" s="36">
        <v>175306</v>
      </c>
      <c r="K222" s="36">
        <v>15</v>
      </c>
      <c r="L222" s="36">
        <v>0</v>
      </c>
      <c r="M222" s="36">
        <v>0</v>
      </c>
    </row>
    <row r="223" spans="1:13" ht="15">
      <c r="A223" s="36" t="s">
        <v>268</v>
      </c>
      <c r="B223" s="36">
        <v>952708.31</v>
      </c>
      <c r="C223" s="36">
        <v>29</v>
      </c>
      <c r="D223" s="36">
        <v>0</v>
      </c>
      <c r="E223" s="36">
        <v>0</v>
      </c>
      <c r="F223" s="36">
        <v>370032.61</v>
      </c>
      <c r="G223" s="36">
        <v>13</v>
      </c>
      <c r="H223" s="36">
        <v>948574.91</v>
      </c>
      <c r="I223" s="36">
        <v>33</v>
      </c>
      <c r="J223" s="36">
        <v>0</v>
      </c>
      <c r="K223" s="36">
        <v>0</v>
      </c>
      <c r="L223" s="36">
        <v>356608.81</v>
      </c>
      <c r="M223" s="36">
        <v>15</v>
      </c>
    </row>
    <row r="224" spans="1:13" ht="15">
      <c r="A224" s="36" t="s">
        <v>269</v>
      </c>
      <c r="B224" s="36">
        <v>0</v>
      </c>
      <c r="C224" s="36">
        <v>0</v>
      </c>
      <c r="D224" s="36">
        <v>0</v>
      </c>
      <c r="E224" s="36">
        <v>0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</row>
    <row r="225" spans="1:13" ht="15">
      <c r="A225" s="36" t="s">
        <v>270</v>
      </c>
      <c r="B225" s="36">
        <v>0</v>
      </c>
      <c r="C225" s="36">
        <v>0</v>
      </c>
      <c r="D225" s="36">
        <v>0</v>
      </c>
      <c r="E225" s="36">
        <v>0</v>
      </c>
      <c r="F225" s="36">
        <v>0</v>
      </c>
      <c r="G225" s="36">
        <v>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</row>
    <row r="226" spans="1:13" ht="15">
      <c r="A226" s="36" t="s">
        <v>271</v>
      </c>
      <c r="B226" s="36">
        <v>0</v>
      </c>
      <c r="C226" s="36">
        <v>0</v>
      </c>
      <c r="D226" s="36">
        <v>0</v>
      </c>
      <c r="E226" s="36">
        <v>0</v>
      </c>
      <c r="F226" s="36">
        <v>0</v>
      </c>
      <c r="G226" s="36">
        <v>0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36">
        <v>0</v>
      </c>
    </row>
    <row r="227" spans="1:13" ht="15">
      <c r="A227" s="36" t="s">
        <v>272</v>
      </c>
      <c r="B227" s="36">
        <v>1604417.72</v>
      </c>
      <c r="C227" s="36">
        <v>20</v>
      </c>
      <c r="D227" s="36">
        <v>2664164.32</v>
      </c>
      <c r="E227" s="36">
        <v>27</v>
      </c>
      <c r="F227" s="36">
        <v>520429.03</v>
      </c>
      <c r="G227" s="36">
        <v>13</v>
      </c>
      <c r="H227" s="36">
        <v>1478555.62</v>
      </c>
      <c r="I227" s="36">
        <v>22</v>
      </c>
      <c r="J227" s="36">
        <v>2507306.72</v>
      </c>
      <c r="K227" s="36">
        <v>29</v>
      </c>
      <c r="L227" s="36">
        <v>424577.31</v>
      </c>
      <c r="M227" s="36">
        <v>14</v>
      </c>
    </row>
    <row r="228" spans="1:13" ht="15">
      <c r="A228" s="36" t="s">
        <v>273</v>
      </c>
      <c r="B228" s="36">
        <v>0</v>
      </c>
      <c r="C228" s="36">
        <v>0</v>
      </c>
      <c r="D228" s="36">
        <v>0</v>
      </c>
      <c r="E228" s="36">
        <v>0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33</v>
      </c>
      <c r="B1" s="34" t="s">
        <v>19</v>
      </c>
      <c r="C1" s="33" t="s">
        <v>23</v>
      </c>
      <c r="D1" s="34" t="s">
        <v>24</v>
      </c>
      <c r="E1" s="33" t="s">
        <v>25</v>
      </c>
      <c r="F1" s="34" t="s">
        <v>21</v>
      </c>
      <c r="G1" s="33" t="s">
        <v>26</v>
      </c>
      <c r="H1" s="34" t="s">
        <v>27</v>
      </c>
      <c r="I1" s="33" t="s">
        <v>28</v>
      </c>
      <c r="J1" s="34" t="s">
        <v>29</v>
      </c>
      <c r="K1" s="33" t="s">
        <v>30</v>
      </c>
      <c r="L1" s="34" t="s">
        <v>31</v>
      </c>
      <c r="M1" s="33" t="s">
        <v>32</v>
      </c>
    </row>
    <row r="2" spans="1:18" ht="15">
      <c r="A2" s="36" t="s">
        <v>274</v>
      </c>
      <c r="B2" s="36">
        <v>3967828.81</v>
      </c>
      <c r="C2" s="37">
        <v>123</v>
      </c>
      <c r="D2" s="36">
        <v>1627542.69</v>
      </c>
      <c r="E2" s="37">
        <v>65</v>
      </c>
      <c r="F2" s="36">
        <v>713556.82</v>
      </c>
      <c r="G2" s="37">
        <v>51</v>
      </c>
      <c r="H2" s="36">
        <v>3956105.58</v>
      </c>
      <c r="I2" s="37">
        <v>121</v>
      </c>
      <c r="J2" s="36">
        <v>1568621.34</v>
      </c>
      <c r="K2" s="37">
        <v>70</v>
      </c>
      <c r="L2" s="36">
        <v>728587.06</v>
      </c>
      <c r="M2" s="38">
        <v>50</v>
      </c>
      <c r="N2" s="36"/>
      <c r="O2" s="36"/>
      <c r="P2" s="36"/>
      <c r="Q2" s="36"/>
      <c r="R2" s="36"/>
    </row>
    <row r="3" spans="1:18" ht="15">
      <c r="A3" s="36" t="s">
        <v>275</v>
      </c>
      <c r="B3" s="36">
        <v>6123708.68</v>
      </c>
      <c r="C3" s="37">
        <v>164</v>
      </c>
      <c r="D3" s="36">
        <v>4898640.81</v>
      </c>
      <c r="E3" s="37">
        <v>115</v>
      </c>
      <c r="F3" s="36">
        <v>1293103.68</v>
      </c>
      <c r="G3" s="37">
        <v>83</v>
      </c>
      <c r="H3" s="36">
        <v>5977656.09</v>
      </c>
      <c r="I3" s="37">
        <v>169</v>
      </c>
      <c r="J3" s="36">
        <v>4357395.12</v>
      </c>
      <c r="K3" s="37">
        <v>111</v>
      </c>
      <c r="L3" s="36">
        <v>1255560.35</v>
      </c>
      <c r="M3" s="38">
        <v>85</v>
      </c>
      <c r="N3" s="36"/>
      <c r="O3" s="36"/>
      <c r="P3" s="36"/>
      <c r="Q3" s="36"/>
      <c r="R3" s="36"/>
    </row>
    <row r="4" spans="1:18" ht="15">
      <c r="A4" s="36" t="s">
        <v>276</v>
      </c>
      <c r="B4" s="36">
        <v>2945842.09</v>
      </c>
      <c r="C4" s="37">
        <v>110</v>
      </c>
      <c r="D4" s="36">
        <v>1027011.32</v>
      </c>
      <c r="E4" s="37">
        <v>43</v>
      </c>
      <c r="F4" s="36">
        <v>400498.09</v>
      </c>
      <c r="G4" s="37">
        <v>45</v>
      </c>
      <c r="H4" s="36">
        <v>2736655.3</v>
      </c>
      <c r="I4" s="37">
        <v>112</v>
      </c>
      <c r="J4" s="36">
        <v>945320.68</v>
      </c>
      <c r="K4" s="37">
        <v>47</v>
      </c>
      <c r="L4" s="36">
        <v>371402.79</v>
      </c>
      <c r="M4" s="38">
        <v>47</v>
      </c>
      <c r="N4" s="36"/>
      <c r="O4" s="36"/>
      <c r="P4" s="36"/>
      <c r="Q4" s="36"/>
      <c r="R4" s="36"/>
    </row>
    <row r="5" spans="1:18" ht="15">
      <c r="A5" s="36" t="s">
        <v>277</v>
      </c>
      <c r="B5" s="36">
        <v>30345856.6</v>
      </c>
      <c r="C5" s="37">
        <v>568</v>
      </c>
      <c r="D5" s="36">
        <v>14586981.95</v>
      </c>
      <c r="E5" s="37">
        <v>104</v>
      </c>
      <c r="F5" s="36">
        <v>6220063.09</v>
      </c>
      <c r="G5" s="37">
        <v>244</v>
      </c>
      <c r="H5" s="36">
        <v>29332792.97</v>
      </c>
      <c r="I5" s="37">
        <v>573</v>
      </c>
      <c r="J5" s="36">
        <v>13966051.3</v>
      </c>
      <c r="K5" s="37">
        <v>114</v>
      </c>
      <c r="L5" s="36">
        <v>5973358.81</v>
      </c>
      <c r="M5" s="38">
        <v>241</v>
      </c>
      <c r="N5" s="36"/>
      <c r="O5" s="36"/>
      <c r="P5" s="36"/>
      <c r="Q5" s="36"/>
      <c r="R5" s="36"/>
    </row>
    <row r="6" spans="1:18" ht="15">
      <c r="A6" s="36" t="s">
        <v>278</v>
      </c>
      <c r="B6" s="36">
        <v>113294.54</v>
      </c>
      <c r="C6" s="37">
        <v>14</v>
      </c>
      <c r="D6" s="36">
        <v>0</v>
      </c>
      <c r="E6" s="37">
        <v>0</v>
      </c>
      <c r="F6" s="36">
        <v>0</v>
      </c>
      <c r="G6" s="37">
        <v>0</v>
      </c>
      <c r="H6" s="36">
        <v>113772.05</v>
      </c>
      <c r="I6" s="37">
        <v>15</v>
      </c>
      <c r="J6" s="36">
        <v>47221.17</v>
      </c>
      <c r="K6" s="37">
        <v>13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279</v>
      </c>
      <c r="B7" s="36">
        <v>3701324.14</v>
      </c>
      <c r="C7" s="37">
        <v>124</v>
      </c>
      <c r="D7" s="36">
        <v>380412.71</v>
      </c>
      <c r="E7" s="37">
        <v>23</v>
      </c>
      <c r="F7" s="36">
        <v>318135.11</v>
      </c>
      <c r="G7" s="37">
        <v>44</v>
      </c>
      <c r="H7" s="36">
        <v>3689277.62</v>
      </c>
      <c r="I7" s="37">
        <v>130</v>
      </c>
      <c r="J7" s="36">
        <v>395923.69</v>
      </c>
      <c r="K7" s="37">
        <v>31</v>
      </c>
      <c r="L7" s="36">
        <v>310395.4</v>
      </c>
      <c r="M7" s="38">
        <v>48</v>
      </c>
      <c r="N7" s="36"/>
      <c r="O7" s="36"/>
      <c r="P7" s="36"/>
      <c r="Q7" s="36"/>
      <c r="R7" s="36"/>
    </row>
    <row r="8" spans="1:18" ht="15">
      <c r="A8" s="36" t="s">
        <v>280</v>
      </c>
      <c r="B8" s="36">
        <v>423559.86</v>
      </c>
      <c r="C8" s="37">
        <v>33</v>
      </c>
      <c r="D8" s="36">
        <v>215195.12</v>
      </c>
      <c r="E8" s="37">
        <v>32</v>
      </c>
      <c r="F8" s="36">
        <v>0</v>
      </c>
      <c r="G8" s="37">
        <v>0</v>
      </c>
      <c r="H8" s="36">
        <v>515920.55</v>
      </c>
      <c r="I8" s="37">
        <v>34</v>
      </c>
      <c r="J8" s="36">
        <v>190178.21</v>
      </c>
      <c r="K8" s="37">
        <v>36</v>
      </c>
      <c r="L8" s="36">
        <v>94684.62</v>
      </c>
      <c r="M8" s="38">
        <v>11</v>
      </c>
      <c r="N8" s="36"/>
      <c r="O8" s="36"/>
      <c r="P8" s="36"/>
      <c r="Q8" s="36"/>
      <c r="R8" s="36"/>
    </row>
    <row r="9" spans="1:18" ht="15">
      <c r="A9" s="36" t="s">
        <v>281</v>
      </c>
      <c r="B9" s="36">
        <v>5901989.11</v>
      </c>
      <c r="C9" s="37">
        <v>129</v>
      </c>
      <c r="D9" s="36">
        <v>6645846.05</v>
      </c>
      <c r="E9" s="37">
        <v>118</v>
      </c>
      <c r="F9" s="36">
        <v>1573385.77</v>
      </c>
      <c r="G9" s="37">
        <v>67</v>
      </c>
      <c r="H9" s="36">
        <v>5772183.93</v>
      </c>
      <c r="I9" s="37">
        <v>130</v>
      </c>
      <c r="J9" s="36">
        <v>6583030.47</v>
      </c>
      <c r="K9" s="37">
        <v>128</v>
      </c>
      <c r="L9" s="36">
        <v>1391111.05</v>
      </c>
      <c r="M9" s="38">
        <v>69</v>
      </c>
      <c r="N9" s="36"/>
      <c r="O9" s="36"/>
      <c r="P9" s="36"/>
      <c r="Q9" s="36"/>
      <c r="R9" s="36"/>
    </row>
    <row r="10" spans="1:18" ht="15">
      <c r="A10" s="36" t="s">
        <v>282</v>
      </c>
      <c r="B10" s="36">
        <v>1673857.37</v>
      </c>
      <c r="C10" s="37">
        <v>70</v>
      </c>
      <c r="D10" s="36">
        <v>516176.09</v>
      </c>
      <c r="E10" s="37">
        <v>24</v>
      </c>
      <c r="F10" s="36">
        <v>199064.54</v>
      </c>
      <c r="G10" s="37">
        <v>23</v>
      </c>
      <c r="H10" s="36">
        <v>1705451.84</v>
      </c>
      <c r="I10" s="37">
        <v>73</v>
      </c>
      <c r="J10" s="36">
        <v>461278.09</v>
      </c>
      <c r="K10" s="37">
        <v>24</v>
      </c>
      <c r="L10" s="36">
        <v>194347.47</v>
      </c>
      <c r="M10" s="38">
        <v>24</v>
      </c>
      <c r="N10" s="36"/>
      <c r="O10" s="36"/>
      <c r="P10" s="36"/>
      <c r="Q10" s="36"/>
      <c r="R10" s="36"/>
    </row>
    <row r="11" spans="1:18" ht="15">
      <c r="A11" s="36" t="s">
        <v>283</v>
      </c>
      <c r="B11" s="36">
        <v>2176297.47</v>
      </c>
      <c r="C11" s="37">
        <v>104</v>
      </c>
      <c r="D11" s="36">
        <v>550510.63</v>
      </c>
      <c r="E11" s="37">
        <v>57</v>
      </c>
      <c r="F11" s="36">
        <v>356526.52</v>
      </c>
      <c r="G11" s="37">
        <v>39</v>
      </c>
      <c r="H11" s="36">
        <v>2061259.14</v>
      </c>
      <c r="I11" s="37">
        <v>101</v>
      </c>
      <c r="J11" s="36">
        <v>557772.03</v>
      </c>
      <c r="K11" s="37">
        <v>48</v>
      </c>
      <c r="L11" s="36">
        <v>326848.07</v>
      </c>
      <c r="M11" s="38">
        <v>36</v>
      </c>
      <c r="N11" s="36"/>
      <c r="O11" s="36"/>
      <c r="P11" s="36"/>
      <c r="Q11" s="36"/>
      <c r="R11" s="36"/>
    </row>
    <row r="12" spans="1:18" ht="15">
      <c r="A12" s="36" t="s">
        <v>284</v>
      </c>
      <c r="B12" s="36">
        <v>2726854.42</v>
      </c>
      <c r="C12" s="37">
        <v>62</v>
      </c>
      <c r="D12" s="36">
        <v>4264904.68</v>
      </c>
      <c r="E12" s="37">
        <v>26</v>
      </c>
      <c r="F12" s="36">
        <v>0</v>
      </c>
      <c r="G12" s="37">
        <v>0</v>
      </c>
      <c r="H12" s="36">
        <v>2747204.58</v>
      </c>
      <c r="I12" s="37">
        <v>58</v>
      </c>
      <c r="J12" s="36">
        <v>1500203.69</v>
      </c>
      <c r="K12" s="37">
        <v>25</v>
      </c>
      <c r="L12" s="36">
        <v>0</v>
      </c>
      <c r="M12" s="38">
        <v>0</v>
      </c>
      <c r="N12" s="36"/>
      <c r="O12" s="36"/>
      <c r="P12" s="36"/>
      <c r="Q12" s="36"/>
      <c r="R12" s="36"/>
    </row>
    <row r="13" spans="1:18" ht="15">
      <c r="A13" s="36" t="s">
        <v>285</v>
      </c>
      <c r="B13" s="36">
        <v>8106939.93</v>
      </c>
      <c r="C13" s="37">
        <v>259</v>
      </c>
      <c r="D13" s="36">
        <v>3675954.6</v>
      </c>
      <c r="E13" s="37">
        <v>119</v>
      </c>
      <c r="F13" s="36">
        <v>1553350.72</v>
      </c>
      <c r="G13" s="37">
        <v>113</v>
      </c>
      <c r="H13" s="36">
        <v>7962804.98</v>
      </c>
      <c r="I13" s="37">
        <v>276</v>
      </c>
      <c r="J13" s="36">
        <v>3524795.2</v>
      </c>
      <c r="K13" s="37">
        <v>117</v>
      </c>
      <c r="L13" s="36">
        <v>1508360.89</v>
      </c>
      <c r="M13" s="38">
        <v>115</v>
      </c>
      <c r="N13" s="36"/>
      <c r="O13" s="36"/>
      <c r="P13" s="36"/>
      <c r="Q13" s="36"/>
      <c r="R13" s="36"/>
    </row>
    <row r="14" spans="1:18" ht="15">
      <c r="A14" s="36" t="s">
        <v>286</v>
      </c>
      <c r="B14" s="36">
        <v>8935991.81</v>
      </c>
      <c r="C14" s="37">
        <v>248</v>
      </c>
      <c r="D14" s="36">
        <v>3011864.19</v>
      </c>
      <c r="E14" s="37">
        <v>99</v>
      </c>
      <c r="F14" s="36">
        <v>1660192.31</v>
      </c>
      <c r="G14" s="37">
        <v>112</v>
      </c>
      <c r="H14" s="36">
        <v>8816302.69</v>
      </c>
      <c r="I14" s="37">
        <v>251</v>
      </c>
      <c r="J14" s="36">
        <v>2764244.33</v>
      </c>
      <c r="K14" s="37">
        <v>104</v>
      </c>
      <c r="L14" s="36">
        <v>1653223.1</v>
      </c>
      <c r="M14" s="38">
        <v>108</v>
      </c>
      <c r="N14" s="36"/>
      <c r="O14" s="36"/>
      <c r="P14" s="36"/>
      <c r="Q14" s="36"/>
      <c r="R14" s="36"/>
    </row>
    <row r="15" spans="1:18" ht="15">
      <c r="A15" s="36" t="s">
        <v>287</v>
      </c>
      <c r="B15" s="36">
        <v>6525460.09</v>
      </c>
      <c r="C15" s="37">
        <v>221</v>
      </c>
      <c r="D15" s="36">
        <v>3128291.73</v>
      </c>
      <c r="E15" s="37">
        <v>122</v>
      </c>
      <c r="F15" s="36">
        <v>1272791.06</v>
      </c>
      <c r="G15" s="37">
        <v>104</v>
      </c>
      <c r="H15" s="36">
        <v>6468646.11</v>
      </c>
      <c r="I15" s="37">
        <v>234</v>
      </c>
      <c r="J15" s="36">
        <v>2904928.98</v>
      </c>
      <c r="K15" s="37">
        <v>145</v>
      </c>
      <c r="L15" s="36">
        <v>1274215.01</v>
      </c>
      <c r="M15" s="38">
        <v>109</v>
      </c>
      <c r="N15" s="36"/>
      <c r="O15" s="36"/>
      <c r="P15" s="36"/>
      <c r="Q15" s="36"/>
      <c r="R15" s="36"/>
    </row>
    <row r="16" spans="1:18" ht="15">
      <c r="A16" s="36" t="s">
        <v>288</v>
      </c>
      <c r="B16" s="36">
        <v>8582962.46</v>
      </c>
      <c r="C16" s="37">
        <v>231</v>
      </c>
      <c r="D16" s="36">
        <v>7039636.15</v>
      </c>
      <c r="E16" s="37">
        <v>148</v>
      </c>
      <c r="F16" s="36">
        <v>2015665.84</v>
      </c>
      <c r="G16" s="37">
        <v>105</v>
      </c>
      <c r="H16" s="36">
        <v>8547766.55</v>
      </c>
      <c r="I16" s="37">
        <v>246</v>
      </c>
      <c r="J16" s="36">
        <v>7072131.24</v>
      </c>
      <c r="K16" s="37">
        <v>169</v>
      </c>
      <c r="L16" s="36">
        <v>1892157.69</v>
      </c>
      <c r="M16" s="38">
        <v>116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2017-01-13T21:11:06Z</dcterms:modified>
  <cp:category/>
  <cp:version/>
  <cp:contentType/>
  <cp:contentStatus/>
</cp:coreProperties>
</file>