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<sst xmlns="http://schemas.openxmlformats.org/spreadsheetml/2006/main" count="168" uniqueCount="132">
  <si>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</si>
  <si>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</si>
  <si>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</si>
  <si>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</si>
  <si>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</si>
  <si>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</si>
  <si>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</si>
  <si>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</si>
  <si>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</si>
  <si>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</si>
  <si>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</si>
  <si>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</si>
  <si>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</si>
  <si>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</si>
  <si>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</si>
  <si>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</si>
  <si>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</si>
  <si>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</si>
  <si>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</si>
  <si>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</si>
  <si>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</si>
  <si>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</si>
  <si>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</si>
  <si>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</si>
  <si>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</si>
  <si>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</si>
  <si>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</si>
  <si>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</si>
  <si>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</si>
  <si>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</si>
  <si>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</si>
  <si>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</si>
  <si>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</si>
  <si>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</si>
  <si>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</si>
  <si>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</si>
  <si>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</si>
  <si>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</si>
  <si>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</si>
  <si>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</si>
  <si>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</si>
  <si>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</si>
  <si>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</si>
  <si>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</si>
  <si>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</si>
  <si>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</si>
  <si>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</si>
  <si>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</si>
  <si>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</si>
  <si>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</si>
  <si>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</si>
  <si>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</si>
  <si>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</si>
  <si>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</si>
  <si>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</si>
  <si>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</si>
  <si>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</si>
  <si>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</si>
  <si>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</si>
  <si>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</si>
  <si>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</si>
  <si>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</si>
  <si>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</si>
  <si>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</si>
  <si>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</si>
  <si>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</si>
  <si>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</si>
  <si>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</si>
  <si>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</si>
  <si>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</si>
  <si>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</si>
  <si>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GRAND ISLE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</si>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</sst>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42979</v>
      </c>
      <c r="F7" s="3" t="s">
        <v>3</v>
      </c>
      <c r="G7" s="5">
        <v>43008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09/01/2017 - 09/30/2017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09/01/2016 - 09/30/2016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96167428.17000002</v>
      </c>
      <c r="D6" s="42">
        <f t="shared" si="0"/>
        <v>51411276.42999999</v>
      </c>
      <c r="E6" s="43">
        <f t="shared" si="0"/>
        <v>19486516.799999997</v>
      </c>
      <c r="F6" s="41">
        <f t="shared" si="0"/>
        <v>92551730.70000002</v>
      </c>
      <c r="G6" s="42">
        <f t="shared" si="0"/>
        <v>47508833.779999994</v>
      </c>
      <c r="H6" s="43">
        <f t="shared" si="0"/>
        <v>18020580.92</v>
      </c>
      <c r="I6" s="20">
        <f>_xlfn.IFERROR((C6-F6)/F6,"")</f>
        <v>0.03906677317272467</v>
      </c>
      <c r="J6" s="20">
        <f>_xlfn.IFERROR((D6-G6)/G6,"")</f>
        <v>0.08214141117567965</v>
      </c>
      <c r="K6" s="20">
        <f>_xlfn.IFERROR((E6-H6)/H6,"")</f>
        <v>0.08134787033269486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4195010.78</v>
      </c>
      <c r="D7" s="44">
        <f>IF('County Data'!E2&gt;9,'County Data'!D2,"*")</f>
        <v>1722213.25</v>
      </c>
      <c r="E7" s="45">
        <f>IF('County Data'!G2&gt;9,'County Data'!F2,"*")</f>
        <v>789612.28</v>
      </c>
      <c r="F7" s="44">
        <f>IF('County Data'!I2&gt;9,'County Data'!H2,"*")</f>
        <v>4073551.37</v>
      </c>
      <c r="G7" s="44">
        <f>IF('County Data'!K2&gt;9,'County Data'!J2,"*")</f>
        <v>1838045.78</v>
      </c>
      <c r="H7" s="45">
        <f>IF('County Data'!M2&gt;9,'County Data'!L2,"*")</f>
        <v>768895.09</v>
      </c>
      <c r="I7" s="22">
        <f aca="true" t="shared" si="1" ref="I7:I50">_xlfn.IFERROR((C7-F7)/F7,"")</f>
        <v>0.02981658974390205</v>
      </c>
      <c r="J7" s="22">
        <f aca="true" t="shared" si="2" ref="J7:J50">_xlfn.IFERROR((D7-G7)/G7,"")</f>
        <v>-0.06301939334721034</v>
      </c>
      <c r="K7" s="22">
        <f aca="true" t="shared" si="3" ref="K7:K50">_xlfn.IFERROR((E7-H7)/H7,"")</f>
        <v>0.026944104949350192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6358217.4</v>
      </c>
      <c r="D8" s="44">
        <f>IF('County Data'!E3&gt;9,'County Data'!D3,"*")</f>
        <v>4411861.36</v>
      </c>
      <c r="E8" s="45">
        <f>IF('County Data'!G3&gt;9,'County Data'!F3,"*")</f>
        <v>1432650.42</v>
      </c>
      <c r="F8" s="44">
        <f>IF('County Data'!I3&gt;9,'County Data'!H3,"*")</f>
        <v>6070010.53</v>
      </c>
      <c r="G8" s="44">
        <f>IF('County Data'!K3&gt;9,'County Data'!J3,"*")</f>
        <v>4078265.01</v>
      </c>
      <c r="H8" s="45">
        <f>IF('County Data'!M3&gt;9,'County Data'!L3,"*")</f>
        <v>1323940.75</v>
      </c>
      <c r="I8" s="22">
        <f t="shared" si="1"/>
        <v>0.04748045634774214</v>
      </c>
      <c r="J8" s="22">
        <f t="shared" si="2"/>
        <v>0.08179859552579703</v>
      </c>
      <c r="K8" s="22">
        <f t="shared" si="3"/>
        <v>0.08211067602534322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3181611.2</v>
      </c>
      <c r="D9" s="47">
        <f>IF('County Data'!E4&gt;9,'County Data'!D4,"*")</f>
        <v>1039112.77</v>
      </c>
      <c r="E9" s="48">
        <f>IF('County Data'!G4&gt;9,'County Data'!F4,"*")</f>
        <v>498077.49</v>
      </c>
      <c r="F9" s="46">
        <f>IF('County Data'!I4&gt;9,'County Data'!H4,"*")</f>
        <v>2912861.38</v>
      </c>
      <c r="G9" s="47">
        <f>IF('County Data'!K4&gt;9,'County Data'!J4,"*")</f>
        <v>1066470.41</v>
      </c>
      <c r="H9" s="48">
        <f>IF('County Data'!M4&gt;9,'County Data'!L4,"*")</f>
        <v>457664.84</v>
      </c>
      <c r="I9" s="9">
        <f t="shared" si="1"/>
        <v>0.09226316839011416</v>
      </c>
      <c r="J9" s="9">
        <f t="shared" si="2"/>
        <v>-0.025652507320854688</v>
      </c>
      <c r="K9" s="9">
        <f t="shared" si="3"/>
        <v>0.08830184551647001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31425323.31</v>
      </c>
      <c r="D10" s="44">
        <f>IF('County Data'!E5&gt;9,'County Data'!D5,"*")</f>
        <v>13928277.02</v>
      </c>
      <c r="E10" s="45">
        <f>IF('County Data'!G5&gt;9,'County Data'!F5,"*")</f>
        <v>6771448.77</v>
      </c>
      <c r="F10" s="44">
        <f>IF('County Data'!I5&gt;9,'County Data'!H5,"*")</f>
        <v>30670680.89</v>
      </c>
      <c r="G10" s="44">
        <f>IF('County Data'!K5&gt;9,'County Data'!J5,"*")</f>
        <v>14233987.61</v>
      </c>
      <c r="H10" s="45">
        <f>IF('County Data'!M5&gt;9,'County Data'!L5,"*")</f>
        <v>6432679.31</v>
      </c>
      <c r="I10" s="22">
        <f t="shared" si="1"/>
        <v>0.024604684281594964</v>
      </c>
      <c r="J10" s="22">
        <f t="shared" si="2"/>
        <v>-0.021477508508242957</v>
      </c>
      <c r="K10" s="22">
        <f t="shared" si="3"/>
        <v>0.05266381917614979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152321.59</v>
      </c>
      <c r="D11" s="47">
        <f>IF('County Data'!E6&gt;9,'County Data'!D6,"*")</f>
        <v>79483.19</v>
      </c>
      <c r="E11" s="48" t="str">
        <f>IF('County Data'!G6&gt;9,'County Data'!F6,"*")</f>
        <v>*</v>
      </c>
      <c r="F11" s="46">
        <f>IF('County Data'!I6&gt;9,'County Data'!H6,"*")</f>
        <v>110767.59</v>
      </c>
      <c r="G11" s="47">
        <f>IF('County Data'!K6&gt;9,'County Data'!J6,"*")</f>
        <v>42502.14</v>
      </c>
      <c r="H11" s="48" t="str">
        <f>IF('County Data'!M6&gt;9,'County Data'!L6,"*")</f>
        <v>*</v>
      </c>
      <c r="I11" s="9">
        <f t="shared" si="1"/>
        <v>0.3751458346254532</v>
      </c>
      <c r="J11" s="9">
        <f t="shared" si="2"/>
        <v>0.8700985409205279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4055478.85</v>
      </c>
      <c r="D12" s="44">
        <f>IF('County Data'!E7&gt;9,'County Data'!D7,"*")</f>
        <v>1441994.67</v>
      </c>
      <c r="E12" s="45">
        <f>IF('County Data'!G7&gt;9,'County Data'!F7,"*")</f>
        <v>407974.32</v>
      </c>
      <c r="F12" s="44">
        <f>IF('County Data'!I7&gt;9,'County Data'!H7,"*")</f>
        <v>3772529.65</v>
      </c>
      <c r="G12" s="44">
        <f>IF('County Data'!K7&gt;9,'County Data'!J7,"*")</f>
        <v>1199054.35</v>
      </c>
      <c r="H12" s="45">
        <f>IF('County Data'!M7&gt;9,'County Data'!L7,"*")</f>
        <v>365859.11</v>
      </c>
      <c r="I12" s="22">
        <f t="shared" si="1"/>
        <v>0.0750025119086871</v>
      </c>
      <c r="J12" s="22">
        <f t="shared" si="2"/>
        <v>0.20260993173495415</v>
      </c>
      <c r="K12" s="22">
        <f t="shared" si="3"/>
        <v>0.11511319207002943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769932.05</v>
      </c>
      <c r="D13" s="47">
        <f>IF('County Data'!E8&gt;9,'County Data'!D8,"*")</f>
        <v>434238.85</v>
      </c>
      <c r="E13" s="48">
        <f>IF('County Data'!G8&gt;9,'County Data'!F8,"*")</f>
        <v>167718.36</v>
      </c>
      <c r="F13" s="46">
        <f>IF('County Data'!I8&gt;9,'County Data'!H8,"*")</f>
        <v>736985.07</v>
      </c>
      <c r="G13" s="47">
        <f>IF('County Data'!K8&gt;9,'County Data'!J8,"*")</f>
        <v>400695.7</v>
      </c>
      <c r="H13" s="48">
        <f>IF('County Data'!M8&gt;9,'County Data'!L8,"*")</f>
        <v>148480.51</v>
      </c>
      <c r="I13" s="9">
        <f t="shared" si="1"/>
        <v>0.04470508473122814</v>
      </c>
      <c r="J13" s="9">
        <f t="shared" si="2"/>
        <v>0.08371227841975834</v>
      </c>
      <c r="K13" s="9">
        <f t="shared" si="3"/>
        <v>0.12956481628464217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6543275.7</v>
      </c>
      <c r="D14" s="44">
        <f>IF('County Data'!E9&gt;9,'County Data'!D9,"*")</f>
        <v>6014873.43</v>
      </c>
      <c r="E14" s="45">
        <f>IF('County Data'!G9&gt;9,'County Data'!F9,"*")</f>
        <v>1853675.17</v>
      </c>
      <c r="F14" s="44">
        <f>IF('County Data'!I9&gt;9,'County Data'!H9,"*")</f>
        <v>5757644.6</v>
      </c>
      <c r="G14" s="44">
        <f>IF('County Data'!K9&gt;9,'County Data'!J9,"*")</f>
        <v>6108609.07</v>
      </c>
      <c r="H14" s="45">
        <f>IF('County Data'!M9&gt;9,'County Data'!L9,"*")</f>
        <v>1498126.03</v>
      </c>
      <c r="I14" s="22">
        <f t="shared" si="1"/>
        <v>0.13645008585628932</v>
      </c>
      <c r="J14" s="22">
        <f t="shared" si="2"/>
        <v>-0.015344841833199941</v>
      </c>
      <c r="K14" s="22">
        <f t="shared" si="3"/>
        <v>0.23732925860716797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1726993.15</v>
      </c>
      <c r="D15" s="49">
        <f>IF('County Data'!E10&gt;9,'County Data'!D10,"*")</f>
        <v>868744.56</v>
      </c>
      <c r="E15" s="50">
        <f>IF('County Data'!G10&gt;9,'County Data'!F10,"*")</f>
        <v>233541.37</v>
      </c>
      <c r="F15" s="49">
        <f>IF('County Data'!I10&gt;9,'County Data'!H10,"*")</f>
        <v>1865306.55</v>
      </c>
      <c r="G15" s="49">
        <f>IF('County Data'!K10&gt;9,'County Data'!J10,"*")</f>
        <v>668237.26</v>
      </c>
      <c r="H15" s="50">
        <f>IF('County Data'!M10&gt;9,'County Data'!L10,"*")</f>
        <v>235183.46</v>
      </c>
      <c r="I15" s="23">
        <f t="shared" si="1"/>
        <v>-0.07415049285062562</v>
      </c>
      <c r="J15" s="23">
        <f t="shared" si="2"/>
        <v>0.3000540556508328</v>
      </c>
      <c r="K15" s="23">
        <f t="shared" si="3"/>
        <v>-0.006982166177842594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2576429.44</v>
      </c>
      <c r="D16" s="44">
        <f>IF('County Data'!E11&gt;9,'County Data'!D11,"*")</f>
        <v>647771.52</v>
      </c>
      <c r="E16" s="45">
        <f>IF('County Data'!G11&gt;9,'County Data'!F11,"*")</f>
        <v>404312</v>
      </c>
      <c r="F16" s="44">
        <f>IF('County Data'!I11&gt;9,'County Data'!H11,"*")</f>
        <v>2403375.38</v>
      </c>
      <c r="G16" s="44">
        <f>IF('County Data'!K11&gt;9,'County Data'!J11,"*")</f>
        <v>757496.36</v>
      </c>
      <c r="H16" s="45">
        <f>IF('County Data'!M11&gt;9,'County Data'!L11,"*")</f>
        <v>382473.64</v>
      </c>
      <c r="I16" s="22">
        <f t="shared" si="1"/>
        <v>0.0720045904772479</v>
      </c>
      <c r="J16" s="22">
        <f t="shared" si="2"/>
        <v>-0.1448519699817435</v>
      </c>
      <c r="K16" s="22">
        <f t="shared" si="3"/>
        <v>0.05709768652291956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2616890.24</v>
      </c>
      <c r="D17" s="47">
        <f>IF('County Data'!E12&gt;9,'County Data'!D12,"*")</f>
        <v>5080527.99</v>
      </c>
      <c r="E17" s="48" t="str">
        <f>IF('County Data'!G12&gt;9,'County Data'!F12,"*")</f>
        <v>*</v>
      </c>
      <c r="F17" s="46">
        <f>IF('County Data'!I12&gt;9,'County Data'!H12,"*")</f>
        <v>2799487.89</v>
      </c>
      <c r="G17" s="47">
        <f>IF('County Data'!K12&gt;9,'County Data'!J12,"*")</f>
        <v>1666296.02</v>
      </c>
      <c r="H17" s="48" t="str">
        <f>IF('County Data'!M12&gt;9,'County Data'!L12,"*")</f>
        <v>*</v>
      </c>
      <c r="I17" s="9">
        <f t="shared" si="1"/>
        <v>-0.06522537591687882</v>
      </c>
      <c r="J17" s="9">
        <f t="shared" si="2"/>
        <v>2.048994853867562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8548615.72</v>
      </c>
      <c r="D18" s="44">
        <f>IF('County Data'!E13&gt;9,'County Data'!D13,"*")</f>
        <v>3976240.98</v>
      </c>
      <c r="E18" s="45">
        <f>IF('County Data'!G13&gt;9,'County Data'!F13,"*")</f>
        <v>1729181.44</v>
      </c>
      <c r="F18" s="44">
        <f>IF('County Data'!I13&gt;9,'County Data'!H13,"*")</f>
        <v>8291975.61</v>
      </c>
      <c r="G18" s="44">
        <f>IF('County Data'!K13&gt;9,'County Data'!J13,"*")</f>
        <v>3957574.36</v>
      </c>
      <c r="H18" s="45">
        <f>IF('County Data'!M13&gt;9,'County Data'!L13,"*")</f>
        <v>1579838.87</v>
      </c>
      <c r="I18" s="22">
        <f t="shared" si="1"/>
        <v>0.030950417858259995</v>
      </c>
      <c r="J18" s="22">
        <f t="shared" si="2"/>
        <v>0.004716682063808426</v>
      </c>
      <c r="K18" s="22">
        <f t="shared" si="3"/>
        <v>0.09453025421510222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9156071.25</v>
      </c>
      <c r="D19" s="47">
        <f>IF('County Data'!E14&gt;9,'County Data'!D14,"*")</f>
        <v>2731548.12</v>
      </c>
      <c r="E19" s="48">
        <f>IF('County Data'!G14&gt;9,'County Data'!F14,"*")</f>
        <v>1780179.99</v>
      </c>
      <c r="F19" s="46">
        <f>IF('County Data'!I14&gt;9,'County Data'!H14,"*")</f>
        <v>8676255.51</v>
      </c>
      <c r="G19" s="47">
        <f>IF('County Data'!K14&gt;9,'County Data'!J14,"*")</f>
        <v>2920972.4</v>
      </c>
      <c r="H19" s="48">
        <f>IF('County Data'!M14&gt;9,'County Data'!L14,"*")</f>
        <v>1671188.36</v>
      </c>
      <c r="I19" s="9">
        <f t="shared" si="1"/>
        <v>0.055302168020176276</v>
      </c>
      <c r="J19" s="9">
        <f t="shared" si="2"/>
        <v>-0.06484973291770911</v>
      </c>
      <c r="K19" s="9">
        <f t="shared" si="3"/>
        <v>0.06521804041287116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6378840.78</v>
      </c>
      <c r="D20" s="44">
        <f>IF('County Data'!E15&gt;9,'County Data'!D15,"*")</f>
        <v>2453152.82</v>
      </c>
      <c r="E20" s="45">
        <f>IF('County Data'!G15&gt;9,'County Data'!F15,"*")</f>
        <v>1375374.36</v>
      </c>
      <c r="F20" s="44">
        <f>IF('County Data'!I15&gt;9,'County Data'!H15,"*")</f>
        <v>6221618.73</v>
      </c>
      <c r="G20" s="44">
        <f>IF('County Data'!K15&gt;9,'County Data'!J15,"*")</f>
        <v>2368689.69</v>
      </c>
      <c r="H20" s="45">
        <f>IF('County Data'!M15&gt;9,'County Data'!L15,"*")</f>
        <v>1251325.37</v>
      </c>
      <c r="I20" s="22">
        <f t="shared" si="1"/>
        <v>0.02527028042427148</v>
      </c>
      <c r="J20" s="22">
        <f t="shared" si="2"/>
        <v>0.035658165928859974</v>
      </c>
      <c r="K20" s="22">
        <f t="shared" si="3"/>
        <v>0.09913408053094934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8482416.71</v>
      </c>
      <c r="D21" s="47">
        <f>IF('County Data'!E16&gt;9,'County Data'!D16,"*")</f>
        <v>6581235.9</v>
      </c>
      <c r="E21" s="48">
        <f>IF('County Data'!G16&gt;9,'County Data'!F16,"*")</f>
        <v>2042770.83</v>
      </c>
      <c r="F21" s="46">
        <f>IF('County Data'!I16&gt;9,'County Data'!H16,"*")</f>
        <v>8188679.95</v>
      </c>
      <c r="G21" s="47">
        <f>IF('County Data'!K16&gt;9,'County Data'!J16,"*")</f>
        <v>6201937.62</v>
      </c>
      <c r="H21" s="48">
        <f>IF('County Data'!M16&gt;9,'County Data'!L16,"*")</f>
        <v>1904925.58</v>
      </c>
      <c r="I21" s="9">
        <f t="shared" si="1"/>
        <v>0.035871075899113716</v>
      </c>
      <c r="J21" s="9">
        <f t="shared" si="2"/>
        <v>0.06115802886775895</v>
      </c>
      <c r="K21" s="9">
        <f t="shared" si="3"/>
        <v>0.07236253817327604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09/01/2017 - 09/30/2017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09/01/2016 - 09/30/2016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ALBURGH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113261.48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ARLINGTON</v>
      </c>
      <c r="C7" s="51">
        <f>IF('Town Data'!C3&gt;9,'Town Data'!B3,"*")</f>
        <v>186529.65</v>
      </c>
      <c r="D7" s="47">
        <f>IF('Town Data'!E3&gt;9,'Town Data'!D3,"*")</f>
        <v>118204.1</v>
      </c>
      <c r="E7" s="48" t="str">
        <f>IF('Town Data'!G3&gt;9,'Town Data'!F3,"*")</f>
        <v>*</v>
      </c>
      <c r="F7" s="46">
        <f>IF('Town Data'!I3&gt;9,'Town Data'!H3,"*")</f>
        <v>193768.35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-0.03735749414184521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2310318.29</v>
      </c>
      <c r="D8" s="44">
        <f>IF('Town Data'!E4&gt;9,'Town Data'!D4,"*")</f>
        <v>206227.55</v>
      </c>
      <c r="E8" s="45">
        <f>IF('Town Data'!G4&gt;9,'Town Data'!F4,"*")</f>
        <v>291797.77</v>
      </c>
      <c r="F8" s="44">
        <f>IF('Town Data'!I4&gt;9,'Town Data'!H4,"*")</f>
        <v>2153697.25</v>
      </c>
      <c r="G8" s="44">
        <f>IF('Town Data'!K4&gt;9,'Town Data'!J4,"*")</f>
        <v>209125.65</v>
      </c>
      <c r="H8" s="45">
        <f>IF('Town Data'!M4&gt;9,'Town Data'!L4,"*")</f>
        <v>279422.78</v>
      </c>
      <c r="I8" s="22">
        <f t="shared" si="0"/>
        <v>0.0727219389819066</v>
      </c>
      <c r="J8" s="22">
        <f t="shared" si="1"/>
        <v>-0.013858175694851425</v>
      </c>
      <c r="K8" s="22">
        <f t="shared" si="2"/>
        <v>0.04428769193406489</v>
      </c>
      <c r="L8" s="15"/>
    </row>
    <row r="9" spans="1:12" ht="15">
      <c r="A9" s="15"/>
      <c r="B9" s="15" t="str">
        <f>'Town Data'!A5</f>
        <v>BARTON</v>
      </c>
      <c r="C9" s="51">
        <f>IF('Town Data'!C5&gt;9,'Town Data'!B5,"*")</f>
        <v>172269.85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161835.08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0.06447780048676727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BENNINGTON</v>
      </c>
      <c r="C10" s="52">
        <f>IF('Town Data'!C6&gt;9,'Town Data'!B6,"*")</f>
        <v>2395539.17</v>
      </c>
      <c r="D10" s="44">
        <f>IF('Town Data'!E6&gt;9,'Town Data'!D6,"*")</f>
        <v>918478.81</v>
      </c>
      <c r="E10" s="45">
        <f>IF('Town Data'!G6&gt;9,'Town Data'!F6,"*")</f>
        <v>393508.37</v>
      </c>
      <c r="F10" s="44">
        <f>IF('Town Data'!I6&gt;9,'Town Data'!H6,"*")</f>
        <v>2327872.09</v>
      </c>
      <c r="G10" s="44">
        <f>IF('Town Data'!K6&gt;9,'Town Data'!J6,"*")</f>
        <v>880112.01</v>
      </c>
      <c r="H10" s="45">
        <f>IF('Town Data'!M6&gt;9,'Town Data'!L6,"*")</f>
        <v>393415.07</v>
      </c>
      <c r="I10" s="22">
        <f t="shared" si="0"/>
        <v>0.029068212248723718</v>
      </c>
      <c r="J10" s="22">
        <f t="shared" si="1"/>
        <v>0.04359308765710406</v>
      </c>
      <c r="K10" s="22">
        <f t="shared" si="2"/>
        <v>0.00023715410800096792</v>
      </c>
      <c r="L10" s="15"/>
    </row>
    <row r="11" spans="1:12" ht="15">
      <c r="A11" s="15"/>
      <c r="B11" s="15" t="str">
        <f>'Town Data'!A7</f>
        <v>BERLIN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748344.76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BETHEL</v>
      </c>
      <c r="C12" s="52">
        <f>IF('Town Data'!C8&gt;9,'Town Data'!B8,"*")</f>
        <v>240571.62</v>
      </c>
      <c r="D12" s="44" t="str">
        <f>IF('Town Data'!E8&gt;9,'Town Data'!D8,"*")</f>
        <v>*</v>
      </c>
      <c r="E12" s="45" t="str">
        <f>IF('Town Data'!G8&gt;9,'Town Data'!F8,"*")</f>
        <v>*</v>
      </c>
      <c r="F12" s="44" t="str">
        <f>IF('Town Data'!I8&gt;9,'Town Data'!H8,"*")</f>
        <v>*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BRADFORD</v>
      </c>
      <c r="C13" s="51">
        <f>IF('Town Data'!C9&gt;9,'Town Data'!B9,"*")</f>
        <v>442763.59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439234.57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0.008034476885551195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BRANDON</v>
      </c>
      <c r="C14" s="52">
        <f>IF('Town Data'!C10&gt;9,'Town Data'!B10,"*")</f>
        <v>408552.7</v>
      </c>
      <c r="D14" s="44">
        <f>IF('Town Data'!E10&gt;9,'Town Data'!D10,"*")</f>
        <v>155222.86</v>
      </c>
      <c r="E14" s="45" t="str">
        <f>IF('Town Data'!G10&gt;9,'Town Data'!F10,"*")</f>
        <v>*</v>
      </c>
      <c r="F14" s="44">
        <f>IF('Town Data'!I10&gt;9,'Town Data'!H10,"*")</f>
        <v>439488.8</v>
      </c>
      <c r="G14" s="44">
        <f>IF('Town Data'!K10&gt;9,'Town Data'!J10,"*")</f>
        <v>191244.24</v>
      </c>
      <c r="H14" s="45" t="str">
        <f>IF('Town Data'!M10&gt;9,'Town Data'!L10,"*")</f>
        <v>*</v>
      </c>
      <c r="I14" s="22">
        <f t="shared" si="0"/>
        <v>-0.07039109984145211</v>
      </c>
      <c r="J14" s="22">
        <f t="shared" si="1"/>
        <v>-0.18835275770919954</v>
      </c>
      <c r="K14" s="22">
        <f t="shared" si="2"/>
      </c>
      <c r="L14" s="15"/>
    </row>
    <row r="15" spans="1:12" ht="15">
      <c r="A15" s="15"/>
      <c r="B15" s="15" t="str">
        <f>'Town Data'!A11</f>
        <v>BRATTLEBORO</v>
      </c>
      <c r="C15" s="51">
        <f>IF('Town Data'!C11&gt;9,'Town Data'!B11,"*")</f>
        <v>3588462.6</v>
      </c>
      <c r="D15" s="47">
        <f>IF('Town Data'!E11&gt;9,'Town Data'!D11,"*")</f>
        <v>985711.8</v>
      </c>
      <c r="E15" s="48">
        <f>IF('Town Data'!G11&gt;9,'Town Data'!F11,"*")</f>
        <v>543688.97</v>
      </c>
      <c r="F15" s="46">
        <f>IF('Town Data'!I11&gt;9,'Town Data'!H11,"*")</f>
        <v>3479492.95</v>
      </c>
      <c r="G15" s="47">
        <f>IF('Town Data'!K11&gt;9,'Town Data'!J11,"*")</f>
        <v>965404.05</v>
      </c>
      <c r="H15" s="48">
        <f>IF('Town Data'!M11&gt;9,'Town Data'!L11,"*")</f>
        <v>508145.8</v>
      </c>
      <c r="I15" s="9">
        <f t="shared" si="0"/>
        <v>0.031317680928193835</v>
      </c>
      <c r="J15" s="9">
        <f t="shared" si="1"/>
        <v>0.021035492859181604</v>
      </c>
      <c r="K15" s="9">
        <f t="shared" si="2"/>
        <v>0.06994679479787097</v>
      </c>
      <c r="L15" s="15"/>
    </row>
    <row r="16" spans="1:12" ht="15">
      <c r="A16" s="15"/>
      <c r="B16" s="28" t="str">
        <f>'Town Data'!A12</f>
        <v>BRISTOL</v>
      </c>
      <c r="C16" s="53">
        <f>IF('Town Data'!C12&gt;9,'Town Data'!B12,"*")</f>
        <v>383668.63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409153.21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-0.06228615437234383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BURKE</v>
      </c>
      <c r="C17" s="52">
        <f>IF('Town Data'!C13&gt;9,'Town Data'!B13,"*")</f>
        <v>359537.66</v>
      </c>
      <c r="D17" s="44">
        <f>IF('Town Data'!E13&gt;9,'Town Data'!D13,"*")</f>
        <v>352501.46</v>
      </c>
      <c r="E17" s="45" t="str">
        <f>IF('Town Data'!G13&gt;9,'Town Data'!F13,"*")</f>
        <v>*</v>
      </c>
      <c r="F17" s="44">
        <f>IF('Town Data'!I13&gt;9,'Town Data'!H13,"*")</f>
        <v>275148.99</v>
      </c>
      <c r="G17" s="44">
        <f>IF('Town Data'!K13&gt;9,'Town Data'!J13,"*")</f>
        <v>214255.11</v>
      </c>
      <c r="H17" s="45" t="str">
        <f>IF('Town Data'!M13&gt;9,'Town Data'!L13,"*")</f>
        <v>*</v>
      </c>
      <c r="I17" s="22">
        <f t="shared" si="0"/>
        <v>0.30670172549061503</v>
      </c>
      <c r="J17" s="22">
        <f t="shared" si="1"/>
        <v>0.6452417867653194</v>
      </c>
      <c r="K17" s="22">
        <f t="shared" si="2"/>
      </c>
      <c r="L17" s="15"/>
    </row>
    <row r="18" spans="1:12" ht="15">
      <c r="A18" s="15"/>
      <c r="B18" s="15" t="str">
        <f>'Town Data'!A14</f>
        <v>BURLINGTON</v>
      </c>
      <c r="C18" s="51">
        <f>IF('Town Data'!C14&gt;9,'Town Data'!B14,"*")</f>
        <v>10582975.26</v>
      </c>
      <c r="D18" s="47">
        <f>IF('Town Data'!E14&gt;9,'Town Data'!D14,"*")</f>
        <v>4312955.73</v>
      </c>
      <c r="E18" s="48">
        <f>IF('Town Data'!G14&gt;9,'Town Data'!F14,"*")</f>
        <v>3889101.5</v>
      </c>
      <c r="F18" s="46">
        <f>IF('Town Data'!I14&gt;9,'Town Data'!H14,"*")</f>
        <v>10445750</v>
      </c>
      <c r="G18" s="47">
        <f>IF('Town Data'!K14&gt;9,'Town Data'!J14,"*")</f>
        <v>4448869.62</v>
      </c>
      <c r="H18" s="48">
        <f>IF('Town Data'!M14&gt;9,'Town Data'!L14,"*")</f>
        <v>3641027.73</v>
      </c>
      <c r="I18" s="9">
        <f t="shared" si="0"/>
        <v>0.013136946605078598</v>
      </c>
      <c r="J18" s="9">
        <f t="shared" si="1"/>
        <v>-0.030550207492931577</v>
      </c>
      <c r="K18" s="9">
        <f t="shared" si="2"/>
        <v>0.06813289774093537</v>
      </c>
      <c r="L18" s="15"/>
    </row>
    <row r="19" spans="1:12" ht="15">
      <c r="A19" s="15"/>
      <c r="B19" s="27" t="str">
        <f>'Town Data'!A15</f>
        <v>CAMBRIDGE</v>
      </c>
      <c r="C19" s="52">
        <f>IF('Town Data'!C15&gt;9,'Town Data'!B15,"*")</f>
        <v>597030.63</v>
      </c>
      <c r="D19" s="44">
        <f>IF('Town Data'!E15&gt;9,'Town Data'!D15,"*")</f>
        <v>333274.89</v>
      </c>
      <c r="E19" s="45" t="str">
        <f>IF('Town Data'!G15&gt;9,'Town Data'!F15,"*")</f>
        <v>*</v>
      </c>
      <c r="F19" s="44">
        <f>IF('Town Data'!I15&gt;9,'Town Data'!H15,"*")</f>
        <v>600390.52</v>
      </c>
      <c r="G19" s="44">
        <f>IF('Town Data'!K15&gt;9,'Town Data'!J15,"*")</f>
        <v>321511.95</v>
      </c>
      <c r="H19" s="45" t="str">
        <f>IF('Town Data'!M15&gt;9,'Town Data'!L15,"*")</f>
        <v>*</v>
      </c>
      <c r="I19" s="22">
        <f t="shared" si="0"/>
        <v>-0.005596174303351782</v>
      </c>
      <c r="J19" s="22">
        <f t="shared" si="1"/>
        <v>0.03658632284118833</v>
      </c>
      <c r="K19" s="22">
        <f t="shared" si="2"/>
      </c>
      <c r="L19" s="15"/>
    </row>
    <row r="20" spans="1:12" ht="15">
      <c r="A20" s="15"/>
      <c r="B20" s="15" t="str">
        <f>'Town Data'!A16</f>
        <v>CASTLETON</v>
      </c>
      <c r="C20" s="51">
        <f>IF('Town Data'!C16&gt;9,'Town Data'!B16,"*")</f>
        <v>482990.26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480070.4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0.0060821496180559894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CHESTER</v>
      </c>
      <c r="C21" s="52">
        <f>IF('Town Data'!C17&gt;9,'Town Data'!B17,"*")</f>
        <v>291392.41</v>
      </c>
      <c r="D21" s="44">
        <f>IF('Town Data'!E17&gt;9,'Town Data'!D17,"*")</f>
        <v>114333.91</v>
      </c>
      <c r="E21" s="45" t="str">
        <f>IF('Town Data'!G17&gt;9,'Town Data'!F17,"*")</f>
        <v>*</v>
      </c>
      <c r="F21" s="44">
        <f>IF('Town Data'!I17&gt;9,'Town Data'!H17,"*")</f>
        <v>258026.53</v>
      </c>
      <c r="G21" s="44">
        <f>IF('Town Data'!K17&gt;9,'Town Data'!J17,"*")</f>
        <v>96847.06</v>
      </c>
      <c r="H21" s="45" t="str">
        <f>IF('Town Data'!M17&gt;9,'Town Data'!L17,"*")</f>
        <v>*</v>
      </c>
      <c r="I21" s="22">
        <f t="shared" si="0"/>
        <v>0.129311819214869</v>
      </c>
      <c r="J21" s="22">
        <f t="shared" si="1"/>
        <v>0.18056149562000134</v>
      </c>
      <c r="K21" s="22">
        <f t="shared" si="2"/>
      </c>
      <c r="L21" s="15"/>
    </row>
    <row r="22" spans="1:12" ht="15">
      <c r="A22" s="15"/>
      <c r="B22" s="15" t="str">
        <f>'Town Data'!A18</f>
        <v>COLCHESTER</v>
      </c>
      <c r="C22" s="51">
        <f>IF('Town Data'!C18&gt;9,'Town Data'!B18,"*")</f>
        <v>2448489.25</v>
      </c>
      <c r="D22" s="47">
        <f>IF('Town Data'!E18&gt;9,'Town Data'!D18,"*")</f>
        <v>1665407.95</v>
      </c>
      <c r="E22" s="48">
        <f>IF('Town Data'!G18&gt;9,'Town Data'!F18,"*")</f>
        <v>259040.99</v>
      </c>
      <c r="F22" s="46">
        <f>IF('Town Data'!I18&gt;9,'Town Data'!H18,"*")</f>
        <v>2215232.25</v>
      </c>
      <c r="G22" s="47">
        <f>IF('Town Data'!K18&gt;9,'Town Data'!J18,"*")</f>
        <v>1935256.96</v>
      </c>
      <c r="H22" s="48">
        <f>IF('Town Data'!M18&gt;9,'Town Data'!L18,"*")</f>
        <v>257291.22</v>
      </c>
      <c r="I22" s="9">
        <f t="shared" si="0"/>
        <v>0.10529685995678331</v>
      </c>
      <c r="J22" s="9">
        <f t="shared" si="1"/>
        <v>-0.13943833587866286</v>
      </c>
      <c r="K22" s="9">
        <f t="shared" si="2"/>
        <v>0.006800737312373075</v>
      </c>
      <c r="L22" s="15"/>
    </row>
    <row r="23" spans="1:12" ht="15">
      <c r="A23" s="15"/>
      <c r="B23" s="27" t="str">
        <f>'Town Data'!A19</f>
        <v>DERBY</v>
      </c>
      <c r="C23" s="52">
        <f>IF('Town Data'!C19&gt;9,'Town Data'!B19,"*")</f>
        <v>803496.4</v>
      </c>
      <c r="D23" s="44">
        <f>IF('Town Data'!E19&gt;9,'Town Data'!D19,"*")</f>
        <v>109343.34</v>
      </c>
      <c r="E23" s="45" t="str">
        <f>IF('Town Data'!G19&gt;9,'Town Data'!F19,"*")</f>
        <v>*</v>
      </c>
      <c r="F23" s="44">
        <f>IF('Town Data'!I19&gt;9,'Town Data'!H19,"*")</f>
        <v>736848.71</v>
      </c>
      <c r="G23" s="44">
        <f>IF('Town Data'!K19&gt;9,'Town Data'!J19,"*")</f>
        <v>122167.43</v>
      </c>
      <c r="H23" s="45" t="str">
        <f>IF('Town Data'!M19&gt;9,'Town Data'!L19,"*")</f>
        <v>*</v>
      </c>
      <c r="I23" s="22">
        <f t="shared" si="0"/>
        <v>0.09044962567689108</v>
      </c>
      <c r="J23" s="22">
        <f t="shared" si="1"/>
        <v>-0.10497143141997828</v>
      </c>
      <c r="K23" s="22">
        <f t="shared" si="2"/>
      </c>
      <c r="L23" s="15"/>
    </row>
    <row r="24" spans="1:12" ht="15">
      <c r="A24" s="15"/>
      <c r="B24" s="15" t="str">
        <f>'Town Data'!A20</f>
        <v>DORSET</v>
      </c>
      <c r="C24" s="51">
        <f>IF('Town Data'!C20&gt;9,'Town Data'!B20,"*")</f>
        <v>529534.36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487718.31</v>
      </c>
      <c r="G24" s="47">
        <f>IF('Town Data'!K20&gt;9,'Town Data'!J20,"*")</f>
        <v>173272.83</v>
      </c>
      <c r="H24" s="48" t="str">
        <f>IF('Town Data'!M20&gt;9,'Town Data'!L20,"*")</f>
        <v>*</v>
      </c>
      <c r="I24" s="9">
        <f t="shared" si="0"/>
        <v>0.08573811797223686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DOVER</v>
      </c>
      <c r="C25" s="52">
        <f>IF('Town Data'!C21&gt;9,'Town Data'!B21,"*")</f>
        <v>360669.22</v>
      </c>
      <c r="D25" s="44">
        <f>IF('Town Data'!E21&gt;9,'Town Data'!D21,"*")</f>
        <v>259507.44</v>
      </c>
      <c r="E25" s="45">
        <f>IF('Town Data'!G21&gt;9,'Town Data'!F21,"*")</f>
        <v>134636.61</v>
      </c>
      <c r="F25" s="44">
        <f>IF('Town Data'!I21&gt;9,'Town Data'!H21,"*")</f>
        <v>413935.12</v>
      </c>
      <c r="G25" s="44">
        <f>IF('Town Data'!K21&gt;9,'Town Data'!J21,"*")</f>
        <v>262267.91</v>
      </c>
      <c r="H25" s="45">
        <f>IF('Town Data'!M21&gt;9,'Town Data'!L21,"*")</f>
        <v>149530.63</v>
      </c>
      <c r="I25" s="22">
        <f t="shared" si="0"/>
        <v>-0.1286817605618968</v>
      </c>
      <c r="J25" s="22">
        <f t="shared" si="1"/>
        <v>-0.010525382232237151</v>
      </c>
      <c r="K25" s="22">
        <f t="shared" si="2"/>
        <v>-0.09960514444431899</v>
      </c>
      <c r="L25" s="15"/>
    </row>
    <row r="26" spans="1:12" ht="15">
      <c r="A26" s="15"/>
      <c r="B26" s="15" t="str">
        <f>'Town Data'!A22</f>
        <v>ENOSBURG</v>
      </c>
      <c r="C26" s="51">
        <f>IF('Town Data'!C22&gt;9,'Town Data'!B22,"*")</f>
        <v>368421.18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347981.52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0.05873777435077579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ESSEX</v>
      </c>
      <c r="C27" s="52">
        <f>IF('Town Data'!C23&gt;9,'Town Data'!B23,"*")</f>
        <v>3393613.54</v>
      </c>
      <c r="D27" s="44" t="str">
        <f>IF('Town Data'!E23&gt;9,'Town Data'!D23,"*")</f>
        <v>*</v>
      </c>
      <c r="E27" s="45">
        <f>IF('Town Data'!G23&gt;9,'Town Data'!F23,"*")</f>
        <v>368121.01</v>
      </c>
      <c r="F27" s="44">
        <f>IF('Town Data'!I23&gt;9,'Town Data'!H23,"*")</f>
        <v>3092385.6</v>
      </c>
      <c r="G27" s="44" t="str">
        <f>IF('Town Data'!K23&gt;9,'Town Data'!J23,"*")</f>
        <v>*</v>
      </c>
      <c r="H27" s="45">
        <f>IF('Town Data'!M23&gt;9,'Town Data'!L23,"*")</f>
        <v>315833.68</v>
      </c>
      <c r="I27" s="22">
        <f t="shared" si="0"/>
        <v>0.09740956625848987</v>
      </c>
      <c r="J27" s="22">
        <f t="shared" si="1"/>
      </c>
      <c r="K27" s="22">
        <f t="shared" si="2"/>
        <v>0.16555336973561532</v>
      </c>
      <c r="L27" s="15"/>
    </row>
    <row r="28" spans="1:12" ht="15">
      <c r="A28" s="15"/>
      <c r="B28" s="15" t="str">
        <f>'Town Data'!A24</f>
        <v>FAIR HAVEN</v>
      </c>
      <c r="C28" s="51">
        <f>IF('Town Data'!C24&gt;9,'Town Data'!B24,"*")</f>
        <v>430236.91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409192.33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0.05142955636534037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FERRISBURGH</v>
      </c>
      <c r="C29" s="52">
        <f>IF('Town Data'!C25&gt;9,'Town Data'!B25,"*")</f>
        <v>815663.23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738347.27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0.10471489926413619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GRAND ISLE</v>
      </c>
      <c r="C30" s="51" t="str">
        <f>IF('Town Data'!C26&gt;9,'Town Data'!B26,"*")</f>
        <v>*</v>
      </c>
      <c r="D30" s="47">
        <f>IF('Town Data'!E26&gt;9,'Town Data'!D26,"*")</f>
        <v>55592.92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56096.96</v>
      </c>
      <c r="H30" s="48" t="str">
        <f>IF('Town Data'!M26&gt;9,'Town Data'!L26,"*")</f>
        <v>*</v>
      </c>
      <c r="I30" s="9">
        <f t="shared" si="0"/>
      </c>
      <c r="J30" s="9">
        <f t="shared" si="1"/>
        <v>-0.008985157127944204</v>
      </c>
      <c r="K30" s="9">
        <f t="shared" si="2"/>
      </c>
      <c r="L30" s="15"/>
    </row>
    <row r="31" spans="1:12" ht="15">
      <c r="A31" s="15"/>
      <c r="B31" s="27" t="str">
        <f>'Town Data'!A27</f>
        <v>HARDWICK</v>
      </c>
      <c r="C31" s="52">
        <f>IF('Town Data'!C27&gt;9,'Town Data'!B27,"*")</f>
        <v>300915.98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305725.18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-0.015730467474089023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HARTFORD</v>
      </c>
      <c r="C32" s="51">
        <f>IF('Town Data'!C28&gt;9,'Town Data'!B28,"*")</f>
        <v>2305303.58</v>
      </c>
      <c r="D32" s="47">
        <f>IF('Town Data'!E28&gt;9,'Town Data'!D28,"*")</f>
        <v>1748181.47</v>
      </c>
      <c r="E32" s="48">
        <f>IF('Town Data'!G28&gt;9,'Town Data'!F28,"*")</f>
        <v>391515.34</v>
      </c>
      <c r="F32" s="46">
        <f>IF('Town Data'!I28&gt;9,'Town Data'!H28,"*")</f>
        <v>2153330.13</v>
      </c>
      <c r="G32" s="47">
        <f>IF('Town Data'!K28&gt;9,'Town Data'!J28,"*")</f>
        <v>1639193.64</v>
      </c>
      <c r="H32" s="48">
        <f>IF('Town Data'!M28&gt;9,'Town Data'!L28,"*")</f>
        <v>344916.06</v>
      </c>
      <c r="I32" s="9">
        <f t="shared" si="0"/>
        <v>0.07057601056276502</v>
      </c>
      <c r="J32" s="9">
        <f t="shared" si="1"/>
        <v>0.06648868525380569</v>
      </c>
      <c r="K32" s="9">
        <f t="shared" si="2"/>
        <v>0.13510324801924278</v>
      </c>
      <c r="L32" s="15"/>
    </row>
    <row r="33" spans="1:12" ht="15">
      <c r="A33" s="15"/>
      <c r="B33" s="27" t="str">
        <f>'Town Data'!A29</f>
        <v>HINESBURG</v>
      </c>
      <c r="C33" s="52">
        <f>IF('Town Data'!C29&gt;9,'Town Data'!B29,"*")</f>
        <v>449078.77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467004.24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-0.03838395557179518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JERICHO</v>
      </c>
      <c r="C34" s="51">
        <f>IF('Town Data'!C30&gt;9,'Town Data'!B30,"*")</f>
        <v>370850.79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368412.74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0.006617713600240829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JOHNSON</v>
      </c>
      <c r="C35" s="52">
        <f>IF('Town Data'!C31&gt;9,'Town Data'!B31,"*")</f>
        <v>216947.07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264660.33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-0.18028111730987414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KILLINGTON</v>
      </c>
      <c r="C36" s="51">
        <f>IF('Town Data'!C32&gt;9,'Town Data'!B32,"*")</f>
        <v>1245673.53</v>
      </c>
      <c r="D36" s="47">
        <f>IF('Town Data'!E32&gt;9,'Town Data'!D32,"*")</f>
        <v>1281944.79</v>
      </c>
      <c r="E36" s="48">
        <f>IF('Town Data'!G32&gt;9,'Town Data'!F32,"*")</f>
        <v>568577.03</v>
      </c>
      <c r="F36" s="46">
        <f>IF('Town Data'!I32&gt;9,'Town Data'!H32,"*")</f>
        <v>1074030.91</v>
      </c>
      <c r="G36" s="47">
        <f>IF('Town Data'!K32&gt;9,'Town Data'!J32,"*")</f>
        <v>1247859.35</v>
      </c>
      <c r="H36" s="48">
        <f>IF('Town Data'!M32&gt;9,'Town Data'!L32,"*")</f>
        <v>455273.07</v>
      </c>
      <c r="I36" s="9">
        <f t="shared" si="0"/>
        <v>0.15981162031919557</v>
      </c>
      <c r="J36" s="9">
        <f t="shared" si="1"/>
        <v>0.02731512970592394</v>
      </c>
      <c r="K36" s="9">
        <f t="shared" si="2"/>
        <v>0.24887033182085647</v>
      </c>
      <c r="L36" s="15"/>
    </row>
    <row r="37" spans="1:12" ht="15">
      <c r="A37" s="15"/>
      <c r="B37" s="27" t="str">
        <f>'Town Data'!A33</f>
        <v>LONDONDERRY</v>
      </c>
      <c r="C37" s="52">
        <f>IF('Town Data'!C33&gt;9,'Town Data'!B33,"*")</f>
        <v>223543.76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202079.14</v>
      </c>
      <c r="G37" s="44">
        <f>IF('Town Data'!K33&gt;9,'Town Data'!J33,"*")</f>
        <v>62076.92</v>
      </c>
      <c r="H37" s="45" t="str">
        <f>IF('Town Data'!M33&gt;9,'Town Data'!L33,"*")</f>
        <v>*</v>
      </c>
      <c r="I37" s="22">
        <f t="shared" si="0"/>
        <v>0.10621888038517975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LUDLOW</v>
      </c>
      <c r="C38" s="51">
        <f>IF('Town Data'!C34&gt;9,'Town Data'!B34,"*")</f>
        <v>994023.83</v>
      </c>
      <c r="D38" s="47">
        <f>IF('Town Data'!E34&gt;9,'Town Data'!D34,"*")</f>
        <v>477280.96</v>
      </c>
      <c r="E38" s="48">
        <f>IF('Town Data'!G34&gt;9,'Town Data'!F34,"*")</f>
        <v>330009.88</v>
      </c>
      <c r="F38" s="46">
        <f>IF('Town Data'!I34&gt;9,'Town Data'!H34,"*")</f>
        <v>1023764.27</v>
      </c>
      <c r="G38" s="47">
        <f>IF('Town Data'!K34&gt;9,'Town Data'!J34,"*")</f>
        <v>457515.62</v>
      </c>
      <c r="H38" s="48">
        <f>IF('Town Data'!M34&gt;9,'Town Data'!L34,"*")</f>
        <v>342283.14</v>
      </c>
      <c r="I38" s="9">
        <f t="shared" si="0"/>
        <v>-0.029050085914797612</v>
      </c>
      <c r="J38" s="9">
        <f t="shared" si="1"/>
        <v>0.04320145397440207</v>
      </c>
      <c r="K38" s="9">
        <f t="shared" si="2"/>
        <v>-0.03585703929209019</v>
      </c>
      <c r="L38" s="15"/>
    </row>
    <row r="39" spans="1:12" ht="15">
      <c r="A39" s="15"/>
      <c r="B39" s="27" t="str">
        <f>'Town Data'!A35</f>
        <v>LYNDON</v>
      </c>
      <c r="C39" s="52">
        <f>IF('Town Data'!C35&gt;9,'Town Data'!B35,"*")</f>
        <v>979935.6</v>
      </c>
      <c r="D39" s="44" t="str">
        <f>IF('Town Data'!E35&gt;9,'Town Data'!D35,"*")</f>
        <v>*</v>
      </c>
      <c r="E39" s="45">
        <f>IF('Town Data'!G35&gt;9,'Town Data'!F35,"*")</f>
        <v>98951.1</v>
      </c>
      <c r="F39" s="44">
        <f>IF('Town Data'!I35&gt;9,'Town Data'!H35,"*")</f>
        <v>981817.99</v>
      </c>
      <c r="G39" s="44" t="str">
        <f>IF('Town Data'!K35&gt;9,'Town Data'!J35,"*")</f>
        <v>*</v>
      </c>
      <c r="H39" s="45">
        <f>IF('Town Data'!M35&gt;9,'Town Data'!L35,"*")</f>
        <v>131344.36</v>
      </c>
      <c r="I39" s="22">
        <f t="shared" si="0"/>
        <v>-0.001917249448647823</v>
      </c>
      <c r="J39" s="22">
        <f t="shared" si="1"/>
      </c>
      <c r="K39" s="22">
        <f t="shared" si="2"/>
        <v>-0.24662848104022117</v>
      </c>
      <c r="L39" s="15"/>
    </row>
    <row r="40" spans="1:12" ht="15">
      <c r="A40" s="15"/>
      <c r="B40" s="15" t="str">
        <f>'Town Data'!A36</f>
        <v>MANCHESTER</v>
      </c>
      <c r="C40" s="51">
        <f>IF('Town Data'!C36&gt;9,'Town Data'!B36,"*")</f>
        <v>2923943.65</v>
      </c>
      <c r="D40" s="47">
        <f>IF('Town Data'!E36&gt;9,'Town Data'!D36,"*")</f>
        <v>3020999.61</v>
      </c>
      <c r="E40" s="48">
        <f>IF('Town Data'!G36&gt;9,'Town Data'!F36,"*")</f>
        <v>771156.74</v>
      </c>
      <c r="F40" s="46">
        <f>IF('Town Data'!I36&gt;9,'Town Data'!H36,"*")</f>
        <v>2738949.82</v>
      </c>
      <c r="G40" s="47">
        <f>IF('Town Data'!K36&gt;9,'Town Data'!J36,"*")</f>
        <v>2795800.58</v>
      </c>
      <c r="H40" s="48">
        <f>IF('Town Data'!M36&gt;9,'Town Data'!L36,"*")</f>
        <v>719590.67</v>
      </c>
      <c r="I40" s="9">
        <f t="shared" si="0"/>
        <v>0.06754188362603886</v>
      </c>
      <c r="J40" s="9">
        <f t="shared" si="1"/>
        <v>0.08054903186263727</v>
      </c>
      <c r="K40" s="9">
        <f t="shared" si="2"/>
        <v>0.07166028153199921</v>
      </c>
      <c r="L40" s="15"/>
    </row>
    <row r="41" spans="1:12" ht="15">
      <c r="A41" s="15"/>
      <c r="B41" s="27" t="str">
        <f>'Town Data'!A37</f>
        <v>MENDON</v>
      </c>
      <c r="C41" s="52" t="str">
        <f>IF('Town Data'!C37&gt;9,'Town Data'!B37,"*")</f>
        <v>*</v>
      </c>
      <c r="D41" s="44">
        <f>IF('Town Data'!E37&gt;9,'Town Data'!D37,"*")</f>
        <v>274722.64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MIDDLEBURY</v>
      </c>
      <c r="C42" s="51">
        <f>IF('Town Data'!C38&gt;9,'Town Data'!B38,"*")</f>
        <v>2068185.84</v>
      </c>
      <c r="D42" s="47" t="str">
        <f>IF('Town Data'!E38&gt;9,'Town Data'!D38,"*")</f>
        <v>*</v>
      </c>
      <c r="E42" s="48">
        <f>IF('Town Data'!G38&gt;9,'Town Data'!F38,"*")</f>
        <v>353018.18</v>
      </c>
      <c r="F42" s="46">
        <f>IF('Town Data'!I38&gt;9,'Town Data'!H38,"*")</f>
        <v>1973067.8</v>
      </c>
      <c r="G42" s="47">
        <f>IF('Town Data'!K38&gt;9,'Town Data'!J38,"*")</f>
        <v>883331.95</v>
      </c>
      <c r="H42" s="48">
        <f>IF('Town Data'!M38&gt;9,'Town Data'!L38,"*")</f>
        <v>362234.76</v>
      </c>
      <c r="I42" s="9">
        <f t="shared" si="0"/>
        <v>0.04820819639345391</v>
      </c>
      <c r="J42" s="9">
        <f t="shared" si="1"/>
      </c>
      <c r="K42" s="9">
        <f t="shared" si="2"/>
        <v>-0.025443665318038544</v>
      </c>
      <c r="L42" s="15"/>
    </row>
    <row r="43" spans="1:12" ht="15">
      <c r="A43" s="15"/>
      <c r="B43" s="27" t="str">
        <f>'Town Data'!A39</f>
        <v>MILTON</v>
      </c>
      <c r="C43" s="52">
        <f>IF('Town Data'!C39&gt;9,'Town Data'!B39,"*")</f>
        <v>1001690.18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976014.68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0.026306469078928196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MONTPELIER</v>
      </c>
      <c r="C44" s="51">
        <f>IF('Town Data'!C40&gt;9,'Town Data'!B40,"*")</f>
        <v>2274846.76</v>
      </c>
      <c r="D44" s="47" t="str">
        <f>IF('Town Data'!E40&gt;9,'Town Data'!D40,"*")</f>
        <v>*</v>
      </c>
      <c r="E44" s="48">
        <f>IF('Town Data'!G40&gt;9,'Town Data'!F40,"*")</f>
        <v>429015.59</v>
      </c>
      <c r="F44" s="46">
        <f>IF('Town Data'!I40&gt;9,'Town Data'!H40,"*")</f>
        <v>2061308.76</v>
      </c>
      <c r="G44" s="47">
        <f>IF('Town Data'!K40&gt;9,'Town Data'!J40,"*")</f>
        <v>444453.14</v>
      </c>
      <c r="H44" s="48">
        <f>IF('Town Data'!M40&gt;9,'Town Data'!L40,"*")</f>
        <v>378848.74</v>
      </c>
      <c r="I44" s="9">
        <f t="shared" si="0"/>
        <v>0.10359340829658133</v>
      </c>
      <c r="J44" s="9">
        <f t="shared" si="1"/>
      </c>
      <c r="K44" s="9">
        <f t="shared" si="2"/>
        <v>0.1324192077291851</v>
      </c>
      <c r="L44" s="15"/>
    </row>
    <row r="45" spans="1:12" ht="15">
      <c r="A45" s="15"/>
      <c r="B45" s="27" t="str">
        <f>'Town Data'!A41</f>
        <v>MORRISTOWN</v>
      </c>
      <c r="C45" s="52">
        <f>IF('Town Data'!C41&gt;9,'Town Data'!B41,"*")</f>
        <v>1265772.3</v>
      </c>
      <c r="D45" s="44" t="str">
        <f>IF('Town Data'!E41&gt;9,'Town Data'!D41,"*")</f>
        <v>*</v>
      </c>
      <c r="E45" s="45">
        <f>IF('Town Data'!G41&gt;9,'Town Data'!F41,"*")</f>
        <v>126491.44</v>
      </c>
      <c r="F45" s="44">
        <f>IF('Town Data'!I41&gt;9,'Town Data'!H41,"*")</f>
        <v>1095267.05</v>
      </c>
      <c r="G45" s="44">
        <f>IF('Town Data'!K41&gt;9,'Town Data'!J41,"*")</f>
        <v>135218.11</v>
      </c>
      <c r="H45" s="45">
        <f>IF('Town Data'!M41&gt;9,'Town Data'!L41,"*")</f>
        <v>101732.93</v>
      </c>
      <c r="I45" s="22">
        <f t="shared" si="0"/>
        <v>0.15567459095934638</v>
      </c>
      <c r="J45" s="22">
        <f t="shared" si="1"/>
      </c>
      <c r="K45" s="22">
        <f t="shared" si="2"/>
        <v>0.24336770797813462</v>
      </c>
      <c r="L45" s="15"/>
    </row>
    <row r="46" spans="1:12" ht="15">
      <c r="A46" s="15"/>
      <c r="B46" s="15" t="str">
        <f>'Town Data'!A42</f>
        <v>NEWPORT</v>
      </c>
      <c r="C46" s="51">
        <f>IF('Town Data'!C42&gt;9,'Town Data'!B42,"*")</f>
        <v>932098.8</v>
      </c>
      <c r="D46" s="47" t="str">
        <f>IF('Town Data'!E42&gt;9,'Town Data'!D42,"*")</f>
        <v>*</v>
      </c>
      <c r="E46" s="48">
        <f>IF('Town Data'!G42&gt;9,'Town Data'!F42,"*")</f>
        <v>163603.98</v>
      </c>
      <c r="F46" s="46">
        <f>IF('Town Data'!I42&gt;9,'Town Data'!H42,"*")</f>
        <v>904073.71</v>
      </c>
      <c r="G46" s="47" t="str">
        <f>IF('Town Data'!K42&gt;9,'Town Data'!J42,"*")</f>
        <v>*</v>
      </c>
      <c r="H46" s="48">
        <f>IF('Town Data'!M42&gt;9,'Town Data'!L42,"*")</f>
        <v>158445.55</v>
      </c>
      <c r="I46" s="9">
        <f t="shared" si="0"/>
        <v>0.03099867819406018</v>
      </c>
      <c r="J46" s="9">
        <f t="shared" si="1"/>
      </c>
      <c r="K46" s="9">
        <f t="shared" si="2"/>
        <v>0.03255648391513692</v>
      </c>
      <c r="L46" s="15"/>
    </row>
    <row r="47" spans="1:12" ht="15">
      <c r="A47" s="15"/>
      <c r="B47" s="27" t="str">
        <f>'Town Data'!A43</f>
        <v>NORTH HERO</v>
      </c>
      <c r="C47" s="52" t="str">
        <f>IF('Town Data'!C43&gt;9,'Town Data'!B43,"*")</f>
        <v>*</v>
      </c>
      <c r="D47" s="44">
        <f>IF('Town Data'!E43&gt;9,'Town Data'!D43,"*")</f>
        <v>235454.89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215631.34</v>
      </c>
      <c r="H47" s="45" t="str">
        <f>IF('Town Data'!M43&gt;9,'Town Data'!L43,"*")</f>
        <v>*</v>
      </c>
      <c r="I47" s="22">
        <f t="shared" si="0"/>
      </c>
      <c r="J47" s="22">
        <f t="shared" si="1"/>
        <v>0.09193260126287774</v>
      </c>
      <c r="K47" s="22">
        <f t="shared" si="2"/>
      </c>
      <c r="L47" s="15"/>
    </row>
    <row r="48" spans="1:12" ht="15">
      <c r="A48" s="15"/>
      <c r="B48" s="15" t="str">
        <f>'Town Data'!A44</f>
        <v>NORTHFIELD</v>
      </c>
      <c r="C48" s="51">
        <f>IF('Town Data'!C44&gt;9,'Town Data'!B44,"*")</f>
        <v>335054.28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322159.73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0.040025331533522356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POULTNEY</v>
      </c>
      <c r="C49" s="52">
        <f>IF('Town Data'!C45&gt;9,'Town Data'!B45,"*")</f>
        <v>224422.88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207557.7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0.08125538103380406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PUTNEY</v>
      </c>
      <c r="C50" s="51" t="str">
        <f>IF('Town Data'!C46&gt;9,'Town Data'!B46,"*")</f>
        <v>*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158032.98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RANDOLPH</v>
      </c>
      <c r="C51" s="52">
        <f>IF('Town Data'!C47&gt;9,'Town Data'!B47,"*")</f>
        <v>529157.55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578201.98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-0.08482231416779296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ROCKINGHAM</v>
      </c>
      <c r="C52" s="51">
        <f>IF('Town Data'!C48&gt;9,'Town Data'!B48,"*")</f>
        <v>395501.11</v>
      </c>
      <c r="D52" s="47" t="str">
        <f>IF('Town Data'!E48&gt;9,'Town Data'!D48,"*")</f>
        <v>*</v>
      </c>
      <c r="E52" s="48">
        <f>IF('Town Data'!G48&gt;9,'Town Data'!F48,"*")</f>
        <v>87920.82</v>
      </c>
      <c r="F52" s="46">
        <f>IF('Town Data'!I48&gt;9,'Town Data'!H48,"*")</f>
        <v>411796.68</v>
      </c>
      <c r="G52" s="47" t="str">
        <f>IF('Town Data'!K48&gt;9,'Town Data'!J48,"*")</f>
        <v>*</v>
      </c>
      <c r="H52" s="48">
        <f>IF('Town Data'!M48&gt;9,'Town Data'!L48,"*")</f>
        <v>98073.66</v>
      </c>
      <c r="I52" s="9">
        <f t="shared" si="0"/>
        <v>-0.039571882901047205</v>
      </c>
      <c r="J52" s="9">
        <f t="shared" si="1"/>
      </c>
      <c r="K52" s="9">
        <f t="shared" si="2"/>
        <v>-0.10352259719888088</v>
      </c>
      <c r="L52" s="15"/>
    </row>
    <row r="53" spans="1:12" ht="15">
      <c r="A53" s="15"/>
      <c r="B53" s="27" t="str">
        <f>'Town Data'!A49</f>
        <v>ROYALTON</v>
      </c>
      <c r="C53" s="52">
        <f>IF('Town Data'!C49&gt;9,'Town Data'!B49,"*")</f>
        <v>336150.59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345213.95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-0.026254327207808334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RUTLAND</v>
      </c>
      <c r="C54" s="51">
        <f>IF('Town Data'!C50&gt;9,'Town Data'!B50,"*")</f>
        <v>3584497.06</v>
      </c>
      <c r="D54" s="47">
        <f>IF('Town Data'!E50&gt;9,'Town Data'!D50,"*")</f>
        <v>392875.73</v>
      </c>
      <c r="E54" s="48">
        <f>IF('Town Data'!G50&gt;9,'Town Data'!F50,"*")</f>
        <v>449521.44</v>
      </c>
      <c r="F54" s="46">
        <f>IF('Town Data'!I50&gt;9,'Town Data'!H50,"*")</f>
        <v>3441478.82</v>
      </c>
      <c r="G54" s="47">
        <f>IF('Town Data'!K50&gt;9,'Town Data'!J50,"*")</f>
        <v>397347.87</v>
      </c>
      <c r="H54" s="48">
        <f>IF('Town Data'!M50&gt;9,'Town Data'!L50,"*")</f>
        <v>474666.43</v>
      </c>
      <c r="I54" s="9">
        <f t="shared" si="0"/>
        <v>0.04155720476001658</v>
      </c>
      <c r="J54" s="9">
        <f t="shared" si="1"/>
        <v>-0.011254974136390901</v>
      </c>
      <c r="K54" s="9">
        <f t="shared" si="2"/>
        <v>-0.05297402219912622</v>
      </c>
      <c r="L54" s="15"/>
    </row>
    <row r="55" spans="1:12" ht="15">
      <c r="A55" s="15"/>
      <c r="B55" s="27" t="str">
        <f>'Town Data'!A51</f>
        <v>RUTLAND TOWN</v>
      </c>
      <c r="C55" s="52">
        <f>IF('Town Data'!C51&gt;9,'Town Data'!B51,"*")</f>
        <v>762563.47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924952.41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-0.17556464337446298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SHELBURNE</v>
      </c>
      <c r="C56" s="51">
        <f>IF('Town Data'!C52&gt;9,'Town Data'!B52,"*")</f>
        <v>1195272.26</v>
      </c>
      <c r="D56" s="47" t="str">
        <f>IF('Town Data'!E52&gt;9,'Town Data'!D52,"*")</f>
        <v>*</v>
      </c>
      <c r="E56" s="48">
        <f>IF('Town Data'!G52&gt;9,'Town Data'!F52,"*")</f>
        <v>218756.88</v>
      </c>
      <c r="F56" s="46">
        <f>IF('Town Data'!I52&gt;9,'Town Data'!H52,"*")</f>
        <v>1212934.65</v>
      </c>
      <c r="G56" s="47">
        <f>IF('Town Data'!K52&gt;9,'Town Data'!J52,"*")</f>
        <v>652245.76</v>
      </c>
      <c r="H56" s="48">
        <f>IF('Town Data'!M52&gt;9,'Town Data'!L52,"*")</f>
        <v>193768.31</v>
      </c>
      <c r="I56" s="9">
        <f t="shared" si="0"/>
        <v>-0.014561699593626003</v>
      </c>
      <c r="J56" s="9">
        <f t="shared" si="1"/>
      </c>
      <c r="K56" s="9">
        <f t="shared" si="2"/>
        <v>0.1289610772783228</v>
      </c>
      <c r="L56" s="15"/>
    </row>
    <row r="57" spans="1:12" ht="15">
      <c r="A57" s="15"/>
      <c r="B57" s="27" t="str">
        <f>'Town Data'!A53</f>
        <v>SOUTH BURLINGTON</v>
      </c>
      <c r="C57" s="52">
        <f>IF('Town Data'!C53&gt;9,'Town Data'!B53,"*")</f>
        <v>7422228.76</v>
      </c>
      <c r="D57" s="44">
        <f>IF('Town Data'!E53&gt;9,'Town Data'!D53,"*")</f>
        <v>5199920.93</v>
      </c>
      <c r="E57" s="45">
        <f>IF('Town Data'!G53&gt;9,'Town Data'!F53,"*")</f>
        <v>944338.5</v>
      </c>
      <c r="F57" s="44">
        <f>IF('Town Data'!I53&gt;9,'Town Data'!H53,"*")</f>
        <v>7372713.98</v>
      </c>
      <c r="G57" s="44">
        <f>IF('Town Data'!K53&gt;9,'Town Data'!J53,"*")</f>
        <v>5129360.42</v>
      </c>
      <c r="H57" s="45">
        <f>IF('Town Data'!M53&gt;9,'Town Data'!L53,"*")</f>
        <v>912560.87</v>
      </c>
      <c r="I57" s="22">
        <f t="shared" si="0"/>
        <v>0.006715950209694602</v>
      </c>
      <c r="J57" s="22">
        <f t="shared" si="1"/>
        <v>0.013756200427030974</v>
      </c>
      <c r="K57" s="22">
        <f t="shared" si="2"/>
        <v>0.034822477102267164</v>
      </c>
      <c r="L57" s="15"/>
    </row>
    <row r="58" spans="1:12" ht="15">
      <c r="A58" s="15"/>
      <c r="B58" s="15" t="str">
        <f>'Town Data'!A54</f>
        <v>SOUTH HERO</v>
      </c>
      <c r="C58" s="51">
        <f>IF('Town Data'!C54&gt;9,'Town Data'!B54,"*")</f>
        <v>262836.49</v>
      </c>
      <c r="D58" s="47">
        <f>IF('Town Data'!E54&gt;9,'Town Data'!D54,"*")</f>
        <v>75654.13</v>
      </c>
      <c r="E58" s="48" t="str">
        <f>IF('Town Data'!G54&gt;9,'Town Data'!F54,"*")</f>
        <v>*</v>
      </c>
      <c r="F58" s="46">
        <f>IF('Town Data'!I54&gt;9,'Town Data'!H54,"*")</f>
        <v>265093.83</v>
      </c>
      <c r="G58" s="47">
        <f>IF('Town Data'!K54&gt;9,'Town Data'!J54,"*")</f>
        <v>77461.9</v>
      </c>
      <c r="H58" s="48" t="str">
        <f>IF('Town Data'!M54&gt;9,'Town Data'!L54,"*")</f>
        <v>*</v>
      </c>
      <c r="I58" s="9">
        <f t="shared" si="0"/>
        <v>-0.008515249110098207</v>
      </c>
      <c r="J58" s="9">
        <f t="shared" si="1"/>
        <v>-0.023337537550718348</v>
      </c>
      <c r="K58" s="9">
        <f t="shared" si="2"/>
      </c>
      <c r="L58" s="15"/>
    </row>
    <row r="59" spans="1:12" ht="15">
      <c r="A59" s="15"/>
      <c r="B59" s="27" t="str">
        <f>'Town Data'!A55</f>
        <v>SPRINGFIELD</v>
      </c>
      <c r="C59" s="52">
        <f>IF('Town Data'!C55&gt;9,'Town Data'!B55,"*")</f>
        <v>911997.76</v>
      </c>
      <c r="D59" s="44" t="str">
        <f>IF('Town Data'!E55&gt;9,'Town Data'!D55,"*")</f>
        <v>*</v>
      </c>
      <c r="E59" s="45">
        <f>IF('Town Data'!G55&gt;9,'Town Data'!F55,"*")</f>
        <v>90050.24</v>
      </c>
      <c r="F59" s="44">
        <f>IF('Town Data'!I55&gt;9,'Town Data'!H55,"*")</f>
        <v>872130.2</v>
      </c>
      <c r="G59" s="44" t="str">
        <f>IF('Town Data'!K55&gt;9,'Town Data'!J55,"*")</f>
        <v>*</v>
      </c>
      <c r="H59" s="45">
        <f>IF('Town Data'!M55&gt;9,'Town Data'!L55,"*")</f>
        <v>61856.75</v>
      </c>
      <c r="I59" s="22">
        <f t="shared" si="0"/>
        <v>0.04571285342486713</v>
      </c>
      <c r="J59" s="22">
        <f t="shared" si="1"/>
      </c>
      <c r="K59" s="22">
        <f t="shared" si="2"/>
        <v>0.4557867977221565</v>
      </c>
      <c r="L59" s="15"/>
    </row>
    <row r="60" spans="1:12" ht="15">
      <c r="A60" s="15"/>
      <c r="B60" s="15" t="str">
        <f>'Town Data'!A56</f>
        <v>ST ALBANS</v>
      </c>
      <c r="C60" s="51">
        <f>IF('Town Data'!C56&gt;9,'Town Data'!B56,"*")</f>
        <v>1733368.38</v>
      </c>
      <c r="D60" s="47" t="str">
        <f>IF('Town Data'!E56&gt;9,'Town Data'!D56,"*")</f>
        <v>*</v>
      </c>
      <c r="E60" s="48">
        <f>IF('Town Data'!G56&gt;9,'Town Data'!F56,"*")</f>
        <v>203305.45</v>
      </c>
      <c r="F60" s="46">
        <f>IF('Town Data'!I56&gt;9,'Town Data'!H56,"*")</f>
        <v>1500455.96</v>
      </c>
      <c r="G60" s="47" t="str">
        <f>IF('Town Data'!K56&gt;9,'Town Data'!J56,"*")</f>
        <v>*</v>
      </c>
      <c r="H60" s="48">
        <f>IF('Town Data'!M56&gt;9,'Town Data'!L56,"*")</f>
        <v>184445.47</v>
      </c>
      <c r="I60" s="9">
        <f t="shared" si="0"/>
        <v>0.15522776156655738</v>
      </c>
      <c r="J60" s="9">
        <f t="shared" si="1"/>
      </c>
      <c r="K60" s="9">
        <f t="shared" si="2"/>
        <v>0.1022523350668358</v>
      </c>
      <c r="L60" s="15"/>
    </row>
    <row r="61" spans="1:12" ht="15">
      <c r="A61" s="15"/>
      <c r="B61" s="27" t="str">
        <f>'Town Data'!A57</f>
        <v>ST ALBANS TOWN</v>
      </c>
      <c r="C61" s="52">
        <f>IF('Town Data'!C57&gt;9,'Town Data'!B57,"*")</f>
        <v>692366.96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713756.25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-0.029967219201232968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ST JOHNSBURY</v>
      </c>
      <c r="C62" s="51">
        <f>IF('Town Data'!C58&gt;9,'Town Data'!B58,"*")</f>
        <v>1291108.07</v>
      </c>
      <c r="D62" s="47" t="str">
        <f>IF('Town Data'!E58&gt;9,'Town Data'!D58,"*")</f>
        <v>*</v>
      </c>
      <c r="E62" s="48">
        <f>IF('Town Data'!G58&gt;9,'Town Data'!F58,"*")</f>
        <v>125777.6</v>
      </c>
      <c r="F62" s="46">
        <f>IF('Town Data'!I58&gt;9,'Town Data'!H58,"*")</f>
        <v>1101504.1</v>
      </c>
      <c r="G62" s="47" t="str">
        <f>IF('Town Data'!K58&gt;9,'Town Data'!J58,"*")</f>
        <v>*</v>
      </c>
      <c r="H62" s="48">
        <f>IF('Town Data'!M58&gt;9,'Town Data'!L58,"*")</f>
        <v>98635.36</v>
      </c>
      <c r="I62" s="9">
        <f t="shared" si="0"/>
        <v>0.1721318785831119</v>
      </c>
      <c r="J62" s="9">
        <f t="shared" si="1"/>
      </c>
      <c r="K62" s="9">
        <f t="shared" si="2"/>
        <v>0.2751775833737516</v>
      </c>
      <c r="L62" s="15"/>
    </row>
    <row r="63" spans="1:12" ht="15">
      <c r="A63" s="15"/>
      <c r="B63" s="27" t="str">
        <f>'Town Data'!A59</f>
        <v>STOWE</v>
      </c>
      <c r="C63" s="52">
        <f>IF('Town Data'!C59&gt;9,'Town Data'!B59,"*")</f>
        <v>4207338.8</v>
      </c>
      <c r="D63" s="44">
        <f>IF('Town Data'!E59&gt;9,'Town Data'!D59,"*")</f>
        <v>5505873.57</v>
      </c>
      <c r="E63" s="45">
        <f>IF('Town Data'!G59&gt;9,'Town Data'!F59,"*")</f>
        <v>1510581.8</v>
      </c>
      <c r="F63" s="44">
        <f>IF('Town Data'!I59&gt;9,'Town Data'!H59,"*")</f>
        <v>3656546.41</v>
      </c>
      <c r="G63" s="44">
        <f>IF('Town Data'!K59&gt;9,'Town Data'!J59,"*")</f>
        <v>5599390.3</v>
      </c>
      <c r="H63" s="45">
        <f>IF('Town Data'!M59&gt;9,'Town Data'!L59,"*")</f>
        <v>1229966.46</v>
      </c>
      <c r="I63" s="22">
        <f t="shared" si="0"/>
        <v>0.1506318608437954</v>
      </c>
      <c r="J63" s="22">
        <f t="shared" si="1"/>
        <v>-0.01670123441832578</v>
      </c>
      <c r="K63" s="22">
        <f t="shared" si="2"/>
        <v>0.2281487740730752</v>
      </c>
      <c r="L63" s="15"/>
    </row>
    <row r="64" spans="1:12" ht="15">
      <c r="A64" s="15"/>
      <c r="B64" s="15" t="str">
        <f>'Town Data'!A60</f>
        <v>SWANTON</v>
      </c>
      <c r="C64" s="51">
        <f>IF('Town Data'!C60&gt;9,'Town Data'!B60,"*")</f>
        <v>555886.33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517629.48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0.07390778825039095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VERGENNES</v>
      </c>
      <c r="C65" s="52">
        <f>IF('Town Data'!C61&gt;9,'Town Data'!B61,"*")</f>
        <v>387896.07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354446.81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0.09437032315229472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WAITSFIELD</v>
      </c>
      <c r="C66" s="51">
        <f>IF('Town Data'!C62&gt;9,'Town Data'!B62,"*")</f>
        <v>957026.76</v>
      </c>
      <c r="D66" s="47">
        <f>IF('Town Data'!E62&gt;9,'Town Data'!D62,"*")</f>
        <v>376452.19</v>
      </c>
      <c r="E66" s="48">
        <f>IF('Town Data'!G62&gt;9,'Town Data'!F62,"*")</f>
        <v>293016.71</v>
      </c>
      <c r="F66" s="46">
        <f>IF('Town Data'!I62&gt;9,'Town Data'!H62,"*")</f>
        <v>879662.03</v>
      </c>
      <c r="G66" s="47">
        <f>IF('Town Data'!K62&gt;9,'Town Data'!J62,"*")</f>
        <v>378906.77</v>
      </c>
      <c r="H66" s="48">
        <f>IF('Town Data'!M62&gt;9,'Town Data'!L62,"*")</f>
        <v>286505.76</v>
      </c>
      <c r="I66" s="9">
        <f t="shared" si="0"/>
        <v>0.08794824303147424</v>
      </c>
      <c r="J66" s="9">
        <f t="shared" si="1"/>
        <v>-0.006478057913824068</v>
      </c>
      <c r="K66" s="9">
        <f t="shared" si="2"/>
        <v>0.02272537208326985</v>
      </c>
      <c r="L66" s="15"/>
    </row>
    <row r="67" spans="1:12" ht="15">
      <c r="A67" s="15"/>
      <c r="B67" s="27" t="str">
        <f>'Town Data'!A63</f>
        <v>WARREN</v>
      </c>
      <c r="C67" s="52">
        <f>IF('Town Data'!C63&gt;9,'Town Data'!B63,"*")</f>
        <v>386752.42</v>
      </c>
      <c r="D67" s="44">
        <f>IF('Town Data'!E63&gt;9,'Town Data'!D63,"*")</f>
        <v>449331.13</v>
      </c>
      <c r="E67" s="45" t="str">
        <f>IF('Town Data'!G63&gt;9,'Town Data'!F63,"*")</f>
        <v>*</v>
      </c>
      <c r="F67" s="44">
        <f>IF('Town Data'!I63&gt;9,'Town Data'!H63,"*")</f>
        <v>300103.74</v>
      </c>
      <c r="G67" s="44">
        <f>IF('Town Data'!K63&gt;9,'Town Data'!J63,"*")</f>
        <v>579090.92</v>
      </c>
      <c r="H67" s="45">
        <f>IF('Town Data'!M63&gt;9,'Town Data'!L63,"*")</f>
        <v>99642.45</v>
      </c>
      <c r="I67" s="22">
        <f t="shared" si="0"/>
        <v>0.28872909081372994</v>
      </c>
      <c r="J67" s="22">
        <f t="shared" si="1"/>
        <v>-0.22407498635965495</v>
      </c>
      <c r="K67" s="22">
        <f t="shared" si="2"/>
      </c>
      <c r="L67" s="15"/>
    </row>
    <row r="68" spans="1:12" ht="15">
      <c r="A68" s="15"/>
      <c r="B68" s="15" t="str">
        <f>'Town Data'!A64</f>
        <v>WATERBURY</v>
      </c>
      <c r="C68" s="51">
        <f>IF('Town Data'!C64&gt;9,'Town Data'!B64,"*")</f>
        <v>1630546.54</v>
      </c>
      <c r="D68" s="47">
        <f>IF('Town Data'!E64&gt;9,'Town Data'!D64,"*")</f>
        <v>816987.48</v>
      </c>
      <c r="E68" s="48">
        <f>IF('Town Data'!G64&gt;9,'Town Data'!F64,"*")</f>
        <v>466659.81</v>
      </c>
      <c r="F68" s="46">
        <f>IF('Town Data'!I64&gt;9,'Town Data'!H64,"*")</f>
        <v>1542388.25</v>
      </c>
      <c r="G68" s="47">
        <f>IF('Town Data'!K64&gt;9,'Town Data'!J64,"*")</f>
        <v>805587.71</v>
      </c>
      <c r="H68" s="48">
        <f>IF('Town Data'!M64&gt;9,'Town Data'!L64,"*")</f>
        <v>427475.94</v>
      </c>
      <c r="I68" s="9">
        <f t="shared" si="0"/>
        <v>0.05715700310865311</v>
      </c>
      <c r="J68" s="9">
        <f t="shared" si="1"/>
        <v>0.014150873776363867</v>
      </c>
      <c r="K68" s="9">
        <f t="shared" si="2"/>
        <v>0.09166333431537689</v>
      </c>
      <c r="L68" s="15"/>
    </row>
    <row r="69" spans="1:12" ht="15">
      <c r="A69" s="15"/>
      <c r="B69" s="27" t="str">
        <f>'Town Data'!A65</f>
        <v>WEST RUTLAND</v>
      </c>
      <c r="C69" s="52">
        <f>IF('Town Data'!C65&gt;9,'Town Data'!B65,"*")</f>
        <v>128686.32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124848.64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0.03073866082962544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WILLISTON</v>
      </c>
      <c r="C70" s="51">
        <f>IF('Town Data'!C66&gt;9,'Town Data'!B66,"*")</f>
        <v>3077766.78</v>
      </c>
      <c r="D70" s="47" t="str">
        <f>IF('Town Data'!E66&gt;9,'Town Data'!D66,"*")</f>
        <v>*</v>
      </c>
      <c r="E70" s="48">
        <f>IF('Town Data'!G66&gt;9,'Town Data'!F66,"*")</f>
        <v>352418.47</v>
      </c>
      <c r="F70" s="46">
        <f>IF('Town Data'!I66&gt;9,'Town Data'!H66,"*")</f>
        <v>3079328.18</v>
      </c>
      <c r="G70" s="47" t="str">
        <f>IF('Town Data'!K66&gt;9,'Town Data'!J66,"*")</f>
        <v>*</v>
      </c>
      <c r="H70" s="48">
        <f>IF('Town Data'!M66&gt;9,'Town Data'!L66,"*")</f>
        <v>383311.51</v>
      </c>
      <c r="I70" s="9">
        <f t="shared" si="0"/>
        <v>-0.0005070586532937754</v>
      </c>
      <c r="J70" s="9">
        <f t="shared" si="1"/>
      </c>
      <c r="K70" s="9">
        <f t="shared" si="2"/>
        <v>-0.08059512744608174</v>
      </c>
      <c r="L70" s="15"/>
    </row>
    <row r="71" spans="1:12" ht="15">
      <c r="A71" s="15"/>
      <c r="B71" s="27" t="str">
        <f>'Town Data'!A67</f>
        <v>WILMINGTON</v>
      </c>
      <c r="C71" s="52">
        <f>IF('Town Data'!C67&gt;9,'Town Data'!B67,"*")</f>
        <v>670208.84</v>
      </c>
      <c r="D71" s="44">
        <f>IF('Town Data'!E67&gt;9,'Town Data'!D67,"*")</f>
        <v>158557.89</v>
      </c>
      <c r="E71" s="45">
        <f>IF('Town Data'!G67&gt;9,'Town Data'!F67,"*")</f>
        <v>170976.1</v>
      </c>
      <c r="F71" s="44">
        <f>IF('Town Data'!I67&gt;9,'Town Data'!H67,"*")</f>
        <v>622495.98</v>
      </c>
      <c r="G71" s="44">
        <f>IF('Town Data'!K67&gt;9,'Town Data'!J67,"*")</f>
        <v>152299.03</v>
      </c>
      <c r="H71" s="45">
        <f>IF('Town Data'!M67&gt;9,'Town Data'!L67,"*")</f>
        <v>138295.47</v>
      </c>
      <c r="I71" s="22">
        <f aca="true" t="shared" si="3" ref="I71:I100">_xlfn.IFERROR((C71-F71)/F71,"")</f>
        <v>0.07664765963629193</v>
      </c>
      <c r="J71" s="22">
        <f aca="true" t="shared" si="4" ref="J71:J100">_xlfn.IFERROR((D71-G71)/G71,"")</f>
        <v>0.041095862527817904</v>
      </c>
      <c r="K71" s="22">
        <f aca="true" t="shared" si="5" ref="K71:K100">_xlfn.IFERROR((E71-H71)/H71,"")</f>
        <v>0.236310198736083</v>
      </c>
      <c r="L71" s="15"/>
    </row>
    <row r="72" spans="1:12" ht="15">
      <c r="A72" s="15"/>
      <c r="B72" s="15" t="str">
        <f>'Town Data'!A68</f>
        <v>WINDSOR</v>
      </c>
      <c r="C72" s="51">
        <f>IF('Town Data'!C68&gt;9,'Town Data'!B68,"*")</f>
        <v>344564.6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273473.82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0.25995460918343105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WINHALL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>
        <f>IF('Town Data'!K69&gt;9,'Town Data'!J69,"*")</f>
        <v>48699.16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WINOOSKI</v>
      </c>
      <c r="C74" s="51">
        <f>IF('Town Data'!C70&gt;9,'Town Data'!B70,"*")</f>
        <v>1026776.72</v>
      </c>
      <c r="D74" s="47" t="str">
        <f>IF('Town Data'!E70&gt;9,'Town Data'!D70,"*")</f>
        <v>*</v>
      </c>
      <c r="E74" s="48">
        <f>IF('Town Data'!G70&gt;9,'Town Data'!F70,"*")</f>
        <v>455102.9</v>
      </c>
      <c r="F74" s="46">
        <f>IF('Town Data'!I70&gt;9,'Town Data'!H70,"*")</f>
        <v>975481.29</v>
      </c>
      <c r="G74" s="47" t="str">
        <f>IF('Town Data'!K70&gt;9,'Town Data'!J70,"*")</f>
        <v>*</v>
      </c>
      <c r="H74" s="48">
        <f>IF('Town Data'!M70&gt;9,'Town Data'!L70,"*")</f>
        <v>418177.68</v>
      </c>
      <c r="I74" s="9">
        <f t="shared" si="3"/>
        <v>0.05258473999024618</v>
      </c>
      <c r="J74" s="9">
        <f t="shared" si="4"/>
      </c>
      <c r="K74" s="9">
        <f t="shared" si="5"/>
        <v>0.08830031291961836</v>
      </c>
      <c r="L74" s="15"/>
    </row>
    <row r="75" spans="1:12" ht="15">
      <c r="A75" s="15"/>
      <c r="B75" s="27" t="str">
        <f>'Town Data'!A71</f>
        <v>WOODSTOCK</v>
      </c>
      <c r="C75" s="52">
        <f>IF('Town Data'!C71&gt;9,'Town Data'!B71,"*")</f>
        <v>1503129.49</v>
      </c>
      <c r="D75" s="44">
        <f>IF('Town Data'!E71&gt;9,'Town Data'!D71,"*")</f>
        <v>2032553.01</v>
      </c>
      <c r="E75" s="45">
        <f>IF('Town Data'!G71&gt;9,'Town Data'!F71,"*")</f>
        <v>475671.8</v>
      </c>
      <c r="F75" s="44">
        <f>IF('Town Data'!I71&gt;9,'Town Data'!H71,"*")</f>
        <v>1510795.14</v>
      </c>
      <c r="G75" s="44">
        <f>IF('Town Data'!K71&gt;9,'Town Data'!J71,"*")</f>
        <v>2089897.6</v>
      </c>
      <c r="H75" s="45">
        <f>IF('Town Data'!M71&gt;9,'Town Data'!L71,"*")</f>
        <v>469732.46</v>
      </c>
      <c r="I75" s="22">
        <f t="shared" si="3"/>
        <v>-0.0050739175663484775</v>
      </c>
      <c r="J75" s="22">
        <f t="shared" si="4"/>
        <v>-0.027438947247941756</v>
      </c>
      <c r="K75" s="22">
        <f t="shared" si="5"/>
        <v>0.01264409106409203</v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71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76" t="s">
        <v>47</v>
      </c>
      <c r="B2" s="77">
        <v>0</v>
      </c>
      <c r="C2" s="77">
        <v>0</v>
      </c>
      <c r="D2" s="77">
        <v>0</v>
      </c>
      <c r="E2" s="77">
        <v>0</v>
      </c>
      <c r="F2" s="77">
        <v>0</v>
      </c>
      <c r="G2" s="77">
        <v>0</v>
      </c>
      <c r="H2" s="77">
        <v>113261.48</v>
      </c>
      <c r="I2" s="77">
        <v>10</v>
      </c>
      <c r="J2" s="77">
        <v>0</v>
      </c>
      <c r="K2" s="77">
        <v>0</v>
      </c>
      <c r="L2" s="77">
        <v>0</v>
      </c>
      <c r="M2" s="77">
        <v>0</v>
      </c>
    </row>
    <row r="3" spans="1:13" ht="15">
      <c r="A3" s="76" t="s">
        <v>48</v>
      </c>
      <c r="B3" s="77">
        <v>186529.65</v>
      </c>
      <c r="C3" s="77">
        <v>10</v>
      </c>
      <c r="D3" s="77">
        <v>118204.1</v>
      </c>
      <c r="E3" s="77">
        <v>10</v>
      </c>
      <c r="F3" s="77">
        <v>0</v>
      </c>
      <c r="G3" s="77">
        <v>0</v>
      </c>
      <c r="H3" s="77">
        <v>193768.35</v>
      </c>
      <c r="I3" s="77">
        <v>13</v>
      </c>
      <c r="J3" s="77">
        <v>0</v>
      </c>
      <c r="K3" s="77">
        <v>0</v>
      </c>
      <c r="L3" s="77">
        <v>0</v>
      </c>
      <c r="M3" s="77">
        <v>0</v>
      </c>
    </row>
    <row r="4" spans="1:13" ht="15">
      <c r="A4" s="76" t="s">
        <v>49</v>
      </c>
      <c r="B4" s="77">
        <v>2310318.29</v>
      </c>
      <c r="C4" s="77">
        <v>52</v>
      </c>
      <c r="D4" s="77">
        <v>206227.55</v>
      </c>
      <c r="E4" s="77">
        <v>10</v>
      </c>
      <c r="F4" s="77">
        <v>291797.77</v>
      </c>
      <c r="G4" s="77">
        <v>27</v>
      </c>
      <c r="H4" s="77">
        <v>2153697.25</v>
      </c>
      <c r="I4" s="77">
        <v>51</v>
      </c>
      <c r="J4" s="77">
        <v>209125.65</v>
      </c>
      <c r="K4" s="77">
        <v>10</v>
      </c>
      <c r="L4" s="77">
        <v>279422.78</v>
      </c>
      <c r="M4" s="77">
        <v>25</v>
      </c>
    </row>
    <row r="5" spans="1:13" ht="15">
      <c r="A5" s="76" t="s">
        <v>50</v>
      </c>
      <c r="B5" s="77">
        <v>172269.85</v>
      </c>
      <c r="C5" s="77">
        <v>15</v>
      </c>
      <c r="D5" s="77">
        <v>0</v>
      </c>
      <c r="E5" s="77">
        <v>0</v>
      </c>
      <c r="F5" s="77">
        <v>0</v>
      </c>
      <c r="G5" s="77">
        <v>0</v>
      </c>
      <c r="H5" s="77">
        <v>161835.08</v>
      </c>
      <c r="I5" s="77">
        <v>15</v>
      </c>
      <c r="J5" s="77">
        <v>0</v>
      </c>
      <c r="K5" s="77">
        <v>0</v>
      </c>
      <c r="L5" s="77">
        <v>0</v>
      </c>
      <c r="M5" s="77">
        <v>0</v>
      </c>
    </row>
    <row r="6" spans="1:13" ht="15">
      <c r="A6" s="76" t="s">
        <v>51</v>
      </c>
      <c r="B6" s="77">
        <v>2395539.17</v>
      </c>
      <c r="C6" s="77">
        <v>70</v>
      </c>
      <c r="D6" s="77">
        <v>918478.81</v>
      </c>
      <c r="E6" s="77">
        <v>24</v>
      </c>
      <c r="F6" s="77">
        <v>393508.37</v>
      </c>
      <c r="G6" s="77">
        <v>31</v>
      </c>
      <c r="H6" s="77">
        <v>2327872.09</v>
      </c>
      <c r="I6" s="77">
        <v>68</v>
      </c>
      <c r="J6" s="77">
        <v>880112.01</v>
      </c>
      <c r="K6" s="77">
        <v>26</v>
      </c>
      <c r="L6" s="77">
        <v>393415.07</v>
      </c>
      <c r="M6" s="77">
        <v>31</v>
      </c>
    </row>
    <row r="7" spans="1:13" ht="15">
      <c r="A7" s="76" t="s">
        <v>52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748344.76</v>
      </c>
      <c r="I7" s="77">
        <v>10</v>
      </c>
      <c r="J7" s="77">
        <v>0</v>
      </c>
      <c r="K7" s="77">
        <v>0</v>
      </c>
      <c r="L7" s="77">
        <v>0</v>
      </c>
      <c r="M7" s="77">
        <v>0</v>
      </c>
    </row>
    <row r="8" spans="1:13" ht="15">
      <c r="A8" s="76" t="s">
        <v>53</v>
      </c>
      <c r="B8" s="77">
        <v>240571.62</v>
      </c>
      <c r="C8" s="77">
        <v>12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</row>
    <row r="9" spans="1:13" ht="15">
      <c r="A9" s="76" t="s">
        <v>54</v>
      </c>
      <c r="B9" s="77">
        <v>442763.59</v>
      </c>
      <c r="C9" s="77">
        <v>13</v>
      </c>
      <c r="D9" s="77">
        <v>0</v>
      </c>
      <c r="E9" s="77">
        <v>0</v>
      </c>
      <c r="F9" s="77">
        <v>0</v>
      </c>
      <c r="G9" s="77">
        <v>0</v>
      </c>
      <c r="H9" s="77">
        <v>439234.57</v>
      </c>
      <c r="I9" s="77">
        <v>12</v>
      </c>
      <c r="J9" s="77">
        <v>0</v>
      </c>
      <c r="K9" s="77">
        <v>0</v>
      </c>
      <c r="L9" s="77">
        <v>0</v>
      </c>
      <c r="M9" s="77">
        <v>0</v>
      </c>
    </row>
    <row r="10" spans="1:13" ht="15">
      <c r="A10" s="76" t="s">
        <v>55</v>
      </c>
      <c r="B10" s="77">
        <v>408552.7</v>
      </c>
      <c r="C10" s="77">
        <v>19</v>
      </c>
      <c r="D10" s="77">
        <v>155222.86</v>
      </c>
      <c r="E10" s="77">
        <v>10</v>
      </c>
      <c r="F10" s="77">
        <v>0</v>
      </c>
      <c r="G10" s="77">
        <v>0</v>
      </c>
      <c r="H10" s="77">
        <v>439488.8</v>
      </c>
      <c r="I10" s="77">
        <v>20</v>
      </c>
      <c r="J10" s="77">
        <v>191244.24</v>
      </c>
      <c r="K10" s="77">
        <v>12</v>
      </c>
      <c r="L10" s="77">
        <v>0</v>
      </c>
      <c r="M10" s="77">
        <v>0</v>
      </c>
    </row>
    <row r="11" spans="1:13" ht="15">
      <c r="A11" s="76" t="s">
        <v>56</v>
      </c>
      <c r="B11" s="77">
        <v>3588462.6</v>
      </c>
      <c r="C11" s="77">
        <v>90</v>
      </c>
      <c r="D11" s="77">
        <v>985711.8</v>
      </c>
      <c r="E11" s="77">
        <v>17</v>
      </c>
      <c r="F11" s="77">
        <v>543688.97</v>
      </c>
      <c r="G11" s="77">
        <v>40</v>
      </c>
      <c r="H11" s="77">
        <v>3479492.95</v>
      </c>
      <c r="I11" s="77">
        <v>94</v>
      </c>
      <c r="J11" s="77">
        <v>965404.05</v>
      </c>
      <c r="K11" s="77">
        <v>20</v>
      </c>
      <c r="L11" s="77">
        <v>508145.8</v>
      </c>
      <c r="M11" s="77">
        <v>38</v>
      </c>
    </row>
    <row r="12" spans="1:13" ht="15">
      <c r="A12" s="76" t="s">
        <v>57</v>
      </c>
      <c r="B12" s="77">
        <v>383668.63</v>
      </c>
      <c r="C12" s="77">
        <v>16</v>
      </c>
      <c r="D12" s="77">
        <v>0</v>
      </c>
      <c r="E12" s="77">
        <v>0</v>
      </c>
      <c r="F12" s="77">
        <v>0</v>
      </c>
      <c r="G12" s="77">
        <v>0</v>
      </c>
      <c r="H12" s="77">
        <v>409153.21</v>
      </c>
      <c r="I12" s="77">
        <v>16</v>
      </c>
      <c r="J12" s="77">
        <v>0</v>
      </c>
      <c r="K12" s="77">
        <v>0</v>
      </c>
      <c r="L12" s="77">
        <v>0</v>
      </c>
      <c r="M12" s="77">
        <v>0</v>
      </c>
    </row>
    <row r="13" spans="1:13" ht="15">
      <c r="A13" s="76" t="s">
        <v>58</v>
      </c>
      <c r="B13" s="77">
        <v>359537.66</v>
      </c>
      <c r="C13" s="77">
        <v>15</v>
      </c>
      <c r="D13" s="77">
        <v>352501.46</v>
      </c>
      <c r="E13" s="77">
        <v>18</v>
      </c>
      <c r="F13" s="77">
        <v>0</v>
      </c>
      <c r="G13" s="77">
        <v>0</v>
      </c>
      <c r="H13" s="77">
        <v>275148.99</v>
      </c>
      <c r="I13" s="77">
        <v>14</v>
      </c>
      <c r="J13" s="77">
        <v>214255.11</v>
      </c>
      <c r="K13" s="77">
        <v>22</v>
      </c>
      <c r="L13" s="77">
        <v>0</v>
      </c>
      <c r="M13" s="77">
        <v>0</v>
      </c>
    </row>
    <row r="14" spans="1:13" ht="15">
      <c r="A14" s="76" t="s">
        <v>59</v>
      </c>
      <c r="B14" s="77">
        <v>10582975.26</v>
      </c>
      <c r="C14" s="77">
        <v>194</v>
      </c>
      <c r="D14" s="77">
        <v>4312955.73</v>
      </c>
      <c r="E14" s="77">
        <v>17</v>
      </c>
      <c r="F14" s="77">
        <v>3889101.5</v>
      </c>
      <c r="G14" s="77">
        <v>107</v>
      </c>
      <c r="H14" s="77">
        <v>10445750</v>
      </c>
      <c r="I14" s="77">
        <v>196</v>
      </c>
      <c r="J14" s="77">
        <v>4448869.62</v>
      </c>
      <c r="K14" s="77">
        <v>34</v>
      </c>
      <c r="L14" s="77">
        <v>3641027.73</v>
      </c>
      <c r="M14" s="77">
        <v>105</v>
      </c>
    </row>
    <row r="15" spans="1:13" ht="15">
      <c r="A15" s="76" t="s">
        <v>60</v>
      </c>
      <c r="B15" s="77">
        <v>597030.63</v>
      </c>
      <c r="C15" s="77">
        <v>15</v>
      </c>
      <c r="D15" s="77">
        <v>333274.89</v>
      </c>
      <c r="E15" s="77">
        <v>11</v>
      </c>
      <c r="F15" s="77">
        <v>0</v>
      </c>
      <c r="G15" s="77">
        <v>0</v>
      </c>
      <c r="H15" s="77">
        <v>600390.52</v>
      </c>
      <c r="I15" s="77">
        <v>15</v>
      </c>
      <c r="J15" s="77">
        <v>321511.95</v>
      </c>
      <c r="K15" s="77">
        <v>11</v>
      </c>
      <c r="L15" s="77">
        <v>0</v>
      </c>
      <c r="M15" s="77">
        <v>0</v>
      </c>
    </row>
    <row r="16" spans="1:13" ht="15">
      <c r="A16" s="76" t="s">
        <v>61</v>
      </c>
      <c r="B16" s="77">
        <v>482990.26</v>
      </c>
      <c r="C16" s="77">
        <v>19</v>
      </c>
      <c r="D16" s="77">
        <v>0</v>
      </c>
      <c r="E16" s="77">
        <v>0</v>
      </c>
      <c r="F16" s="77">
        <v>0</v>
      </c>
      <c r="G16" s="77">
        <v>0</v>
      </c>
      <c r="H16" s="77">
        <v>480070.4</v>
      </c>
      <c r="I16" s="77">
        <v>18</v>
      </c>
      <c r="J16" s="77">
        <v>0</v>
      </c>
      <c r="K16" s="77">
        <v>0</v>
      </c>
      <c r="L16" s="77">
        <v>0</v>
      </c>
      <c r="M16" s="77">
        <v>0</v>
      </c>
    </row>
    <row r="17" spans="1:13" ht="15">
      <c r="A17" s="76" t="s">
        <v>62</v>
      </c>
      <c r="B17" s="77">
        <v>291392.41</v>
      </c>
      <c r="C17" s="77">
        <v>19</v>
      </c>
      <c r="D17" s="77">
        <v>114333.91</v>
      </c>
      <c r="E17" s="77">
        <v>13</v>
      </c>
      <c r="F17" s="77">
        <v>0</v>
      </c>
      <c r="G17" s="77">
        <v>0</v>
      </c>
      <c r="H17" s="77">
        <v>258026.53</v>
      </c>
      <c r="I17" s="77">
        <v>21</v>
      </c>
      <c r="J17" s="77">
        <v>96847.06</v>
      </c>
      <c r="K17" s="77">
        <v>13</v>
      </c>
      <c r="L17" s="77">
        <v>0</v>
      </c>
      <c r="M17" s="77">
        <v>0</v>
      </c>
    </row>
    <row r="18" spans="1:13" ht="15">
      <c r="A18" s="76" t="s">
        <v>63</v>
      </c>
      <c r="B18" s="77">
        <v>2448489.25</v>
      </c>
      <c r="C18" s="77">
        <v>51</v>
      </c>
      <c r="D18" s="77">
        <v>1665407.95</v>
      </c>
      <c r="E18" s="77">
        <v>18</v>
      </c>
      <c r="F18" s="77">
        <v>259040.99</v>
      </c>
      <c r="G18" s="77">
        <v>17</v>
      </c>
      <c r="H18" s="77">
        <v>2215232.25</v>
      </c>
      <c r="I18" s="77">
        <v>56</v>
      </c>
      <c r="J18" s="77">
        <v>1935256.96</v>
      </c>
      <c r="K18" s="77">
        <v>19</v>
      </c>
      <c r="L18" s="77">
        <v>257291.22</v>
      </c>
      <c r="M18" s="77">
        <v>18</v>
      </c>
    </row>
    <row r="19" spans="1:13" ht="15">
      <c r="A19" s="76" t="s">
        <v>64</v>
      </c>
      <c r="B19" s="77">
        <v>803496.4</v>
      </c>
      <c r="C19" s="77">
        <v>21</v>
      </c>
      <c r="D19" s="77">
        <v>109343.34</v>
      </c>
      <c r="E19" s="77">
        <v>11</v>
      </c>
      <c r="F19" s="77">
        <v>0</v>
      </c>
      <c r="G19" s="77">
        <v>0</v>
      </c>
      <c r="H19" s="77">
        <v>736848.71</v>
      </c>
      <c r="I19" s="77">
        <v>19</v>
      </c>
      <c r="J19" s="77">
        <v>122167.43</v>
      </c>
      <c r="K19" s="77">
        <v>10</v>
      </c>
      <c r="L19" s="77">
        <v>0</v>
      </c>
      <c r="M19" s="77">
        <v>0</v>
      </c>
    </row>
    <row r="20" spans="1:13" ht="15">
      <c r="A20" s="76" t="s">
        <v>65</v>
      </c>
      <c r="B20" s="77">
        <v>529534.36</v>
      </c>
      <c r="C20" s="77">
        <v>13</v>
      </c>
      <c r="D20" s="77">
        <v>0</v>
      </c>
      <c r="E20" s="77">
        <v>0</v>
      </c>
      <c r="F20" s="77">
        <v>0</v>
      </c>
      <c r="G20" s="77">
        <v>0</v>
      </c>
      <c r="H20" s="77">
        <v>487718.31</v>
      </c>
      <c r="I20" s="77">
        <v>13</v>
      </c>
      <c r="J20" s="77">
        <v>173272.83</v>
      </c>
      <c r="K20" s="77">
        <v>10</v>
      </c>
      <c r="L20" s="77">
        <v>0</v>
      </c>
      <c r="M20" s="77">
        <v>0</v>
      </c>
    </row>
    <row r="21" spans="1:13" ht="15">
      <c r="A21" s="76" t="s">
        <v>66</v>
      </c>
      <c r="B21" s="77">
        <v>360669.22</v>
      </c>
      <c r="C21" s="77">
        <v>20</v>
      </c>
      <c r="D21" s="77">
        <v>259507.44</v>
      </c>
      <c r="E21" s="77">
        <v>18</v>
      </c>
      <c r="F21" s="77">
        <v>134636.61</v>
      </c>
      <c r="G21" s="77">
        <v>11</v>
      </c>
      <c r="H21" s="77">
        <v>413935.12</v>
      </c>
      <c r="I21" s="77">
        <v>21</v>
      </c>
      <c r="J21" s="77">
        <v>262267.91</v>
      </c>
      <c r="K21" s="77">
        <v>26</v>
      </c>
      <c r="L21" s="77">
        <v>149530.63</v>
      </c>
      <c r="M21" s="77">
        <v>15</v>
      </c>
    </row>
    <row r="22" spans="1:13" ht="15">
      <c r="A22" s="76" t="s">
        <v>67</v>
      </c>
      <c r="B22" s="77">
        <v>368421.18</v>
      </c>
      <c r="C22" s="77">
        <v>16</v>
      </c>
      <c r="D22" s="77">
        <v>0</v>
      </c>
      <c r="E22" s="77">
        <v>0</v>
      </c>
      <c r="F22" s="77">
        <v>0</v>
      </c>
      <c r="G22" s="77">
        <v>0</v>
      </c>
      <c r="H22" s="77">
        <v>347981.52</v>
      </c>
      <c r="I22" s="77">
        <v>15</v>
      </c>
      <c r="J22" s="77">
        <v>0</v>
      </c>
      <c r="K22" s="77">
        <v>0</v>
      </c>
      <c r="L22" s="77">
        <v>0</v>
      </c>
      <c r="M22" s="77">
        <v>0</v>
      </c>
    </row>
    <row r="23" spans="1:13" ht="15">
      <c r="A23" s="76" t="s">
        <v>68</v>
      </c>
      <c r="B23" s="77">
        <v>3393613.54</v>
      </c>
      <c r="C23" s="77">
        <v>83</v>
      </c>
      <c r="D23" s="77">
        <v>0</v>
      </c>
      <c r="E23" s="77">
        <v>0</v>
      </c>
      <c r="F23" s="77">
        <v>368121.01</v>
      </c>
      <c r="G23" s="77">
        <v>24</v>
      </c>
      <c r="H23" s="77">
        <v>3092385.6</v>
      </c>
      <c r="I23" s="77">
        <v>83</v>
      </c>
      <c r="J23" s="77">
        <v>0</v>
      </c>
      <c r="K23" s="77">
        <v>0</v>
      </c>
      <c r="L23" s="77">
        <v>315833.68</v>
      </c>
      <c r="M23" s="77">
        <v>20</v>
      </c>
    </row>
    <row r="24" spans="1:13" ht="15">
      <c r="A24" s="76" t="s">
        <v>69</v>
      </c>
      <c r="B24" s="77">
        <v>430236.91</v>
      </c>
      <c r="C24" s="77">
        <v>15</v>
      </c>
      <c r="D24" s="77">
        <v>0</v>
      </c>
      <c r="E24" s="77">
        <v>0</v>
      </c>
      <c r="F24" s="77">
        <v>0</v>
      </c>
      <c r="G24" s="77">
        <v>0</v>
      </c>
      <c r="H24" s="77">
        <v>409192.33</v>
      </c>
      <c r="I24" s="77">
        <v>15</v>
      </c>
      <c r="J24" s="77">
        <v>0</v>
      </c>
      <c r="K24" s="77">
        <v>0</v>
      </c>
      <c r="L24" s="77">
        <v>0</v>
      </c>
      <c r="M24" s="77">
        <v>0</v>
      </c>
    </row>
    <row r="25" spans="1:13" ht="15">
      <c r="A25" s="76" t="s">
        <v>70</v>
      </c>
      <c r="B25" s="77">
        <v>815663.23</v>
      </c>
      <c r="C25" s="77">
        <v>11</v>
      </c>
      <c r="D25" s="77">
        <v>0</v>
      </c>
      <c r="E25" s="77">
        <v>0</v>
      </c>
      <c r="F25" s="77">
        <v>0</v>
      </c>
      <c r="G25" s="77">
        <v>0</v>
      </c>
      <c r="H25" s="77">
        <v>738347.27</v>
      </c>
      <c r="I25" s="77">
        <v>11</v>
      </c>
      <c r="J25" s="77">
        <v>0</v>
      </c>
      <c r="K25" s="77">
        <v>0</v>
      </c>
      <c r="L25" s="77">
        <v>0</v>
      </c>
      <c r="M25" s="77">
        <v>0</v>
      </c>
    </row>
    <row r="26" spans="1:13" ht="15">
      <c r="A26" s="76" t="s">
        <v>71</v>
      </c>
      <c r="B26" s="77">
        <v>0</v>
      </c>
      <c r="C26" s="77">
        <v>0</v>
      </c>
      <c r="D26" s="77">
        <v>55592.92</v>
      </c>
      <c r="E26" s="77">
        <v>10</v>
      </c>
      <c r="F26" s="77">
        <v>0</v>
      </c>
      <c r="G26" s="77">
        <v>0</v>
      </c>
      <c r="H26" s="77">
        <v>0</v>
      </c>
      <c r="I26" s="77">
        <v>0</v>
      </c>
      <c r="J26" s="77">
        <v>56096.96</v>
      </c>
      <c r="K26" s="77">
        <v>10</v>
      </c>
      <c r="L26" s="77">
        <v>0</v>
      </c>
      <c r="M26" s="77">
        <v>0</v>
      </c>
    </row>
    <row r="27" spans="1:13" ht="15">
      <c r="A27" s="76" t="s">
        <v>72</v>
      </c>
      <c r="B27" s="77">
        <v>300915.98</v>
      </c>
      <c r="C27" s="77">
        <v>16</v>
      </c>
      <c r="D27" s="77">
        <v>0</v>
      </c>
      <c r="E27" s="77">
        <v>0</v>
      </c>
      <c r="F27" s="77">
        <v>0</v>
      </c>
      <c r="G27" s="77">
        <v>0</v>
      </c>
      <c r="H27" s="77">
        <v>305725.18</v>
      </c>
      <c r="I27" s="77">
        <v>16</v>
      </c>
      <c r="J27" s="77">
        <v>0</v>
      </c>
      <c r="K27" s="77">
        <v>0</v>
      </c>
      <c r="L27" s="77">
        <v>0</v>
      </c>
      <c r="M27" s="77">
        <v>0</v>
      </c>
    </row>
    <row r="28" spans="1:13" ht="15">
      <c r="A28" s="76" t="s">
        <v>73</v>
      </c>
      <c r="B28" s="77">
        <v>2305303.58</v>
      </c>
      <c r="C28" s="77">
        <v>45</v>
      </c>
      <c r="D28" s="77">
        <v>1748181.47</v>
      </c>
      <c r="E28" s="77">
        <v>22</v>
      </c>
      <c r="F28" s="77">
        <v>391515.34</v>
      </c>
      <c r="G28" s="77">
        <v>16</v>
      </c>
      <c r="H28" s="77">
        <v>2153330.13</v>
      </c>
      <c r="I28" s="77">
        <v>40</v>
      </c>
      <c r="J28" s="77">
        <v>1639193.64</v>
      </c>
      <c r="K28" s="77">
        <v>22</v>
      </c>
      <c r="L28" s="77">
        <v>344916.06</v>
      </c>
      <c r="M28" s="77">
        <v>16</v>
      </c>
    </row>
    <row r="29" spans="1:13" ht="15">
      <c r="A29" s="76" t="s">
        <v>74</v>
      </c>
      <c r="B29" s="77">
        <v>449078.77</v>
      </c>
      <c r="C29" s="77">
        <v>12</v>
      </c>
      <c r="D29" s="77">
        <v>0</v>
      </c>
      <c r="E29" s="77">
        <v>0</v>
      </c>
      <c r="F29" s="77">
        <v>0</v>
      </c>
      <c r="G29" s="77">
        <v>0</v>
      </c>
      <c r="H29" s="77">
        <v>467004.24</v>
      </c>
      <c r="I29" s="77">
        <v>15</v>
      </c>
      <c r="J29" s="77">
        <v>0</v>
      </c>
      <c r="K29" s="77">
        <v>0</v>
      </c>
      <c r="L29" s="77">
        <v>0</v>
      </c>
      <c r="M29" s="77">
        <v>0</v>
      </c>
    </row>
    <row r="30" spans="1:13" ht="15">
      <c r="A30" s="76" t="s">
        <v>75</v>
      </c>
      <c r="B30" s="77">
        <v>370850.79</v>
      </c>
      <c r="C30" s="77">
        <v>10</v>
      </c>
      <c r="D30" s="77">
        <v>0</v>
      </c>
      <c r="E30" s="77">
        <v>0</v>
      </c>
      <c r="F30" s="77">
        <v>0</v>
      </c>
      <c r="G30" s="77">
        <v>0</v>
      </c>
      <c r="H30" s="77">
        <v>368412.74</v>
      </c>
      <c r="I30" s="77">
        <v>12</v>
      </c>
      <c r="J30" s="77">
        <v>0</v>
      </c>
      <c r="K30" s="77">
        <v>0</v>
      </c>
      <c r="L30" s="77">
        <v>0</v>
      </c>
      <c r="M30" s="77">
        <v>0</v>
      </c>
    </row>
    <row r="31" spans="1:13" ht="15">
      <c r="A31" s="76" t="s">
        <v>76</v>
      </c>
      <c r="B31" s="77">
        <v>216947.07</v>
      </c>
      <c r="C31" s="77">
        <v>13</v>
      </c>
      <c r="D31" s="77">
        <v>0</v>
      </c>
      <c r="E31" s="77">
        <v>0</v>
      </c>
      <c r="F31" s="77">
        <v>0</v>
      </c>
      <c r="G31" s="77">
        <v>0</v>
      </c>
      <c r="H31" s="77">
        <v>264660.33</v>
      </c>
      <c r="I31" s="77">
        <v>13</v>
      </c>
      <c r="J31" s="77">
        <v>0</v>
      </c>
      <c r="K31" s="77">
        <v>0</v>
      </c>
      <c r="L31" s="77">
        <v>0</v>
      </c>
      <c r="M31" s="77">
        <v>0</v>
      </c>
    </row>
    <row r="32" spans="1:13" ht="15">
      <c r="A32" s="76" t="s">
        <v>77</v>
      </c>
      <c r="B32" s="77">
        <v>1245673.53</v>
      </c>
      <c r="C32" s="77">
        <v>32</v>
      </c>
      <c r="D32" s="77">
        <v>1281944.79</v>
      </c>
      <c r="E32" s="77">
        <v>41</v>
      </c>
      <c r="F32" s="77">
        <v>568577.03</v>
      </c>
      <c r="G32" s="77">
        <v>25</v>
      </c>
      <c r="H32" s="77">
        <v>1074030.91</v>
      </c>
      <c r="I32" s="77">
        <v>30</v>
      </c>
      <c r="J32" s="77">
        <v>1247859.35</v>
      </c>
      <c r="K32" s="77">
        <v>42</v>
      </c>
      <c r="L32" s="77">
        <v>455273.07</v>
      </c>
      <c r="M32" s="77">
        <v>23</v>
      </c>
    </row>
    <row r="33" spans="1:13" ht="15">
      <c r="A33" s="76" t="s">
        <v>78</v>
      </c>
      <c r="B33" s="77">
        <v>223543.76</v>
      </c>
      <c r="C33" s="77">
        <v>14</v>
      </c>
      <c r="D33" s="77">
        <v>0</v>
      </c>
      <c r="E33" s="77">
        <v>0</v>
      </c>
      <c r="F33" s="77">
        <v>0</v>
      </c>
      <c r="G33" s="77">
        <v>0</v>
      </c>
      <c r="H33" s="77">
        <v>202079.14</v>
      </c>
      <c r="I33" s="77">
        <v>12</v>
      </c>
      <c r="J33" s="77">
        <v>62076.92</v>
      </c>
      <c r="K33" s="77">
        <v>11</v>
      </c>
      <c r="L33" s="77">
        <v>0</v>
      </c>
      <c r="M33" s="77">
        <v>0</v>
      </c>
    </row>
    <row r="34" spans="1:13" ht="15">
      <c r="A34" s="76" t="s">
        <v>79</v>
      </c>
      <c r="B34" s="77">
        <v>994023.83</v>
      </c>
      <c r="C34" s="77">
        <v>34</v>
      </c>
      <c r="D34" s="77">
        <v>477280.96</v>
      </c>
      <c r="E34" s="77">
        <v>28</v>
      </c>
      <c r="F34" s="77">
        <v>330009.88</v>
      </c>
      <c r="G34" s="77">
        <v>21</v>
      </c>
      <c r="H34" s="77">
        <v>1023764.27</v>
      </c>
      <c r="I34" s="77">
        <v>36</v>
      </c>
      <c r="J34" s="77">
        <v>457515.62</v>
      </c>
      <c r="K34" s="77">
        <v>26</v>
      </c>
      <c r="L34" s="77">
        <v>342283.14</v>
      </c>
      <c r="M34" s="77">
        <v>22</v>
      </c>
    </row>
    <row r="35" spans="1:13" ht="15">
      <c r="A35" s="76" t="s">
        <v>80</v>
      </c>
      <c r="B35" s="77">
        <v>979935.6</v>
      </c>
      <c r="C35" s="77">
        <v>25</v>
      </c>
      <c r="D35" s="77">
        <v>0</v>
      </c>
      <c r="E35" s="77">
        <v>0</v>
      </c>
      <c r="F35" s="77">
        <v>98951.1</v>
      </c>
      <c r="G35" s="77">
        <v>11</v>
      </c>
      <c r="H35" s="77">
        <v>981817.99</v>
      </c>
      <c r="I35" s="77">
        <v>30</v>
      </c>
      <c r="J35" s="77">
        <v>0</v>
      </c>
      <c r="K35" s="77">
        <v>0</v>
      </c>
      <c r="L35" s="77">
        <v>131344.36</v>
      </c>
      <c r="M35" s="77">
        <v>15</v>
      </c>
    </row>
    <row r="36" spans="1:13" ht="15">
      <c r="A36" s="76" t="s">
        <v>81</v>
      </c>
      <c r="B36" s="77">
        <v>2923943.65</v>
      </c>
      <c r="C36" s="77">
        <v>52</v>
      </c>
      <c r="D36" s="77">
        <v>3020999.61</v>
      </c>
      <c r="E36" s="77">
        <v>35</v>
      </c>
      <c r="F36" s="77">
        <v>771156.74</v>
      </c>
      <c r="G36" s="77">
        <v>33</v>
      </c>
      <c r="H36" s="77">
        <v>2738949.82</v>
      </c>
      <c r="I36" s="77">
        <v>56</v>
      </c>
      <c r="J36" s="77">
        <v>2795800.58</v>
      </c>
      <c r="K36" s="77">
        <v>35</v>
      </c>
      <c r="L36" s="77">
        <v>719590.67</v>
      </c>
      <c r="M36" s="77">
        <v>32</v>
      </c>
    </row>
    <row r="37" spans="1:13" ht="15">
      <c r="A37" s="76" t="s">
        <v>82</v>
      </c>
      <c r="B37" s="77">
        <v>0</v>
      </c>
      <c r="C37" s="77">
        <v>0</v>
      </c>
      <c r="D37" s="77">
        <v>274722.64</v>
      </c>
      <c r="E37" s="77">
        <v>10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</row>
    <row r="38" spans="1:13" ht="15">
      <c r="A38" s="76" t="s">
        <v>83</v>
      </c>
      <c r="B38" s="77">
        <v>2068185.84</v>
      </c>
      <c r="C38" s="77">
        <v>50</v>
      </c>
      <c r="D38" s="77">
        <v>0</v>
      </c>
      <c r="E38" s="77">
        <v>0</v>
      </c>
      <c r="F38" s="77">
        <v>353018.18</v>
      </c>
      <c r="G38" s="77">
        <v>24</v>
      </c>
      <c r="H38" s="77">
        <v>1973067.8</v>
      </c>
      <c r="I38" s="77">
        <v>52</v>
      </c>
      <c r="J38" s="77">
        <v>883331.95</v>
      </c>
      <c r="K38" s="77">
        <v>12</v>
      </c>
      <c r="L38" s="77">
        <v>362234.76</v>
      </c>
      <c r="M38" s="77">
        <v>24</v>
      </c>
    </row>
    <row r="39" spans="1:13" ht="15">
      <c r="A39" s="76" t="s">
        <v>84</v>
      </c>
      <c r="B39" s="77">
        <v>1001690.18</v>
      </c>
      <c r="C39" s="77">
        <v>26</v>
      </c>
      <c r="D39" s="77">
        <v>0</v>
      </c>
      <c r="E39" s="77">
        <v>0</v>
      </c>
      <c r="F39" s="77">
        <v>0</v>
      </c>
      <c r="G39" s="77">
        <v>0</v>
      </c>
      <c r="H39" s="77">
        <v>976014.68</v>
      </c>
      <c r="I39" s="77">
        <v>28</v>
      </c>
      <c r="J39" s="77">
        <v>0</v>
      </c>
      <c r="K39" s="77">
        <v>0</v>
      </c>
      <c r="L39" s="77">
        <v>0</v>
      </c>
      <c r="M39" s="77">
        <v>0</v>
      </c>
    </row>
    <row r="40" spans="1:13" ht="15">
      <c r="A40" s="76" t="s">
        <v>85</v>
      </c>
      <c r="B40" s="77">
        <v>2274846.76</v>
      </c>
      <c r="C40" s="77">
        <v>59</v>
      </c>
      <c r="D40" s="77">
        <v>0</v>
      </c>
      <c r="E40" s="77">
        <v>0</v>
      </c>
      <c r="F40" s="77">
        <v>429015.59</v>
      </c>
      <c r="G40" s="77">
        <v>29</v>
      </c>
      <c r="H40" s="77">
        <v>2061308.76</v>
      </c>
      <c r="I40" s="77">
        <v>58</v>
      </c>
      <c r="J40" s="77">
        <v>444453.14</v>
      </c>
      <c r="K40" s="77">
        <v>12</v>
      </c>
      <c r="L40" s="77">
        <v>378848.74</v>
      </c>
      <c r="M40" s="77">
        <v>27</v>
      </c>
    </row>
    <row r="41" spans="1:13" ht="15">
      <c r="A41" s="76" t="s">
        <v>86</v>
      </c>
      <c r="B41" s="77">
        <v>1265772.3</v>
      </c>
      <c r="C41" s="77">
        <v>31</v>
      </c>
      <c r="D41" s="77">
        <v>0</v>
      </c>
      <c r="E41" s="77">
        <v>0</v>
      </c>
      <c r="F41" s="77">
        <v>126491.44</v>
      </c>
      <c r="G41" s="77">
        <v>12</v>
      </c>
      <c r="H41" s="77">
        <v>1095267.05</v>
      </c>
      <c r="I41" s="77">
        <v>31</v>
      </c>
      <c r="J41" s="77">
        <v>135218.11</v>
      </c>
      <c r="K41" s="77">
        <v>14</v>
      </c>
      <c r="L41" s="77">
        <v>101732.93</v>
      </c>
      <c r="M41" s="77">
        <v>13</v>
      </c>
    </row>
    <row r="42" spans="1:13" ht="15">
      <c r="A42" s="76" t="s">
        <v>87</v>
      </c>
      <c r="B42" s="77">
        <v>932098.8</v>
      </c>
      <c r="C42" s="77">
        <v>30</v>
      </c>
      <c r="D42" s="77">
        <v>0</v>
      </c>
      <c r="E42" s="77">
        <v>0</v>
      </c>
      <c r="F42" s="77">
        <v>163603.98</v>
      </c>
      <c r="G42" s="77">
        <v>15</v>
      </c>
      <c r="H42" s="77">
        <v>904073.71</v>
      </c>
      <c r="I42" s="77">
        <v>32</v>
      </c>
      <c r="J42" s="77">
        <v>0</v>
      </c>
      <c r="K42" s="77">
        <v>0</v>
      </c>
      <c r="L42" s="77">
        <v>158445.55</v>
      </c>
      <c r="M42" s="77">
        <v>16</v>
      </c>
    </row>
    <row r="43" spans="1:13" ht="15">
      <c r="A43" s="76" t="s">
        <v>88</v>
      </c>
      <c r="B43" s="77">
        <v>0</v>
      </c>
      <c r="C43" s="77">
        <v>0</v>
      </c>
      <c r="D43" s="77">
        <v>235454.89</v>
      </c>
      <c r="E43" s="77">
        <v>16</v>
      </c>
      <c r="F43" s="77">
        <v>0</v>
      </c>
      <c r="G43" s="77">
        <v>0</v>
      </c>
      <c r="H43" s="77">
        <v>0</v>
      </c>
      <c r="I43" s="77">
        <v>0</v>
      </c>
      <c r="J43" s="77">
        <v>215631.34</v>
      </c>
      <c r="K43" s="77">
        <v>14</v>
      </c>
      <c r="L43" s="77">
        <v>0</v>
      </c>
      <c r="M43" s="77">
        <v>0</v>
      </c>
    </row>
    <row r="44" spans="1:13" ht="15">
      <c r="A44" s="76" t="s">
        <v>89</v>
      </c>
      <c r="B44" s="77">
        <v>335054.28</v>
      </c>
      <c r="C44" s="77">
        <v>19</v>
      </c>
      <c r="D44" s="77">
        <v>0</v>
      </c>
      <c r="E44" s="77">
        <v>0</v>
      </c>
      <c r="F44" s="77">
        <v>0</v>
      </c>
      <c r="G44" s="77">
        <v>0</v>
      </c>
      <c r="H44" s="77">
        <v>322159.73</v>
      </c>
      <c r="I44" s="77">
        <v>20</v>
      </c>
      <c r="J44" s="77">
        <v>0</v>
      </c>
      <c r="K44" s="77">
        <v>0</v>
      </c>
      <c r="L44" s="77">
        <v>0</v>
      </c>
      <c r="M44" s="77">
        <v>0</v>
      </c>
    </row>
    <row r="45" spans="1:13" ht="15">
      <c r="A45" s="76" t="s">
        <v>90</v>
      </c>
      <c r="B45" s="77">
        <v>224422.88</v>
      </c>
      <c r="C45" s="77">
        <v>13</v>
      </c>
      <c r="D45" s="77">
        <v>0</v>
      </c>
      <c r="E45" s="77">
        <v>0</v>
      </c>
      <c r="F45" s="77">
        <v>0</v>
      </c>
      <c r="G45" s="77">
        <v>0</v>
      </c>
      <c r="H45" s="77">
        <v>207557.7</v>
      </c>
      <c r="I45" s="77">
        <v>13</v>
      </c>
      <c r="J45" s="77">
        <v>0</v>
      </c>
      <c r="K45" s="77">
        <v>0</v>
      </c>
      <c r="L45" s="77">
        <v>0</v>
      </c>
      <c r="M45" s="77">
        <v>0</v>
      </c>
    </row>
    <row r="46" spans="1:13" ht="15">
      <c r="A46" s="76" t="s">
        <v>91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158032.98</v>
      </c>
      <c r="I46" s="77">
        <v>12</v>
      </c>
      <c r="J46" s="77">
        <v>0</v>
      </c>
      <c r="K46" s="77">
        <v>0</v>
      </c>
      <c r="L46" s="77">
        <v>0</v>
      </c>
      <c r="M46" s="77">
        <v>0</v>
      </c>
    </row>
    <row r="47" spans="1:13" ht="15">
      <c r="A47" s="76" t="s">
        <v>92</v>
      </c>
      <c r="B47" s="77">
        <v>529157.55</v>
      </c>
      <c r="C47" s="77">
        <v>23</v>
      </c>
      <c r="D47" s="77">
        <v>0</v>
      </c>
      <c r="E47" s="77">
        <v>0</v>
      </c>
      <c r="F47" s="77">
        <v>0</v>
      </c>
      <c r="G47" s="77">
        <v>0</v>
      </c>
      <c r="H47" s="77">
        <v>578201.98</v>
      </c>
      <c r="I47" s="77">
        <v>24</v>
      </c>
      <c r="J47" s="77">
        <v>0</v>
      </c>
      <c r="K47" s="77">
        <v>0</v>
      </c>
      <c r="L47" s="77">
        <v>0</v>
      </c>
      <c r="M47" s="77">
        <v>0</v>
      </c>
    </row>
    <row r="48" spans="1:13" ht="15">
      <c r="A48" s="76" t="s">
        <v>93</v>
      </c>
      <c r="B48" s="77">
        <v>395501.11</v>
      </c>
      <c r="C48" s="77">
        <v>29</v>
      </c>
      <c r="D48" s="77">
        <v>0</v>
      </c>
      <c r="E48" s="77">
        <v>0</v>
      </c>
      <c r="F48" s="77">
        <v>87920.82</v>
      </c>
      <c r="G48" s="77">
        <v>11</v>
      </c>
      <c r="H48" s="77">
        <v>411796.68</v>
      </c>
      <c r="I48" s="77">
        <v>29</v>
      </c>
      <c r="J48" s="77">
        <v>0</v>
      </c>
      <c r="K48" s="77">
        <v>0</v>
      </c>
      <c r="L48" s="77">
        <v>98073.66</v>
      </c>
      <c r="M48" s="77">
        <v>14</v>
      </c>
    </row>
    <row r="49" spans="1:13" ht="15">
      <c r="A49" s="76" t="s">
        <v>94</v>
      </c>
      <c r="B49" s="77">
        <v>336150.59</v>
      </c>
      <c r="C49" s="77">
        <v>11</v>
      </c>
      <c r="D49" s="77">
        <v>0</v>
      </c>
      <c r="E49" s="77">
        <v>0</v>
      </c>
      <c r="F49" s="77">
        <v>0</v>
      </c>
      <c r="G49" s="77">
        <v>0</v>
      </c>
      <c r="H49" s="77">
        <v>345213.95</v>
      </c>
      <c r="I49" s="77">
        <v>10</v>
      </c>
      <c r="J49" s="77">
        <v>0</v>
      </c>
      <c r="K49" s="77">
        <v>0</v>
      </c>
      <c r="L49" s="77">
        <v>0</v>
      </c>
      <c r="M49" s="77">
        <v>0</v>
      </c>
    </row>
    <row r="50" spans="1:13" ht="15">
      <c r="A50" s="76" t="s">
        <v>95</v>
      </c>
      <c r="B50" s="77">
        <v>3584497.06</v>
      </c>
      <c r="C50" s="77">
        <v>90</v>
      </c>
      <c r="D50" s="77">
        <v>392875.73</v>
      </c>
      <c r="E50" s="77">
        <v>10</v>
      </c>
      <c r="F50" s="77">
        <v>449521.44</v>
      </c>
      <c r="G50" s="77">
        <v>36</v>
      </c>
      <c r="H50" s="77">
        <v>3441478.82</v>
      </c>
      <c r="I50" s="77">
        <v>95</v>
      </c>
      <c r="J50" s="77">
        <v>397347.87</v>
      </c>
      <c r="K50" s="77">
        <v>12</v>
      </c>
      <c r="L50" s="77">
        <v>474666.43</v>
      </c>
      <c r="M50" s="77">
        <v>40</v>
      </c>
    </row>
    <row r="51" spans="1:13" ht="15">
      <c r="A51" s="76" t="s">
        <v>96</v>
      </c>
      <c r="B51" s="77">
        <v>762563.47</v>
      </c>
      <c r="C51" s="77">
        <v>15</v>
      </c>
      <c r="D51" s="77">
        <v>0</v>
      </c>
      <c r="E51" s="77">
        <v>0</v>
      </c>
      <c r="F51" s="77">
        <v>0</v>
      </c>
      <c r="G51" s="77">
        <v>0</v>
      </c>
      <c r="H51" s="77">
        <v>924952.41</v>
      </c>
      <c r="I51" s="77">
        <v>13</v>
      </c>
      <c r="J51" s="77">
        <v>0</v>
      </c>
      <c r="K51" s="77">
        <v>0</v>
      </c>
      <c r="L51" s="77">
        <v>0</v>
      </c>
      <c r="M51" s="77">
        <v>0</v>
      </c>
    </row>
    <row r="52" spans="1:13" ht="15">
      <c r="A52" s="76" t="s">
        <v>97</v>
      </c>
      <c r="B52" s="77">
        <v>1195272.26</v>
      </c>
      <c r="C52" s="77">
        <v>28</v>
      </c>
      <c r="D52" s="77">
        <v>0</v>
      </c>
      <c r="E52" s="77">
        <v>0</v>
      </c>
      <c r="F52" s="77">
        <v>218756.88</v>
      </c>
      <c r="G52" s="77">
        <v>15</v>
      </c>
      <c r="H52" s="77">
        <v>1212934.65</v>
      </c>
      <c r="I52" s="77">
        <v>29</v>
      </c>
      <c r="J52" s="77">
        <v>652245.76</v>
      </c>
      <c r="K52" s="77">
        <v>10</v>
      </c>
      <c r="L52" s="77">
        <v>193768.31</v>
      </c>
      <c r="M52" s="77">
        <v>17</v>
      </c>
    </row>
    <row r="53" spans="1:13" ht="15">
      <c r="A53" s="76" t="s">
        <v>98</v>
      </c>
      <c r="B53" s="77">
        <v>7422228.76</v>
      </c>
      <c r="C53" s="77">
        <v>96</v>
      </c>
      <c r="D53" s="77">
        <v>5199920.93</v>
      </c>
      <c r="E53" s="77">
        <v>22</v>
      </c>
      <c r="F53" s="77">
        <v>944338.5</v>
      </c>
      <c r="G53" s="77">
        <v>36</v>
      </c>
      <c r="H53" s="77">
        <v>7372713.98</v>
      </c>
      <c r="I53" s="77">
        <v>96</v>
      </c>
      <c r="J53" s="77">
        <v>5129360.42</v>
      </c>
      <c r="K53" s="77">
        <v>21</v>
      </c>
      <c r="L53" s="77">
        <v>912560.87</v>
      </c>
      <c r="M53" s="77">
        <v>34</v>
      </c>
    </row>
    <row r="54" spans="1:13" ht="15">
      <c r="A54" s="76" t="s">
        <v>99</v>
      </c>
      <c r="B54" s="77">
        <v>262836.49</v>
      </c>
      <c r="C54" s="77">
        <v>16</v>
      </c>
      <c r="D54" s="77">
        <v>75654.13</v>
      </c>
      <c r="E54" s="77">
        <v>14</v>
      </c>
      <c r="F54" s="77">
        <v>0</v>
      </c>
      <c r="G54" s="77">
        <v>0</v>
      </c>
      <c r="H54" s="77">
        <v>265093.83</v>
      </c>
      <c r="I54" s="77">
        <v>16</v>
      </c>
      <c r="J54" s="77">
        <v>77461.9</v>
      </c>
      <c r="K54" s="77">
        <v>16</v>
      </c>
      <c r="L54" s="77">
        <v>0</v>
      </c>
      <c r="M54" s="77">
        <v>0</v>
      </c>
    </row>
    <row r="55" spans="1:13" ht="15">
      <c r="A55" s="76" t="s">
        <v>100</v>
      </c>
      <c r="B55" s="77">
        <v>911997.76</v>
      </c>
      <c r="C55" s="77">
        <v>34</v>
      </c>
      <c r="D55" s="77">
        <v>0</v>
      </c>
      <c r="E55" s="77">
        <v>0</v>
      </c>
      <c r="F55" s="77">
        <v>90050.24</v>
      </c>
      <c r="G55" s="77">
        <v>15</v>
      </c>
      <c r="H55" s="77">
        <v>872130.2</v>
      </c>
      <c r="I55" s="77">
        <v>34</v>
      </c>
      <c r="J55" s="77">
        <v>0</v>
      </c>
      <c r="K55" s="77">
        <v>0</v>
      </c>
      <c r="L55" s="77">
        <v>61856.75</v>
      </c>
      <c r="M55" s="77">
        <v>13</v>
      </c>
    </row>
    <row r="56" spans="1:13" ht="15">
      <c r="A56" s="76" t="s">
        <v>101</v>
      </c>
      <c r="B56" s="77">
        <v>1733368.38</v>
      </c>
      <c r="C56" s="77">
        <v>47</v>
      </c>
      <c r="D56" s="77">
        <v>0</v>
      </c>
      <c r="E56" s="77">
        <v>0</v>
      </c>
      <c r="F56" s="77">
        <v>203305.45</v>
      </c>
      <c r="G56" s="77">
        <v>20</v>
      </c>
      <c r="H56" s="77">
        <v>1500455.96</v>
      </c>
      <c r="I56" s="77">
        <v>45</v>
      </c>
      <c r="J56" s="77">
        <v>0</v>
      </c>
      <c r="K56" s="77">
        <v>0</v>
      </c>
      <c r="L56" s="77">
        <v>184445.47</v>
      </c>
      <c r="M56" s="77">
        <v>18</v>
      </c>
    </row>
    <row r="57" spans="1:13" ht="15">
      <c r="A57" s="76" t="s">
        <v>102</v>
      </c>
      <c r="B57" s="77">
        <v>692366.96</v>
      </c>
      <c r="C57" s="77">
        <v>11</v>
      </c>
      <c r="D57" s="77">
        <v>0</v>
      </c>
      <c r="E57" s="77">
        <v>0</v>
      </c>
      <c r="F57" s="77">
        <v>0</v>
      </c>
      <c r="G57" s="77">
        <v>0</v>
      </c>
      <c r="H57" s="77">
        <v>713756.25</v>
      </c>
      <c r="I57" s="77">
        <v>13</v>
      </c>
      <c r="J57" s="77">
        <v>0</v>
      </c>
      <c r="K57" s="77">
        <v>0</v>
      </c>
      <c r="L57" s="77">
        <v>0</v>
      </c>
      <c r="M57" s="77">
        <v>0</v>
      </c>
    </row>
    <row r="58" spans="1:13" ht="15">
      <c r="A58" s="76" t="s">
        <v>103</v>
      </c>
      <c r="B58" s="77">
        <v>1291108.07</v>
      </c>
      <c r="C58" s="77">
        <v>44</v>
      </c>
      <c r="D58" s="77">
        <v>0</v>
      </c>
      <c r="E58" s="77">
        <v>0</v>
      </c>
      <c r="F58" s="77">
        <v>125777.6</v>
      </c>
      <c r="G58" s="77">
        <v>21</v>
      </c>
      <c r="H58" s="77">
        <v>1101504.1</v>
      </c>
      <c r="I58" s="77">
        <v>45</v>
      </c>
      <c r="J58" s="77">
        <v>0</v>
      </c>
      <c r="K58" s="77">
        <v>0</v>
      </c>
      <c r="L58" s="77">
        <v>98635.36</v>
      </c>
      <c r="M58" s="77">
        <v>20</v>
      </c>
    </row>
    <row r="59" spans="1:13" ht="15">
      <c r="A59" s="76" t="s">
        <v>104</v>
      </c>
      <c r="B59" s="77">
        <v>4207338.8</v>
      </c>
      <c r="C59" s="77">
        <v>66</v>
      </c>
      <c r="D59" s="77">
        <v>5505873.57</v>
      </c>
      <c r="E59" s="77">
        <v>74</v>
      </c>
      <c r="F59" s="77">
        <v>1510581.8</v>
      </c>
      <c r="G59" s="77">
        <v>42</v>
      </c>
      <c r="H59" s="77">
        <v>3656546.41</v>
      </c>
      <c r="I59" s="77">
        <v>64</v>
      </c>
      <c r="J59" s="77">
        <v>5599390.3</v>
      </c>
      <c r="K59" s="77">
        <v>85</v>
      </c>
      <c r="L59" s="77">
        <v>1229966.46</v>
      </c>
      <c r="M59" s="77">
        <v>39</v>
      </c>
    </row>
    <row r="60" spans="1:13" ht="15">
      <c r="A60" s="76" t="s">
        <v>105</v>
      </c>
      <c r="B60" s="77">
        <v>555886.33</v>
      </c>
      <c r="C60" s="77">
        <v>17</v>
      </c>
      <c r="D60" s="77">
        <v>0</v>
      </c>
      <c r="E60" s="77">
        <v>0</v>
      </c>
      <c r="F60" s="77">
        <v>0</v>
      </c>
      <c r="G60" s="77">
        <v>0</v>
      </c>
      <c r="H60" s="77">
        <v>517629.48</v>
      </c>
      <c r="I60" s="77">
        <v>16</v>
      </c>
      <c r="J60" s="77">
        <v>0</v>
      </c>
      <c r="K60" s="77">
        <v>0</v>
      </c>
      <c r="L60" s="77">
        <v>0</v>
      </c>
      <c r="M60" s="77">
        <v>0</v>
      </c>
    </row>
    <row r="61" spans="1:13" ht="15">
      <c r="A61" s="76" t="s">
        <v>106</v>
      </c>
      <c r="B61" s="77">
        <v>387896.07</v>
      </c>
      <c r="C61" s="77">
        <v>13</v>
      </c>
      <c r="D61" s="77">
        <v>0</v>
      </c>
      <c r="E61" s="77">
        <v>0</v>
      </c>
      <c r="F61" s="77">
        <v>0</v>
      </c>
      <c r="G61" s="77">
        <v>0</v>
      </c>
      <c r="H61" s="77">
        <v>354446.81</v>
      </c>
      <c r="I61" s="77">
        <v>15</v>
      </c>
      <c r="J61" s="77">
        <v>0</v>
      </c>
      <c r="K61" s="77">
        <v>0</v>
      </c>
      <c r="L61" s="77">
        <v>0</v>
      </c>
      <c r="M61" s="77">
        <v>0</v>
      </c>
    </row>
    <row r="62" spans="1:13" ht="15">
      <c r="A62" s="76" t="s">
        <v>107</v>
      </c>
      <c r="B62" s="77">
        <v>957026.76</v>
      </c>
      <c r="C62" s="77">
        <v>30</v>
      </c>
      <c r="D62" s="77">
        <v>376452.19</v>
      </c>
      <c r="E62" s="77">
        <v>17</v>
      </c>
      <c r="F62" s="77">
        <v>293016.71</v>
      </c>
      <c r="G62" s="77">
        <v>21</v>
      </c>
      <c r="H62" s="77">
        <v>879662.03</v>
      </c>
      <c r="I62" s="77">
        <v>31</v>
      </c>
      <c r="J62" s="77">
        <v>378906.77</v>
      </c>
      <c r="K62" s="77">
        <v>22</v>
      </c>
      <c r="L62" s="77">
        <v>286505.76</v>
      </c>
      <c r="M62" s="77">
        <v>19</v>
      </c>
    </row>
    <row r="63" spans="1:13" ht="15">
      <c r="A63" s="76" t="s">
        <v>108</v>
      </c>
      <c r="B63" s="77">
        <v>386752.42</v>
      </c>
      <c r="C63" s="77">
        <v>18</v>
      </c>
      <c r="D63" s="77">
        <v>449331.13</v>
      </c>
      <c r="E63" s="77">
        <v>20</v>
      </c>
      <c r="F63" s="77">
        <v>0</v>
      </c>
      <c r="G63" s="77">
        <v>0</v>
      </c>
      <c r="H63" s="77">
        <v>300103.74</v>
      </c>
      <c r="I63" s="77">
        <v>18</v>
      </c>
      <c r="J63" s="77">
        <v>579090.92</v>
      </c>
      <c r="K63" s="77">
        <v>24</v>
      </c>
      <c r="L63" s="77">
        <v>99642.45</v>
      </c>
      <c r="M63" s="77">
        <v>12</v>
      </c>
    </row>
    <row r="64" spans="1:13" ht="15">
      <c r="A64" s="76" t="s">
        <v>109</v>
      </c>
      <c r="B64" s="77">
        <v>1630546.54</v>
      </c>
      <c r="C64" s="77">
        <v>43</v>
      </c>
      <c r="D64" s="77">
        <v>816987.48</v>
      </c>
      <c r="E64" s="77">
        <v>10</v>
      </c>
      <c r="F64" s="77">
        <v>466659.81</v>
      </c>
      <c r="G64" s="77">
        <v>18</v>
      </c>
      <c r="H64" s="77">
        <v>1542388.25</v>
      </c>
      <c r="I64" s="77">
        <v>43</v>
      </c>
      <c r="J64" s="77">
        <v>805587.71</v>
      </c>
      <c r="K64" s="77">
        <v>16</v>
      </c>
      <c r="L64" s="77">
        <v>427475.94</v>
      </c>
      <c r="M64" s="77">
        <v>17</v>
      </c>
    </row>
    <row r="65" spans="1:13" ht="15">
      <c r="A65" s="76" t="s">
        <v>110</v>
      </c>
      <c r="B65" s="77">
        <v>128686.32</v>
      </c>
      <c r="C65" s="77">
        <v>10</v>
      </c>
      <c r="D65" s="77">
        <v>0</v>
      </c>
      <c r="E65" s="77">
        <v>0</v>
      </c>
      <c r="F65" s="77">
        <v>0</v>
      </c>
      <c r="G65" s="77">
        <v>0</v>
      </c>
      <c r="H65" s="77">
        <v>124848.64</v>
      </c>
      <c r="I65" s="77">
        <v>11</v>
      </c>
      <c r="J65" s="77">
        <v>0</v>
      </c>
      <c r="K65" s="77">
        <v>0</v>
      </c>
      <c r="L65" s="77">
        <v>0</v>
      </c>
      <c r="M65" s="77">
        <v>0</v>
      </c>
    </row>
    <row r="66" spans="1:13" ht="15">
      <c r="A66" s="76" t="s">
        <v>111</v>
      </c>
      <c r="B66" s="77">
        <v>3077766.78</v>
      </c>
      <c r="C66" s="77">
        <v>44</v>
      </c>
      <c r="D66" s="77">
        <v>0</v>
      </c>
      <c r="E66" s="77">
        <v>0</v>
      </c>
      <c r="F66" s="77">
        <v>352418.47</v>
      </c>
      <c r="G66" s="77">
        <v>17</v>
      </c>
      <c r="H66" s="77">
        <v>3079328.18</v>
      </c>
      <c r="I66" s="77">
        <v>48</v>
      </c>
      <c r="J66" s="77">
        <v>0</v>
      </c>
      <c r="K66" s="77">
        <v>0</v>
      </c>
      <c r="L66" s="77">
        <v>383311.51</v>
      </c>
      <c r="M66" s="77">
        <v>19</v>
      </c>
    </row>
    <row r="67" spans="1:13" ht="15">
      <c r="A67" s="76" t="s">
        <v>112</v>
      </c>
      <c r="B67" s="77">
        <v>670208.84</v>
      </c>
      <c r="C67" s="77">
        <v>23</v>
      </c>
      <c r="D67" s="77">
        <v>158557.89</v>
      </c>
      <c r="E67" s="77">
        <v>14</v>
      </c>
      <c r="F67" s="77">
        <v>170976.1</v>
      </c>
      <c r="G67" s="77">
        <v>14</v>
      </c>
      <c r="H67" s="77">
        <v>622495.98</v>
      </c>
      <c r="I67" s="77">
        <v>24</v>
      </c>
      <c r="J67" s="77">
        <v>152299.03</v>
      </c>
      <c r="K67" s="77">
        <v>17</v>
      </c>
      <c r="L67" s="77">
        <v>138295.47</v>
      </c>
      <c r="M67" s="77">
        <v>15</v>
      </c>
    </row>
    <row r="68" spans="1:13" ht="15">
      <c r="A68" s="76" t="s">
        <v>113</v>
      </c>
      <c r="B68" s="77">
        <v>344564.6</v>
      </c>
      <c r="C68" s="77">
        <v>13</v>
      </c>
      <c r="D68" s="77">
        <v>0</v>
      </c>
      <c r="E68" s="77">
        <v>0</v>
      </c>
      <c r="F68" s="77">
        <v>0</v>
      </c>
      <c r="G68" s="77">
        <v>0</v>
      </c>
      <c r="H68" s="77">
        <v>273473.82</v>
      </c>
      <c r="I68" s="77">
        <v>12</v>
      </c>
      <c r="J68" s="77">
        <v>0</v>
      </c>
      <c r="K68" s="77">
        <v>0</v>
      </c>
      <c r="L68" s="77">
        <v>0</v>
      </c>
      <c r="M68" s="77">
        <v>0</v>
      </c>
    </row>
    <row r="69" spans="1:13" ht="15">
      <c r="A69" s="76" t="s">
        <v>114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48699.16</v>
      </c>
      <c r="K69" s="77">
        <v>12</v>
      </c>
      <c r="L69" s="77">
        <v>0</v>
      </c>
      <c r="M69" s="77">
        <v>0</v>
      </c>
    </row>
    <row r="70" spans="1:13" ht="15">
      <c r="A70" s="76" t="s">
        <v>115</v>
      </c>
      <c r="B70" s="77">
        <v>1026776.72</v>
      </c>
      <c r="C70" s="77">
        <v>30</v>
      </c>
      <c r="D70" s="77">
        <v>0</v>
      </c>
      <c r="E70" s="77">
        <v>0</v>
      </c>
      <c r="F70" s="77">
        <v>455102.9</v>
      </c>
      <c r="G70" s="77">
        <v>13</v>
      </c>
      <c r="H70" s="77">
        <v>975481.29</v>
      </c>
      <c r="I70" s="77">
        <v>30</v>
      </c>
      <c r="J70" s="77">
        <v>0</v>
      </c>
      <c r="K70" s="77">
        <v>0</v>
      </c>
      <c r="L70" s="77">
        <v>418177.68</v>
      </c>
      <c r="M70" s="77">
        <v>15</v>
      </c>
    </row>
    <row r="71" spans="1:13" ht="15">
      <c r="A71" s="76" t="s">
        <v>116</v>
      </c>
      <c r="B71" s="77">
        <v>1503129.49</v>
      </c>
      <c r="C71" s="77">
        <v>25</v>
      </c>
      <c r="D71" s="77">
        <v>2032553.01</v>
      </c>
      <c r="E71" s="77">
        <v>24</v>
      </c>
      <c r="F71" s="77">
        <v>475671.8</v>
      </c>
      <c r="G71" s="77">
        <v>16</v>
      </c>
      <c r="H71" s="77">
        <v>1510795.14</v>
      </c>
      <c r="I71" s="77">
        <v>25</v>
      </c>
      <c r="J71" s="77">
        <v>2089897.6</v>
      </c>
      <c r="K71" s="77">
        <v>23</v>
      </c>
      <c r="L71" s="77">
        <v>469732.46</v>
      </c>
      <c r="M71" s="77">
        <v>14</v>
      </c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78" t="s">
        <v>117</v>
      </c>
      <c r="B2" s="78">
        <v>4195010.78</v>
      </c>
      <c r="C2" s="79">
        <v>132</v>
      </c>
      <c r="D2" s="78">
        <v>1722213.25</v>
      </c>
      <c r="E2" s="79">
        <v>69</v>
      </c>
      <c r="F2" s="78">
        <v>789612.28</v>
      </c>
      <c r="G2" s="79">
        <v>54</v>
      </c>
      <c r="H2" s="78">
        <v>4073551.37</v>
      </c>
      <c r="I2" s="79">
        <v>136</v>
      </c>
      <c r="J2" s="78">
        <v>1838045.78</v>
      </c>
      <c r="K2" s="79">
        <v>84</v>
      </c>
      <c r="L2" s="78">
        <v>768895.09</v>
      </c>
      <c r="M2" s="80">
        <v>55</v>
      </c>
      <c r="N2" s="36"/>
      <c r="O2" s="36"/>
      <c r="P2" s="36"/>
      <c r="Q2" s="36"/>
      <c r="R2" s="36"/>
    </row>
    <row r="3" spans="1:18" ht="15">
      <c r="A3" s="78" t="s">
        <v>118</v>
      </c>
      <c r="B3" s="78">
        <v>6358217.4</v>
      </c>
      <c r="C3" s="79">
        <v>168</v>
      </c>
      <c r="D3" s="78">
        <v>4411861.36</v>
      </c>
      <c r="E3" s="79">
        <v>107</v>
      </c>
      <c r="F3" s="78">
        <v>1432650.42</v>
      </c>
      <c r="G3" s="79">
        <v>88</v>
      </c>
      <c r="H3" s="78">
        <v>6070010.53</v>
      </c>
      <c r="I3" s="79">
        <v>175</v>
      </c>
      <c r="J3" s="78">
        <v>4078265.01</v>
      </c>
      <c r="K3" s="79">
        <v>114</v>
      </c>
      <c r="L3" s="78">
        <v>1323940.75</v>
      </c>
      <c r="M3" s="80">
        <v>87</v>
      </c>
      <c r="N3" s="36"/>
      <c r="O3" s="36"/>
      <c r="P3" s="36"/>
      <c r="Q3" s="36"/>
      <c r="R3" s="36"/>
    </row>
    <row r="4" spans="1:18" ht="15">
      <c r="A4" s="78" t="s">
        <v>119</v>
      </c>
      <c r="B4" s="78">
        <v>3181611.2</v>
      </c>
      <c r="C4" s="79">
        <v>115</v>
      </c>
      <c r="D4" s="78">
        <v>1039112.77</v>
      </c>
      <c r="E4" s="79">
        <v>50</v>
      </c>
      <c r="F4" s="78">
        <v>498077.49</v>
      </c>
      <c r="G4" s="79">
        <v>49</v>
      </c>
      <c r="H4" s="78">
        <v>2912861.38</v>
      </c>
      <c r="I4" s="79">
        <v>120</v>
      </c>
      <c r="J4" s="78">
        <v>1066470.41</v>
      </c>
      <c r="K4" s="79">
        <v>71</v>
      </c>
      <c r="L4" s="78">
        <v>457664.84</v>
      </c>
      <c r="M4" s="80">
        <v>49</v>
      </c>
      <c r="N4" s="36"/>
      <c r="O4" s="36"/>
      <c r="P4" s="36"/>
      <c r="Q4" s="36"/>
      <c r="R4" s="36"/>
    </row>
    <row r="5" spans="1:18" ht="15">
      <c r="A5" s="78" t="s">
        <v>120</v>
      </c>
      <c r="B5" s="78">
        <v>31425323.31</v>
      </c>
      <c r="C5" s="79">
        <v>602</v>
      </c>
      <c r="D5" s="78">
        <v>13928277.02</v>
      </c>
      <c r="E5" s="79">
        <v>101</v>
      </c>
      <c r="F5" s="78">
        <v>6771448.77</v>
      </c>
      <c r="G5" s="79">
        <v>253</v>
      </c>
      <c r="H5" s="78">
        <v>30670680.89</v>
      </c>
      <c r="I5" s="79">
        <v>620</v>
      </c>
      <c r="J5" s="78">
        <v>14233987.61</v>
      </c>
      <c r="K5" s="79">
        <v>136</v>
      </c>
      <c r="L5" s="78">
        <v>6432679.31</v>
      </c>
      <c r="M5" s="80">
        <v>252</v>
      </c>
      <c r="N5" s="36"/>
      <c r="O5" s="36"/>
      <c r="P5" s="36"/>
      <c r="Q5" s="36"/>
      <c r="R5" s="36"/>
    </row>
    <row r="6" spans="1:18" ht="15">
      <c r="A6" s="78" t="s">
        <v>121</v>
      </c>
      <c r="B6" s="78">
        <v>152321.59</v>
      </c>
      <c r="C6" s="79">
        <v>17</v>
      </c>
      <c r="D6" s="78">
        <v>79483.19</v>
      </c>
      <c r="E6" s="79">
        <v>10</v>
      </c>
      <c r="F6" s="78">
        <v>0</v>
      </c>
      <c r="G6" s="79">
        <v>0</v>
      </c>
      <c r="H6" s="78">
        <v>110767.59</v>
      </c>
      <c r="I6" s="79">
        <v>15</v>
      </c>
      <c r="J6" s="78">
        <v>42502.14</v>
      </c>
      <c r="K6" s="79">
        <v>12</v>
      </c>
      <c r="L6" s="78">
        <v>0</v>
      </c>
      <c r="M6" s="80">
        <v>0</v>
      </c>
      <c r="N6" s="36"/>
      <c r="O6" s="36"/>
      <c r="P6" s="36"/>
      <c r="Q6" s="36"/>
      <c r="R6" s="36"/>
    </row>
    <row r="7" spans="1:18" ht="15">
      <c r="A7" s="78" t="s">
        <v>122</v>
      </c>
      <c r="B7" s="78">
        <v>4055478.85</v>
      </c>
      <c r="C7" s="79">
        <v>137</v>
      </c>
      <c r="D7" s="78">
        <v>1441994.67</v>
      </c>
      <c r="E7" s="79">
        <v>29</v>
      </c>
      <c r="F7" s="78">
        <v>407974.32</v>
      </c>
      <c r="G7" s="79">
        <v>50</v>
      </c>
      <c r="H7" s="78">
        <v>3772529.65</v>
      </c>
      <c r="I7" s="79">
        <v>138</v>
      </c>
      <c r="J7" s="78">
        <v>1199054.35</v>
      </c>
      <c r="K7" s="79">
        <v>30</v>
      </c>
      <c r="L7" s="78">
        <v>365859.11</v>
      </c>
      <c r="M7" s="80">
        <v>48</v>
      </c>
      <c r="N7" s="36"/>
      <c r="O7" s="36"/>
      <c r="P7" s="36"/>
      <c r="Q7" s="36"/>
      <c r="R7" s="36"/>
    </row>
    <row r="8" spans="1:18" ht="15">
      <c r="A8" s="78" t="s">
        <v>123</v>
      </c>
      <c r="B8" s="78">
        <v>769932.05</v>
      </c>
      <c r="C8" s="79">
        <v>42</v>
      </c>
      <c r="D8" s="78">
        <v>434238.85</v>
      </c>
      <c r="E8" s="79">
        <v>55</v>
      </c>
      <c r="F8" s="78">
        <v>167718.36</v>
      </c>
      <c r="G8" s="79">
        <v>13</v>
      </c>
      <c r="H8" s="78">
        <v>736985.07</v>
      </c>
      <c r="I8" s="79">
        <v>47</v>
      </c>
      <c r="J8" s="78">
        <v>400695.7</v>
      </c>
      <c r="K8" s="79">
        <v>53</v>
      </c>
      <c r="L8" s="78">
        <v>148480.51</v>
      </c>
      <c r="M8" s="80">
        <v>13</v>
      </c>
      <c r="N8" s="36"/>
      <c r="O8" s="36"/>
      <c r="P8" s="36"/>
      <c r="Q8" s="36"/>
      <c r="R8" s="36"/>
    </row>
    <row r="9" spans="1:18" ht="15">
      <c r="A9" s="78" t="s">
        <v>124</v>
      </c>
      <c r="B9" s="78">
        <v>6543275.7</v>
      </c>
      <c r="C9" s="79">
        <v>140</v>
      </c>
      <c r="D9" s="78">
        <v>6014873.43</v>
      </c>
      <c r="E9" s="79">
        <v>110</v>
      </c>
      <c r="F9" s="78">
        <v>1853675.17</v>
      </c>
      <c r="G9" s="79">
        <v>71</v>
      </c>
      <c r="H9" s="78">
        <v>5757644.6</v>
      </c>
      <c r="I9" s="79">
        <v>135</v>
      </c>
      <c r="J9" s="78">
        <v>6108609.07</v>
      </c>
      <c r="K9" s="79">
        <v>130</v>
      </c>
      <c r="L9" s="78">
        <v>1498126.03</v>
      </c>
      <c r="M9" s="80">
        <v>68</v>
      </c>
      <c r="N9" s="36"/>
      <c r="O9" s="36"/>
      <c r="P9" s="36"/>
      <c r="Q9" s="36"/>
      <c r="R9" s="36"/>
    </row>
    <row r="10" spans="1:18" ht="15">
      <c r="A10" s="78" t="s">
        <v>125</v>
      </c>
      <c r="B10" s="78">
        <v>1726993.15</v>
      </c>
      <c r="C10" s="79">
        <v>78</v>
      </c>
      <c r="D10" s="78">
        <v>868744.56</v>
      </c>
      <c r="E10" s="79">
        <v>25</v>
      </c>
      <c r="F10" s="78">
        <v>233541.37</v>
      </c>
      <c r="G10" s="79">
        <v>24</v>
      </c>
      <c r="H10" s="78">
        <v>1865306.55</v>
      </c>
      <c r="I10" s="79">
        <v>79</v>
      </c>
      <c r="J10" s="78">
        <v>668237.26</v>
      </c>
      <c r="K10" s="79">
        <v>30</v>
      </c>
      <c r="L10" s="78">
        <v>235183.46</v>
      </c>
      <c r="M10" s="80">
        <v>25</v>
      </c>
      <c r="N10" s="36"/>
      <c r="O10" s="36"/>
      <c r="P10" s="36"/>
      <c r="Q10" s="36"/>
      <c r="R10" s="36"/>
    </row>
    <row r="11" spans="1:18" ht="15">
      <c r="A11" s="78" t="s">
        <v>126</v>
      </c>
      <c r="B11" s="78">
        <v>2576429.44</v>
      </c>
      <c r="C11" s="79">
        <v>110</v>
      </c>
      <c r="D11" s="78">
        <v>647771.52</v>
      </c>
      <c r="E11" s="79">
        <v>67</v>
      </c>
      <c r="F11" s="78">
        <v>404312</v>
      </c>
      <c r="G11" s="79">
        <v>43</v>
      </c>
      <c r="H11" s="78">
        <v>2403375.38</v>
      </c>
      <c r="I11" s="79">
        <v>108</v>
      </c>
      <c r="J11" s="78">
        <v>757496.36</v>
      </c>
      <c r="K11" s="79">
        <v>73</v>
      </c>
      <c r="L11" s="78">
        <v>382473.64</v>
      </c>
      <c r="M11" s="80">
        <v>40</v>
      </c>
      <c r="N11" s="36"/>
      <c r="O11" s="36"/>
      <c r="P11" s="36"/>
      <c r="Q11" s="36"/>
      <c r="R11" s="36"/>
    </row>
    <row r="12" spans="1:18" ht="15">
      <c r="A12" s="78" t="s">
        <v>127</v>
      </c>
      <c r="B12" s="78">
        <v>2616890.24</v>
      </c>
      <c r="C12" s="79">
        <v>76</v>
      </c>
      <c r="D12" s="78">
        <v>5080527.99</v>
      </c>
      <c r="E12" s="79">
        <v>35</v>
      </c>
      <c r="F12" s="78">
        <v>0</v>
      </c>
      <c r="G12" s="79">
        <v>0</v>
      </c>
      <c r="H12" s="78">
        <v>2799487.89</v>
      </c>
      <c r="I12" s="79">
        <v>72</v>
      </c>
      <c r="J12" s="78">
        <v>1666296.02</v>
      </c>
      <c r="K12" s="79">
        <v>37</v>
      </c>
      <c r="L12" s="78">
        <v>0</v>
      </c>
      <c r="M12" s="80">
        <v>0</v>
      </c>
      <c r="N12" s="36"/>
      <c r="O12" s="36"/>
      <c r="P12" s="36"/>
      <c r="Q12" s="36"/>
      <c r="R12" s="36"/>
    </row>
    <row r="13" spans="1:18" ht="15">
      <c r="A13" s="78" t="s">
        <v>128</v>
      </c>
      <c r="B13" s="78">
        <v>8548615.72</v>
      </c>
      <c r="C13" s="79">
        <v>274</v>
      </c>
      <c r="D13" s="78">
        <v>3976240.98</v>
      </c>
      <c r="E13" s="79">
        <v>123</v>
      </c>
      <c r="F13" s="78">
        <v>1729181.44</v>
      </c>
      <c r="G13" s="79">
        <v>114</v>
      </c>
      <c r="H13" s="78">
        <v>8291975.61</v>
      </c>
      <c r="I13" s="79">
        <v>277</v>
      </c>
      <c r="J13" s="78">
        <v>3957574.36</v>
      </c>
      <c r="K13" s="79">
        <v>134</v>
      </c>
      <c r="L13" s="78">
        <v>1579838.87</v>
      </c>
      <c r="M13" s="80">
        <v>116</v>
      </c>
      <c r="N13" s="36"/>
      <c r="O13" s="36"/>
      <c r="P13" s="36"/>
      <c r="Q13" s="36"/>
      <c r="R13" s="36"/>
    </row>
    <row r="14" spans="1:18" ht="15">
      <c r="A14" s="78" t="s">
        <v>129</v>
      </c>
      <c r="B14" s="78">
        <v>9156071.25</v>
      </c>
      <c r="C14" s="79">
        <v>266</v>
      </c>
      <c r="D14" s="78">
        <v>2731548.12</v>
      </c>
      <c r="E14" s="79">
        <v>89</v>
      </c>
      <c r="F14" s="78">
        <v>1780179.99</v>
      </c>
      <c r="G14" s="79">
        <v>122</v>
      </c>
      <c r="H14" s="78">
        <v>8676255.51</v>
      </c>
      <c r="I14" s="79">
        <v>272</v>
      </c>
      <c r="J14" s="78">
        <v>2920972.4</v>
      </c>
      <c r="K14" s="79">
        <v>115</v>
      </c>
      <c r="L14" s="78">
        <v>1671188.36</v>
      </c>
      <c r="M14" s="80">
        <v>117</v>
      </c>
      <c r="N14" s="36"/>
      <c r="O14" s="36"/>
      <c r="P14" s="36"/>
      <c r="Q14" s="36"/>
      <c r="R14" s="36"/>
    </row>
    <row r="15" spans="1:18" ht="15">
      <c r="A15" s="78" t="s">
        <v>130</v>
      </c>
      <c r="B15" s="78">
        <v>6378840.78</v>
      </c>
      <c r="C15" s="79">
        <v>234</v>
      </c>
      <c r="D15" s="78">
        <v>2453152.82</v>
      </c>
      <c r="E15" s="79">
        <v>101</v>
      </c>
      <c r="F15" s="78">
        <v>1375374.36</v>
      </c>
      <c r="G15" s="79">
        <v>110</v>
      </c>
      <c r="H15" s="78">
        <v>6221618.73</v>
      </c>
      <c r="I15" s="79">
        <v>237</v>
      </c>
      <c r="J15" s="78">
        <v>2368689.69</v>
      </c>
      <c r="K15" s="79">
        <v>126</v>
      </c>
      <c r="L15" s="78">
        <v>1251325.37</v>
      </c>
      <c r="M15" s="80">
        <v>113</v>
      </c>
      <c r="N15" s="36"/>
      <c r="O15" s="36"/>
      <c r="P15" s="36"/>
      <c r="Q15" s="36"/>
      <c r="R15" s="36"/>
    </row>
    <row r="16" spans="1:18" ht="15">
      <c r="A16" s="78" t="s">
        <v>131</v>
      </c>
      <c r="B16" s="78">
        <v>8482416.71</v>
      </c>
      <c r="C16" s="79">
        <v>255</v>
      </c>
      <c r="D16" s="78">
        <v>6581235.9</v>
      </c>
      <c r="E16" s="79">
        <v>162</v>
      </c>
      <c r="F16" s="78">
        <v>2042770.83</v>
      </c>
      <c r="G16" s="79">
        <v>117</v>
      </c>
      <c r="H16" s="78">
        <v>8188679.95</v>
      </c>
      <c r="I16" s="79">
        <v>254</v>
      </c>
      <c r="J16" s="78">
        <v>6201937.62</v>
      </c>
      <c r="K16" s="79">
        <v>171</v>
      </c>
      <c r="L16" s="78">
        <v>1904925.58</v>
      </c>
      <c r="M16" s="80">
        <v>114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2018-03-29T20:25:59Z</dcterms:modified>
  <cp:category/>
  <cp:version/>
  <cp:contentType/>
  <cp:contentStatus/>
</cp:coreProperties>
</file>