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rojects\PTT property transfer tax\"/>
    </mc:Choice>
  </mc:AlternateContent>
  <xr:revisionPtr revIDLastSave="0" documentId="13_ncr:11_{632BA8E7-5613-4FFE-8F92-EFB9AA3BBD75}" xr6:coauthVersionLast="45" xr6:coauthVersionMax="45" xr10:uidLastSave="{00000000-0000-0000-0000-000000000000}"/>
  <bookViews>
    <workbookView xWindow="1860" yWindow="390" windowWidth="19155" windowHeight="1144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<sst xmlns="http://schemas.openxmlformats.org/spreadsheetml/2006/main" count="518" uniqueCount="95">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</sst>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K1" sqref="K1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2019 Year-To-Date Returns Processed through 12/31/19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52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658</v>
      </c>
      <c r="E9" s="12" t="str">
        <f>IF(Data!$A2="","",IF(Data!D2=0,"",Data!D2))</f>
        <v/>
      </c>
      <c r="F9" s="12">
        <f>IF(Data!$A2="","",IF(Data!E2=0,"",Data!E2))</f>
        <v>304</v>
      </c>
      <c r="G9" s="12">
        <f>IF(Data!$A2="","",IF(Data!F2=0,"",Data!F2))</f>
        <v>354</v>
      </c>
      <c r="H9" s="12">
        <f>IF(Data!$A2="","",IF(Data!G2=0,"",Data!G2))</f>
        <v>82187683.549999997</v>
      </c>
      <c r="I9" s="12">
        <f>IF(Data!$A2="","",IF(Data!H2=0,"",Data!H2))</f>
        <v>232168.6</v>
      </c>
      <c r="J9" s="12">
        <f>IF(Data!$A2="","",IF(Data!I2=0,"",Data!I2))</f>
        <v>215000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899569.54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376</v>
      </c>
      <c r="E10" s="13">
        <f>IF(Data!$A3="","",IF(Data!D3=0,"",Data!D3))</f>
        <v>1</v>
      </c>
      <c r="F10" s="13">
        <f>IF(Data!$A3="","",IF(Data!E3=0,"",Data!E3))</f>
        <v>192</v>
      </c>
      <c r="G10" s="13">
        <f>IF(Data!$A3="","",IF(Data!F3=0,"",Data!F3))</f>
        <v>183</v>
      </c>
      <c r="H10" s="13">
        <f>IF(Data!$A3="","",IF(Data!G3=0,"",Data!G3))</f>
        <v>54302384.719999999</v>
      </c>
      <c r="I10" s="13">
        <f>IF(Data!$A3="","",IF(Data!H3=0,"",Data!H3))</f>
        <v>296734.34000000003</v>
      </c>
      <c r="J10" s="13">
        <f>IF(Data!$A3="","",IF(Data!I3=0,"",Data!I3))</f>
        <v>280000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649814.68000000005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32</v>
      </c>
      <c r="E11" s="13" t="str">
        <f>IF(Data!$A4="","",IF(Data!D4=0,"",Data!D4))</f>
        <v/>
      </c>
      <c r="F11" s="13">
        <f>IF(Data!$A4="","",IF(Data!E4=0,"",Data!E4))</f>
        <v>10</v>
      </c>
      <c r="G11" s="13">
        <f>IF(Data!$A4="","",IF(Data!F4=0,"",Data!F4))</f>
        <v>22</v>
      </c>
      <c r="H11" s="13">
        <f>IF(Data!$A4="","",IF(Data!G4=0,"",Data!G4))</f>
        <v>638958</v>
      </c>
      <c r="I11" s="13">
        <f>IF(Data!$A4="","",IF(Data!H4=0,"",Data!H4))</f>
        <v>29043.55</v>
      </c>
      <c r="J11" s="13">
        <f>IF(Data!$A4="","",IF(Data!I4=0,"",Data!I4))</f>
        <v>25230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1805.31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61</v>
      </c>
      <c r="E12" s="13" t="str">
        <f>IF(Data!$A5="","",IF(Data!D5=0,"",Data!D5))</f>
        <v/>
      </c>
      <c r="F12" s="13">
        <f>IF(Data!$A5="","",IF(Data!E5=0,"",Data!E5))</f>
        <v>27</v>
      </c>
      <c r="G12" s="13">
        <f>IF(Data!$A5="","",IF(Data!F5=0,"",Data!F5))</f>
        <v>34</v>
      </c>
      <c r="H12" s="13">
        <f>IF(Data!$A5="","",IF(Data!G5=0,"",Data!G5))</f>
        <v>3407505.05</v>
      </c>
      <c r="I12" s="13">
        <f>IF(Data!$A5="","",IF(Data!H5=0,"",Data!H5))</f>
        <v>100220.74</v>
      </c>
      <c r="J12" s="13">
        <f>IF(Data!$A5="","",IF(Data!I5=0,"",Data!I5))</f>
        <v>100500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25794.67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69</v>
      </c>
      <c r="E13" s="13" t="str">
        <f>IF(Data!$A6="","",IF(Data!D6=0,"",Data!D6))</f>
        <v/>
      </c>
      <c r="F13" s="13">
        <f>IF(Data!$A6="","",IF(Data!E6=0,"",Data!E6))</f>
        <v>44</v>
      </c>
      <c r="G13" s="13">
        <f>IF(Data!$A6="","",IF(Data!F6=0,"",Data!F6))</f>
        <v>25</v>
      </c>
      <c r="H13" s="13">
        <f>IF(Data!$A6="","",IF(Data!G6=0,"",Data!G6))</f>
        <v>5186536</v>
      </c>
      <c r="I13" s="13">
        <f>IF(Data!$A6="","",IF(Data!H6=0,"",Data!H6))</f>
        <v>207461.44</v>
      </c>
      <c r="J13" s="13">
        <f>IF(Data!$A6="","",IF(Data!I6=0,"",Data!I6))</f>
        <v>163000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77839.649999999994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25</v>
      </c>
      <c r="E14" s="13" t="str">
        <f>IF(Data!$A7="","",IF(Data!D7=0,"",Data!D7))</f>
        <v/>
      </c>
      <c r="F14" s="13">
        <f>IF(Data!$A7="","",IF(Data!E7=0,"",Data!E7))</f>
        <v>11</v>
      </c>
      <c r="G14" s="13">
        <f>IF(Data!$A7="","",IF(Data!F7=0,"",Data!F7))</f>
        <v>14</v>
      </c>
      <c r="H14" s="13">
        <f>IF(Data!$A7="","",IF(Data!G7=0,"",Data!G7))</f>
        <v>2895402.7</v>
      </c>
      <c r="I14" s="13">
        <f>IF(Data!$A7="","",IF(Data!H7=0,"",Data!H7))</f>
        <v>206814.48</v>
      </c>
      <c r="J14" s="13">
        <f>IF(Data!$A7="","",IF(Data!I7=0,"",Data!I7))</f>
        <v>56000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39560.839999999997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72</v>
      </c>
      <c r="E15" s="13">
        <f>IF(Data!$A8="","",IF(Data!D8=0,"",Data!D8))</f>
        <v>2</v>
      </c>
      <c r="F15" s="13">
        <f>IF(Data!$A8="","",IF(Data!E8=0,"",Data!E8))</f>
        <v>33</v>
      </c>
      <c r="G15" s="13">
        <f>IF(Data!$A8="","",IF(Data!F8=0,"",Data!F8))</f>
        <v>37</v>
      </c>
      <c r="H15" s="13">
        <f>IF(Data!$A8="","",IF(Data!G8=0,"",Data!G8))</f>
        <v>10840255.800000001</v>
      </c>
      <c r="I15" s="13">
        <f>IF(Data!$A8="","",IF(Data!H8=0,"",Data!H8))</f>
        <v>292979.89</v>
      </c>
      <c r="J15" s="13">
        <f>IF(Data!$A8="","",IF(Data!I8=0,"",Data!I8))</f>
        <v>296000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155476.12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5</v>
      </c>
      <c r="E16" s="13" t="str">
        <f>IF(Data!$A9="","",IF(Data!D9=0,"",Data!D9))</f>
        <v/>
      </c>
      <c r="F16" s="13">
        <f>IF(Data!$A9="","",IF(Data!E9=0,"",Data!E9))</f>
        <v>5</v>
      </c>
      <c r="G16" s="13" t="str">
        <f>IF(Data!$A9="","",IF(Data!F9=0,"",Data!F9))</f>
        <v/>
      </c>
      <c r="H16" s="13" t="str">
        <f>IF(Data!$A9="","",IF(Data!G9=0,"",Data!G9))</f>
        <v/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 t="str">
        <f>IF(Data!$A9="","",IF(Data!M9=0,"",Data!M9))</f>
        <v/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1</v>
      </c>
      <c r="E17" s="13" t="str">
        <f>IF(Data!$A10="","",IF(Data!D10=0,"",Data!D10))</f>
        <v/>
      </c>
      <c r="F17" s="13" t="str">
        <f>IF(Data!$A10="","",IF(Data!E10=0,"",Data!E10))</f>
        <v/>
      </c>
      <c r="G17" s="13">
        <f>IF(Data!$A10="","",IF(Data!F10=0,"",Data!F10))</f>
        <v>1</v>
      </c>
      <c r="H17" s="13">
        <f>IF(Data!$A10="","",IF(Data!G10=0,"",Data!G10))</f>
        <v>1840000</v>
      </c>
      <c r="I17" s="13">
        <f>IF(Data!$A10="","",IF(Data!H10=0,"",Data!H10))</f>
        <v>1840000</v>
      </c>
      <c r="J17" s="13">
        <f>IF(Data!$A10="","",IF(Data!I10=0,"",Data!I10))</f>
        <v>1840000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26680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Utilities Electric</v>
      </c>
      <c r="D18" s="13">
        <f>IF(Data!$A11="","",IF(Data!C11=0,"",Data!C11))</f>
        <v>5</v>
      </c>
      <c r="E18" s="13" t="str">
        <f>IF(Data!$A11="","",IF(Data!D11=0,"",Data!D11))</f>
        <v/>
      </c>
      <c r="F18" s="13">
        <f>IF(Data!$A11="","",IF(Data!E11=0,"",Data!E11))</f>
        <v>5</v>
      </c>
      <c r="G18" s="13" t="str">
        <f>IF(Data!$A11="","",IF(Data!F11=0,"",Data!F11))</f>
        <v/>
      </c>
      <c r="H18" s="13" t="str">
        <f>IF(Data!$A11="","",IF(Data!G11=0,"",Data!G11))</f>
        <v/>
      </c>
      <c r="I18" s="13" t="str">
        <f>IF(Data!$A11="","",IF(Data!H11=0,"",Data!H11))</f>
        <v/>
      </c>
      <c r="J18" s="13" t="str">
        <f>IF(Data!$A11="","",IF(Data!I11=0,"",Data!I11))</f>
        <v/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0.15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Farms</v>
      </c>
      <c r="D19" s="13">
        <f>IF(Data!$A12="","",IF(Data!C12=0,"",Data!C12))</f>
        <v>43</v>
      </c>
      <c r="E19" s="13" t="str">
        <f>IF(Data!$A12="","",IF(Data!D12=0,"",Data!D12))</f>
        <v/>
      </c>
      <c r="F19" s="13">
        <f>IF(Data!$A12="","",IF(Data!E12=0,"",Data!E12))</f>
        <v>26</v>
      </c>
      <c r="G19" s="13">
        <f>IF(Data!$A12="","",IF(Data!F12=0,"",Data!F12))</f>
        <v>17</v>
      </c>
      <c r="H19" s="13">
        <f>IF(Data!$A12="","",IF(Data!G12=0,"",Data!G12))</f>
        <v>6653441.3600000003</v>
      </c>
      <c r="I19" s="13">
        <f>IF(Data!$A12="","",IF(Data!H12=0,"",Data!H12))</f>
        <v>391378.9</v>
      </c>
      <c r="J19" s="13">
        <f>IF(Data!$A12="","",IF(Data!I12=0,"",Data!I12))</f>
        <v>338900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52007.25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Other (Usually Condos)</v>
      </c>
      <c r="D20" s="13">
        <f>IF(Data!$A13="","",IF(Data!C13=0,"",Data!C13))</f>
        <v>98</v>
      </c>
      <c r="E20" s="13">
        <f>IF(Data!$A13="","",IF(Data!D13=0,"",Data!D13))</f>
        <v>1</v>
      </c>
      <c r="F20" s="13">
        <f>IF(Data!$A13="","",IF(Data!E13=0,"",Data!E13))</f>
        <v>52</v>
      </c>
      <c r="G20" s="13">
        <f>IF(Data!$A13="","",IF(Data!F13=0,"",Data!F13))</f>
        <v>45</v>
      </c>
      <c r="H20" s="13">
        <f>IF(Data!$A13="","",IF(Data!G13=0,"",Data!G13))</f>
        <v>10647503.970000001</v>
      </c>
      <c r="I20" s="13">
        <f>IF(Data!$A13="","",IF(Data!H13=0,"",Data!H13))</f>
        <v>236611.20000000001</v>
      </c>
      <c r="J20" s="13">
        <f>IF(Data!$A13="","",IF(Data!I13=0,"",Data!I13))</f>
        <v>197000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130897.16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Woodland</v>
      </c>
      <c r="D21" s="13">
        <f>IF(Data!$A14="","",IF(Data!C14=0,"",Data!C14))</f>
        <v>15</v>
      </c>
      <c r="E21" s="13" t="str">
        <f>IF(Data!$A14="","",IF(Data!D14=0,"",Data!D14))</f>
        <v/>
      </c>
      <c r="F21" s="13">
        <f>IF(Data!$A14="","",IF(Data!E14=0,"",Data!E14))</f>
        <v>9</v>
      </c>
      <c r="G21" s="13">
        <f>IF(Data!$A14="","",IF(Data!F14=0,"",Data!F14))</f>
        <v>6</v>
      </c>
      <c r="H21" s="13">
        <f>IF(Data!$A14="","",IF(Data!G14=0,"",Data!G14))</f>
        <v>365410</v>
      </c>
      <c r="I21" s="13">
        <f>IF(Data!$A14="","",IF(Data!H14=0,"",Data!H14))</f>
        <v>60901.67</v>
      </c>
      <c r="J21" s="13">
        <f>IF(Data!$A14="","",IF(Data!I14=0,"",Data!I14))</f>
        <v>62500</v>
      </c>
      <c r="K21" s="13">
        <f>IF(Data!$A14="","",IF(Data!J14=0,"",Data!J14))</f>
        <v>1134.25</v>
      </c>
      <c r="L21" s="13">
        <f>IF(Data!$A14="","",IF(Data!K14=0,"",Data!K14))</f>
        <v>2041</v>
      </c>
      <c r="M21" s="13">
        <f>IF(Data!$A14="","",IF(Data!L14=0,"",Data!L14))</f>
        <v>16.079999999999998</v>
      </c>
      <c r="N21" s="13">
        <f>IF(Data!$A14="","",IF(Data!M14=0,"",Data!M14))</f>
        <v>5298.45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Miscellaneous</v>
      </c>
      <c r="D22" s="13">
        <f>IF(Data!$A15="","",IF(Data!C15=0,"",Data!C15))</f>
        <v>172</v>
      </c>
      <c r="E22" s="13" t="str">
        <f>IF(Data!$A15="","",IF(Data!D15=0,"",Data!D15))</f>
        <v/>
      </c>
      <c r="F22" s="13">
        <f>IF(Data!$A15="","",IF(Data!E15=0,"",Data!E15))</f>
        <v>93</v>
      </c>
      <c r="G22" s="13">
        <f>IF(Data!$A15="","",IF(Data!F15=0,"",Data!F15))</f>
        <v>79</v>
      </c>
      <c r="H22" s="13">
        <f>IF(Data!$A15="","",IF(Data!G15=0,"",Data!G15))</f>
        <v>7520477.4199999999</v>
      </c>
      <c r="I22" s="13">
        <f>IF(Data!$A15="","",IF(Data!H15=0,"",Data!H15))</f>
        <v>95195.92</v>
      </c>
      <c r="J22" s="13">
        <f>IF(Data!$A15="","",IF(Data!I15=0,"",Data!I15))</f>
        <v>50000</v>
      </c>
      <c r="K22" s="13">
        <f>IF(Data!$A15="","",IF(Data!J15=0,"",Data!J15))</f>
        <v>4912.97</v>
      </c>
      <c r="L22" s="13">
        <f>IF(Data!$A15="","",IF(Data!K15=0,"",Data!K15))</f>
        <v>6086.9565000000002</v>
      </c>
      <c r="M22" s="13">
        <f>IF(Data!$A15="","",IF(Data!L15=0,"",Data!L15))</f>
        <v>8</v>
      </c>
      <c r="N22" s="13">
        <f>IF(Data!$A15="","",IF(Data!M15=0,"",Data!M15))</f>
        <v>93502.85</v>
      </c>
    </row>
    <row r="23" spans="2:14" x14ac:dyDescent="0.25">
      <c r="B23" s="8" t="str">
        <f>IF(Data!$A16="","",Data!A16)</f>
        <v>Addison</v>
      </c>
      <c r="C23" s="8" t="str">
        <f>IF(Data!$A16="","",IF(COUNTIF('GrandList Categories'!$A$2:$A$19,Data!B16)&gt;0,VLOOKUP(Data!B16,'GrandList Categories'!$A$2:$B$19,2),Data!B16))</f>
        <v>Addison: Summary</v>
      </c>
      <c r="D23" s="13">
        <f>IF(Data!$A16="","",IF(Data!C16=0,"",Data!C16))</f>
        <v>1632</v>
      </c>
      <c r="E23" s="13">
        <f>IF(Data!$A16="","",IF(Data!D16=0,"",Data!D16))</f>
        <v>4</v>
      </c>
      <c r="F23" s="13">
        <f>IF(Data!$A16="","",IF(Data!E16=0,"",Data!E16))</f>
        <v>811</v>
      </c>
      <c r="G23" s="13">
        <f>IF(Data!$A16="","",IF(Data!F16=0,"",Data!F16))</f>
        <v>817</v>
      </c>
      <c r="H23" s="13">
        <f>IF(Data!$A16="","",IF(Data!G16=0,"",Data!G16))</f>
        <v>186485558.56999999</v>
      </c>
      <c r="I23" s="13" t="str">
        <f>IF(Data!$A16="","",IF(Data!H16=0,"",Data!H16))</f>
        <v/>
      </c>
      <c r="J23" s="13" t="str">
        <f>IF(Data!$A16="","",IF(Data!I16=0,"",Data!I16))</f>
        <v/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2158246.67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under 6 acres</v>
      </c>
      <c r="D24" s="13">
        <f>IF(Data!$A17="","",IF(Data!C17=0,"",Data!C17))</f>
        <v>992</v>
      </c>
      <c r="E24" s="13">
        <f>IF(Data!$A17="","",IF(Data!D17=0,"",Data!D17))</f>
        <v>1</v>
      </c>
      <c r="F24" s="13">
        <f>IF(Data!$A17="","",IF(Data!E17=0,"",Data!E17))</f>
        <v>392</v>
      </c>
      <c r="G24" s="13">
        <f>IF(Data!$A17="","",IF(Data!F17=0,"",Data!F17))</f>
        <v>599</v>
      </c>
      <c r="H24" s="13">
        <f>IF(Data!$A17="","",IF(Data!G17=0,"",Data!G17))</f>
        <v>130097650.67</v>
      </c>
      <c r="I24" s="13">
        <f>IF(Data!$A17="","",IF(Data!H17=0,"",Data!H17))</f>
        <v>217191.4</v>
      </c>
      <c r="J24" s="13">
        <f>IF(Data!$A17="","",IF(Data!I17=0,"",Data!I17))</f>
        <v>171525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1507346.25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Residential 6 or more acres</v>
      </c>
      <c r="D25" s="13">
        <f>IF(Data!$A18="","",IF(Data!C18=0,"",Data!C18))</f>
        <v>247</v>
      </c>
      <c r="E25" s="13" t="str">
        <f>IF(Data!$A18="","",IF(Data!D18=0,"",Data!D18))</f>
        <v/>
      </c>
      <c r="F25" s="13">
        <f>IF(Data!$A18="","",IF(Data!E18=0,"",Data!E18))</f>
        <v>140</v>
      </c>
      <c r="G25" s="13">
        <f>IF(Data!$A18="","",IF(Data!F18=0,"",Data!F18))</f>
        <v>107</v>
      </c>
      <c r="H25" s="13">
        <f>IF(Data!$A18="","",IF(Data!G18=0,"",Data!G18))</f>
        <v>40577892.310000002</v>
      </c>
      <c r="I25" s="13">
        <f>IF(Data!$A18="","",IF(Data!H18=0,"",Data!H18))</f>
        <v>379232.64</v>
      </c>
      <c r="J25" s="13">
        <f>IF(Data!$A18="","",IF(Data!I18=0,"",Data!I18))</f>
        <v>272000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543679.41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no land</v>
      </c>
      <c r="D26" s="13">
        <f>IF(Data!$A19="","",IF(Data!C19=0,"",Data!C19))</f>
        <v>41</v>
      </c>
      <c r="E26" s="13" t="str">
        <f>IF(Data!$A19="","",IF(Data!D19=0,"",Data!D19))</f>
        <v/>
      </c>
      <c r="F26" s="13">
        <f>IF(Data!$A19="","",IF(Data!E19=0,"",Data!E19))</f>
        <v>10</v>
      </c>
      <c r="G26" s="13">
        <f>IF(Data!$A19="","",IF(Data!F19=0,"",Data!F19))</f>
        <v>31</v>
      </c>
      <c r="H26" s="13">
        <f>IF(Data!$A19="","",IF(Data!G19=0,"",Data!G19))</f>
        <v>591914</v>
      </c>
      <c r="I26" s="13">
        <f>IF(Data!$A19="","",IF(Data!H19=0,"",Data!H19))</f>
        <v>19094</v>
      </c>
      <c r="J26" s="13">
        <f>IF(Data!$A19="","",IF(Data!I19=0,"",Data!I19))</f>
        <v>8500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5756.08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Mobile Home with land</v>
      </c>
      <c r="D27" s="13">
        <f>IF(Data!$A20="","",IF(Data!C20=0,"",Data!C20))</f>
        <v>35</v>
      </c>
      <c r="E27" s="13" t="str">
        <f>IF(Data!$A20="","",IF(Data!D20=0,"",Data!D20))</f>
        <v/>
      </c>
      <c r="F27" s="13">
        <f>IF(Data!$A20="","",IF(Data!E20=0,"",Data!E20))</f>
        <v>20</v>
      </c>
      <c r="G27" s="13">
        <f>IF(Data!$A20="","",IF(Data!F20=0,"",Data!F20))</f>
        <v>15</v>
      </c>
      <c r="H27" s="13">
        <f>IF(Data!$A20="","",IF(Data!G20=0,"",Data!G20))</f>
        <v>814033.72</v>
      </c>
      <c r="I27" s="13">
        <f>IF(Data!$A20="","",IF(Data!H20=0,"",Data!H20))</f>
        <v>54268.91</v>
      </c>
      <c r="J27" s="13">
        <f>IF(Data!$A20="","",IF(Data!I20=0,"",Data!I20))</f>
        <v>40000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6914.26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under 6 acres</v>
      </c>
      <c r="D28" s="13">
        <f>IF(Data!$A21="","",IF(Data!C21=0,"",Data!C21))</f>
        <v>116</v>
      </c>
      <c r="E28" s="13">
        <f>IF(Data!$A21="","",IF(Data!D21=0,"",Data!D21))</f>
        <v>1</v>
      </c>
      <c r="F28" s="13">
        <f>IF(Data!$A21="","",IF(Data!E21=0,"",Data!E21))</f>
        <v>44</v>
      </c>
      <c r="G28" s="13">
        <f>IF(Data!$A21="","",IF(Data!F21=0,"",Data!F21))</f>
        <v>71</v>
      </c>
      <c r="H28" s="13">
        <f>IF(Data!$A21="","",IF(Data!G21=0,"",Data!G21))</f>
        <v>21969405.449999999</v>
      </c>
      <c r="I28" s="13">
        <f>IF(Data!$A21="","",IF(Data!H21=0,"",Data!H21))</f>
        <v>309428.25</v>
      </c>
      <c r="J28" s="13">
        <f>IF(Data!$A21="","",IF(Data!I21=0,"",Data!I21))</f>
        <v>265000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301556.11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Seasonal 6 or more acres</v>
      </c>
      <c r="D29" s="13">
        <f>IF(Data!$A22="","",IF(Data!C22=0,"",Data!C22))</f>
        <v>27</v>
      </c>
      <c r="E29" s="13">
        <f>IF(Data!$A22="","",IF(Data!D22=0,"",Data!D22))</f>
        <v>1</v>
      </c>
      <c r="F29" s="13">
        <f>IF(Data!$A22="","",IF(Data!E22=0,"",Data!E22))</f>
        <v>15</v>
      </c>
      <c r="G29" s="13">
        <f>IF(Data!$A22="","",IF(Data!F22=0,"",Data!F22))</f>
        <v>11</v>
      </c>
      <c r="H29" s="13">
        <f>IF(Data!$A22="","",IF(Data!G22=0,"",Data!G22))</f>
        <v>3230800</v>
      </c>
      <c r="I29" s="13">
        <f>IF(Data!$A22="","",IF(Data!H22=0,"",Data!H22))</f>
        <v>293709.09000000003</v>
      </c>
      <c r="J29" s="13">
        <f>IF(Data!$A22="","",IF(Data!I22=0,"",Data!I22))</f>
        <v>90000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46266.6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</v>
      </c>
      <c r="D30" s="13">
        <f>IF(Data!$A23="","",IF(Data!C23=0,"",Data!C23))</f>
        <v>106</v>
      </c>
      <c r="E30" s="13">
        <f>IF(Data!$A23="","",IF(Data!D23=0,"",Data!D23))</f>
        <v>7</v>
      </c>
      <c r="F30" s="13">
        <f>IF(Data!$A23="","",IF(Data!E23=0,"",Data!E23))</f>
        <v>57</v>
      </c>
      <c r="G30" s="13">
        <f>IF(Data!$A23="","",IF(Data!F23=0,"",Data!F23))</f>
        <v>42</v>
      </c>
      <c r="H30" s="13">
        <f>IF(Data!$A23="","",IF(Data!G23=0,"",Data!G23))</f>
        <v>14924966.130000001</v>
      </c>
      <c r="I30" s="13">
        <f>IF(Data!$A23="","",IF(Data!H23=0,"",Data!H23))</f>
        <v>355356.34</v>
      </c>
      <c r="J30" s="13">
        <f>IF(Data!$A23="","",IF(Data!I23=0,"",Data!I23))</f>
        <v>250000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205845.87</v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Commercial Apartment</v>
      </c>
      <c r="D31" s="13">
        <f>IF(Data!$A24="","",IF(Data!C24=0,"",Data!C24))</f>
        <v>9</v>
      </c>
      <c r="E31" s="13" t="str">
        <f>IF(Data!$A24="","",IF(Data!D24=0,"",Data!D24))</f>
        <v/>
      </c>
      <c r="F31" s="13">
        <f>IF(Data!$A24="","",IF(Data!E24=0,"",Data!E24))</f>
        <v>3</v>
      </c>
      <c r="G31" s="13">
        <f>IF(Data!$A24="","",IF(Data!F24=0,"",Data!F24))</f>
        <v>6</v>
      </c>
      <c r="H31" s="13">
        <f>IF(Data!$A24="","",IF(Data!G24=0,"",Data!G24))</f>
        <v>1166200</v>
      </c>
      <c r="I31" s="13">
        <f>IF(Data!$A24="","",IF(Data!H24=0,"",Data!H24))</f>
        <v>194366.67</v>
      </c>
      <c r="J31" s="13">
        <f>IF(Data!$A24="","",IF(Data!I24=0,"",Data!I24))</f>
        <v>202500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15766.4</v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Industrial</v>
      </c>
      <c r="D32" s="13">
        <f>IF(Data!$A25="","",IF(Data!C25=0,"",Data!C25))</f>
        <v>4</v>
      </c>
      <c r="E32" s="13" t="str">
        <f>IF(Data!$A25="","",IF(Data!D25=0,"",Data!D25))</f>
        <v/>
      </c>
      <c r="F32" s="13">
        <f>IF(Data!$A25="","",IF(Data!E25=0,"",Data!E25))</f>
        <v>1</v>
      </c>
      <c r="G32" s="13">
        <f>IF(Data!$A25="","",IF(Data!F25=0,"",Data!F25))</f>
        <v>3</v>
      </c>
      <c r="H32" s="13">
        <f>IF(Data!$A25="","",IF(Data!G25=0,"",Data!G25))</f>
        <v>1190000</v>
      </c>
      <c r="I32" s="13">
        <f>IF(Data!$A25="","",IF(Data!H25=0,"",Data!H25))</f>
        <v>396666.67</v>
      </c>
      <c r="J32" s="13">
        <f>IF(Data!$A25="","",IF(Data!I25=0,"",Data!I25))</f>
        <v>400000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15587.5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Utilities Other</v>
      </c>
      <c r="D33" s="13">
        <f>IF(Data!$A26="","",IF(Data!C26=0,"",Data!C26))</f>
        <v>4</v>
      </c>
      <c r="E33" s="13" t="str">
        <f>IF(Data!$A26="","",IF(Data!D26=0,"",Data!D26))</f>
        <v/>
      </c>
      <c r="F33" s="13">
        <f>IF(Data!$A26="","",IF(Data!E26=0,"",Data!E26))</f>
        <v>4</v>
      </c>
      <c r="G33" s="13" t="str">
        <f>IF(Data!$A26="","",IF(Data!F26=0,"",Data!F26))</f>
        <v/>
      </c>
      <c r="H33" s="13" t="str">
        <f>IF(Data!$A26="","",IF(Data!G26=0,"",Data!G26))</f>
        <v/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0.01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Farms</v>
      </c>
      <c r="D34" s="13">
        <f>IF(Data!$A27="","",IF(Data!C27=0,"",Data!C27))</f>
        <v>8</v>
      </c>
      <c r="E34" s="13" t="str">
        <f>IF(Data!$A27="","",IF(Data!D27=0,"",Data!D27))</f>
        <v/>
      </c>
      <c r="F34" s="13">
        <f>IF(Data!$A27="","",IF(Data!E27=0,"",Data!E27))</f>
        <v>4</v>
      </c>
      <c r="G34" s="13">
        <f>IF(Data!$A27="","",IF(Data!F27=0,"",Data!F27))</f>
        <v>4</v>
      </c>
      <c r="H34" s="13">
        <f>IF(Data!$A27="","",IF(Data!G27=0,"",Data!G27))</f>
        <v>835300</v>
      </c>
      <c r="I34" s="13">
        <f>IF(Data!$A27="","",IF(Data!H27=0,"",Data!H27))</f>
        <v>208825</v>
      </c>
      <c r="J34" s="13">
        <f>IF(Data!$A27="","",IF(Data!I27=0,"",Data!I27))</f>
        <v>149800</v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12111.85</v>
      </c>
    </row>
    <row r="35" spans="2:14" x14ac:dyDescent="0.25">
      <c r="B35" s="8" t="str">
        <f>IF(Data!$A28="","",Data!A28)</f>
        <v>Bennington</v>
      </c>
      <c r="C35" s="8" t="str">
        <f>IF(Data!$A28="","",IF(COUNTIF('GrandList Categories'!$A$2:$A$19,Data!B28)&gt;0,VLOOKUP(Data!B28,'GrandList Categories'!$A$2:$B$19,2),Data!B28))</f>
        <v>Other (Usually Condos)</v>
      </c>
      <c r="D35" s="13">
        <f>IF(Data!$A28="","",IF(Data!C28=0,"",Data!C28))</f>
        <v>111</v>
      </c>
      <c r="E35" s="13" t="str">
        <f>IF(Data!$A28="","",IF(Data!D28=0,"",Data!D28))</f>
        <v/>
      </c>
      <c r="F35" s="13">
        <f>IF(Data!$A28="","",IF(Data!E28=0,"",Data!E28))</f>
        <v>38</v>
      </c>
      <c r="G35" s="13">
        <f>IF(Data!$A28="","",IF(Data!F28=0,"",Data!F28))</f>
        <v>73</v>
      </c>
      <c r="H35" s="13">
        <f>IF(Data!$A28="","",IF(Data!G28=0,"",Data!G28))</f>
        <v>15418110.49</v>
      </c>
      <c r="I35" s="13">
        <f>IF(Data!$A28="","",IF(Data!H28=0,"",Data!H28))</f>
        <v>211206.99</v>
      </c>
      <c r="J35" s="13">
        <f>IF(Data!$A28="","",IF(Data!I28=0,"",Data!I28))</f>
        <v>200000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206368.25</v>
      </c>
    </row>
    <row r="36" spans="2:14" x14ac:dyDescent="0.25">
      <c r="B36" s="8" t="str">
        <f>IF(Data!$A29="","",Data!A29)</f>
        <v>Bennington</v>
      </c>
      <c r="C36" s="8" t="str">
        <f>IF(Data!$A29="","",IF(COUNTIF('GrandList Categories'!$A$2:$A$19,Data!B29)&gt;0,VLOOKUP(Data!B29,'GrandList Categories'!$A$2:$B$19,2),Data!B29))</f>
        <v>Woodland</v>
      </c>
      <c r="D36" s="13">
        <f>IF(Data!$A29="","",IF(Data!C29=0,"",Data!C29))</f>
        <v>57</v>
      </c>
      <c r="E36" s="13" t="str">
        <f>IF(Data!$A29="","",IF(Data!D29=0,"",Data!D29))</f>
        <v/>
      </c>
      <c r="F36" s="13">
        <f>IF(Data!$A29="","",IF(Data!E29=0,"",Data!E29))</f>
        <v>31</v>
      </c>
      <c r="G36" s="13">
        <f>IF(Data!$A29="","",IF(Data!F29=0,"",Data!F29))</f>
        <v>26</v>
      </c>
      <c r="H36" s="13">
        <f>IF(Data!$A29="","",IF(Data!G29=0,"",Data!G29))</f>
        <v>1415022.86</v>
      </c>
      <c r="I36" s="13">
        <f>IF(Data!$A29="","",IF(Data!H29=0,"",Data!H29))</f>
        <v>54423.96</v>
      </c>
      <c r="J36" s="13">
        <f>IF(Data!$A29="","",IF(Data!I29=0,"",Data!I29))</f>
        <v>39500</v>
      </c>
      <c r="K36" s="13">
        <f>IF(Data!$A29="","",IF(Data!J29=0,"",Data!J29))</f>
        <v>2267.41</v>
      </c>
      <c r="L36" s="13">
        <f>IF(Data!$A29="","",IF(Data!K29=0,"",Data!K29))</f>
        <v>1912.78</v>
      </c>
      <c r="M36" s="13">
        <f>IF(Data!$A29="","",IF(Data!L29=0,"",Data!L29))</f>
        <v>14.45</v>
      </c>
      <c r="N36" s="13">
        <f>IF(Data!$A29="","",IF(Data!M29=0,"",Data!M29))</f>
        <v>20453.79</v>
      </c>
    </row>
    <row r="37" spans="2:14" x14ac:dyDescent="0.25">
      <c r="B37" s="8" t="str">
        <f>IF(Data!$A30="","",Data!A30)</f>
        <v>Bennington</v>
      </c>
      <c r="C37" s="8" t="str">
        <f>IF(Data!$A30="","",IF(COUNTIF('GrandList Categories'!$A$2:$A$19,Data!B30)&gt;0,VLOOKUP(Data!B30,'GrandList Categories'!$A$2:$B$19,2),Data!B30))</f>
        <v>Miscellaneous</v>
      </c>
      <c r="D37" s="13">
        <f>IF(Data!$A30="","",IF(Data!C30=0,"",Data!C30))</f>
        <v>175</v>
      </c>
      <c r="E37" s="13">
        <f>IF(Data!$A30="","",IF(Data!D30=0,"",Data!D30))</f>
        <v>1</v>
      </c>
      <c r="F37" s="13">
        <f>IF(Data!$A30="","",IF(Data!E30=0,"",Data!E30))</f>
        <v>69</v>
      </c>
      <c r="G37" s="13">
        <f>IF(Data!$A30="","",IF(Data!F30=0,"",Data!F30))</f>
        <v>105</v>
      </c>
      <c r="H37" s="13">
        <f>IF(Data!$A30="","",IF(Data!G30=0,"",Data!G30))</f>
        <v>6140483.25</v>
      </c>
      <c r="I37" s="13">
        <f>IF(Data!$A30="","",IF(Data!H30=0,"",Data!H30))</f>
        <v>58480.79</v>
      </c>
      <c r="J37" s="13">
        <f>IF(Data!$A30="","",IF(Data!I30=0,"",Data!I30))</f>
        <v>30000</v>
      </c>
      <c r="K37" s="13">
        <f>IF(Data!$A30="","",IF(Data!J30=0,"",Data!J30))</f>
        <v>7462.64</v>
      </c>
      <c r="L37" s="13">
        <f>IF(Data!$A30="","",IF(Data!K30=0,"",Data!K30))</f>
        <v>11180.8182</v>
      </c>
      <c r="M37" s="13">
        <f>IF(Data!$A30="","",IF(Data!L30=0,"",Data!L30))</f>
        <v>2.56</v>
      </c>
      <c r="N37" s="13">
        <f>IF(Data!$A30="","",IF(Data!M30=0,"",Data!M30))</f>
        <v>75768.210000000006</v>
      </c>
    </row>
    <row r="38" spans="2:14" x14ac:dyDescent="0.25">
      <c r="B38" s="8" t="str">
        <f>IF(Data!$A31="","",Data!A31)</f>
        <v>Bennington</v>
      </c>
      <c r="C38" s="8" t="str">
        <f>IF(Data!$A31="","",IF(COUNTIF('GrandList Categories'!$A$2:$A$19,Data!B31)&gt;0,VLOOKUP(Data!B31,'GrandList Categories'!$A$2:$B$19,2),Data!B31))</f>
        <v>Bennington: Summary</v>
      </c>
      <c r="D38" s="13">
        <f>IF(Data!$A31="","",IF(Data!C31=0,"",Data!C31))</f>
        <v>1932</v>
      </c>
      <c r="E38" s="13">
        <f>IF(Data!$A31="","",IF(Data!D31=0,"",Data!D31))</f>
        <v>11</v>
      </c>
      <c r="F38" s="13">
        <f>IF(Data!$A31="","",IF(Data!E31=0,"",Data!E31))</f>
        <v>828</v>
      </c>
      <c r="G38" s="13">
        <f>IF(Data!$A31="","",IF(Data!F31=0,"",Data!F31))</f>
        <v>1093</v>
      </c>
      <c r="H38" s="13">
        <f>IF(Data!$A31="","",IF(Data!G31=0,"",Data!G31))</f>
        <v>238371778.88</v>
      </c>
      <c r="I38" s="13" t="str">
        <f>IF(Data!$A31="","",IF(Data!H31=0,"",Data!H31))</f>
        <v/>
      </c>
      <c r="J38" s="13" t="str">
        <f>IF(Data!$A31="","",IF(Data!I31=0,"",Data!I31))</f>
        <v/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2963420.59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Residential under 6 acres</v>
      </c>
      <c r="D39" s="13">
        <f>IF(Data!$A32="","",IF(Data!C32=0,"",Data!C32))</f>
        <v>553</v>
      </c>
      <c r="E39" s="13">
        <f>IF(Data!$A32="","",IF(Data!D32=0,"",Data!D32))</f>
        <v>2</v>
      </c>
      <c r="F39" s="13">
        <f>IF(Data!$A32="","",IF(Data!E32=0,"",Data!E32))</f>
        <v>215</v>
      </c>
      <c r="G39" s="13">
        <f>IF(Data!$A32="","",IF(Data!F32=0,"",Data!F32))</f>
        <v>336</v>
      </c>
      <c r="H39" s="13">
        <f>IF(Data!$A32="","",IF(Data!G32=0,"",Data!G32))</f>
        <v>47804697.270000003</v>
      </c>
      <c r="I39" s="13">
        <f>IF(Data!$A32="","",IF(Data!H32=0,"",Data!H32))</f>
        <v>142275.88</v>
      </c>
      <c r="J39" s="13">
        <f>IF(Data!$A32="","",IF(Data!I32=0,"",Data!I32))</f>
        <v>127500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478250.36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Residential 6 or more acres</v>
      </c>
      <c r="D40" s="13">
        <f>IF(Data!$A33="","",IF(Data!C33=0,"",Data!C33))</f>
        <v>314</v>
      </c>
      <c r="E40" s="13" t="str">
        <f>IF(Data!$A33="","",IF(Data!D33=0,"",Data!D33))</f>
        <v/>
      </c>
      <c r="F40" s="13">
        <f>IF(Data!$A33="","",IF(Data!E33=0,"",Data!E33))</f>
        <v>138</v>
      </c>
      <c r="G40" s="13">
        <f>IF(Data!$A33="","",IF(Data!F33=0,"",Data!F33))</f>
        <v>176</v>
      </c>
      <c r="H40" s="13">
        <f>IF(Data!$A33="","",IF(Data!G33=0,"",Data!G33))</f>
        <v>35709376.710000001</v>
      </c>
      <c r="I40" s="13">
        <f>IF(Data!$A33="","",IF(Data!H33=0,"",Data!H33))</f>
        <v>202894.19</v>
      </c>
      <c r="J40" s="13">
        <f>IF(Data!$A33="","",IF(Data!I33=0,"",Data!I33))</f>
        <v>187000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402659.24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Mobile Home no land</v>
      </c>
      <c r="D41" s="13">
        <f>IF(Data!$A34="","",IF(Data!C34=0,"",Data!C34))</f>
        <v>30</v>
      </c>
      <c r="E41" s="13" t="str">
        <f>IF(Data!$A34="","",IF(Data!D34=0,"",Data!D34))</f>
        <v/>
      </c>
      <c r="F41" s="13">
        <f>IF(Data!$A34="","",IF(Data!E34=0,"",Data!E34))</f>
        <v>9</v>
      </c>
      <c r="G41" s="13">
        <f>IF(Data!$A34="","",IF(Data!F34=0,"",Data!F34))</f>
        <v>21</v>
      </c>
      <c r="H41" s="13">
        <f>IF(Data!$A34="","",IF(Data!G34=0,"",Data!G34))</f>
        <v>512970.05</v>
      </c>
      <c r="I41" s="13">
        <f>IF(Data!$A34="","",IF(Data!H34=0,"",Data!H34))</f>
        <v>24427.15</v>
      </c>
      <c r="J41" s="13">
        <f>IF(Data!$A34="","",IF(Data!I34=0,"",Data!I34))</f>
        <v>17000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4341.08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Mobile Home with land</v>
      </c>
      <c r="D42" s="13">
        <f>IF(Data!$A35="","",IF(Data!C35=0,"",Data!C35))</f>
        <v>66</v>
      </c>
      <c r="E42" s="13" t="str">
        <f>IF(Data!$A35="","",IF(Data!D35=0,"",Data!D35))</f>
        <v/>
      </c>
      <c r="F42" s="13">
        <f>IF(Data!$A35="","",IF(Data!E35=0,"",Data!E35))</f>
        <v>27</v>
      </c>
      <c r="G42" s="13">
        <f>IF(Data!$A35="","",IF(Data!F35=0,"",Data!F35))</f>
        <v>39</v>
      </c>
      <c r="H42" s="13">
        <f>IF(Data!$A35="","",IF(Data!G35=0,"",Data!G35))</f>
        <v>2245366.27</v>
      </c>
      <c r="I42" s="13">
        <f>IF(Data!$A35="","",IF(Data!H35=0,"",Data!H35))</f>
        <v>57573.49</v>
      </c>
      <c r="J42" s="13">
        <f>IF(Data!$A35="","",IF(Data!I35=0,"",Data!I35))</f>
        <v>45500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16180.89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Seasonal under 6 acres</v>
      </c>
      <c r="D43" s="13">
        <f>IF(Data!$A36="","",IF(Data!C36=0,"",Data!C36))</f>
        <v>59</v>
      </c>
      <c r="E43" s="13" t="str">
        <f>IF(Data!$A36="","",IF(Data!D36=0,"",Data!D36))</f>
        <v/>
      </c>
      <c r="F43" s="13">
        <f>IF(Data!$A36="","",IF(Data!E36=0,"",Data!E36))</f>
        <v>40</v>
      </c>
      <c r="G43" s="13">
        <f>IF(Data!$A36="","",IF(Data!F36=0,"",Data!F36))</f>
        <v>19</v>
      </c>
      <c r="H43" s="13">
        <f>IF(Data!$A36="","",IF(Data!G36=0,"",Data!G36))</f>
        <v>2039010</v>
      </c>
      <c r="I43" s="13">
        <f>IF(Data!$A36="","",IF(Data!H36=0,"",Data!H36))</f>
        <v>107316.32</v>
      </c>
      <c r="J43" s="13">
        <f>IF(Data!$A36="","",IF(Data!I36=0,"",Data!I36))</f>
        <v>71250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31889.040000000001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Seasonal 6 or more acres</v>
      </c>
      <c r="D44" s="13">
        <f>IF(Data!$A37="","",IF(Data!C37=0,"",Data!C37))</f>
        <v>71</v>
      </c>
      <c r="E44" s="13" t="str">
        <f>IF(Data!$A37="","",IF(Data!D37=0,"",Data!D37))</f>
        <v/>
      </c>
      <c r="F44" s="13">
        <f>IF(Data!$A37="","",IF(Data!E37=0,"",Data!E37))</f>
        <v>35</v>
      </c>
      <c r="G44" s="13">
        <f>IF(Data!$A37="","",IF(Data!F37=0,"",Data!F37))</f>
        <v>36</v>
      </c>
      <c r="H44" s="13">
        <f>IF(Data!$A37="","",IF(Data!G37=0,"",Data!G37))</f>
        <v>3301290</v>
      </c>
      <c r="I44" s="13">
        <f>IF(Data!$A37="","",IF(Data!H37=0,"",Data!H37))</f>
        <v>91702.5</v>
      </c>
      <c r="J44" s="13">
        <f>IF(Data!$A37="","",IF(Data!I37=0,"",Data!I37))</f>
        <v>72500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42064.39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Commercial</v>
      </c>
      <c r="D45" s="13">
        <f>IF(Data!$A38="","",IF(Data!C38=0,"",Data!C38))</f>
        <v>49</v>
      </c>
      <c r="E45" s="13">
        <f>IF(Data!$A38="","",IF(Data!D38=0,"",Data!D38))</f>
        <v>4</v>
      </c>
      <c r="F45" s="13">
        <f>IF(Data!$A38="","",IF(Data!E38=0,"",Data!E38))</f>
        <v>22</v>
      </c>
      <c r="G45" s="13">
        <f>IF(Data!$A38="","",IF(Data!F38=0,"",Data!F38))</f>
        <v>23</v>
      </c>
      <c r="H45" s="13">
        <f>IF(Data!$A38="","",IF(Data!G38=0,"",Data!G38))</f>
        <v>4696511.5</v>
      </c>
      <c r="I45" s="13">
        <f>IF(Data!$A38="","",IF(Data!H38=0,"",Data!H38))</f>
        <v>204196.15</v>
      </c>
      <c r="J45" s="13">
        <f>IF(Data!$A38="","",IF(Data!I38=0,"",Data!I38))</f>
        <v>131000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62617.96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Commercial Apartment</v>
      </c>
      <c r="D46" s="13">
        <f>IF(Data!$A39="","",IF(Data!C39=0,"",Data!C39))</f>
        <v>10</v>
      </c>
      <c r="E46" s="13" t="str">
        <f>IF(Data!$A39="","",IF(Data!D39=0,"",Data!D39))</f>
        <v/>
      </c>
      <c r="F46" s="13">
        <f>IF(Data!$A39="","",IF(Data!E39=0,"",Data!E39))</f>
        <v>6</v>
      </c>
      <c r="G46" s="13">
        <f>IF(Data!$A39="","",IF(Data!F39=0,"",Data!F39))</f>
        <v>4</v>
      </c>
      <c r="H46" s="13">
        <f>IF(Data!$A39="","",IF(Data!G39=0,"",Data!G39))</f>
        <v>1000000</v>
      </c>
      <c r="I46" s="13">
        <f>IF(Data!$A39="","",IF(Data!H39=0,"",Data!H39))</f>
        <v>250000</v>
      </c>
      <c r="J46" s="13">
        <f>IF(Data!$A39="","",IF(Data!I39=0,"",Data!I39))</f>
        <v>232500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14717.5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Industrial</v>
      </c>
      <c r="D47" s="13">
        <f>IF(Data!$A40="","",IF(Data!C40=0,"",Data!C40))</f>
        <v>2</v>
      </c>
      <c r="E47" s="13" t="str">
        <f>IF(Data!$A40="","",IF(Data!D40=0,"",Data!D40))</f>
        <v/>
      </c>
      <c r="F47" s="13" t="str">
        <f>IF(Data!$A40="","",IF(Data!E40=0,"",Data!E40))</f>
        <v/>
      </c>
      <c r="G47" s="13">
        <f>IF(Data!$A40="","",IF(Data!F40=0,"",Data!F40))</f>
        <v>2</v>
      </c>
      <c r="H47" s="13">
        <f>IF(Data!$A40="","",IF(Data!G40=0,"",Data!G40))</f>
        <v>2075000</v>
      </c>
      <c r="I47" s="13">
        <f>IF(Data!$A40="","",IF(Data!H40=0,"",Data!H40))</f>
        <v>1037500</v>
      </c>
      <c r="J47" s="13">
        <f>IF(Data!$A40="","",IF(Data!I40=0,"",Data!I40))</f>
        <v>1037500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30087.5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Farms</v>
      </c>
      <c r="D48" s="13">
        <f>IF(Data!$A41="","",IF(Data!C41=0,"",Data!C41))</f>
        <v>10</v>
      </c>
      <c r="E48" s="13" t="str">
        <f>IF(Data!$A41="","",IF(Data!D41=0,"",Data!D41))</f>
        <v/>
      </c>
      <c r="F48" s="13">
        <f>IF(Data!$A41="","",IF(Data!E41=0,"",Data!E41))</f>
        <v>5</v>
      </c>
      <c r="G48" s="13">
        <f>IF(Data!$A41="","",IF(Data!F41=0,"",Data!F41))</f>
        <v>5</v>
      </c>
      <c r="H48" s="13">
        <f>IF(Data!$A41="","",IF(Data!G41=0,"",Data!G41))</f>
        <v>1009000</v>
      </c>
      <c r="I48" s="13">
        <f>IF(Data!$A41="","",IF(Data!H41=0,"",Data!H41))</f>
        <v>201800</v>
      </c>
      <c r="J48" s="13">
        <f>IF(Data!$A41="","",IF(Data!I41=0,"",Data!I41))</f>
        <v>125000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4553</v>
      </c>
    </row>
    <row r="49" spans="2:14" x14ac:dyDescent="0.25">
      <c r="B49" s="8" t="str">
        <f>IF(Data!$A42="","",Data!A42)</f>
        <v>Caledonia</v>
      </c>
      <c r="C49" s="8" t="str">
        <f>IF(Data!$A42="","",IF(COUNTIF('GrandList Categories'!$A$2:$A$19,Data!B42)&gt;0,VLOOKUP(Data!B42,'GrandList Categories'!$A$2:$B$19,2),Data!B42))</f>
        <v>Other (Usually Condos)</v>
      </c>
      <c r="D49" s="13">
        <f>IF(Data!$A42="","",IF(Data!C42=0,"",Data!C42))</f>
        <v>68</v>
      </c>
      <c r="E49" s="13" t="str">
        <f>IF(Data!$A42="","",IF(Data!D42=0,"",Data!D42))</f>
        <v/>
      </c>
      <c r="F49" s="13">
        <f>IF(Data!$A42="","",IF(Data!E42=0,"",Data!E42))</f>
        <v>36</v>
      </c>
      <c r="G49" s="13">
        <f>IF(Data!$A42="","",IF(Data!F42=0,"",Data!F42))</f>
        <v>32</v>
      </c>
      <c r="H49" s="13">
        <f>IF(Data!$A42="","",IF(Data!G42=0,"",Data!G42))</f>
        <v>7166433</v>
      </c>
      <c r="I49" s="13">
        <f>IF(Data!$A42="","",IF(Data!H42=0,"",Data!H42))</f>
        <v>223951.03</v>
      </c>
      <c r="J49" s="13">
        <f>IF(Data!$A42="","",IF(Data!I42=0,"",Data!I42))</f>
        <v>168958.5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101603.54</v>
      </c>
    </row>
    <row r="50" spans="2:14" x14ac:dyDescent="0.25">
      <c r="B50" s="8" t="str">
        <f>IF(Data!$A43="","",Data!A43)</f>
        <v>Caledonia</v>
      </c>
      <c r="C50" s="8" t="str">
        <f>IF(Data!$A43="","",IF(COUNTIF('GrandList Categories'!$A$2:$A$19,Data!B43)&gt;0,VLOOKUP(Data!B43,'GrandList Categories'!$A$2:$B$19,2),Data!B43))</f>
        <v>Woodland</v>
      </c>
      <c r="D50" s="13">
        <f>IF(Data!$A43="","",IF(Data!C43=0,"",Data!C43))</f>
        <v>38</v>
      </c>
      <c r="E50" s="13" t="str">
        <f>IF(Data!$A43="","",IF(Data!D43=0,"",Data!D43))</f>
        <v/>
      </c>
      <c r="F50" s="13">
        <f>IF(Data!$A43="","",IF(Data!E43=0,"",Data!E43))</f>
        <v>12</v>
      </c>
      <c r="G50" s="13">
        <f>IF(Data!$A43="","",IF(Data!F43=0,"",Data!F43))</f>
        <v>26</v>
      </c>
      <c r="H50" s="13">
        <f>IF(Data!$A43="","",IF(Data!G43=0,"",Data!G43))</f>
        <v>1181643.3</v>
      </c>
      <c r="I50" s="13">
        <f>IF(Data!$A43="","",IF(Data!H43=0,"",Data!H43))</f>
        <v>45447.82</v>
      </c>
      <c r="J50" s="13">
        <f>IF(Data!$A43="","",IF(Data!I43=0,"",Data!I43))</f>
        <v>34809.360000000001</v>
      </c>
      <c r="K50" s="13">
        <f>IF(Data!$A43="","",IF(Data!J43=0,"",Data!J43))</f>
        <v>1188.1400000000001</v>
      </c>
      <c r="L50" s="13">
        <f>IF(Data!$A43="","",IF(Data!K43=0,"",Data!K43))</f>
        <v>1016.11</v>
      </c>
      <c r="M50" s="13">
        <f>IF(Data!$A43="","",IF(Data!L43=0,"",Data!L43))</f>
        <v>32</v>
      </c>
      <c r="N50" s="13">
        <f>IF(Data!$A43="","",IF(Data!M43=0,"",Data!M43))</f>
        <v>15756.33</v>
      </c>
    </row>
    <row r="51" spans="2:14" x14ac:dyDescent="0.25">
      <c r="B51" s="8" t="str">
        <f>IF(Data!$A44="","",Data!A44)</f>
        <v>Caledonia</v>
      </c>
      <c r="C51" s="8" t="str">
        <f>IF(Data!$A44="","",IF(COUNTIF('GrandList Categories'!$A$2:$A$19,Data!B44)&gt;0,VLOOKUP(Data!B44,'GrandList Categories'!$A$2:$B$19,2),Data!B44))</f>
        <v>Miscellaneous</v>
      </c>
      <c r="D51" s="13">
        <f>IF(Data!$A44="","",IF(Data!C44=0,"",Data!C44))</f>
        <v>163</v>
      </c>
      <c r="E51" s="13">
        <f>IF(Data!$A44="","",IF(Data!D44=0,"",Data!D44))</f>
        <v>1</v>
      </c>
      <c r="F51" s="13">
        <f>IF(Data!$A44="","",IF(Data!E44=0,"",Data!E44))</f>
        <v>64</v>
      </c>
      <c r="G51" s="13">
        <f>IF(Data!$A44="","",IF(Data!F44=0,"",Data!F44))</f>
        <v>98</v>
      </c>
      <c r="H51" s="13">
        <f>IF(Data!$A44="","",IF(Data!G44=0,"",Data!G44))</f>
        <v>7214021.2599999998</v>
      </c>
      <c r="I51" s="13">
        <f>IF(Data!$A44="","",IF(Data!H44=0,"",Data!H44))</f>
        <v>73612.460000000006</v>
      </c>
      <c r="J51" s="13">
        <f>IF(Data!$A44="","",IF(Data!I44=0,"",Data!I44))</f>
        <v>40000</v>
      </c>
      <c r="K51" s="13">
        <f>IF(Data!$A44="","",IF(Data!J44=0,"",Data!J44))</f>
        <v>2342.06</v>
      </c>
      <c r="L51" s="13">
        <f>IF(Data!$A44="","",IF(Data!K44=0,"",Data!K44))</f>
        <v>3101.47</v>
      </c>
      <c r="M51" s="13">
        <f>IF(Data!$A44="","",IF(Data!L44=0,"",Data!L44))</f>
        <v>10.9</v>
      </c>
      <c r="N51" s="13">
        <f>IF(Data!$A44="","",IF(Data!M44=0,"",Data!M44))</f>
        <v>96207.92</v>
      </c>
    </row>
    <row r="52" spans="2:14" x14ac:dyDescent="0.25">
      <c r="B52" s="8" t="str">
        <f>IF(Data!$A45="","",Data!A45)</f>
        <v>Caledonia</v>
      </c>
      <c r="C52" s="8" t="str">
        <f>IF(Data!$A45="","",IF(COUNTIF('GrandList Categories'!$A$2:$A$19,Data!B45)&gt;0,VLOOKUP(Data!B45,'GrandList Categories'!$A$2:$B$19,2),Data!B45))</f>
        <v>Caledonia: Summary</v>
      </c>
      <c r="D52" s="13">
        <f>IF(Data!$A45="","",IF(Data!C45=0,"",Data!C45))</f>
        <v>1433</v>
      </c>
      <c r="E52" s="13">
        <f>IF(Data!$A45="","",IF(Data!D45=0,"",Data!D45))</f>
        <v>7</v>
      </c>
      <c r="F52" s="13">
        <f>IF(Data!$A45="","",IF(Data!E45=0,"",Data!E45))</f>
        <v>609</v>
      </c>
      <c r="G52" s="13">
        <f>IF(Data!$A45="","",IF(Data!F45=0,"",Data!F45))</f>
        <v>817</v>
      </c>
      <c r="H52" s="13">
        <f>IF(Data!$A45="","",IF(Data!G45=0,"",Data!G45))</f>
        <v>115955319.36</v>
      </c>
      <c r="I52" s="13" t="str">
        <f>IF(Data!$A45="","",IF(Data!H45=0,"",Data!H45))</f>
        <v/>
      </c>
      <c r="J52" s="13" t="str">
        <f>IF(Data!$A45="","",IF(Data!I45=0,"",Data!I45))</f>
        <v/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1300928.75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Residential under 6 acres</v>
      </c>
      <c r="D53" s="13">
        <f>IF(Data!$A46="","",IF(Data!C46=0,"",Data!C46))</f>
        <v>3355</v>
      </c>
      <c r="E53" s="13">
        <f>IF(Data!$A46="","",IF(Data!D46=0,"",Data!D46))</f>
        <v>5</v>
      </c>
      <c r="F53" s="13">
        <f>IF(Data!$A46="","",IF(Data!E46=0,"",Data!E46))</f>
        <v>1237</v>
      </c>
      <c r="G53" s="13">
        <f>IF(Data!$A46="","",IF(Data!F46=0,"",Data!F46))</f>
        <v>2113</v>
      </c>
      <c r="H53" s="13">
        <f>IF(Data!$A46="","",IF(Data!G46=0,"",Data!G46))</f>
        <v>756771957.48000002</v>
      </c>
      <c r="I53" s="13">
        <f>IF(Data!$A46="","",IF(Data!H46=0,"",Data!H46))</f>
        <v>358150.48</v>
      </c>
      <c r="J53" s="13">
        <f>IF(Data!$A46="","",IF(Data!I46=0,"",Data!I46))</f>
        <v>325000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9200755.8200000003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Residential 6 or more acres</v>
      </c>
      <c r="D54" s="13">
        <f>IF(Data!$A47="","",IF(Data!C47=0,"",Data!C47))</f>
        <v>441</v>
      </c>
      <c r="E54" s="13" t="str">
        <f>IF(Data!$A47="","",IF(Data!D47=0,"",Data!D47))</f>
        <v/>
      </c>
      <c r="F54" s="13">
        <f>IF(Data!$A47="","",IF(Data!E47=0,"",Data!E47))</f>
        <v>206</v>
      </c>
      <c r="G54" s="13">
        <f>IF(Data!$A47="","",IF(Data!F47=0,"",Data!F47))</f>
        <v>235</v>
      </c>
      <c r="H54" s="13">
        <f>IF(Data!$A47="","",IF(Data!G47=0,"",Data!G47))</f>
        <v>110565157.47</v>
      </c>
      <c r="I54" s="13">
        <f>IF(Data!$A47="","",IF(Data!H47=0,"",Data!H47))</f>
        <v>470490.03</v>
      </c>
      <c r="J54" s="13">
        <f>IF(Data!$A47="","",IF(Data!I47=0,"",Data!I47))</f>
        <v>397000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1267371.06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Mobile Home no land</v>
      </c>
      <c r="D55" s="13">
        <f>IF(Data!$A48="","",IF(Data!C48=0,"",Data!C48))</f>
        <v>154</v>
      </c>
      <c r="E55" s="13" t="str">
        <f>IF(Data!$A48="","",IF(Data!D48=0,"",Data!D48))</f>
        <v/>
      </c>
      <c r="F55" s="13">
        <f>IF(Data!$A48="","",IF(Data!E48=0,"",Data!E48))</f>
        <v>47</v>
      </c>
      <c r="G55" s="13">
        <f>IF(Data!$A48="","",IF(Data!F48=0,"",Data!F48))</f>
        <v>107</v>
      </c>
      <c r="H55" s="13">
        <f>IF(Data!$A48="","",IF(Data!G48=0,"",Data!G48))</f>
        <v>4835433.32</v>
      </c>
      <c r="I55" s="13">
        <f>IF(Data!$A48="","",IF(Data!H48=0,"",Data!H48))</f>
        <v>45190.97</v>
      </c>
      <c r="J55" s="13">
        <f>IF(Data!$A48="","",IF(Data!I48=0,"",Data!I48))</f>
        <v>33000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26743.13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Mobile Home with land</v>
      </c>
      <c r="D56" s="13">
        <f>IF(Data!$A49="","",IF(Data!C49=0,"",Data!C49))</f>
        <v>43</v>
      </c>
      <c r="E56" s="13" t="str">
        <f>IF(Data!$A49="","",IF(Data!D49=0,"",Data!D49))</f>
        <v/>
      </c>
      <c r="F56" s="13">
        <f>IF(Data!$A49="","",IF(Data!E49=0,"",Data!E49))</f>
        <v>20</v>
      </c>
      <c r="G56" s="13">
        <f>IF(Data!$A49="","",IF(Data!F49=0,"",Data!F49))</f>
        <v>23</v>
      </c>
      <c r="H56" s="13">
        <f>IF(Data!$A49="","",IF(Data!G49=0,"",Data!G49))</f>
        <v>3641095.2</v>
      </c>
      <c r="I56" s="13">
        <f>IF(Data!$A49="","",IF(Data!H49=0,"",Data!H49))</f>
        <v>158308.49</v>
      </c>
      <c r="J56" s="13">
        <f>IF(Data!$A49="","",IF(Data!I49=0,"",Data!I49))</f>
        <v>133590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40568.9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Seasonal under 6 acres</v>
      </c>
      <c r="D57" s="13">
        <f>IF(Data!$A50="","",IF(Data!C50=0,"",Data!C50))</f>
        <v>66</v>
      </c>
      <c r="E57" s="13" t="str">
        <f>IF(Data!$A50="","",IF(Data!D50=0,"",Data!D50))</f>
        <v/>
      </c>
      <c r="F57" s="13">
        <f>IF(Data!$A50="","",IF(Data!E50=0,"",Data!E50))</f>
        <v>48</v>
      </c>
      <c r="G57" s="13">
        <f>IF(Data!$A50="","",IF(Data!F50=0,"",Data!F50))</f>
        <v>18</v>
      </c>
      <c r="H57" s="13">
        <f>IF(Data!$A50="","",IF(Data!G50=0,"",Data!G50))</f>
        <v>4817283.33</v>
      </c>
      <c r="I57" s="13">
        <f>IF(Data!$A50="","",IF(Data!H50=0,"",Data!H50))</f>
        <v>267626.84999999998</v>
      </c>
      <c r="J57" s="13">
        <f>IF(Data!$A50="","",IF(Data!I50=0,"",Data!I50))</f>
        <v>163750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72928.289999999994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Seasonal 6 or more acres</v>
      </c>
      <c r="D58" s="13">
        <f>IF(Data!$A51="","",IF(Data!C51=0,"",Data!C51))</f>
        <v>9</v>
      </c>
      <c r="E58" s="13" t="str">
        <f>IF(Data!$A51="","",IF(Data!D51=0,"",Data!D51))</f>
        <v/>
      </c>
      <c r="F58" s="13">
        <f>IF(Data!$A51="","",IF(Data!E51=0,"",Data!E51))</f>
        <v>7</v>
      </c>
      <c r="G58" s="13">
        <f>IF(Data!$A51="","",IF(Data!F51=0,"",Data!F51))</f>
        <v>2</v>
      </c>
      <c r="H58" s="13">
        <f>IF(Data!$A51="","",IF(Data!G51=0,"",Data!G51))</f>
        <v>299733</v>
      </c>
      <c r="I58" s="13">
        <f>IF(Data!$A51="","",IF(Data!H51=0,"",Data!H51))</f>
        <v>149866.5</v>
      </c>
      <c r="J58" s="13">
        <f>IF(Data!$A51="","",IF(Data!I51=0,"",Data!I51))</f>
        <v>149866.5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1116.5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Commercial</v>
      </c>
      <c r="D59" s="13">
        <f>IF(Data!$A52="","",IF(Data!C52=0,"",Data!C52))</f>
        <v>215</v>
      </c>
      <c r="E59" s="13">
        <f>IF(Data!$A52="","",IF(Data!D52=0,"",Data!D52))</f>
        <v>3</v>
      </c>
      <c r="F59" s="13">
        <f>IF(Data!$A52="","",IF(Data!E52=0,"",Data!E52))</f>
        <v>99</v>
      </c>
      <c r="G59" s="13">
        <f>IF(Data!$A52="","",IF(Data!F52=0,"",Data!F52))</f>
        <v>113</v>
      </c>
      <c r="H59" s="13">
        <f>IF(Data!$A52="","",IF(Data!G52=0,"",Data!G52))</f>
        <v>151448014.62</v>
      </c>
      <c r="I59" s="13">
        <f>IF(Data!$A52="","",IF(Data!H52=0,"",Data!H52))</f>
        <v>1340247.92</v>
      </c>
      <c r="J59" s="13">
        <f>IF(Data!$A52="","",IF(Data!I52=0,"",Data!I52))</f>
        <v>499900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1685547.72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Commercial Apartment</v>
      </c>
      <c r="D60" s="13">
        <f>IF(Data!$A53="","",IF(Data!C53=0,"",Data!C53))</f>
        <v>19</v>
      </c>
      <c r="E60" s="13" t="str">
        <f>IF(Data!$A53="","",IF(Data!D53=0,"",Data!D53))</f>
        <v/>
      </c>
      <c r="F60" s="13">
        <f>IF(Data!$A53="","",IF(Data!E53=0,"",Data!E53))</f>
        <v>15</v>
      </c>
      <c r="G60" s="13">
        <f>IF(Data!$A53="","",IF(Data!F53=0,"",Data!F53))</f>
        <v>4</v>
      </c>
      <c r="H60" s="13">
        <f>IF(Data!$A53="","",IF(Data!G53=0,"",Data!G53))</f>
        <v>2340000</v>
      </c>
      <c r="I60" s="13">
        <f>IF(Data!$A53="","",IF(Data!H53=0,"",Data!H53))</f>
        <v>585000</v>
      </c>
      <c r="J60" s="13">
        <f>IF(Data!$A53="","",IF(Data!I53=0,"",Data!I53))</f>
        <v>480000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55427.51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Industrial</v>
      </c>
      <c r="D61" s="13">
        <f>IF(Data!$A54="","",IF(Data!C54=0,"",Data!C54))</f>
        <v>12</v>
      </c>
      <c r="E61" s="13" t="str">
        <f>IF(Data!$A54="","",IF(Data!D54=0,"",Data!D54))</f>
        <v/>
      </c>
      <c r="F61" s="13">
        <f>IF(Data!$A54="","",IF(Data!E54=0,"",Data!E54))</f>
        <v>7</v>
      </c>
      <c r="G61" s="13">
        <f>IF(Data!$A54="","",IF(Data!F54=0,"",Data!F54))</f>
        <v>5</v>
      </c>
      <c r="H61" s="13">
        <f>IF(Data!$A54="","",IF(Data!G54=0,"",Data!G54))</f>
        <v>15792000</v>
      </c>
      <c r="I61" s="13">
        <f>IF(Data!$A54="","",IF(Data!H54=0,"",Data!H54))</f>
        <v>3158400</v>
      </c>
      <c r="J61" s="13">
        <f>IF(Data!$A54="","",IF(Data!I54=0,"",Data!I54))</f>
        <v>3600000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228984</v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Utilities Other</v>
      </c>
      <c r="D62" s="13">
        <f>IF(Data!$A55="","",IF(Data!C55=0,"",Data!C55))</f>
        <v>3</v>
      </c>
      <c r="E62" s="13" t="str">
        <f>IF(Data!$A55="","",IF(Data!D55=0,"",Data!D55))</f>
        <v/>
      </c>
      <c r="F62" s="13">
        <f>IF(Data!$A55="","",IF(Data!E55=0,"",Data!E55))</f>
        <v>3</v>
      </c>
      <c r="G62" s="13" t="str">
        <f>IF(Data!$A55="","",IF(Data!F55=0,"",Data!F55))</f>
        <v/>
      </c>
      <c r="H62" s="13" t="str">
        <f>IF(Data!$A55="","",IF(Data!G55=0,"",Data!G55))</f>
        <v/>
      </c>
      <c r="I62" s="13" t="str">
        <f>IF(Data!$A55="","",IF(Data!H55=0,"",Data!H55))</f>
        <v/>
      </c>
      <c r="J62" s="13" t="str">
        <f>IF(Data!$A55="","",IF(Data!I55=0,"",Data!I55))</f>
        <v/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72.5</v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Farms</v>
      </c>
      <c r="D63" s="13">
        <f>IF(Data!$A56="","",IF(Data!C56=0,"",Data!C56))</f>
        <v>31</v>
      </c>
      <c r="E63" s="13" t="str">
        <f>IF(Data!$A56="","",IF(Data!D56=0,"",Data!D56))</f>
        <v/>
      </c>
      <c r="F63" s="13">
        <f>IF(Data!$A56="","",IF(Data!E56=0,"",Data!E56))</f>
        <v>25</v>
      </c>
      <c r="G63" s="13">
        <f>IF(Data!$A56="","",IF(Data!F56=0,"",Data!F56))</f>
        <v>6</v>
      </c>
      <c r="H63" s="13">
        <f>IF(Data!$A56="","",IF(Data!G56=0,"",Data!G56))</f>
        <v>2522500</v>
      </c>
      <c r="I63" s="13">
        <f>IF(Data!$A56="","",IF(Data!H56=0,"",Data!H56))</f>
        <v>420416.67</v>
      </c>
      <c r="J63" s="13">
        <f>IF(Data!$A56="","",IF(Data!I56=0,"",Data!I56))</f>
        <v>281750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33886.25</v>
      </c>
    </row>
    <row r="64" spans="2:14" x14ac:dyDescent="0.25">
      <c r="B64" s="8" t="str">
        <f>IF(Data!$A57="","",Data!A57)</f>
        <v>Chittenden</v>
      </c>
      <c r="C64" s="8" t="str">
        <f>IF(Data!$A57="","",IF(COUNTIF('GrandList Categories'!$A$2:$A$19,Data!B57)&gt;0,VLOOKUP(Data!B57,'GrandList Categories'!$A$2:$B$19,2),Data!B57))</f>
        <v>Other (Usually Condos)</v>
      </c>
      <c r="D64" s="13">
        <f>IF(Data!$A57="","",IF(Data!C57=0,"",Data!C57))</f>
        <v>743</v>
      </c>
      <c r="E64" s="13">
        <f>IF(Data!$A57="","",IF(Data!D57=0,"",Data!D57))</f>
        <v>1</v>
      </c>
      <c r="F64" s="13">
        <f>IF(Data!$A57="","",IF(Data!E57=0,"",Data!E57))</f>
        <v>207</v>
      </c>
      <c r="G64" s="13">
        <f>IF(Data!$A57="","",IF(Data!F57=0,"",Data!F57))</f>
        <v>535</v>
      </c>
      <c r="H64" s="13">
        <f>IF(Data!$A57="","",IF(Data!G57=0,"",Data!G57))</f>
        <v>150168390.19999999</v>
      </c>
      <c r="I64" s="13">
        <f>IF(Data!$A57="","",IF(Data!H57=0,"",Data!H57))</f>
        <v>280688.58</v>
      </c>
      <c r="J64" s="13">
        <f>IF(Data!$A57="","",IF(Data!I57=0,"",Data!I57))</f>
        <v>232500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1740320.49</v>
      </c>
    </row>
    <row r="65" spans="2:14" x14ac:dyDescent="0.25">
      <c r="B65" s="8" t="str">
        <f>IF(Data!$A58="","",Data!A58)</f>
        <v>Chittenden</v>
      </c>
      <c r="C65" s="8" t="str">
        <f>IF(Data!$A58="","",IF(COUNTIF('GrandList Categories'!$A$2:$A$19,Data!B58)&gt;0,VLOOKUP(Data!B58,'GrandList Categories'!$A$2:$B$19,2),Data!B58))</f>
        <v>Woodland</v>
      </c>
      <c r="D65" s="13">
        <f>IF(Data!$A58="","",IF(Data!C58=0,"",Data!C58))</f>
        <v>42</v>
      </c>
      <c r="E65" s="13" t="str">
        <f>IF(Data!$A58="","",IF(Data!D58=0,"",Data!D58))</f>
        <v/>
      </c>
      <c r="F65" s="13">
        <f>IF(Data!$A58="","",IF(Data!E58=0,"",Data!E58))</f>
        <v>26</v>
      </c>
      <c r="G65" s="13">
        <f>IF(Data!$A58="","",IF(Data!F58=0,"",Data!F58))</f>
        <v>16</v>
      </c>
      <c r="H65" s="13">
        <f>IF(Data!$A58="","",IF(Data!G58=0,"",Data!G58))</f>
        <v>3048803.93</v>
      </c>
      <c r="I65" s="13">
        <f>IF(Data!$A58="","",IF(Data!H58=0,"",Data!H58))</f>
        <v>190550.25</v>
      </c>
      <c r="J65" s="13">
        <f>IF(Data!$A58="","",IF(Data!I58=0,"",Data!I58))</f>
        <v>103500</v>
      </c>
      <c r="K65" s="13">
        <f>IF(Data!$A58="","",IF(Data!J58=0,"",Data!J58))</f>
        <v>7822.86</v>
      </c>
      <c r="L65" s="13">
        <f>IF(Data!$A58="","",IF(Data!K58=0,"",Data!K58))</f>
        <v>12985.68</v>
      </c>
      <c r="M65" s="13">
        <f>IF(Data!$A58="","",IF(Data!L58=0,"",Data!L58))</f>
        <v>1.84</v>
      </c>
      <c r="N65" s="13">
        <f>IF(Data!$A58="","",IF(Data!M58=0,"",Data!M58))</f>
        <v>41807.25</v>
      </c>
    </row>
    <row r="66" spans="2:14" x14ac:dyDescent="0.25">
      <c r="B66" s="8" t="str">
        <f>IF(Data!$A59="","",Data!A59)</f>
        <v>Chittenden</v>
      </c>
      <c r="C66" s="8" t="str">
        <f>IF(Data!$A59="","",IF(COUNTIF('GrandList Categories'!$A$2:$A$19,Data!B59)&gt;0,VLOOKUP(Data!B59,'GrandList Categories'!$A$2:$B$19,2),Data!B59))</f>
        <v>Miscellaneous</v>
      </c>
      <c r="D66" s="13">
        <f>IF(Data!$A59="","",IF(Data!C59=0,"",Data!C59))</f>
        <v>270</v>
      </c>
      <c r="E66" s="13" t="str">
        <f>IF(Data!$A59="","",IF(Data!D59=0,"",Data!D59))</f>
        <v/>
      </c>
      <c r="F66" s="13">
        <f>IF(Data!$A59="","",IF(Data!E59=0,"",Data!E59))</f>
        <v>116</v>
      </c>
      <c r="G66" s="13">
        <f>IF(Data!$A59="","",IF(Data!F59=0,"",Data!F59))</f>
        <v>154</v>
      </c>
      <c r="H66" s="13">
        <f>IF(Data!$A59="","",IF(Data!G59=0,"",Data!G59))</f>
        <v>38714180.719999999</v>
      </c>
      <c r="I66" s="13">
        <f>IF(Data!$A59="","",IF(Data!H59=0,"",Data!H59))</f>
        <v>251390.78</v>
      </c>
      <c r="J66" s="13">
        <f>IF(Data!$A59="","",IF(Data!I59=0,"",Data!I59))</f>
        <v>157000</v>
      </c>
      <c r="K66" s="13">
        <f>IF(Data!$A59="","",IF(Data!J59=0,"",Data!J59))</f>
        <v>22296.99</v>
      </c>
      <c r="L66" s="13">
        <f>IF(Data!$A59="","",IF(Data!K59=0,"",Data!K59))</f>
        <v>42071.197399999997</v>
      </c>
      <c r="M66" s="13">
        <f>IF(Data!$A59="","",IF(Data!L59=0,"",Data!L59))</f>
        <v>2</v>
      </c>
      <c r="N66" s="13">
        <f>IF(Data!$A59="","",IF(Data!M59=0,"",Data!M59))</f>
        <v>489581.95</v>
      </c>
    </row>
    <row r="67" spans="2:14" x14ac:dyDescent="0.25">
      <c r="B67" s="8" t="str">
        <f>IF(Data!$A60="","",Data!A60)</f>
        <v>Chittenden</v>
      </c>
      <c r="C67" s="8" t="str">
        <f>IF(Data!$A60="","",IF(COUNTIF('GrandList Categories'!$A$2:$A$19,Data!B60)&gt;0,VLOOKUP(Data!B60,'GrandList Categories'!$A$2:$B$19,2),Data!B60))</f>
        <v>Timeshare Properties</v>
      </c>
      <c r="D67" s="13">
        <f>IF(Data!$A60="","",IF(Data!C60=0,"",Data!C60))</f>
        <v>15</v>
      </c>
      <c r="E67" s="13" t="str">
        <f>IF(Data!$A60="","",IF(Data!D60=0,"",Data!D60))</f>
        <v/>
      </c>
      <c r="F67" s="13">
        <f>IF(Data!$A60="","",IF(Data!E60=0,"",Data!E60))</f>
        <v>15</v>
      </c>
      <c r="G67" s="13" t="str">
        <f>IF(Data!$A60="","",IF(Data!F60=0,"",Data!F60))</f>
        <v/>
      </c>
      <c r="H67" s="13" t="str">
        <f>IF(Data!$A60="","",IF(Data!G60=0,"",Data!G60))</f>
        <v/>
      </c>
      <c r="I67" s="13" t="str">
        <f>IF(Data!$A60="","",IF(Data!H60=0,"",Data!H60))</f>
        <v/>
      </c>
      <c r="J67" s="13" t="str">
        <f>IF(Data!$A60="","",IF(Data!I60=0,"",Data!I60))</f>
        <v/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 t="str">
        <f>IF(Data!$A60="","",IF(Data!M60=0,"",Data!M60))</f>
        <v/>
      </c>
    </row>
    <row r="68" spans="2:14" x14ac:dyDescent="0.25">
      <c r="B68" s="8" t="str">
        <f>IF(Data!$A61="","",Data!A61)</f>
        <v>Chittenden</v>
      </c>
      <c r="C68" s="8" t="str">
        <f>IF(Data!$A61="","",IF(COUNTIF('GrandList Categories'!$A$2:$A$19,Data!B61)&gt;0,VLOOKUP(Data!B61,'GrandList Categories'!$A$2:$B$19,2),Data!B61))</f>
        <v>Chittenden: Summary</v>
      </c>
      <c r="D68" s="13">
        <f>IF(Data!$A61="","",IF(Data!C61=0,"",Data!C61))</f>
        <v>5418</v>
      </c>
      <c r="E68" s="13">
        <f>IF(Data!$A61="","",IF(Data!D61=0,"",Data!D61))</f>
        <v>9</v>
      </c>
      <c r="F68" s="13">
        <f>IF(Data!$A61="","",IF(Data!E61=0,"",Data!E61))</f>
        <v>2078</v>
      </c>
      <c r="G68" s="13">
        <f>IF(Data!$A61="","",IF(Data!F61=0,"",Data!F61))</f>
        <v>3331</v>
      </c>
      <c r="H68" s="13">
        <f>IF(Data!$A61="","",IF(Data!G61=0,"",Data!G61))</f>
        <v>1244964549.27</v>
      </c>
      <c r="I68" s="13" t="str">
        <f>IF(Data!$A61="","",IF(Data!H61=0,"",Data!H61))</f>
        <v/>
      </c>
      <c r="J68" s="13" t="str">
        <f>IF(Data!$A61="","",IF(Data!I61=0,"",Data!I61))</f>
        <v/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14885111.369999999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Residential under 6 acres</v>
      </c>
      <c r="D69" s="13">
        <f>IF(Data!$A62="","",IF(Data!C62=0,"",Data!C62))</f>
        <v>129</v>
      </c>
      <c r="E69" s="13" t="str">
        <f>IF(Data!$A62="","",IF(Data!D62=0,"",Data!D62))</f>
        <v/>
      </c>
      <c r="F69" s="13">
        <f>IF(Data!$A62="","",IF(Data!E62=0,"",Data!E62))</f>
        <v>52</v>
      </c>
      <c r="G69" s="13">
        <f>IF(Data!$A62="","",IF(Data!F62=0,"",Data!F62))</f>
        <v>77</v>
      </c>
      <c r="H69" s="13">
        <f>IF(Data!$A62="","",IF(Data!G62=0,"",Data!G62))</f>
        <v>5967284.7199999997</v>
      </c>
      <c r="I69" s="13">
        <f>IF(Data!$A62="","",IF(Data!H62=0,"",Data!H62))</f>
        <v>77497.2</v>
      </c>
      <c r="J69" s="13">
        <f>IF(Data!$A62="","",IF(Data!I62=0,"",Data!I62))</f>
        <v>67000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59452.91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Residential 6 or more acres</v>
      </c>
      <c r="D70" s="13">
        <f>IF(Data!$A63="","",IF(Data!C63=0,"",Data!C63))</f>
        <v>81</v>
      </c>
      <c r="E70" s="13" t="str">
        <f>IF(Data!$A63="","",IF(Data!D63=0,"",Data!D63))</f>
        <v/>
      </c>
      <c r="F70" s="13">
        <f>IF(Data!$A63="","",IF(Data!E63=0,"",Data!E63))</f>
        <v>37</v>
      </c>
      <c r="G70" s="13">
        <f>IF(Data!$A63="","",IF(Data!F63=0,"",Data!F63))</f>
        <v>44</v>
      </c>
      <c r="H70" s="13">
        <f>IF(Data!$A63="","",IF(Data!G63=0,"",Data!G63))</f>
        <v>5570442.75</v>
      </c>
      <c r="I70" s="13">
        <f>IF(Data!$A63="","",IF(Data!H63=0,"",Data!H63))</f>
        <v>126600.97</v>
      </c>
      <c r="J70" s="13">
        <f>IF(Data!$A63="","",IF(Data!I63=0,"",Data!I63))</f>
        <v>124000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66906.34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Mobile Home no land</v>
      </c>
      <c r="D71" s="13">
        <f>IF(Data!$A64="","",IF(Data!C64=0,"",Data!C64))</f>
        <v>8</v>
      </c>
      <c r="E71" s="13" t="str">
        <f>IF(Data!$A64="","",IF(Data!D64=0,"",Data!D64))</f>
        <v/>
      </c>
      <c r="F71" s="13">
        <f>IF(Data!$A64="","",IF(Data!E64=0,"",Data!E64))</f>
        <v>1</v>
      </c>
      <c r="G71" s="13">
        <f>IF(Data!$A64="","",IF(Data!F64=0,"",Data!F64))</f>
        <v>7</v>
      </c>
      <c r="H71" s="13">
        <f>IF(Data!$A64="","",IF(Data!G64=0,"",Data!G64))</f>
        <v>193176</v>
      </c>
      <c r="I71" s="13">
        <f>IF(Data!$A64="","",IF(Data!H64=0,"",Data!H64))</f>
        <v>27596.57</v>
      </c>
      <c r="J71" s="13">
        <f>IF(Data!$A64="","",IF(Data!I64=0,"",Data!I64))</f>
        <v>7000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382.79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Mobile Home with land</v>
      </c>
      <c r="D72" s="13">
        <f>IF(Data!$A65="","",IF(Data!C65=0,"",Data!C65))</f>
        <v>14</v>
      </c>
      <c r="E72" s="13" t="str">
        <f>IF(Data!$A65="","",IF(Data!D65=0,"",Data!D65))</f>
        <v/>
      </c>
      <c r="F72" s="13">
        <f>IF(Data!$A65="","",IF(Data!E65=0,"",Data!E65))</f>
        <v>5</v>
      </c>
      <c r="G72" s="13">
        <f>IF(Data!$A65="","",IF(Data!F65=0,"",Data!F65))</f>
        <v>9</v>
      </c>
      <c r="H72" s="13">
        <f>IF(Data!$A65="","",IF(Data!G65=0,"",Data!G65))</f>
        <v>407977.89</v>
      </c>
      <c r="I72" s="13">
        <f>IF(Data!$A65="","",IF(Data!H65=0,"",Data!H65))</f>
        <v>45330.879999999997</v>
      </c>
      <c r="J72" s="13">
        <f>IF(Data!$A65="","",IF(Data!I65=0,"",Data!I65))</f>
        <v>20000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5915.68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Seasonal under 6 acres</v>
      </c>
      <c r="D73" s="13">
        <f>IF(Data!$A66="","",IF(Data!C66=0,"",Data!C66))</f>
        <v>82</v>
      </c>
      <c r="E73" s="13" t="str">
        <f>IF(Data!$A66="","",IF(Data!D66=0,"",Data!D66))</f>
        <v/>
      </c>
      <c r="F73" s="13">
        <f>IF(Data!$A66="","",IF(Data!E66=0,"",Data!E66))</f>
        <v>48</v>
      </c>
      <c r="G73" s="13">
        <f>IF(Data!$A66="","",IF(Data!F66=0,"",Data!F66))</f>
        <v>34</v>
      </c>
      <c r="H73" s="13">
        <f>IF(Data!$A66="","",IF(Data!G66=0,"",Data!G66))</f>
        <v>4598533.33</v>
      </c>
      <c r="I73" s="13">
        <f>IF(Data!$A66="","",IF(Data!H66=0,"",Data!H66))</f>
        <v>135250.98000000001</v>
      </c>
      <c r="J73" s="13">
        <f>IF(Data!$A66="","",IF(Data!I66=0,"",Data!I66))</f>
        <v>119000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68340.58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Seasonal 6 or more acres</v>
      </c>
      <c r="D74" s="13">
        <f>IF(Data!$A67="","",IF(Data!C67=0,"",Data!C67))</f>
        <v>32</v>
      </c>
      <c r="E74" s="13" t="str">
        <f>IF(Data!$A67="","",IF(Data!D67=0,"",Data!D67))</f>
        <v/>
      </c>
      <c r="F74" s="13">
        <f>IF(Data!$A67="","",IF(Data!E67=0,"",Data!E67))</f>
        <v>15</v>
      </c>
      <c r="G74" s="13">
        <f>IF(Data!$A67="","",IF(Data!F67=0,"",Data!F67))</f>
        <v>17</v>
      </c>
      <c r="H74" s="13">
        <f>IF(Data!$A67="","",IF(Data!G67=0,"",Data!G67))</f>
        <v>1288150</v>
      </c>
      <c r="I74" s="13">
        <f>IF(Data!$A67="","",IF(Data!H67=0,"",Data!H67))</f>
        <v>75773.53</v>
      </c>
      <c r="J74" s="13">
        <f>IF(Data!$A67="","",IF(Data!I67=0,"",Data!I67))</f>
        <v>80000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16148.68</v>
      </c>
    </row>
    <row r="75" spans="2:14" x14ac:dyDescent="0.25">
      <c r="B75" s="8" t="str">
        <f>IF(Data!$A68="","",Data!A68)</f>
        <v>Essex</v>
      </c>
      <c r="C75" s="8" t="str">
        <f>IF(Data!$A68="","",IF(COUNTIF('GrandList Categories'!$A$2:$A$19,Data!B68)&gt;0,VLOOKUP(Data!B68,'GrandList Categories'!$A$2:$B$19,2),Data!B68))</f>
        <v>Commercial</v>
      </c>
      <c r="D75" s="13">
        <f>IF(Data!$A68="","",IF(Data!C68=0,"",Data!C68))</f>
        <v>11</v>
      </c>
      <c r="E75" s="13" t="str">
        <f>IF(Data!$A68="","",IF(Data!D68=0,"",Data!D68))</f>
        <v/>
      </c>
      <c r="F75" s="13">
        <f>IF(Data!$A68="","",IF(Data!E68=0,"",Data!E68))</f>
        <v>3</v>
      </c>
      <c r="G75" s="13">
        <f>IF(Data!$A68="","",IF(Data!F68=0,"",Data!F68))</f>
        <v>8</v>
      </c>
      <c r="H75" s="13">
        <f>IF(Data!$A68="","",IF(Data!G68=0,"",Data!G68))</f>
        <v>2793601.83</v>
      </c>
      <c r="I75" s="13">
        <f>IF(Data!$A68="","",IF(Data!H68=0,"",Data!H68))</f>
        <v>349200.23</v>
      </c>
      <c r="J75" s="13">
        <f>IF(Data!$A68="","",IF(Data!I68=0,"",Data!I68))</f>
        <v>138950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36651.64</v>
      </c>
    </row>
    <row r="76" spans="2:14" x14ac:dyDescent="0.25">
      <c r="B76" s="8" t="str">
        <f>IF(Data!$A69="","",Data!A69)</f>
        <v>Essex</v>
      </c>
      <c r="C76" s="8" t="str">
        <f>IF(Data!$A69="","",IF(COUNTIF('GrandList Categories'!$A$2:$A$19,Data!B69)&gt;0,VLOOKUP(Data!B69,'GrandList Categories'!$A$2:$B$19,2),Data!B69))</f>
        <v>Industrial</v>
      </c>
      <c r="D76" s="13">
        <f>IF(Data!$A69="","",IF(Data!C69=0,"",Data!C69))</f>
        <v>1</v>
      </c>
      <c r="E76" s="13" t="str">
        <f>IF(Data!$A69="","",IF(Data!D69=0,"",Data!D69))</f>
        <v/>
      </c>
      <c r="F76" s="13">
        <f>IF(Data!$A69="","",IF(Data!E69=0,"",Data!E69))</f>
        <v>1</v>
      </c>
      <c r="G76" s="13" t="str">
        <f>IF(Data!$A69="","",IF(Data!F69=0,"",Data!F69))</f>
        <v/>
      </c>
      <c r="H76" s="13" t="str">
        <f>IF(Data!$A69="","",IF(Data!G69=0,"",Data!G69))</f>
        <v/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 t="str">
        <f>IF(Data!$A69="","",IF(Data!M69=0,"",Data!M69))</f>
        <v/>
      </c>
    </row>
    <row r="77" spans="2:14" x14ac:dyDescent="0.25">
      <c r="B77" s="8" t="str">
        <f>IF(Data!$A70="","",Data!A70)</f>
        <v>Essex</v>
      </c>
      <c r="C77" s="8" t="str">
        <f>IF(Data!$A70="","",IF(COUNTIF('GrandList Categories'!$A$2:$A$19,Data!B70)&gt;0,VLOOKUP(Data!B70,'GrandList Categories'!$A$2:$B$19,2),Data!B70))</f>
        <v>Farms</v>
      </c>
      <c r="D77" s="13">
        <f>IF(Data!$A70="","",IF(Data!C70=0,"",Data!C70))</f>
        <v>6</v>
      </c>
      <c r="E77" s="13" t="str">
        <f>IF(Data!$A70="","",IF(Data!D70=0,"",Data!D70))</f>
        <v/>
      </c>
      <c r="F77" s="13">
        <f>IF(Data!$A70="","",IF(Data!E70=0,"",Data!E70))</f>
        <v>2</v>
      </c>
      <c r="G77" s="13">
        <f>IF(Data!$A70="","",IF(Data!F70=0,"",Data!F70))</f>
        <v>4</v>
      </c>
      <c r="H77" s="13">
        <f>IF(Data!$A70="","",IF(Data!G70=0,"",Data!G70))</f>
        <v>1103416</v>
      </c>
      <c r="I77" s="13">
        <f>IF(Data!$A70="","",IF(Data!H70=0,"",Data!H70))</f>
        <v>275854</v>
      </c>
      <c r="J77" s="13">
        <f>IF(Data!$A70="","",IF(Data!I70=0,"",Data!I70))</f>
        <v>286408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13149.53</v>
      </c>
    </row>
    <row r="78" spans="2:14" x14ac:dyDescent="0.25">
      <c r="B78" s="8" t="str">
        <f>IF(Data!$A71="","",Data!A71)</f>
        <v>Essex</v>
      </c>
      <c r="C78" s="8" t="str">
        <f>IF(Data!$A71="","",IF(COUNTIF('GrandList Categories'!$A$2:$A$19,Data!B71)&gt;0,VLOOKUP(Data!B71,'GrandList Categories'!$A$2:$B$19,2),Data!B71))</f>
        <v>Other (Usually Condos)</v>
      </c>
      <c r="D78" s="13">
        <f>IF(Data!$A71="","",IF(Data!C71=0,"",Data!C71))</f>
        <v>27</v>
      </c>
      <c r="E78" s="13" t="str">
        <f>IF(Data!$A71="","",IF(Data!D71=0,"",Data!D71))</f>
        <v/>
      </c>
      <c r="F78" s="13">
        <f>IF(Data!$A71="","",IF(Data!E71=0,"",Data!E71))</f>
        <v>11</v>
      </c>
      <c r="G78" s="13">
        <f>IF(Data!$A71="","",IF(Data!F71=0,"",Data!F71))</f>
        <v>16</v>
      </c>
      <c r="H78" s="13">
        <f>IF(Data!$A71="","",IF(Data!G71=0,"",Data!G71))</f>
        <v>2894500</v>
      </c>
      <c r="I78" s="13">
        <f>IF(Data!$A71="","",IF(Data!H71=0,"",Data!H71))</f>
        <v>180906.25</v>
      </c>
      <c r="J78" s="13">
        <f>IF(Data!$A71="","",IF(Data!I71=0,"",Data!I71))</f>
        <v>83250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41063.75</v>
      </c>
    </row>
    <row r="79" spans="2:14" x14ac:dyDescent="0.25">
      <c r="B79" s="8" t="str">
        <f>IF(Data!$A72="","",Data!A72)</f>
        <v>Essex</v>
      </c>
      <c r="C79" s="8" t="str">
        <f>IF(Data!$A72="","",IF(COUNTIF('GrandList Categories'!$A$2:$A$19,Data!B72)&gt;0,VLOOKUP(Data!B72,'GrandList Categories'!$A$2:$B$19,2),Data!B72))</f>
        <v>Woodland</v>
      </c>
      <c r="D79" s="13">
        <f>IF(Data!$A72="","",IF(Data!C72=0,"",Data!C72))</f>
        <v>53</v>
      </c>
      <c r="E79" s="13" t="str">
        <f>IF(Data!$A72="","",IF(Data!D72=0,"",Data!D72))</f>
        <v/>
      </c>
      <c r="F79" s="13">
        <f>IF(Data!$A72="","",IF(Data!E72=0,"",Data!E72))</f>
        <v>31</v>
      </c>
      <c r="G79" s="13">
        <f>IF(Data!$A72="","",IF(Data!F72=0,"",Data!F72))</f>
        <v>22</v>
      </c>
      <c r="H79" s="13">
        <f>IF(Data!$A72="","",IF(Data!G72=0,"",Data!G72))</f>
        <v>1525794</v>
      </c>
      <c r="I79" s="13">
        <f>IF(Data!$A72="","",IF(Data!H72=0,"",Data!H72))</f>
        <v>69354.27</v>
      </c>
      <c r="J79" s="13">
        <f>IF(Data!$A72="","",IF(Data!I72=0,"",Data!I72))</f>
        <v>46850</v>
      </c>
      <c r="K79" s="13">
        <f>IF(Data!$A72="","",IF(Data!J72=0,"",Data!J72))</f>
        <v>942.86</v>
      </c>
      <c r="L79" s="13">
        <f>IF(Data!$A72="","",IF(Data!K72=0,"",Data!K72))</f>
        <v>896.43</v>
      </c>
      <c r="M79" s="13">
        <f>IF(Data!$A72="","",IF(Data!L72=0,"",Data!L72))</f>
        <v>45.64</v>
      </c>
      <c r="N79" s="13">
        <f>IF(Data!$A72="","",IF(Data!M72=0,"",Data!M72))</f>
        <v>15922.86</v>
      </c>
    </row>
    <row r="80" spans="2:14" x14ac:dyDescent="0.25">
      <c r="B80" s="8" t="str">
        <f>IF(Data!$A73="","",Data!A73)</f>
        <v>Essex</v>
      </c>
      <c r="C80" s="8" t="str">
        <f>IF(Data!$A73="","",IF(COUNTIF('GrandList Categories'!$A$2:$A$19,Data!B73)&gt;0,VLOOKUP(Data!B73,'GrandList Categories'!$A$2:$B$19,2),Data!B73))</f>
        <v>Miscellaneous</v>
      </c>
      <c r="D80" s="13">
        <f>IF(Data!$A73="","",IF(Data!C73=0,"",Data!C73))</f>
        <v>31</v>
      </c>
      <c r="E80" s="13" t="str">
        <f>IF(Data!$A73="","",IF(Data!D73=0,"",Data!D73))</f>
        <v/>
      </c>
      <c r="F80" s="13">
        <f>IF(Data!$A73="","",IF(Data!E73=0,"",Data!E73))</f>
        <v>16</v>
      </c>
      <c r="G80" s="13">
        <f>IF(Data!$A73="","",IF(Data!F73=0,"",Data!F73))</f>
        <v>15</v>
      </c>
      <c r="H80" s="13">
        <f>IF(Data!$A73="","",IF(Data!G73=0,"",Data!G73))</f>
        <v>659434.59</v>
      </c>
      <c r="I80" s="13">
        <f>IF(Data!$A73="","",IF(Data!H73=0,"",Data!H73))</f>
        <v>43962.31</v>
      </c>
      <c r="J80" s="13">
        <f>IF(Data!$A73="","",IF(Data!I73=0,"",Data!I73))</f>
        <v>29900</v>
      </c>
      <c r="K80" s="13">
        <f>IF(Data!$A73="","",IF(Data!J73=0,"",Data!J73))</f>
        <v>575.16</v>
      </c>
      <c r="L80" s="13">
        <f>IF(Data!$A73="","",IF(Data!K73=0,"",Data!K73))</f>
        <v>3646.3415</v>
      </c>
      <c r="M80" s="13">
        <f>IF(Data!$A73="","",IF(Data!L73=0,"",Data!L73))</f>
        <v>5</v>
      </c>
      <c r="N80" s="13">
        <f>IF(Data!$A73="","",IF(Data!M73=0,"",Data!M73))</f>
        <v>9321.82</v>
      </c>
    </row>
    <row r="81" spans="2:14" x14ac:dyDescent="0.25">
      <c r="B81" s="8" t="str">
        <f>IF(Data!$A74="","",Data!A74)</f>
        <v>Essex</v>
      </c>
      <c r="C81" s="8" t="str">
        <f>IF(Data!$A74="","",IF(COUNTIF('GrandList Categories'!$A$2:$A$19,Data!B74)&gt;0,VLOOKUP(Data!B74,'GrandList Categories'!$A$2:$B$19,2),Data!B74))</f>
        <v>Essex: Summary</v>
      </c>
      <c r="D81" s="13">
        <f>IF(Data!$A74="","",IF(Data!C74=0,"",Data!C74))</f>
        <v>475</v>
      </c>
      <c r="E81" s="13" t="str">
        <f>IF(Data!$A74="","",IF(Data!D74=0,"",Data!D74))</f>
        <v/>
      </c>
      <c r="F81" s="13">
        <f>IF(Data!$A74="","",IF(Data!E74=0,"",Data!E74))</f>
        <v>222</v>
      </c>
      <c r="G81" s="13">
        <f>IF(Data!$A74="","",IF(Data!F74=0,"",Data!F74))</f>
        <v>253</v>
      </c>
      <c r="H81" s="13">
        <f>IF(Data!$A74="","",IF(Data!G74=0,"",Data!G74))</f>
        <v>27002311.109999999</v>
      </c>
      <c r="I81" s="13" t="str">
        <f>IF(Data!$A74="","",IF(Data!H74=0,"",Data!H74))</f>
        <v/>
      </c>
      <c r="J81" s="13" t="str">
        <f>IF(Data!$A74="","",IF(Data!I74=0,"",Data!I74))</f>
        <v/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333256.58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Residential under 6 acres</v>
      </c>
      <c r="D82" s="13">
        <f>IF(Data!$A75="","",IF(Data!C75=0,"",Data!C75))</f>
        <v>1196</v>
      </c>
      <c r="E82" s="13">
        <f>IF(Data!$A75="","",IF(Data!D75=0,"",Data!D75))</f>
        <v>2</v>
      </c>
      <c r="F82" s="13">
        <f>IF(Data!$A75="","",IF(Data!E75=0,"",Data!E75))</f>
        <v>430</v>
      </c>
      <c r="G82" s="13">
        <f>IF(Data!$A75="","",IF(Data!F75=0,"",Data!F75))</f>
        <v>764</v>
      </c>
      <c r="H82" s="13">
        <f>IF(Data!$A75="","",IF(Data!G75=0,"",Data!G75))</f>
        <v>153092675.41999999</v>
      </c>
      <c r="I82" s="13">
        <f>IF(Data!$A75="","",IF(Data!H75=0,"",Data!H75))</f>
        <v>200383.08</v>
      </c>
      <c r="J82" s="13">
        <f>IF(Data!$A75="","",IF(Data!I75=0,"",Data!I75))</f>
        <v>199000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1555092.52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Residential 6 or more acres</v>
      </c>
      <c r="D83" s="13">
        <f>IF(Data!$A76="","",IF(Data!C76=0,"",Data!C76))</f>
        <v>348</v>
      </c>
      <c r="E83" s="13" t="str">
        <f>IF(Data!$A76="","",IF(Data!D76=0,"",Data!D76))</f>
        <v/>
      </c>
      <c r="F83" s="13">
        <f>IF(Data!$A76="","",IF(Data!E76=0,"",Data!E76))</f>
        <v>170</v>
      </c>
      <c r="G83" s="13">
        <f>IF(Data!$A76="","",IF(Data!F76=0,"",Data!F76))</f>
        <v>178</v>
      </c>
      <c r="H83" s="13">
        <f>IF(Data!$A76="","",IF(Data!G76=0,"",Data!G76))</f>
        <v>38288510.439999998</v>
      </c>
      <c r="I83" s="13">
        <f>IF(Data!$A76="","",IF(Data!H76=0,"",Data!H76))</f>
        <v>215103.99</v>
      </c>
      <c r="J83" s="13">
        <f>IF(Data!$A76="","",IF(Data!I76=0,"",Data!I76))</f>
        <v>215695.43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418120.61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Mobile Home no land</v>
      </c>
      <c r="D84" s="13">
        <f>IF(Data!$A77="","",IF(Data!C77=0,"",Data!C77))</f>
        <v>28</v>
      </c>
      <c r="E84" s="13" t="str">
        <f>IF(Data!$A77="","",IF(Data!D77=0,"",Data!D77))</f>
        <v/>
      </c>
      <c r="F84" s="13">
        <f>IF(Data!$A77="","",IF(Data!E77=0,"",Data!E77))</f>
        <v>11</v>
      </c>
      <c r="G84" s="13">
        <f>IF(Data!$A77="","",IF(Data!F77=0,"",Data!F77))</f>
        <v>17</v>
      </c>
      <c r="H84" s="13">
        <f>IF(Data!$A77="","",IF(Data!G77=0,"",Data!G77))</f>
        <v>677696.33</v>
      </c>
      <c r="I84" s="13">
        <f>IF(Data!$A77="","",IF(Data!H77=0,"",Data!H77))</f>
        <v>39864.49</v>
      </c>
      <c r="J84" s="13">
        <f>IF(Data!$A77="","",IF(Data!I77=0,"",Data!I77))</f>
        <v>28000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3691.81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Mobile Home with land</v>
      </c>
      <c r="D85" s="13">
        <f>IF(Data!$A78="","",IF(Data!C78=0,"",Data!C78))</f>
        <v>89</v>
      </c>
      <c r="E85" s="13">
        <f>IF(Data!$A78="","",IF(Data!D78=0,"",Data!D78))</f>
        <v>1</v>
      </c>
      <c r="F85" s="13">
        <f>IF(Data!$A78="","",IF(Data!E78=0,"",Data!E78))</f>
        <v>38</v>
      </c>
      <c r="G85" s="13">
        <f>IF(Data!$A78="","",IF(Data!F78=0,"",Data!F78))</f>
        <v>50</v>
      </c>
      <c r="H85" s="13">
        <f>IF(Data!$A78="","",IF(Data!G78=0,"",Data!G78))</f>
        <v>4923122</v>
      </c>
      <c r="I85" s="13">
        <f>IF(Data!$A78="","",IF(Data!H78=0,"",Data!H78))</f>
        <v>98462.44</v>
      </c>
      <c r="J85" s="13">
        <f>IF(Data!$A78="","",IF(Data!I78=0,"",Data!I78))</f>
        <v>96000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42767.45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Seasonal under 6 acres</v>
      </c>
      <c r="D86" s="13">
        <f>IF(Data!$A79="","",IF(Data!C79=0,"",Data!C79))</f>
        <v>78</v>
      </c>
      <c r="E86" s="13" t="str">
        <f>IF(Data!$A79="","",IF(Data!D79=0,"",Data!D79))</f>
        <v/>
      </c>
      <c r="F86" s="13">
        <f>IF(Data!$A79="","",IF(Data!E79=0,"",Data!E79))</f>
        <v>43</v>
      </c>
      <c r="G86" s="13">
        <f>IF(Data!$A79="","",IF(Data!F79=0,"",Data!F79))</f>
        <v>35</v>
      </c>
      <c r="H86" s="13">
        <f>IF(Data!$A79="","",IF(Data!G79=0,"",Data!G79))</f>
        <v>4703760</v>
      </c>
      <c r="I86" s="13">
        <f>IF(Data!$A79="","",IF(Data!H79=0,"",Data!H79))</f>
        <v>134393.14000000001</v>
      </c>
      <c r="J86" s="13">
        <f>IF(Data!$A79="","",IF(Data!I79=0,"",Data!I79))</f>
        <v>100000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65417.13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Seasonal 6 or more acres</v>
      </c>
      <c r="D87" s="13">
        <f>IF(Data!$A80="","",IF(Data!C80=0,"",Data!C80))</f>
        <v>17</v>
      </c>
      <c r="E87" s="13" t="str">
        <f>IF(Data!$A80="","",IF(Data!D80=0,"",Data!D80))</f>
        <v/>
      </c>
      <c r="F87" s="13">
        <f>IF(Data!$A80="","",IF(Data!E80=0,"",Data!E80))</f>
        <v>7</v>
      </c>
      <c r="G87" s="13">
        <f>IF(Data!$A80="","",IF(Data!F80=0,"",Data!F80))</f>
        <v>10</v>
      </c>
      <c r="H87" s="13">
        <f>IF(Data!$A80="","",IF(Data!G80=0,"",Data!G80))</f>
        <v>1289300</v>
      </c>
      <c r="I87" s="13">
        <f>IF(Data!$A80="","",IF(Data!H80=0,"",Data!H80))</f>
        <v>128930</v>
      </c>
      <c r="J87" s="13">
        <f>IF(Data!$A80="","",IF(Data!I80=0,"",Data!I80))</f>
        <v>85000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23021.51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Commercial</v>
      </c>
      <c r="D88" s="13">
        <f>IF(Data!$A81="","",IF(Data!C81=0,"",Data!C81))</f>
        <v>74</v>
      </c>
      <c r="E88" s="13">
        <f>IF(Data!$A81="","",IF(Data!D81=0,"",Data!D81))</f>
        <v>2</v>
      </c>
      <c r="F88" s="13">
        <f>IF(Data!$A81="","",IF(Data!E81=0,"",Data!E81))</f>
        <v>32</v>
      </c>
      <c r="G88" s="13">
        <f>IF(Data!$A81="","",IF(Data!F81=0,"",Data!F81))</f>
        <v>40</v>
      </c>
      <c r="H88" s="13">
        <f>IF(Data!$A81="","",IF(Data!G81=0,"",Data!G81))</f>
        <v>11719200.029999999</v>
      </c>
      <c r="I88" s="13">
        <f>IF(Data!$A81="","",IF(Data!H81=0,"",Data!H81))</f>
        <v>292980</v>
      </c>
      <c r="J88" s="13">
        <f>IF(Data!$A81="","",IF(Data!I81=0,"",Data!I81))</f>
        <v>220000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257924.32</v>
      </c>
    </row>
    <row r="89" spans="2:14" x14ac:dyDescent="0.25">
      <c r="B89" s="8" t="str">
        <f>IF(Data!$A82="","",Data!A82)</f>
        <v>Franklin</v>
      </c>
      <c r="C89" s="8" t="str">
        <f>IF(Data!$A82="","",IF(COUNTIF('GrandList Categories'!$A$2:$A$19,Data!B82)&gt;0,VLOOKUP(Data!B82,'GrandList Categories'!$A$2:$B$19,2),Data!B82))</f>
        <v>Commercial Apartment</v>
      </c>
      <c r="D89" s="13">
        <f>IF(Data!$A82="","",IF(Data!C82=0,"",Data!C82))</f>
        <v>14</v>
      </c>
      <c r="E89" s="13" t="str">
        <f>IF(Data!$A82="","",IF(Data!D82=0,"",Data!D82))</f>
        <v/>
      </c>
      <c r="F89" s="13">
        <f>IF(Data!$A82="","",IF(Data!E82=0,"",Data!E82))</f>
        <v>3</v>
      </c>
      <c r="G89" s="13">
        <f>IF(Data!$A82="","",IF(Data!F82=0,"",Data!F82))</f>
        <v>11</v>
      </c>
      <c r="H89" s="13">
        <f>IF(Data!$A82="","",IF(Data!G82=0,"",Data!G82))</f>
        <v>1937685</v>
      </c>
      <c r="I89" s="13">
        <f>IF(Data!$A82="","",IF(Data!H82=0,"",Data!H82))</f>
        <v>176153.18</v>
      </c>
      <c r="J89" s="13">
        <f>IF(Data!$A82="","",IF(Data!I82=0,"",Data!I82))</f>
        <v>160000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27146.43</v>
      </c>
    </row>
    <row r="90" spans="2:14" x14ac:dyDescent="0.25">
      <c r="B90" s="8" t="str">
        <f>IF(Data!$A83="","",Data!A83)</f>
        <v>Franklin</v>
      </c>
      <c r="C90" s="8" t="str">
        <f>IF(Data!$A83="","",IF(COUNTIF('GrandList Categories'!$A$2:$A$19,Data!B83)&gt;0,VLOOKUP(Data!B83,'GrandList Categories'!$A$2:$B$19,2),Data!B83))</f>
        <v>Industrial</v>
      </c>
      <c r="D90" s="13">
        <f>IF(Data!$A83="","",IF(Data!C83=0,"",Data!C83))</f>
        <v>3</v>
      </c>
      <c r="E90" s="13" t="str">
        <f>IF(Data!$A83="","",IF(Data!D83=0,"",Data!D83))</f>
        <v/>
      </c>
      <c r="F90" s="13" t="str">
        <f>IF(Data!$A83="","",IF(Data!E83=0,"",Data!E83))</f>
        <v/>
      </c>
      <c r="G90" s="13">
        <f>IF(Data!$A83="","",IF(Data!F83=0,"",Data!F83))</f>
        <v>3</v>
      </c>
      <c r="H90" s="13">
        <f>IF(Data!$A83="","",IF(Data!G83=0,"",Data!G83))</f>
        <v>1448400</v>
      </c>
      <c r="I90" s="13">
        <f>IF(Data!$A83="","",IF(Data!H83=0,"",Data!H83))</f>
        <v>482800</v>
      </c>
      <c r="J90" s="13">
        <f>IF(Data!$A83="","",IF(Data!I83=0,"",Data!I83))</f>
        <v>248400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17400</v>
      </c>
    </row>
    <row r="91" spans="2:14" x14ac:dyDescent="0.25">
      <c r="B91" s="8" t="str">
        <f>IF(Data!$A84="","",Data!A84)</f>
        <v>Franklin</v>
      </c>
      <c r="C91" s="8" t="str">
        <f>IF(Data!$A84="","",IF(COUNTIF('GrandList Categories'!$A$2:$A$19,Data!B84)&gt;0,VLOOKUP(Data!B84,'GrandList Categories'!$A$2:$B$19,2),Data!B84))</f>
        <v>Farms</v>
      </c>
      <c r="D91" s="13">
        <f>IF(Data!$A84="","",IF(Data!C84=0,"",Data!C84))</f>
        <v>83</v>
      </c>
      <c r="E91" s="13" t="str">
        <f>IF(Data!$A84="","",IF(Data!D84=0,"",Data!D84))</f>
        <v/>
      </c>
      <c r="F91" s="13">
        <f>IF(Data!$A84="","",IF(Data!E84=0,"",Data!E84))</f>
        <v>52</v>
      </c>
      <c r="G91" s="13">
        <f>IF(Data!$A84="","",IF(Data!F84=0,"",Data!F84))</f>
        <v>31</v>
      </c>
      <c r="H91" s="13">
        <f>IF(Data!$A84="","",IF(Data!G84=0,"",Data!G84))</f>
        <v>7160148</v>
      </c>
      <c r="I91" s="13">
        <f>IF(Data!$A84="","",IF(Data!H84=0,"",Data!H84))</f>
        <v>230972.52</v>
      </c>
      <c r="J91" s="13">
        <f>IF(Data!$A84="","",IF(Data!I84=0,"",Data!I84))</f>
        <v>200000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68419.55</v>
      </c>
    </row>
    <row r="92" spans="2:14" x14ac:dyDescent="0.25">
      <c r="B92" s="8" t="str">
        <f>IF(Data!$A85="","",Data!A85)</f>
        <v>Franklin</v>
      </c>
      <c r="C92" s="8" t="str">
        <f>IF(Data!$A85="","",IF(COUNTIF('GrandList Categories'!$A$2:$A$19,Data!B85)&gt;0,VLOOKUP(Data!B85,'GrandList Categories'!$A$2:$B$19,2),Data!B85))</f>
        <v>Other (Usually Condos)</v>
      </c>
      <c r="D92" s="13">
        <f>IF(Data!$A85="","",IF(Data!C85=0,"",Data!C85))</f>
        <v>80</v>
      </c>
      <c r="E92" s="13" t="str">
        <f>IF(Data!$A85="","",IF(Data!D85=0,"",Data!D85))</f>
        <v/>
      </c>
      <c r="F92" s="13">
        <f>IF(Data!$A85="","",IF(Data!E85=0,"",Data!E85))</f>
        <v>20</v>
      </c>
      <c r="G92" s="13">
        <f>IF(Data!$A85="","",IF(Data!F85=0,"",Data!F85))</f>
        <v>60</v>
      </c>
      <c r="H92" s="13">
        <f>IF(Data!$A85="","",IF(Data!G85=0,"",Data!G85))</f>
        <v>11723642</v>
      </c>
      <c r="I92" s="13">
        <f>IF(Data!$A85="","",IF(Data!H85=0,"",Data!H85))</f>
        <v>195394.03</v>
      </c>
      <c r="J92" s="13">
        <f>IF(Data!$A85="","",IF(Data!I85=0,"",Data!I85))</f>
        <v>196450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111827.42</v>
      </c>
    </row>
    <row r="93" spans="2:14" x14ac:dyDescent="0.25">
      <c r="B93" s="8" t="str">
        <f>IF(Data!$A86="","",Data!A86)</f>
        <v>Franklin</v>
      </c>
      <c r="C93" s="8" t="str">
        <f>IF(Data!$A86="","",IF(COUNTIF('GrandList Categories'!$A$2:$A$19,Data!B86)&gt;0,VLOOKUP(Data!B86,'GrandList Categories'!$A$2:$B$19,2),Data!B86))</f>
        <v>Woodland</v>
      </c>
      <c r="D93" s="13">
        <f>IF(Data!$A86="","",IF(Data!C86=0,"",Data!C86))</f>
        <v>42</v>
      </c>
      <c r="E93" s="13" t="str">
        <f>IF(Data!$A86="","",IF(Data!D86=0,"",Data!D86))</f>
        <v/>
      </c>
      <c r="F93" s="13">
        <f>IF(Data!$A86="","",IF(Data!E86=0,"",Data!E86))</f>
        <v>14</v>
      </c>
      <c r="G93" s="13">
        <f>IF(Data!$A86="","",IF(Data!F86=0,"",Data!F86))</f>
        <v>28</v>
      </c>
      <c r="H93" s="13">
        <f>IF(Data!$A86="","",IF(Data!G86=0,"",Data!G86))</f>
        <v>3562247.75</v>
      </c>
      <c r="I93" s="13">
        <f>IF(Data!$A86="","",IF(Data!H86=0,"",Data!H86))</f>
        <v>127223.13</v>
      </c>
      <c r="J93" s="13">
        <f>IF(Data!$A86="","",IF(Data!I86=0,"",Data!I86))</f>
        <v>56500</v>
      </c>
      <c r="K93" s="13">
        <f>IF(Data!$A86="","",IF(Data!J86=0,"",Data!J86))</f>
        <v>1994.5</v>
      </c>
      <c r="L93" s="13">
        <f>IF(Data!$A86="","",IF(Data!K86=0,"",Data!K86))</f>
        <v>2000</v>
      </c>
      <c r="M93" s="13">
        <f>IF(Data!$A86="","",IF(Data!L86=0,"",Data!L86))</f>
        <v>21.42</v>
      </c>
      <c r="N93" s="13">
        <f>IF(Data!$A86="","",IF(Data!M86=0,"",Data!M86))</f>
        <v>48270.82</v>
      </c>
    </row>
    <row r="94" spans="2:14" x14ac:dyDescent="0.25">
      <c r="B94" s="8" t="str">
        <f>IF(Data!$A87="","",Data!A87)</f>
        <v>Franklin</v>
      </c>
      <c r="C94" s="8" t="str">
        <f>IF(Data!$A87="","",IF(COUNTIF('GrandList Categories'!$A$2:$A$19,Data!B87)&gt;0,VLOOKUP(Data!B87,'GrandList Categories'!$A$2:$B$19,2),Data!B87))</f>
        <v>Miscellaneous</v>
      </c>
      <c r="D94" s="13">
        <f>IF(Data!$A87="","",IF(Data!C87=0,"",Data!C87))</f>
        <v>221</v>
      </c>
      <c r="E94" s="13">
        <f>IF(Data!$A87="","",IF(Data!D87=0,"",Data!D87))</f>
        <v>4</v>
      </c>
      <c r="F94" s="13">
        <f>IF(Data!$A87="","",IF(Data!E87=0,"",Data!E87))</f>
        <v>100</v>
      </c>
      <c r="G94" s="13">
        <f>IF(Data!$A87="","",IF(Data!F87=0,"",Data!F87))</f>
        <v>117</v>
      </c>
      <c r="H94" s="13">
        <f>IF(Data!$A87="","",IF(Data!G87=0,"",Data!G87))</f>
        <v>19205060</v>
      </c>
      <c r="I94" s="13">
        <f>IF(Data!$A87="","",IF(Data!H87=0,"",Data!H87))</f>
        <v>164145.81</v>
      </c>
      <c r="J94" s="13">
        <f>IF(Data!$A87="","",IF(Data!I87=0,"",Data!I87))</f>
        <v>100000</v>
      </c>
      <c r="K94" s="13">
        <f>IF(Data!$A87="","",IF(Data!J87=0,"",Data!J87))</f>
        <v>6055.5</v>
      </c>
      <c r="L94" s="13">
        <f>IF(Data!$A87="","",IF(Data!K87=0,"",Data!K87))</f>
        <v>9500</v>
      </c>
      <c r="M94" s="13">
        <f>IF(Data!$A87="","",IF(Data!L87=0,"",Data!L87))</f>
        <v>5</v>
      </c>
      <c r="N94" s="13">
        <f>IF(Data!$A87="","",IF(Data!M87=0,"",Data!M87))</f>
        <v>219000.04</v>
      </c>
    </row>
    <row r="95" spans="2:14" x14ac:dyDescent="0.25">
      <c r="B95" s="8" t="str">
        <f>IF(Data!$A88="","",Data!A88)</f>
        <v>Franklin</v>
      </c>
      <c r="C95" s="8" t="str">
        <f>IF(Data!$A88="","",IF(COUNTIF('GrandList Categories'!$A$2:$A$19,Data!B88)&gt;0,VLOOKUP(Data!B88,'GrandList Categories'!$A$2:$B$19,2),Data!B88))</f>
        <v>Franklin: Summary</v>
      </c>
      <c r="D95" s="13">
        <f>IF(Data!$A88="","",IF(Data!C88=0,"",Data!C88))</f>
        <v>2273</v>
      </c>
      <c r="E95" s="13">
        <f>IF(Data!$A88="","",IF(Data!D88=0,"",Data!D88))</f>
        <v>9</v>
      </c>
      <c r="F95" s="13">
        <f>IF(Data!$A88="","",IF(Data!E88=0,"",Data!E88))</f>
        <v>920</v>
      </c>
      <c r="G95" s="13">
        <f>IF(Data!$A88="","",IF(Data!F88=0,"",Data!F88))</f>
        <v>1344</v>
      </c>
      <c r="H95" s="13">
        <f>IF(Data!$A88="","",IF(Data!G88=0,"",Data!G88))</f>
        <v>259731446.97</v>
      </c>
      <c r="I95" s="13" t="str">
        <f>IF(Data!$A88="","",IF(Data!H88=0,"",Data!H88))</f>
        <v/>
      </c>
      <c r="J95" s="13" t="str">
        <f>IF(Data!$A88="","",IF(Data!I88=0,"",Data!I88))</f>
        <v/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2858099.61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Residential under 6 acres</v>
      </c>
      <c r="D96" s="13">
        <f>IF(Data!$A89="","",IF(Data!C89=0,"",Data!C89))</f>
        <v>197</v>
      </c>
      <c r="E96" s="13" t="str">
        <f>IF(Data!$A89="","",IF(Data!D89=0,"",Data!D89))</f>
        <v/>
      </c>
      <c r="F96" s="13">
        <f>IF(Data!$A89="","",IF(Data!E89=0,"",Data!E89))</f>
        <v>98</v>
      </c>
      <c r="G96" s="13">
        <f>IF(Data!$A89="","",IF(Data!F89=0,"",Data!F89))</f>
        <v>99</v>
      </c>
      <c r="H96" s="13">
        <f>IF(Data!$A89="","",IF(Data!G89=0,"",Data!G89))</f>
        <v>27956233.66</v>
      </c>
      <c r="I96" s="13">
        <f>IF(Data!$A89="","",IF(Data!H89=0,"",Data!H89))</f>
        <v>282386.2</v>
      </c>
      <c r="J96" s="13">
        <f>IF(Data!$A89="","",IF(Data!I89=0,"",Data!I89))</f>
        <v>255000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324282.01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Residential 6 or more acres</v>
      </c>
      <c r="D97" s="13">
        <f>IF(Data!$A90="","",IF(Data!C90=0,"",Data!C90))</f>
        <v>67</v>
      </c>
      <c r="E97" s="13" t="str">
        <f>IF(Data!$A90="","",IF(Data!D90=0,"",Data!D90))</f>
        <v/>
      </c>
      <c r="F97" s="13">
        <f>IF(Data!$A90="","",IF(Data!E90=0,"",Data!E90))</f>
        <v>39</v>
      </c>
      <c r="G97" s="13">
        <f>IF(Data!$A90="","",IF(Data!F90=0,"",Data!F90))</f>
        <v>28</v>
      </c>
      <c r="H97" s="13">
        <f>IF(Data!$A90="","",IF(Data!G90=0,"",Data!G90))</f>
        <v>10786400</v>
      </c>
      <c r="I97" s="13">
        <f>IF(Data!$A90="","",IF(Data!H90=0,"",Data!H90))</f>
        <v>385228.57</v>
      </c>
      <c r="J97" s="13">
        <f>IF(Data!$A90="","",IF(Data!I90=0,"",Data!I90))</f>
        <v>320000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138020.29999999999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Mobile Home no land</v>
      </c>
      <c r="D98" s="13">
        <f>IF(Data!$A91="","",IF(Data!C91=0,"",Data!C91))</f>
        <v>11</v>
      </c>
      <c r="E98" s="13" t="str">
        <f>IF(Data!$A91="","",IF(Data!D91=0,"",Data!D91))</f>
        <v/>
      </c>
      <c r="F98" s="13">
        <f>IF(Data!$A91="","",IF(Data!E91=0,"",Data!E91))</f>
        <v>8</v>
      </c>
      <c r="G98" s="13">
        <f>IF(Data!$A91="","",IF(Data!F91=0,"",Data!F91))</f>
        <v>3</v>
      </c>
      <c r="H98" s="13">
        <f>IF(Data!$A91="","",IF(Data!G91=0,"",Data!G91))</f>
        <v>133000</v>
      </c>
      <c r="I98" s="13">
        <f>IF(Data!$A91="","",IF(Data!H91=0,"",Data!H91))</f>
        <v>44333.33</v>
      </c>
      <c r="J98" s="13">
        <f>IF(Data!$A91="","",IF(Data!I91=0,"",Data!I91))</f>
        <v>50000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4353.5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Mobile Home with land</v>
      </c>
      <c r="D99" s="13">
        <f>IF(Data!$A92="","",IF(Data!C92=0,"",Data!C92))</f>
        <v>37</v>
      </c>
      <c r="E99" s="13" t="str">
        <f>IF(Data!$A92="","",IF(Data!D92=0,"",Data!D92))</f>
        <v/>
      </c>
      <c r="F99" s="13">
        <f>IF(Data!$A92="","",IF(Data!E92=0,"",Data!E92))</f>
        <v>14</v>
      </c>
      <c r="G99" s="13">
        <f>IF(Data!$A92="","",IF(Data!F92=0,"",Data!F92))</f>
        <v>23</v>
      </c>
      <c r="H99" s="13">
        <f>IF(Data!$A92="","",IF(Data!G92=0,"",Data!G92))</f>
        <v>1701158.42</v>
      </c>
      <c r="I99" s="13">
        <f>IF(Data!$A92="","",IF(Data!H92=0,"",Data!H92))</f>
        <v>73963.41</v>
      </c>
      <c r="J99" s="13">
        <f>IF(Data!$A92="","",IF(Data!I92=0,"",Data!I92))</f>
        <v>70000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17239.650000000001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Seasonal under 6 acres</v>
      </c>
      <c r="D100" s="13">
        <f>IF(Data!$A93="","",IF(Data!C93=0,"",Data!C93))</f>
        <v>50</v>
      </c>
      <c r="E100" s="13" t="str">
        <f>IF(Data!$A93="","",IF(Data!D93=0,"",Data!D93))</f>
        <v/>
      </c>
      <c r="F100" s="13">
        <f>IF(Data!$A93="","",IF(Data!E93=0,"",Data!E93))</f>
        <v>25</v>
      </c>
      <c r="G100" s="13">
        <f>IF(Data!$A93="","",IF(Data!F93=0,"",Data!F93))</f>
        <v>25</v>
      </c>
      <c r="H100" s="13">
        <f>IF(Data!$A93="","",IF(Data!G93=0,"",Data!G93))</f>
        <v>7064350</v>
      </c>
      <c r="I100" s="13">
        <f>IF(Data!$A93="","",IF(Data!H93=0,"",Data!H93))</f>
        <v>282574</v>
      </c>
      <c r="J100" s="13">
        <f>IF(Data!$A93="","",IF(Data!I93=0,"",Data!I93))</f>
        <v>200000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95133.28</v>
      </c>
    </row>
    <row r="101" spans="2:14" x14ac:dyDescent="0.25">
      <c r="B101" s="8" t="str">
        <f>IF(Data!$A94="","",Data!A94)</f>
        <v>Grand Isle</v>
      </c>
      <c r="C101" s="8" t="str">
        <f>IF(Data!$A94="","",IF(COUNTIF('GrandList Categories'!$A$2:$A$19,Data!B94)&gt;0,VLOOKUP(Data!B94,'GrandList Categories'!$A$2:$B$19,2),Data!B94))</f>
        <v>Seasonal 6 or more acres</v>
      </c>
      <c r="D101" s="13">
        <f>IF(Data!$A94="","",IF(Data!C94=0,"",Data!C94))</f>
        <v>4</v>
      </c>
      <c r="E101" s="13" t="str">
        <f>IF(Data!$A94="","",IF(Data!D94=0,"",Data!D94))</f>
        <v/>
      </c>
      <c r="F101" s="13">
        <f>IF(Data!$A94="","",IF(Data!E94=0,"",Data!E94))</f>
        <v>2</v>
      </c>
      <c r="G101" s="13">
        <f>IF(Data!$A94="","",IF(Data!F94=0,"",Data!F94))</f>
        <v>2</v>
      </c>
      <c r="H101" s="13">
        <f>IF(Data!$A94="","",IF(Data!G94=0,"",Data!G94))</f>
        <v>184867.09</v>
      </c>
      <c r="I101" s="13">
        <f>IF(Data!$A94="","",IF(Data!H94=0,"",Data!H94))</f>
        <v>92433.54</v>
      </c>
      <c r="J101" s="13">
        <f>IF(Data!$A94="","",IF(Data!I94=0,"",Data!I94))</f>
        <v>92433.54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924.34</v>
      </c>
    </row>
    <row r="102" spans="2:14" x14ac:dyDescent="0.25">
      <c r="B102" s="8" t="str">
        <f>IF(Data!$A95="","",Data!A95)</f>
        <v>Grand Isle</v>
      </c>
      <c r="C102" s="8" t="str">
        <f>IF(Data!$A95="","",IF(COUNTIF('GrandList Categories'!$A$2:$A$19,Data!B95)&gt;0,VLOOKUP(Data!B95,'GrandList Categories'!$A$2:$B$19,2),Data!B95))</f>
        <v>Commercial</v>
      </c>
      <c r="D102" s="13">
        <f>IF(Data!$A95="","",IF(Data!C95=0,"",Data!C95))</f>
        <v>13</v>
      </c>
      <c r="E102" s="13">
        <f>IF(Data!$A95="","",IF(Data!D95=0,"",Data!D95))</f>
        <v>1</v>
      </c>
      <c r="F102" s="13">
        <f>IF(Data!$A95="","",IF(Data!E95=0,"",Data!E95))</f>
        <v>3</v>
      </c>
      <c r="G102" s="13">
        <f>IF(Data!$A95="","",IF(Data!F95=0,"",Data!F95))</f>
        <v>9</v>
      </c>
      <c r="H102" s="13">
        <f>IF(Data!$A95="","",IF(Data!G95=0,"",Data!G95))</f>
        <v>4699029</v>
      </c>
      <c r="I102" s="13">
        <f>IF(Data!$A95="","",IF(Data!H95=0,"",Data!H95))</f>
        <v>522114.33</v>
      </c>
      <c r="J102" s="13">
        <f>IF(Data!$A95="","",IF(Data!I95=0,"",Data!I95))</f>
        <v>295000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44176.9</v>
      </c>
    </row>
    <row r="103" spans="2:14" x14ac:dyDescent="0.25">
      <c r="B103" s="8" t="str">
        <f>IF(Data!$A96="","",Data!A96)</f>
        <v>Grand Isle</v>
      </c>
      <c r="C103" s="8" t="str">
        <f>IF(Data!$A96="","",IF(COUNTIF('GrandList Categories'!$A$2:$A$19,Data!B96)&gt;0,VLOOKUP(Data!B96,'GrandList Categories'!$A$2:$B$19,2),Data!B96))</f>
        <v>Farms</v>
      </c>
      <c r="D103" s="13">
        <f>IF(Data!$A96="","",IF(Data!C96=0,"",Data!C96))</f>
        <v>8</v>
      </c>
      <c r="E103" s="13" t="str">
        <f>IF(Data!$A96="","",IF(Data!D96=0,"",Data!D96))</f>
        <v/>
      </c>
      <c r="F103" s="13">
        <f>IF(Data!$A96="","",IF(Data!E96=0,"",Data!E96))</f>
        <v>3</v>
      </c>
      <c r="G103" s="13">
        <f>IF(Data!$A96="","",IF(Data!F96=0,"",Data!F96))</f>
        <v>5</v>
      </c>
      <c r="H103" s="13">
        <f>IF(Data!$A96="","",IF(Data!G96=0,"",Data!G96))</f>
        <v>2215100</v>
      </c>
      <c r="I103" s="13">
        <f>IF(Data!$A96="","",IF(Data!H96=0,"",Data!H96))</f>
        <v>443020</v>
      </c>
      <c r="J103" s="13">
        <f>IF(Data!$A96="","",IF(Data!I96=0,"",Data!I96))</f>
        <v>230000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35051.949999999997</v>
      </c>
    </row>
    <row r="104" spans="2:14" x14ac:dyDescent="0.25">
      <c r="B104" s="8" t="str">
        <f>IF(Data!$A97="","",Data!A97)</f>
        <v>Grand Isle</v>
      </c>
      <c r="C104" s="8" t="str">
        <f>IF(Data!$A97="","",IF(COUNTIF('GrandList Categories'!$A$2:$A$19,Data!B97)&gt;0,VLOOKUP(Data!B97,'GrandList Categories'!$A$2:$B$19,2),Data!B97))</f>
        <v>Other (Usually Condos)</v>
      </c>
      <c r="D104" s="13">
        <f>IF(Data!$A97="","",IF(Data!C97=0,"",Data!C97))</f>
        <v>68</v>
      </c>
      <c r="E104" s="13" t="str">
        <f>IF(Data!$A97="","",IF(Data!D97=0,"",Data!D97))</f>
        <v/>
      </c>
      <c r="F104" s="13">
        <f>IF(Data!$A97="","",IF(Data!E97=0,"",Data!E97))</f>
        <v>38</v>
      </c>
      <c r="G104" s="13">
        <f>IF(Data!$A97="","",IF(Data!F97=0,"",Data!F97))</f>
        <v>30</v>
      </c>
      <c r="H104" s="13">
        <f>IF(Data!$A97="","",IF(Data!G97=0,"",Data!G97))</f>
        <v>6708269.5700000003</v>
      </c>
      <c r="I104" s="13">
        <f>IF(Data!$A97="","",IF(Data!H97=0,"",Data!H97))</f>
        <v>223608.99</v>
      </c>
      <c r="J104" s="13">
        <f>IF(Data!$A97="","",IF(Data!I97=0,"",Data!I97))</f>
        <v>210750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93530.32</v>
      </c>
    </row>
    <row r="105" spans="2:14" x14ac:dyDescent="0.25">
      <c r="B105" s="8" t="str">
        <f>IF(Data!$A98="","",Data!A98)</f>
        <v>Grand Isle</v>
      </c>
      <c r="C105" s="8" t="str">
        <f>IF(Data!$A98="","",IF(COUNTIF('GrandList Categories'!$A$2:$A$19,Data!B98)&gt;0,VLOOKUP(Data!B98,'GrandList Categories'!$A$2:$B$19,2),Data!B98))</f>
        <v>Woodland</v>
      </c>
      <c r="D105" s="13">
        <f>IF(Data!$A98="","",IF(Data!C98=0,"",Data!C98))</f>
        <v>1</v>
      </c>
      <c r="E105" s="13" t="str">
        <f>IF(Data!$A98="","",IF(Data!D98=0,"",Data!D98))</f>
        <v/>
      </c>
      <c r="F105" s="13" t="str">
        <f>IF(Data!$A98="","",IF(Data!E98=0,"",Data!E98))</f>
        <v/>
      </c>
      <c r="G105" s="13">
        <f>IF(Data!$A98="","",IF(Data!F98=0,"",Data!F98))</f>
        <v>1</v>
      </c>
      <c r="H105" s="13">
        <f>IF(Data!$A98="","",IF(Data!G98=0,"",Data!G98))</f>
        <v>122500</v>
      </c>
      <c r="I105" s="13">
        <f>IF(Data!$A98="","",IF(Data!H98=0,"",Data!H98))</f>
        <v>122500</v>
      </c>
      <c r="J105" s="13">
        <f>IF(Data!$A98="","",IF(Data!I98=0,"",Data!I98))</f>
        <v>122500</v>
      </c>
      <c r="K105" s="13">
        <f>IF(Data!$A98="","",IF(Data!J98=0,"",Data!J98))</f>
        <v>24257.43</v>
      </c>
      <c r="L105" s="13">
        <f>IF(Data!$A98="","",IF(Data!K98=0,"",Data!K98))</f>
        <v>24257.4257</v>
      </c>
      <c r="M105" s="13">
        <f>IF(Data!$A98="","",IF(Data!L98=0,"",Data!L98))</f>
        <v>5.05</v>
      </c>
      <c r="N105" s="13">
        <f>IF(Data!$A98="","",IF(Data!M98=0,"",Data!M98))</f>
        <v>1776.25</v>
      </c>
    </row>
    <row r="106" spans="2:14" x14ac:dyDescent="0.25">
      <c r="B106" s="8" t="str">
        <f>IF(Data!$A99="","",Data!A99)</f>
        <v>Grand Isle</v>
      </c>
      <c r="C106" s="8" t="str">
        <f>IF(Data!$A99="","",IF(COUNTIF('GrandList Categories'!$A$2:$A$19,Data!B99)&gt;0,VLOOKUP(Data!B99,'GrandList Categories'!$A$2:$B$19,2),Data!B99))</f>
        <v>Miscellaneous</v>
      </c>
      <c r="D106" s="13">
        <f>IF(Data!$A99="","",IF(Data!C99=0,"",Data!C99))</f>
        <v>52</v>
      </c>
      <c r="E106" s="13">
        <f>IF(Data!$A99="","",IF(Data!D99=0,"",Data!D99))</f>
        <v>1</v>
      </c>
      <c r="F106" s="13">
        <f>IF(Data!$A99="","",IF(Data!E99=0,"",Data!E99))</f>
        <v>23</v>
      </c>
      <c r="G106" s="13">
        <f>IF(Data!$A99="","",IF(Data!F99=0,"",Data!F99))</f>
        <v>28</v>
      </c>
      <c r="H106" s="13">
        <f>IF(Data!$A99="","",IF(Data!G99=0,"",Data!G99))</f>
        <v>2585900</v>
      </c>
      <c r="I106" s="13">
        <f>IF(Data!$A99="","",IF(Data!H99=0,"",Data!H99))</f>
        <v>92353.57</v>
      </c>
      <c r="J106" s="13">
        <f>IF(Data!$A99="","",IF(Data!I99=0,"",Data!I99))</f>
        <v>59500</v>
      </c>
      <c r="K106" s="13">
        <f>IF(Data!$A99="","",IF(Data!J99=0,"",Data!J99))</f>
        <v>12022.16</v>
      </c>
      <c r="L106" s="13">
        <f>IF(Data!$A99="","",IF(Data!K99=0,"",Data!K99))</f>
        <v>32646.99</v>
      </c>
      <c r="M106" s="13">
        <f>IF(Data!$A99="","",IF(Data!L99=0,"",Data!L99))</f>
        <v>1.26</v>
      </c>
      <c r="N106" s="13">
        <f>IF(Data!$A99="","",IF(Data!M99=0,"",Data!M99))</f>
        <v>27021.05</v>
      </c>
    </row>
    <row r="107" spans="2:14" x14ac:dyDescent="0.25">
      <c r="B107" s="8" t="str">
        <f>IF(Data!$A100="","",Data!A100)</f>
        <v>Grand Isle</v>
      </c>
      <c r="C107" s="8" t="str">
        <f>IF(Data!$A100="","",IF(COUNTIF('GrandList Categories'!$A$2:$A$19,Data!B100)&gt;0,VLOOKUP(Data!B100,'GrandList Categories'!$A$2:$B$19,2),Data!B100))</f>
        <v>Grand Isle: Summary</v>
      </c>
      <c r="D107" s="13">
        <f>IF(Data!$A100="","",IF(Data!C100=0,"",Data!C100))</f>
        <v>508</v>
      </c>
      <c r="E107" s="13">
        <f>IF(Data!$A100="","",IF(Data!D100=0,"",Data!D100))</f>
        <v>2</v>
      </c>
      <c r="F107" s="13">
        <f>IF(Data!$A100="","",IF(Data!E100=0,"",Data!E100))</f>
        <v>253</v>
      </c>
      <c r="G107" s="13">
        <f>IF(Data!$A100="","",IF(Data!F100=0,"",Data!F100))</f>
        <v>253</v>
      </c>
      <c r="H107" s="13">
        <f>IF(Data!$A100="","",IF(Data!G100=0,"",Data!G100))</f>
        <v>64156807.740000002</v>
      </c>
      <c r="I107" s="13" t="str">
        <f>IF(Data!$A100="","",IF(Data!H100=0,"",Data!H100))</f>
        <v/>
      </c>
      <c r="J107" s="13" t="str">
        <f>IF(Data!$A100="","",IF(Data!I100=0,"",Data!I100))</f>
        <v/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781509.55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Residential under 6 acres</v>
      </c>
      <c r="D108" s="13">
        <f>IF(Data!$A101="","",IF(Data!C101=0,"",Data!C101))</f>
        <v>576</v>
      </c>
      <c r="E108" s="13" t="str">
        <f>IF(Data!$A101="","",IF(Data!D101=0,"",Data!D101))</f>
        <v/>
      </c>
      <c r="F108" s="13">
        <f>IF(Data!$A101="","",IF(Data!E101=0,"",Data!E101))</f>
        <v>237</v>
      </c>
      <c r="G108" s="13">
        <f>IF(Data!$A101="","",IF(Data!F101=0,"",Data!F101))</f>
        <v>339</v>
      </c>
      <c r="H108" s="13">
        <f>IF(Data!$A101="","",IF(Data!G101=0,"",Data!G101))</f>
        <v>96776129.939999998</v>
      </c>
      <c r="I108" s="13">
        <f>IF(Data!$A101="","",IF(Data!H101=0,"",Data!H101))</f>
        <v>285475.31</v>
      </c>
      <c r="J108" s="13">
        <f>IF(Data!$A101="","",IF(Data!I101=0,"",Data!I101))</f>
        <v>225000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1170461.9099999999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Residential 6 or more acres</v>
      </c>
      <c r="D109" s="13">
        <f>IF(Data!$A102="","",IF(Data!C102=0,"",Data!C102))</f>
        <v>275</v>
      </c>
      <c r="E109" s="13" t="str">
        <f>IF(Data!$A102="","",IF(Data!D102=0,"",Data!D102))</f>
        <v/>
      </c>
      <c r="F109" s="13">
        <f>IF(Data!$A102="","",IF(Data!E102=0,"",Data!E102))</f>
        <v>143</v>
      </c>
      <c r="G109" s="13">
        <f>IF(Data!$A102="","",IF(Data!F102=0,"",Data!F102))</f>
        <v>132</v>
      </c>
      <c r="H109" s="13">
        <f>IF(Data!$A102="","",IF(Data!G102=0,"",Data!G102))</f>
        <v>46618934.380000003</v>
      </c>
      <c r="I109" s="13">
        <f>IF(Data!$A102="","",IF(Data!H102=0,"",Data!H102))</f>
        <v>353173.75</v>
      </c>
      <c r="J109" s="13">
        <f>IF(Data!$A102="","",IF(Data!I102=0,"",Data!I102))</f>
        <v>253000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586641.80000000005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Mobile Home no land</v>
      </c>
      <c r="D110" s="13">
        <f>IF(Data!$A103="","",IF(Data!C103=0,"",Data!C103))</f>
        <v>36</v>
      </c>
      <c r="E110" s="13" t="str">
        <f>IF(Data!$A103="","",IF(Data!D103=0,"",Data!D103))</f>
        <v/>
      </c>
      <c r="F110" s="13">
        <f>IF(Data!$A103="","",IF(Data!E103=0,"",Data!E103))</f>
        <v>14</v>
      </c>
      <c r="G110" s="13">
        <f>IF(Data!$A103="","",IF(Data!F103=0,"",Data!F103))</f>
        <v>22</v>
      </c>
      <c r="H110" s="13">
        <f>IF(Data!$A103="","",IF(Data!G103=0,"",Data!G103))</f>
        <v>754378.86</v>
      </c>
      <c r="I110" s="13">
        <f>IF(Data!$A103="","",IF(Data!H103=0,"",Data!H103))</f>
        <v>34289.949999999997</v>
      </c>
      <c r="J110" s="13">
        <f>IF(Data!$A103="","",IF(Data!I103=0,"",Data!I103))</f>
        <v>20500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5938.95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Mobile Home with land</v>
      </c>
      <c r="D111" s="13">
        <f>IF(Data!$A104="","",IF(Data!C104=0,"",Data!C104))</f>
        <v>50</v>
      </c>
      <c r="E111" s="13" t="str">
        <f>IF(Data!$A104="","",IF(Data!D104=0,"",Data!D104))</f>
        <v/>
      </c>
      <c r="F111" s="13">
        <f>IF(Data!$A104="","",IF(Data!E104=0,"",Data!E104))</f>
        <v>29</v>
      </c>
      <c r="G111" s="13">
        <f>IF(Data!$A104="","",IF(Data!F104=0,"",Data!F104))</f>
        <v>21</v>
      </c>
      <c r="H111" s="13">
        <f>IF(Data!$A104="","",IF(Data!G104=0,"",Data!G104))</f>
        <v>2455136</v>
      </c>
      <c r="I111" s="13">
        <f>IF(Data!$A104="","",IF(Data!H104=0,"",Data!H104))</f>
        <v>116911.24</v>
      </c>
      <c r="J111" s="13">
        <f>IF(Data!$A104="","",IF(Data!I104=0,"",Data!I104))</f>
        <v>98000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24752.82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Seasonal under 6 acres</v>
      </c>
      <c r="D112" s="13">
        <f>IF(Data!$A105="","",IF(Data!C105=0,"",Data!C105))</f>
        <v>40</v>
      </c>
      <c r="E112" s="13" t="str">
        <f>IF(Data!$A105="","",IF(Data!D105=0,"",Data!D105))</f>
        <v/>
      </c>
      <c r="F112" s="13">
        <f>IF(Data!$A105="","",IF(Data!E105=0,"",Data!E105))</f>
        <v>18</v>
      </c>
      <c r="G112" s="13">
        <f>IF(Data!$A105="","",IF(Data!F105=0,"",Data!F105))</f>
        <v>22</v>
      </c>
      <c r="H112" s="13">
        <f>IF(Data!$A105="","",IF(Data!G105=0,"",Data!G105))</f>
        <v>3348426.09</v>
      </c>
      <c r="I112" s="13">
        <f>IF(Data!$A105="","",IF(Data!H105=0,"",Data!H105))</f>
        <v>152201.19</v>
      </c>
      <c r="J112" s="13">
        <f>IF(Data!$A105="","",IF(Data!I105=0,"",Data!I105))</f>
        <v>117600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43429.45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Seasonal 6 or more acres</v>
      </c>
      <c r="D113" s="13">
        <f>IF(Data!$A106="","",IF(Data!C106=0,"",Data!C106))</f>
        <v>25</v>
      </c>
      <c r="E113" s="13" t="str">
        <f>IF(Data!$A106="","",IF(Data!D106=0,"",Data!D106))</f>
        <v/>
      </c>
      <c r="F113" s="13">
        <f>IF(Data!$A106="","",IF(Data!E106=0,"",Data!E106))</f>
        <v>9</v>
      </c>
      <c r="G113" s="13">
        <f>IF(Data!$A106="","",IF(Data!F106=0,"",Data!F106))</f>
        <v>16</v>
      </c>
      <c r="H113" s="13">
        <f>IF(Data!$A106="","",IF(Data!G106=0,"",Data!G106))</f>
        <v>2300600</v>
      </c>
      <c r="I113" s="13">
        <f>IF(Data!$A106="","",IF(Data!H106=0,"",Data!H106))</f>
        <v>143787.5</v>
      </c>
      <c r="J113" s="13">
        <f>IF(Data!$A106="","",IF(Data!I106=0,"",Data!I106))</f>
        <v>88400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27438.35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Commercial</v>
      </c>
      <c r="D114" s="13">
        <f>IF(Data!$A107="","",IF(Data!C107=0,"",Data!C107))</f>
        <v>93</v>
      </c>
      <c r="E114" s="13" t="str">
        <f>IF(Data!$A107="","",IF(Data!D107=0,"",Data!D107))</f>
        <v/>
      </c>
      <c r="F114" s="13">
        <f>IF(Data!$A107="","",IF(Data!E107=0,"",Data!E107))</f>
        <v>45</v>
      </c>
      <c r="G114" s="13">
        <f>IF(Data!$A107="","",IF(Data!F107=0,"",Data!F107))</f>
        <v>48</v>
      </c>
      <c r="H114" s="13">
        <f>IF(Data!$A107="","",IF(Data!G107=0,"",Data!G107))</f>
        <v>25275569</v>
      </c>
      <c r="I114" s="13">
        <f>IF(Data!$A107="","",IF(Data!H107=0,"",Data!H107))</f>
        <v>526574.35</v>
      </c>
      <c r="J114" s="13">
        <f>IF(Data!$A107="","",IF(Data!I107=0,"",Data!I107))</f>
        <v>189469.5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349939.71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Commercial Apartment</v>
      </c>
      <c r="D115" s="13">
        <f>IF(Data!$A108="","",IF(Data!C108=0,"",Data!C108))</f>
        <v>12</v>
      </c>
      <c r="E115" s="13" t="str">
        <f>IF(Data!$A108="","",IF(Data!D108=0,"",Data!D108))</f>
        <v/>
      </c>
      <c r="F115" s="13">
        <f>IF(Data!$A108="","",IF(Data!E108=0,"",Data!E108))</f>
        <v>5</v>
      </c>
      <c r="G115" s="13">
        <f>IF(Data!$A108="","",IF(Data!F108=0,"",Data!F108))</f>
        <v>7</v>
      </c>
      <c r="H115" s="13">
        <f>IF(Data!$A108="","",IF(Data!G108=0,"",Data!G108))</f>
        <v>2395375</v>
      </c>
      <c r="I115" s="13">
        <f>IF(Data!$A108="","",IF(Data!H108=0,"",Data!H108))</f>
        <v>342196.43</v>
      </c>
      <c r="J115" s="13">
        <f>IF(Data!$A108="","",IF(Data!I108=0,"",Data!I108))</f>
        <v>385015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33250.32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Industrial</v>
      </c>
      <c r="D116" s="13">
        <f>IF(Data!$A109="","",IF(Data!C109=0,"",Data!C109))</f>
        <v>5</v>
      </c>
      <c r="E116" s="13" t="str">
        <f>IF(Data!$A109="","",IF(Data!D109=0,"",Data!D109))</f>
        <v/>
      </c>
      <c r="F116" s="13">
        <f>IF(Data!$A109="","",IF(Data!E109=0,"",Data!E109))</f>
        <v>3</v>
      </c>
      <c r="G116" s="13">
        <f>IF(Data!$A109="","",IF(Data!F109=0,"",Data!F109))</f>
        <v>2</v>
      </c>
      <c r="H116" s="13">
        <f>IF(Data!$A109="","",IF(Data!G109=0,"",Data!G109))</f>
        <v>2064316</v>
      </c>
      <c r="I116" s="13">
        <f>IF(Data!$A109="","",IF(Data!H109=0,"",Data!H109))</f>
        <v>1032158</v>
      </c>
      <c r="J116" s="13">
        <f>IF(Data!$A109="","",IF(Data!I109=0,"",Data!I109))</f>
        <v>1032158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29932.58</v>
      </c>
    </row>
    <row r="117" spans="2:14" x14ac:dyDescent="0.25">
      <c r="B117" s="8" t="str">
        <f>IF(Data!$A110="","",Data!A110)</f>
        <v>Lamoille</v>
      </c>
      <c r="C117" s="8" t="str">
        <f>IF(Data!$A110="","",IF(COUNTIF('GrandList Categories'!$A$2:$A$19,Data!B110)&gt;0,VLOOKUP(Data!B110,'GrandList Categories'!$A$2:$B$19,2),Data!B110))</f>
        <v>Utilities Electric</v>
      </c>
      <c r="D117" s="13">
        <f>IF(Data!$A110="","",IF(Data!C110=0,"",Data!C110))</f>
        <v>1</v>
      </c>
      <c r="E117" s="13" t="str">
        <f>IF(Data!$A110="","",IF(Data!D110=0,"",Data!D110))</f>
        <v/>
      </c>
      <c r="F117" s="13">
        <f>IF(Data!$A110="","",IF(Data!E110=0,"",Data!E110))</f>
        <v>1</v>
      </c>
      <c r="G117" s="13" t="str">
        <f>IF(Data!$A110="","",IF(Data!F110=0,"",Data!F110))</f>
        <v/>
      </c>
      <c r="H117" s="13" t="str">
        <f>IF(Data!$A110="","",IF(Data!G110=0,"",Data!G110))</f>
        <v/>
      </c>
      <c r="I117" s="13" t="str">
        <f>IF(Data!$A110="","",IF(Data!H110=0,"",Data!H110))</f>
        <v/>
      </c>
      <c r="J117" s="13" t="str">
        <f>IF(Data!$A110="","",IF(Data!I110=0,"",Data!I110))</f>
        <v/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 t="str">
        <f>IF(Data!$A110="","",IF(Data!M110=0,"",Data!M110))</f>
        <v/>
      </c>
    </row>
    <row r="118" spans="2:14" x14ac:dyDescent="0.25">
      <c r="B118" s="8" t="str">
        <f>IF(Data!$A111="","",Data!A111)</f>
        <v>Lamoille</v>
      </c>
      <c r="C118" s="8" t="str">
        <f>IF(Data!$A111="","",IF(COUNTIF('GrandList Categories'!$A$2:$A$19,Data!B111)&gt;0,VLOOKUP(Data!B111,'GrandList Categories'!$A$2:$B$19,2),Data!B111))</f>
        <v>Utilities Other</v>
      </c>
      <c r="D118" s="13">
        <f>IF(Data!$A111="","",IF(Data!C111=0,"",Data!C111))</f>
        <v>2</v>
      </c>
      <c r="E118" s="13" t="str">
        <f>IF(Data!$A111="","",IF(Data!D111=0,"",Data!D111))</f>
        <v/>
      </c>
      <c r="F118" s="13">
        <f>IF(Data!$A111="","",IF(Data!E111=0,"",Data!E111))</f>
        <v>1</v>
      </c>
      <c r="G118" s="13">
        <f>IF(Data!$A111="","",IF(Data!F111=0,"",Data!F111))</f>
        <v>1</v>
      </c>
      <c r="H118" s="13">
        <f>IF(Data!$A111="","",IF(Data!G111=0,"",Data!G111))</f>
        <v>100000</v>
      </c>
      <c r="I118" s="13">
        <f>IF(Data!$A111="","",IF(Data!H111=0,"",Data!H111))</f>
        <v>100000</v>
      </c>
      <c r="J118" s="13">
        <f>IF(Data!$A111="","",IF(Data!I111=0,"",Data!I111))</f>
        <v>100000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1450</v>
      </c>
    </row>
    <row r="119" spans="2:14" x14ac:dyDescent="0.25">
      <c r="B119" s="8" t="str">
        <f>IF(Data!$A112="","",Data!A112)</f>
        <v>Lamoille</v>
      </c>
      <c r="C119" s="8" t="str">
        <f>IF(Data!$A112="","",IF(COUNTIF('GrandList Categories'!$A$2:$A$19,Data!B112)&gt;0,VLOOKUP(Data!B112,'GrandList Categories'!$A$2:$B$19,2),Data!B112))</f>
        <v>Farms</v>
      </c>
      <c r="D119" s="13">
        <f>IF(Data!$A112="","",IF(Data!C112=0,"",Data!C112))</f>
        <v>6</v>
      </c>
      <c r="E119" s="13" t="str">
        <f>IF(Data!$A112="","",IF(Data!D112=0,"",Data!D112))</f>
        <v/>
      </c>
      <c r="F119" s="13">
        <f>IF(Data!$A112="","",IF(Data!E112=0,"",Data!E112))</f>
        <v>2</v>
      </c>
      <c r="G119" s="13">
        <f>IF(Data!$A112="","",IF(Data!F112=0,"",Data!F112))</f>
        <v>4</v>
      </c>
      <c r="H119" s="13">
        <f>IF(Data!$A112="","",IF(Data!G112=0,"",Data!G112))</f>
        <v>1360000</v>
      </c>
      <c r="I119" s="13">
        <f>IF(Data!$A112="","",IF(Data!H112=0,"",Data!H112))</f>
        <v>340000</v>
      </c>
      <c r="J119" s="13">
        <f>IF(Data!$A112="","",IF(Data!I112=0,"",Data!I112))</f>
        <v>100000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17820</v>
      </c>
    </row>
    <row r="120" spans="2:14" x14ac:dyDescent="0.25">
      <c r="B120" s="8" t="str">
        <f>IF(Data!$A113="","",Data!A113)</f>
        <v>Lamoille</v>
      </c>
      <c r="C120" s="8" t="str">
        <f>IF(Data!$A113="","",IF(COUNTIF('GrandList Categories'!$A$2:$A$19,Data!B113)&gt;0,VLOOKUP(Data!B113,'GrandList Categories'!$A$2:$B$19,2),Data!B113))</f>
        <v>Other (Usually Condos)</v>
      </c>
      <c r="D120" s="13">
        <f>IF(Data!$A113="","",IF(Data!C113=0,"",Data!C113))</f>
        <v>492</v>
      </c>
      <c r="E120" s="13" t="str">
        <f>IF(Data!$A113="","",IF(Data!D113=0,"",Data!D113))</f>
        <v/>
      </c>
      <c r="F120" s="13">
        <f>IF(Data!$A113="","",IF(Data!E113=0,"",Data!E113))</f>
        <v>97</v>
      </c>
      <c r="G120" s="13">
        <f>IF(Data!$A113="","",IF(Data!F113=0,"",Data!F113))</f>
        <v>395</v>
      </c>
      <c r="H120" s="13">
        <f>IF(Data!$A113="","",IF(Data!G113=0,"",Data!G113))</f>
        <v>45814626.770000003</v>
      </c>
      <c r="I120" s="13">
        <f>IF(Data!$A113="","",IF(Data!H113=0,"",Data!H113))</f>
        <v>115986.4</v>
      </c>
      <c r="J120" s="13">
        <f>IF(Data!$A113="","",IF(Data!I113=0,"",Data!I113))</f>
        <v>9660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637313.54</v>
      </c>
    </row>
    <row r="121" spans="2:14" x14ac:dyDescent="0.25">
      <c r="B121" s="8" t="str">
        <f>IF(Data!$A114="","",Data!A114)</f>
        <v>Lamoille</v>
      </c>
      <c r="C121" s="8" t="str">
        <f>IF(Data!$A114="","",IF(COUNTIF('GrandList Categories'!$A$2:$A$19,Data!B114)&gt;0,VLOOKUP(Data!B114,'GrandList Categories'!$A$2:$B$19,2),Data!B114))</f>
        <v>Woodland</v>
      </c>
      <c r="D121" s="13">
        <f>IF(Data!$A114="","",IF(Data!C114=0,"",Data!C114))</f>
        <v>54</v>
      </c>
      <c r="E121" s="13" t="str">
        <f>IF(Data!$A114="","",IF(Data!D114=0,"",Data!D114))</f>
        <v/>
      </c>
      <c r="F121" s="13">
        <f>IF(Data!$A114="","",IF(Data!E114=0,"",Data!E114))</f>
        <v>31</v>
      </c>
      <c r="G121" s="13">
        <f>IF(Data!$A114="","",IF(Data!F114=0,"",Data!F114))</f>
        <v>23</v>
      </c>
      <c r="H121" s="13">
        <f>IF(Data!$A114="","",IF(Data!G114=0,"",Data!G114))</f>
        <v>2070650</v>
      </c>
      <c r="I121" s="13">
        <f>IF(Data!$A114="","",IF(Data!H114=0,"",Data!H114))</f>
        <v>90028.26</v>
      </c>
      <c r="J121" s="13">
        <f>IF(Data!$A114="","",IF(Data!I114=0,"",Data!I114))</f>
        <v>67500</v>
      </c>
      <c r="K121" s="13">
        <f>IF(Data!$A114="","",IF(Data!J114=0,"",Data!J114))</f>
        <v>1458.9</v>
      </c>
      <c r="L121" s="13">
        <f>IF(Data!$A114="","",IF(Data!K114=0,"",Data!K114))</f>
        <v>2481.7518</v>
      </c>
      <c r="M121" s="13">
        <f>IF(Data!$A114="","",IF(Data!L114=0,"",Data!L114))</f>
        <v>10.9</v>
      </c>
      <c r="N121" s="13">
        <f>IF(Data!$A114="","",IF(Data!M114=0,"",Data!M114))</f>
        <v>19640.689999999999</v>
      </c>
    </row>
    <row r="122" spans="2:14" x14ac:dyDescent="0.25">
      <c r="B122" s="8" t="str">
        <f>IF(Data!$A115="","",Data!A115)</f>
        <v>Lamoille</v>
      </c>
      <c r="C122" s="8" t="str">
        <f>IF(Data!$A115="","",IF(COUNTIF('GrandList Categories'!$A$2:$A$19,Data!B115)&gt;0,VLOOKUP(Data!B115,'GrandList Categories'!$A$2:$B$19,2),Data!B115))</f>
        <v>Miscellaneous</v>
      </c>
      <c r="D122" s="13">
        <f>IF(Data!$A115="","",IF(Data!C115=0,"",Data!C115))</f>
        <v>110</v>
      </c>
      <c r="E122" s="13" t="str">
        <f>IF(Data!$A115="","",IF(Data!D115=0,"",Data!D115))</f>
        <v/>
      </c>
      <c r="F122" s="13">
        <f>IF(Data!$A115="","",IF(Data!E115=0,"",Data!E115))</f>
        <v>48</v>
      </c>
      <c r="G122" s="13">
        <f>IF(Data!$A115="","",IF(Data!F115=0,"",Data!F115))</f>
        <v>62</v>
      </c>
      <c r="H122" s="13">
        <f>IF(Data!$A115="","",IF(Data!G115=0,"",Data!G115))</f>
        <v>14441484.76</v>
      </c>
      <c r="I122" s="13">
        <f>IF(Data!$A115="","",IF(Data!H115=0,"",Data!H115))</f>
        <v>232927.17</v>
      </c>
      <c r="J122" s="13">
        <f>IF(Data!$A115="","",IF(Data!I115=0,"",Data!I115))</f>
        <v>77500</v>
      </c>
      <c r="K122" s="13">
        <f>IF(Data!$A115="","",IF(Data!J115=0,"",Data!J115))</f>
        <v>6490.47</v>
      </c>
      <c r="L122" s="13">
        <f>IF(Data!$A115="","",IF(Data!K115=0,"",Data!K115))</f>
        <v>14913.13</v>
      </c>
      <c r="M122" s="13">
        <f>IF(Data!$A115="","",IF(Data!L115=0,"",Data!L115))</f>
        <v>4.0999999999999996</v>
      </c>
      <c r="N122" s="13">
        <f>IF(Data!$A115="","",IF(Data!M115=0,"",Data!M115))</f>
        <v>120104.35</v>
      </c>
    </row>
    <row r="123" spans="2:14" x14ac:dyDescent="0.25">
      <c r="B123" s="8" t="str">
        <f>IF(Data!$A116="","",Data!A116)</f>
        <v>Lamoille</v>
      </c>
      <c r="C123" s="8" t="str">
        <f>IF(Data!$A116="","",IF(COUNTIF('GrandList Categories'!$A$2:$A$19,Data!B116)&gt;0,VLOOKUP(Data!B116,'GrandList Categories'!$A$2:$B$19,2),Data!B116))</f>
        <v>Timeshare Properties</v>
      </c>
      <c r="D123" s="13">
        <f>IF(Data!$A116="","",IF(Data!C116=0,"",Data!C116))</f>
        <v>707</v>
      </c>
      <c r="E123" s="13" t="str">
        <f>IF(Data!$A116="","",IF(Data!D116=0,"",Data!D116))</f>
        <v/>
      </c>
      <c r="F123" s="13">
        <f>IF(Data!$A116="","",IF(Data!E116=0,"",Data!E116))</f>
        <v>707</v>
      </c>
      <c r="G123" s="13" t="str">
        <f>IF(Data!$A116="","",IF(Data!F116=0,"",Data!F116))</f>
        <v/>
      </c>
      <c r="H123" s="13" t="str">
        <f>IF(Data!$A116="","",IF(Data!G116=0,"",Data!G116))</f>
        <v/>
      </c>
      <c r="I123" s="13" t="str">
        <f>IF(Data!$A116="","",IF(Data!H116=0,"",Data!H116))</f>
        <v/>
      </c>
      <c r="J123" s="13" t="str">
        <f>IF(Data!$A116="","",IF(Data!I116=0,"",Data!I116))</f>
        <v/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87380.53</v>
      </c>
    </row>
    <row r="124" spans="2:14" x14ac:dyDescent="0.25">
      <c r="B124" s="8" t="str">
        <f>IF(Data!$A117="","",Data!A117)</f>
        <v>Lamoille</v>
      </c>
      <c r="C124" s="8" t="str">
        <f>IF(Data!$A117="","",IF(COUNTIF('GrandList Categories'!$A$2:$A$19,Data!B117)&gt;0,VLOOKUP(Data!B117,'GrandList Categories'!$A$2:$B$19,2),Data!B117))</f>
        <v>Lamoille: Summary</v>
      </c>
      <c r="D124" s="13">
        <f>IF(Data!$A117="","",IF(Data!C117=0,"",Data!C117))</f>
        <v>2484</v>
      </c>
      <c r="E124" s="13" t="str">
        <f>IF(Data!$A117="","",IF(Data!D117=0,"",Data!D117))</f>
        <v/>
      </c>
      <c r="F124" s="13">
        <f>IF(Data!$A117="","",IF(Data!E117=0,"",Data!E117))</f>
        <v>1390</v>
      </c>
      <c r="G124" s="13">
        <f>IF(Data!$A117="","",IF(Data!F117=0,"",Data!F117))</f>
        <v>1094</v>
      </c>
      <c r="H124" s="13">
        <f>IF(Data!$A117="","",IF(Data!G117=0,"",Data!G117))</f>
        <v>245775626.80000001</v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3155495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Residential under 6 acres</v>
      </c>
      <c r="D125" s="13">
        <f>IF(Data!$A118="","",IF(Data!C118=0,"",Data!C118))</f>
        <v>481</v>
      </c>
      <c r="E125" s="13">
        <f>IF(Data!$A118="","",IF(Data!D118=0,"",Data!D118))</f>
        <v>5</v>
      </c>
      <c r="F125" s="13">
        <f>IF(Data!$A118="","",IF(Data!E118=0,"",Data!E118))</f>
        <v>198</v>
      </c>
      <c r="G125" s="13">
        <f>IF(Data!$A118="","",IF(Data!F118=0,"",Data!F118))</f>
        <v>278</v>
      </c>
      <c r="H125" s="13">
        <f>IF(Data!$A118="","",IF(Data!G118=0,"",Data!G118))</f>
        <v>43730392.859999999</v>
      </c>
      <c r="I125" s="13">
        <f>IF(Data!$A118="","",IF(Data!H118=0,"",Data!H118))</f>
        <v>157303.57</v>
      </c>
      <c r="J125" s="13">
        <f>IF(Data!$A118="","",IF(Data!I118=0,"",Data!I118))</f>
        <v>155500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443215.87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Residential 6 or more acres</v>
      </c>
      <c r="D126" s="13">
        <f>IF(Data!$A119="","",IF(Data!C119=0,"",Data!C119))</f>
        <v>353</v>
      </c>
      <c r="E126" s="13">
        <f>IF(Data!$A119="","",IF(Data!D119=0,"",Data!D119))</f>
        <v>1</v>
      </c>
      <c r="F126" s="13">
        <f>IF(Data!$A119="","",IF(Data!E119=0,"",Data!E119))</f>
        <v>179</v>
      </c>
      <c r="G126" s="13">
        <f>IF(Data!$A119="","",IF(Data!F119=0,"",Data!F119))</f>
        <v>173</v>
      </c>
      <c r="H126" s="13">
        <f>IF(Data!$A119="","",IF(Data!G119=0,"",Data!G119))</f>
        <v>43887038.130000003</v>
      </c>
      <c r="I126" s="13">
        <f>IF(Data!$A119="","",IF(Data!H119=0,"",Data!H119))</f>
        <v>253682.3</v>
      </c>
      <c r="J126" s="13">
        <f>IF(Data!$A119="","",IF(Data!I119=0,"",Data!I119))</f>
        <v>180000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440954.07</v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Mobile Home no land</v>
      </c>
      <c r="D127" s="13">
        <f>IF(Data!$A120="","",IF(Data!C120=0,"",Data!C120))</f>
        <v>17</v>
      </c>
      <c r="E127" s="13" t="str">
        <f>IF(Data!$A120="","",IF(Data!D120=0,"",Data!D120))</f>
        <v/>
      </c>
      <c r="F127" s="13">
        <f>IF(Data!$A120="","",IF(Data!E120=0,"",Data!E120))</f>
        <v>5</v>
      </c>
      <c r="G127" s="13">
        <f>IF(Data!$A120="","",IF(Data!F120=0,"",Data!F120))</f>
        <v>12</v>
      </c>
      <c r="H127" s="13">
        <f>IF(Data!$A120="","",IF(Data!G120=0,"",Data!G120))</f>
        <v>316800</v>
      </c>
      <c r="I127" s="13">
        <f>IF(Data!$A120="","",IF(Data!H120=0,"",Data!H120))</f>
        <v>26400</v>
      </c>
      <c r="J127" s="13">
        <f>IF(Data!$A120="","",IF(Data!I120=0,"",Data!I120))</f>
        <v>16500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1387.75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Mobile Home with land</v>
      </c>
      <c r="D128" s="13">
        <f>IF(Data!$A121="","",IF(Data!C121=0,"",Data!C121))</f>
        <v>64</v>
      </c>
      <c r="E128" s="13" t="str">
        <f>IF(Data!$A121="","",IF(Data!D121=0,"",Data!D121))</f>
        <v/>
      </c>
      <c r="F128" s="13">
        <f>IF(Data!$A121="","",IF(Data!E121=0,"",Data!E121))</f>
        <v>23</v>
      </c>
      <c r="G128" s="13">
        <f>IF(Data!$A121="","",IF(Data!F121=0,"",Data!F121))</f>
        <v>41</v>
      </c>
      <c r="H128" s="13">
        <f>IF(Data!$A121="","",IF(Data!G121=0,"",Data!G121))</f>
        <v>3630783.13</v>
      </c>
      <c r="I128" s="13">
        <f>IF(Data!$A121="","",IF(Data!H121=0,"",Data!H121))</f>
        <v>88555.69</v>
      </c>
      <c r="J128" s="13">
        <f>IF(Data!$A121="","",IF(Data!I121=0,"",Data!I121))</f>
        <v>89000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26453.84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Seasonal under 6 acres</v>
      </c>
      <c r="D129" s="13">
        <f>IF(Data!$A122="","",IF(Data!C122=0,"",Data!C122))</f>
        <v>17</v>
      </c>
      <c r="E129" s="13" t="str">
        <f>IF(Data!$A122="","",IF(Data!D122=0,"",Data!D122))</f>
        <v/>
      </c>
      <c r="F129" s="13">
        <f>IF(Data!$A122="","",IF(Data!E122=0,"",Data!E122))</f>
        <v>8</v>
      </c>
      <c r="G129" s="13">
        <f>IF(Data!$A122="","",IF(Data!F122=0,"",Data!F122))</f>
        <v>9</v>
      </c>
      <c r="H129" s="13">
        <f>IF(Data!$A122="","",IF(Data!G122=0,"",Data!G122))</f>
        <v>526571.37</v>
      </c>
      <c r="I129" s="13">
        <f>IF(Data!$A122="","",IF(Data!H122=0,"",Data!H122))</f>
        <v>58507.93</v>
      </c>
      <c r="J129" s="13">
        <f>IF(Data!$A122="","",IF(Data!I122=0,"",Data!I122))</f>
        <v>35000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7255.29</v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Seasonal 6 or more acres</v>
      </c>
      <c r="D130" s="13">
        <f>IF(Data!$A123="","",IF(Data!C123=0,"",Data!C123))</f>
        <v>47</v>
      </c>
      <c r="E130" s="13" t="str">
        <f>IF(Data!$A123="","",IF(Data!D123=0,"",Data!D123))</f>
        <v/>
      </c>
      <c r="F130" s="13">
        <f>IF(Data!$A123="","",IF(Data!E123=0,"",Data!E123))</f>
        <v>26</v>
      </c>
      <c r="G130" s="13">
        <f>IF(Data!$A123="","",IF(Data!F123=0,"",Data!F123))</f>
        <v>21</v>
      </c>
      <c r="H130" s="13">
        <f>IF(Data!$A123="","",IF(Data!G123=0,"",Data!G123))</f>
        <v>2404650</v>
      </c>
      <c r="I130" s="13">
        <f>IF(Data!$A123="","",IF(Data!H123=0,"",Data!H123))</f>
        <v>114507.14</v>
      </c>
      <c r="J130" s="13">
        <f>IF(Data!$A123="","",IF(Data!I123=0,"",Data!I123))</f>
        <v>120000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27855.79</v>
      </c>
    </row>
    <row r="131" spans="2:14" x14ac:dyDescent="0.25">
      <c r="B131" s="8" t="str">
        <f>IF(Data!$A124="","",Data!A124)</f>
        <v>Orange</v>
      </c>
      <c r="C131" s="8" t="str">
        <f>IF(Data!$A124="","",IF(COUNTIF('GrandList Categories'!$A$2:$A$19,Data!B124)&gt;0,VLOOKUP(Data!B124,'GrandList Categories'!$A$2:$B$19,2),Data!B124))</f>
        <v>Commercial</v>
      </c>
      <c r="D131" s="13">
        <f>IF(Data!$A124="","",IF(Data!C124=0,"",Data!C124))</f>
        <v>43</v>
      </c>
      <c r="E131" s="13">
        <f>IF(Data!$A124="","",IF(Data!D124=0,"",Data!D124))</f>
        <v>2</v>
      </c>
      <c r="F131" s="13">
        <f>IF(Data!$A124="","",IF(Data!E124=0,"",Data!E124))</f>
        <v>18</v>
      </c>
      <c r="G131" s="13">
        <f>IF(Data!$A124="","",IF(Data!F124=0,"",Data!F124))</f>
        <v>23</v>
      </c>
      <c r="H131" s="13">
        <f>IF(Data!$A124="","",IF(Data!G124=0,"",Data!G124))</f>
        <v>4852458</v>
      </c>
      <c r="I131" s="13">
        <f>IF(Data!$A124="","",IF(Data!H124=0,"",Data!H124))</f>
        <v>210976.43</v>
      </c>
      <c r="J131" s="13">
        <f>IF(Data!$A124="","",IF(Data!I124=0,"",Data!I124))</f>
        <v>150000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68998.86</v>
      </c>
    </row>
    <row r="132" spans="2:14" x14ac:dyDescent="0.25">
      <c r="B132" s="8" t="str">
        <f>IF(Data!$A125="","",Data!A125)</f>
        <v>Orange</v>
      </c>
      <c r="C132" s="8" t="str">
        <f>IF(Data!$A125="","",IF(COUNTIF('GrandList Categories'!$A$2:$A$19,Data!B125)&gt;0,VLOOKUP(Data!B125,'GrandList Categories'!$A$2:$B$19,2),Data!B125))</f>
        <v>Commercial Apartment</v>
      </c>
      <c r="D132" s="13">
        <f>IF(Data!$A125="","",IF(Data!C125=0,"",Data!C125))</f>
        <v>4</v>
      </c>
      <c r="E132" s="13" t="str">
        <f>IF(Data!$A125="","",IF(Data!D125=0,"",Data!D125))</f>
        <v/>
      </c>
      <c r="F132" s="13" t="str">
        <f>IF(Data!$A125="","",IF(Data!E125=0,"",Data!E125))</f>
        <v/>
      </c>
      <c r="G132" s="13">
        <f>IF(Data!$A125="","",IF(Data!F125=0,"",Data!F125))</f>
        <v>4</v>
      </c>
      <c r="H132" s="13">
        <f>IF(Data!$A125="","",IF(Data!G125=0,"",Data!G125))</f>
        <v>920000</v>
      </c>
      <c r="I132" s="13">
        <f>IF(Data!$A125="","",IF(Data!H125=0,"",Data!H125))</f>
        <v>230000</v>
      </c>
      <c r="J132" s="13">
        <f>IF(Data!$A125="","",IF(Data!I125=0,"",Data!I125))</f>
        <v>205000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13340</v>
      </c>
    </row>
    <row r="133" spans="2:14" x14ac:dyDescent="0.25">
      <c r="B133" s="8" t="str">
        <f>IF(Data!$A126="","",Data!A126)</f>
        <v>Orange</v>
      </c>
      <c r="C133" s="8" t="str">
        <f>IF(Data!$A126="","",IF(COUNTIF('GrandList Categories'!$A$2:$A$19,Data!B126)&gt;0,VLOOKUP(Data!B126,'GrandList Categories'!$A$2:$B$19,2),Data!B126))</f>
        <v>Utilities Other</v>
      </c>
      <c r="D133" s="13">
        <f>IF(Data!$A126="","",IF(Data!C126=0,"",Data!C126))</f>
        <v>2</v>
      </c>
      <c r="E133" s="13" t="str">
        <f>IF(Data!$A126="","",IF(Data!D126=0,"",Data!D126))</f>
        <v/>
      </c>
      <c r="F133" s="13">
        <f>IF(Data!$A126="","",IF(Data!E126=0,"",Data!E126))</f>
        <v>2</v>
      </c>
      <c r="G133" s="13" t="str">
        <f>IF(Data!$A126="","",IF(Data!F126=0,"",Data!F126))</f>
        <v/>
      </c>
      <c r="H133" s="13" t="str">
        <f>IF(Data!$A126="","",IF(Data!G126=0,"",Data!G126))</f>
        <v/>
      </c>
      <c r="I133" s="13" t="str">
        <f>IF(Data!$A126="","",IF(Data!H126=0,"",Data!H126))</f>
        <v/>
      </c>
      <c r="J133" s="13" t="str">
        <f>IF(Data!$A126="","",IF(Data!I126=0,"",Data!I126))</f>
        <v/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 t="str">
        <f>IF(Data!$A126="","",IF(Data!M126=0,"",Data!M126))</f>
        <v/>
      </c>
    </row>
    <row r="134" spans="2:14" x14ac:dyDescent="0.25">
      <c r="B134" s="8" t="str">
        <f>IF(Data!$A127="","",Data!A127)</f>
        <v>Orange</v>
      </c>
      <c r="C134" s="8" t="str">
        <f>IF(Data!$A127="","",IF(COUNTIF('GrandList Categories'!$A$2:$A$19,Data!B127)&gt;0,VLOOKUP(Data!B127,'GrandList Categories'!$A$2:$B$19,2),Data!B127))</f>
        <v>Farms</v>
      </c>
      <c r="D134" s="13">
        <f>IF(Data!$A127="","",IF(Data!C127=0,"",Data!C127))</f>
        <v>22</v>
      </c>
      <c r="E134" s="13" t="str">
        <f>IF(Data!$A127="","",IF(Data!D127=0,"",Data!D127))</f>
        <v/>
      </c>
      <c r="F134" s="13">
        <f>IF(Data!$A127="","",IF(Data!E127=0,"",Data!E127))</f>
        <v>11</v>
      </c>
      <c r="G134" s="13">
        <f>IF(Data!$A127="","",IF(Data!F127=0,"",Data!F127))</f>
        <v>11</v>
      </c>
      <c r="H134" s="13">
        <f>IF(Data!$A127="","",IF(Data!G127=0,"",Data!G127))</f>
        <v>1696603</v>
      </c>
      <c r="I134" s="13">
        <f>IF(Data!$A127="","",IF(Data!H127=0,"",Data!H127))</f>
        <v>154236.64000000001</v>
      </c>
      <c r="J134" s="13">
        <f>IF(Data!$A127="","",IF(Data!I127=0,"",Data!I127))</f>
        <v>175000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16059.74</v>
      </c>
    </row>
    <row r="135" spans="2:14" x14ac:dyDescent="0.25">
      <c r="B135" s="8" t="str">
        <f>IF(Data!$A128="","",Data!A128)</f>
        <v>Orange</v>
      </c>
      <c r="C135" s="8" t="str">
        <f>IF(Data!$A128="","",IF(COUNTIF('GrandList Categories'!$A$2:$A$19,Data!B128)&gt;0,VLOOKUP(Data!B128,'GrandList Categories'!$A$2:$B$19,2),Data!B128))</f>
        <v>Other (Usually Condos)</v>
      </c>
      <c r="D135" s="13">
        <f>IF(Data!$A128="","",IF(Data!C128=0,"",Data!C128))</f>
        <v>19</v>
      </c>
      <c r="E135" s="13">
        <f>IF(Data!$A128="","",IF(Data!D128=0,"",Data!D128))</f>
        <v>1</v>
      </c>
      <c r="F135" s="13">
        <f>IF(Data!$A128="","",IF(Data!E128=0,"",Data!E128))</f>
        <v>14</v>
      </c>
      <c r="G135" s="13">
        <f>IF(Data!$A128="","",IF(Data!F128=0,"",Data!F128))</f>
        <v>4</v>
      </c>
      <c r="H135" s="13">
        <f>IF(Data!$A128="","",IF(Data!G128=0,"",Data!G128))</f>
        <v>1873500</v>
      </c>
      <c r="I135" s="13">
        <f>IF(Data!$A128="","",IF(Data!H128=0,"",Data!H128))</f>
        <v>468375</v>
      </c>
      <c r="J135" s="13">
        <f>IF(Data!$A128="","",IF(Data!I128=0,"",Data!I128))</f>
        <v>418750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27203.45</v>
      </c>
    </row>
    <row r="136" spans="2:14" x14ac:dyDescent="0.25">
      <c r="B136" s="8" t="str">
        <f>IF(Data!$A129="","",Data!A129)</f>
        <v>Orange</v>
      </c>
      <c r="C136" s="8" t="str">
        <f>IF(Data!$A129="","",IF(COUNTIF('GrandList Categories'!$A$2:$A$19,Data!B129)&gt;0,VLOOKUP(Data!B129,'GrandList Categories'!$A$2:$B$19,2),Data!B129))</f>
        <v>Woodland</v>
      </c>
      <c r="D136" s="13">
        <f>IF(Data!$A129="","",IF(Data!C129=0,"",Data!C129))</f>
        <v>42</v>
      </c>
      <c r="E136" s="13" t="str">
        <f>IF(Data!$A129="","",IF(Data!D129=0,"",Data!D129))</f>
        <v/>
      </c>
      <c r="F136" s="13">
        <f>IF(Data!$A129="","",IF(Data!E129=0,"",Data!E129))</f>
        <v>19</v>
      </c>
      <c r="G136" s="13">
        <f>IF(Data!$A129="","",IF(Data!F129=0,"",Data!F129))</f>
        <v>23</v>
      </c>
      <c r="H136" s="13">
        <f>IF(Data!$A129="","",IF(Data!G129=0,"",Data!G129))</f>
        <v>1315437</v>
      </c>
      <c r="I136" s="13">
        <f>IF(Data!$A129="","",IF(Data!H129=0,"",Data!H129))</f>
        <v>57192.91</v>
      </c>
      <c r="J136" s="13">
        <f>IF(Data!$A129="","",IF(Data!I129=0,"",Data!I129))</f>
        <v>49000</v>
      </c>
      <c r="K136" s="13">
        <f>IF(Data!$A129="","",IF(Data!J129=0,"",Data!J129))</f>
        <v>1232.19</v>
      </c>
      <c r="L136" s="13">
        <f>IF(Data!$A129="","",IF(Data!K129=0,"",Data!K129))</f>
        <v>1309.5237999999999</v>
      </c>
      <c r="M136" s="13">
        <f>IF(Data!$A129="","",IF(Data!L129=0,"",Data!L129))</f>
        <v>38</v>
      </c>
      <c r="N136" s="13">
        <f>IF(Data!$A129="","",IF(Data!M129=0,"",Data!M129))</f>
        <v>17373.34</v>
      </c>
    </row>
    <row r="137" spans="2:14" x14ac:dyDescent="0.25">
      <c r="B137" s="8" t="str">
        <f>IF(Data!$A130="","",Data!A130)</f>
        <v>Orange</v>
      </c>
      <c r="C137" s="8" t="str">
        <f>IF(Data!$A130="","",IF(COUNTIF('GrandList Categories'!$A$2:$A$19,Data!B130)&gt;0,VLOOKUP(Data!B130,'GrandList Categories'!$A$2:$B$19,2),Data!B130))</f>
        <v>Miscellaneous</v>
      </c>
      <c r="D137" s="13">
        <f>IF(Data!$A130="","",IF(Data!C130=0,"",Data!C130))</f>
        <v>147</v>
      </c>
      <c r="E137" s="13">
        <f>IF(Data!$A130="","",IF(Data!D130=0,"",Data!D130))</f>
        <v>1</v>
      </c>
      <c r="F137" s="13">
        <f>IF(Data!$A130="","",IF(Data!E130=0,"",Data!E130))</f>
        <v>70</v>
      </c>
      <c r="G137" s="13">
        <f>IF(Data!$A130="","",IF(Data!F130=0,"",Data!F130))</f>
        <v>76</v>
      </c>
      <c r="H137" s="13">
        <f>IF(Data!$A130="","",IF(Data!G130=0,"",Data!G130))</f>
        <v>4406145.09</v>
      </c>
      <c r="I137" s="13">
        <f>IF(Data!$A130="","",IF(Data!H130=0,"",Data!H130))</f>
        <v>57975.59</v>
      </c>
      <c r="J137" s="13">
        <f>IF(Data!$A130="","",IF(Data!I130=0,"",Data!I130))</f>
        <v>35000</v>
      </c>
      <c r="K137" s="13">
        <f>IF(Data!$A130="","",IF(Data!J130=0,"",Data!J130))</f>
        <v>2622.11</v>
      </c>
      <c r="L137" s="13">
        <f>IF(Data!$A130="","",IF(Data!K130=0,"",Data!K130))</f>
        <v>2547.87</v>
      </c>
      <c r="M137" s="13">
        <f>IF(Data!$A130="","",IF(Data!L130=0,"",Data!L130))</f>
        <v>10.3</v>
      </c>
      <c r="N137" s="13">
        <f>IF(Data!$A130="","",IF(Data!M130=0,"",Data!M130))</f>
        <v>53430.03</v>
      </c>
    </row>
    <row r="138" spans="2:14" x14ac:dyDescent="0.25">
      <c r="B138" s="8" t="str">
        <f>IF(Data!$A131="","",Data!A131)</f>
        <v>Orange</v>
      </c>
      <c r="C138" s="8" t="str">
        <f>IF(Data!$A131="","",IF(COUNTIF('GrandList Categories'!$A$2:$A$19,Data!B131)&gt;0,VLOOKUP(Data!B131,'GrandList Categories'!$A$2:$B$19,2),Data!B131))</f>
        <v>Orange: Summary</v>
      </c>
      <c r="D138" s="13">
        <f>IF(Data!$A131="","",IF(Data!C131=0,"",Data!C131))</f>
        <v>1258</v>
      </c>
      <c r="E138" s="13">
        <f>IF(Data!$A131="","",IF(Data!D131=0,"",Data!D131))</f>
        <v>10</v>
      </c>
      <c r="F138" s="13">
        <f>IF(Data!$A131="","",IF(Data!E131=0,"",Data!E131))</f>
        <v>573</v>
      </c>
      <c r="G138" s="13">
        <f>IF(Data!$A131="","",IF(Data!F131=0,"",Data!F131))</f>
        <v>675</v>
      </c>
      <c r="H138" s="13">
        <f>IF(Data!$A131="","",IF(Data!G131=0,"",Data!G131))</f>
        <v>109560378.58</v>
      </c>
      <c r="I138" s="13" t="str">
        <f>IF(Data!$A131="","",IF(Data!H131=0,"",Data!H131))</f>
        <v/>
      </c>
      <c r="J138" s="13" t="str">
        <f>IF(Data!$A131="","",IF(Data!I131=0,"",Data!I131))</f>
        <v/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1143528.03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Residential under 6 acres</v>
      </c>
      <c r="D139" s="13">
        <f>IF(Data!$A132="","",IF(Data!C132=0,"",Data!C132))</f>
        <v>576</v>
      </c>
      <c r="E139" s="13" t="str">
        <f>IF(Data!$A132="","",IF(Data!D132=0,"",Data!D132))</f>
        <v/>
      </c>
      <c r="F139" s="13">
        <f>IF(Data!$A132="","",IF(Data!E132=0,"",Data!E132))</f>
        <v>218</v>
      </c>
      <c r="G139" s="13">
        <f>IF(Data!$A132="","",IF(Data!F132=0,"",Data!F132))</f>
        <v>358</v>
      </c>
      <c r="H139" s="13">
        <f>IF(Data!$A132="","",IF(Data!G132=0,"",Data!G132))</f>
        <v>48316369.369999997</v>
      </c>
      <c r="I139" s="13">
        <f>IF(Data!$A132="","",IF(Data!H132=0,"",Data!H132))</f>
        <v>134961.93</v>
      </c>
      <c r="J139" s="13">
        <f>IF(Data!$A132="","",IF(Data!I132=0,"",Data!I132))</f>
        <v>125086.64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464015.1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Residential 6 or more acres</v>
      </c>
      <c r="D140" s="13">
        <f>IF(Data!$A133="","",IF(Data!C133=0,"",Data!C133))</f>
        <v>343</v>
      </c>
      <c r="E140" s="13" t="str">
        <f>IF(Data!$A133="","",IF(Data!D133=0,"",Data!D133))</f>
        <v/>
      </c>
      <c r="F140" s="13">
        <f>IF(Data!$A133="","",IF(Data!E133=0,"",Data!E133))</f>
        <v>157</v>
      </c>
      <c r="G140" s="13">
        <f>IF(Data!$A133="","",IF(Data!F133=0,"",Data!F133))</f>
        <v>186</v>
      </c>
      <c r="H140" s="13">
        <f>IF(Data!$A133="","",IF(Data!G133=0,"",Data!G133))</f>
        <v>36339234.780000001</v>
      </c>
      <c r="I140" s="13">
        <f>IF(Data!$A133="","",IF(Data!H133=0,"",Data!H133))</f>
        <v>195372.23</v>
      </c>
      <c r="J140" s="13">
        <f>IF(Data!$A133="","",IF(Data!I133=0,"",Data!I133))</f>
        <v>175000</v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411187.02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Mobile Home no land</v>
      </c>
      <c r="D141" s="13">
        <f>IF(Data!$A134="","",IF(Data!C134=0,"",Data!C134))</f>
        <v>24</v>
      </c>
      <c r="E141" s="13" t="str">
        <f>IF(Data!$A134="","",IF(Data!D134=0,"",Data!D134))</f>
        <v/>
      </c>
      <c r="F141" s="13">
        <f>IF(Data!$A134="","",IF(Data!E134=0,"",Data!E134))</f>
        <v>5</v>
      </c>
      <c r="G141" s="13">
        <f>IF(Data!$A134="","",IF(Data!F134=0,"",Data!F134))</f>
        <v>19</v>
      </c>
      <c r="H141" s="13">
        <f>IF(Data!$A134="","",IF(Data!G134=0,"",Data!G134))</f>
        <v>420265</v>
      </c>
      <c r="I141" s="13">
        <f>IF(Data!$A134="","",IF(Data!H134=0,"",Data!H134))</f>
        <v>22119.21</v>
      </c>
      <c r="J141" s="13">
        <f>IF(Data!$A134="","",IF(Data!I134=0,"",Data!I134))</f>
        <v>16000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3583.33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Mobile Home with land</v>
      </c>
      <c r="D142" s="13">
        <f>IF(Data!$A135="","",IF(Data!C135=0,"",Data!C135))</f>
        <v>57</v>
      </c>
      <c r="E142" s="13" t="str">
        <f>IF(Data!$A135="","",IF(Data!D135=0,"",Data!D135))</f>
        <v/>
      </c>
      <c r="F142" s="13">
        <f>IF(Data!$A135="","",IF(Data!E135=0,"",Data!E135))</f>
        <v>20</v>
      </c>
      <c r="G142" s="13">
        <f>IF(Data!$A135="","",IF(Data!F135=0,"",Data!F135))</f>
        <v>37</v>
      </c>
      <c r="H142" s="13">
        <f>IF(Data!$A135="","",IF(Data!G135=0,"",Data!G135))</f>
        <v>2215986.21</v>
      </c>
      <c r="I142" s="13">
        <f>IF(Data!$A135="","",IF(Data!H135=0,"",Data!H135))</f>
        <v>59891.519999999997</v>
      </c>
      <c r="J142" s="13">
        <f>IF(Data!$A135="","",IF(Data!I135=0,"",Data!I135))</f>
        <v>50000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21841.58</v>
      </c>
    </row>
    <row r="143" spans="2:14" x14ac:dyDescent="0.25">
      <c r="B143" s="8" t="str">
        <f>IF(Data!$A136="","",Data!A136)</f>
        <v>Orleans</v>
      </c>
      <c r="C143" s="8" t="str">
        <f>IF(Data!$A136="","",IF(COUNTIF('GrandList Categories'!$A$2:$A$19,Data!B136)&gt;0,VLOOKUP(Data!B136,'GrandList Categories'!$A$2:$B$19,2),Data!B136))</f>
        <v>Seasonal under 6 acres</v>
      </c>
      <c r="D143" s="13">
        <f>IF(Data!$A136="","",IF(Data!C136=0,"",Data!C136))</f>
        <v>108</v>
      </c>
      <c r="E143" s="13" t="str">
        <f>IF(Data!$A136="","",IF(Data!D136=0,"",Data!D136))</f>
        <v/>
      </c>
      <c r="F143" s="13">
        <f>IF(Data!$A136="","",IF(Data!E136=0,"",Data!E136))</f>
        <v>52</v>
      </c>
      <c r="G143" s="13">
        <f>IF(Data!$A136="","",IF(Data!F136=0,"",Data!F136))</f>
        <v>56</v>
      </c>
      <c r="H143" s="13">
        <f>IF(Data!$A136="","",IF(Data!G136=0,"",Data!G136))</f>
        <v>9282361.7799999993</v>
      </c>
      <c r="I143" s="13">
        <f>IF(Data!$A136="","",IF(Data!H136=0,"",Data!H136))</f>
        <v>165756.46</v>
      </c>
      <c r="J143" s="13">
        <f>IF(Data!$A136="","",IF(Data!I136=0,"",Data!I136))</f>
        <v>155950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131908.70000000001</v>
      </c>
    </row>
    <row r="144" spans="2:14" x14ac:dyDescent="0.25">
      <c r="B144" s="8" t="str">
        <f>IF(Data!$A137="","",Data!A137)</f>
        <v>Orleans</v>
      </c>
      <c r="C144" s="8" t="str">
        <f>IF(Data!$A137="","",IF(COUNTIF('GrandList Categories'!$A$2:$A$19,Data!B137)&gt;0,VLOOKUP(Data!B137,'GrandList Categories'!$A$2:$B$19,2),Data!B137))</f>
        <v>Seasonal 6 or more acres</v>
      </c>
      <c r="D144" s="13">
        <f>IF(Data!$A137="","",IF(Data!C137=0,"",Data!C137))</f>
        <v>56</v>
      </c>
      <c r="E144" s="13" t="str">
        <f>IF(Data!$A137="","",IF(Data!D137=0,"",Data!D137))</f>
        <v/>
      </c>
      <c r="F144" s="13">
        <f>IF(Data!$A137="","",IF(Data!E137=0,"",Data!E137))</f>
        <v>24</v>
      </c>
      <c r="G144" s="13">
        <f>IF(Data!$A137="","",IF(Data!F137=0,"",Data!F137))</f>
        <v>32</v>
      </c>
      <c r="H144" s="13">
        <f>IF(Data!$A137="","",IF(Data!G137=0,"",Data!G137))</f>
        <v>3641380</v>
      </c>
      <c r="I144" s="13">
        <f>IF(Data!$A137="","",IF(Data!H137=0,"",Data!H137))</f>
        <v>113793.12</v>
      </c>
      <c r="J144" s="13">
        <f>IF(Data!$A137="","",IF(Data!I137=0,"",Data!I137))</f>
        <v>108500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46454.52</v>
      </c>
    </row>
    <row r="145" spans="2:14" x14ac:dyDescent="0.25">
      <c r="B145" s="8" t="str">
        <f>IF(Data!$A138="","",Data!A138)</f>
        <v>Orleans</v>
      </c>
      <c r="C145" s="8" t="str">
        <f>IF(Data!$A138="","",IF(COUNTIF('GrandList Categories'!$A$2:$A$19,Data!B138)&gt;0,VLOOKUP(Data!B138,'GrandList Categories'!$A$2:$B$19,2),Data!B138))</f>
        <v>Commercial</v>
      </c>
      <c r="D145" s="13">
        <f>IF(Data!$A138="","",IF(Data!C138=0,"",Data!C138))</f>
        <v>44</v>
      </c>
      <c r="E145" s="13">
        <f>IF(Data!$A138="","",IF(Data!D138=0,"",Data!D138))</f>
        <v>4</v>
      </c>
      <c r="F145" s="13">
        <f>IF(Data!$A138="","",IF(Data!E138=0,"",Data!E138))</f>
        <v>10</v>
      </c>
      <c r="G145" s="13">
        <f>IF(Data!$A138="","",IF(Data!F138=0,"",Data!F138))</f>
        <v>30</v>
      </c>
      <c r="H145" s="13">
        <f>IF(Data!$A138="","",IF(Data!G138=0,"",Data!G138))</f>
        <v>5314345</v>
      </c>
      <c r="I145" s="13">
        <f>IF(Data!$A138="","",IF(Data!H138=0,"",Data!H138))</f>
        <v>177144.83</v>
      </c>
      <c r="J145" s="13">
        <f>IF(Data!$A138="","",IF(Data!I138=0,"",Data!I138))</f>
        <v>150000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75403.11</v>
      </c>
    </row>
    <row r="146" spans="2:14" x14ac:dyDescent="0.25">
      <c r="B146" s="8" t="str">
        <f>IF(Data!$A139="","",Data!A139)</f>
        <v>Orleans</v>
      </c>
      <c r="C146" s="8" t="str">
        <f>IF(Data!$A139="","",IF(COUNTIF('GrandList Categories'!$A$2:$A$19,Data!B139)&gt;0,VLOOKUP(Data!B139,'GrandList Categories'!$A$2:$B$19,2),Data!B139))</f>
        <v>Commercial Apartment</v>
      </c>
      <c r="D146" s="13">
        <f>IF(Data!$A139="","",IF(Data!C139=0,"",Data!C139))</f>
        <v>9</v>
      </c>
      <c r="E146" s="13" t="str">
        <f>IF(Data!$A139="","",IF(Data!D139=0,"",Data!D139))</f>
        <v/>
      </c>
      <c r="F146" s="13" t="str">
        <f>IF(Data!$A139="","",IF(Data!E139=0,"",Data!E139))</f>
        <v/>
      </c>
      <c r="G146" s="13">
        <f>IF(Data!$A139="","",IF(Data!F139=0,"",Data!F139))</f>
        <v>9</v>
      </c>
      <c r="H146" s="13">
        <f>IF(Data!$A139="","",IF(Data!G139=0,"",Data!G139))</f>
        <v>3096060.14</v>
      </c>
      <c r="I146" s="13">
        <f>IF(Data!$A139="","",IF(Data!H139=0,"",Data!H139))</f>
        <v>344006.68</v>
      </c>
      <c r="J146" s="13">
        <f>IF(Data!$A139="","",IF(Data!I139=0,"",Data!I139))</f>
        <v>318294.02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17795.509999999998</v>
      </c>
    </row>
    <row r="147" spans="2:14" x14ac:dyDescent="0.25">
      <c r="B147" s="8" t="str">
        <f>IF(Data!$A140="","",Data!A140)</f>
        <v>Orleans</v>
      </c>
      <c r="C147" s="8" t="str">
        <f>IF(Data!$A140="","",IF(COUNTIF('GrandList Categories'!$A$2:$A$19,Data!B140)&gt;0,VLOOKUP(Data!B140,'GrandList Categories'!$A$2:$B$19,2),Data!B140))</f>
        <v>Industrial</v>
      </c>
      <c r="D147" s="13">
        <f>IF(Data!$A140="","",IF(Data!C140=0,"",Data!C140))</f>
        <v>5</v>
      </c>
      <c r="E147" s="13" t="str">
        <f>IF(Data!$A140="","",IF(Data!D140=0,"",Data!D140))</f>
        <v/>
      </c>
      <c r="F147" s="13">
        <f>IF(Data!$A140="","",IF(Data!E140=0,"",Data!E140))</f>
        <v>4</v>
      </c>
      <c r="G147" s="13">
        <f>IF(Data!$A140="","",IF(Data!F140=0,"",Data!F140))</f>
        <v>1</v>
      </c>
      <c r="H147" s="13">
        <f>IF(Data!$A140="","",IF(Data!G140=0,"",Data!G140))</f>
        <v>950000</v>
      </c>
      <c r="I147" s="13">
        <f>IF(Data!$A140="","",IF(Data!H140=0,"",Data!H140))</f>
        <v>950000</v>
      </c>
      <c r="J147" s="13">
        <f>IF(Data!$A140="","",IF(Data!I140=0,"",Data!I140))</f>
        <v>950000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13775.01</v>
      </c>
    </row>
    <row r="148" spans="2:14" x14ac:dyDescent="0.25">
      <c r="B148" s="8" t="str">
        <f>IF(Data!$A141="","",Data!A141)</f>
        <v>Orleans</v>
      </c>
      <c r="C148" s="8" t="str">
        <f>IF(Data!$A141="","",IF(COUNTIF('GrandList Categories'!$A$2:$A$19,Data!B141)&gt;0,VLOOKUP(Data!B141,'GrandList Categories'!$A$2:$B$19,2),Data!B141))</f>
        <v>Farms</v>
      </c>
      <c r="D148" s="13">
        <f>IF(Data!$A141="","",IF(Data!C141=0,"",Data!C141))</f>
        <v>36</v>
      </c>
      <c r="E148" s="13" t="str">
        <f>IF(Data!$A141="","",IF(Data!D141=0,"",Data!D141))</f>
        <v/>
      </c>
      <c r="F148" s="13">
        <f>IF(Data!$A141="","",IF(Data!E141=0,"",Data!E141))</f>
        <v>16</v>
      </c>
      <c r="G148" s="13">
        <f>IF(Data!$A141="","",IF(Data!F141=0,"",Data!F141))</f>
        <v>20</v>
      </c>
      <c r="H148" s="13">
        <f>IF(Data!$A141="","",IF(Data!G141=0,"",Data!G141))</f>
        <v>5355228</v>
      </c>
      <c r="I148" s="13">
        <f>IF(Data!$A141="","",IF(Data!H141=0,"",Data!H141))</f>
        <v>267761.40000000002</v>
      </c>
      <c r="J148" s="13">
        <f>IF(Data!$A141="","",IF(Data!I141=0,"",Data!I141))</f>
        <v>215000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64526.09</v>
      </c>
    </row>
    <row r="149" spans="2:14" x14ac:dyDescent="0.25">
      <c r="B149" s="8" t="str">
        <f>IF(Data!$A142="","",Data!A142)</f>
        <v>Orleans</v>
      </c>
      <c r="C149" s="8" t="str">
        <f>IF(Data!$A142="","",IF(COUNTIF('GrandList Categories'!$A$2:$A$19,Data!B142)&gt;0,VLOOKUP(Data!B142,'GrandList Categories'!$A$2:$B$19,2),Data!B142))</f>
        <v>Other (Usually Condos)</v>
      </c>
      <c r="D149" s="13">
        <f>IF(Data!$A142="","",IF(Data!C142=0,"",Data!C142))</f>
        <v>68</v>
      </c>
      <c r="E149" s="13">
        <f>IF(Data!$A142="","",IF(Data!D142=0,"",Data!D142))</f>
        <v>1</v>
      </c>
      <c r="F149" s="13">
        <f>IF(Data!$A142="","",IF(Data!E142=0,"",Data!E142))</f>
        <v>29</v>
      </c>
      <c r="G149" s="13">
        <f>IF(Data!$A142="","",IF(Data!F142=0,"",Data!F142))</f>
        <v>38</v>
      </c>
      <c r="H149" s="13">
        <f>IF(Data!$A142="","",IF(Data!G142=0,"",Data!G142))</f>
        <v>5176925</v>
      </c>
      <c r="I149" s="13">
        <f>IF(Data!$A142="","",IF(Data!H142=0,"",Data!H142))</f>
        <v>136234.87</v>
      </c>
      <c r="J149" s="13">
        <f>IF(Data!$A142="","",IF(Data!I142=0,"",Data!I142))</f>
        <v>48500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72430.94</v>
      </c>
    </row>
    <row r="150" spans="2:14" x14ac:dyDescent="0.25">
      <c r="B150" s="8" t="str">
        <f>IF(Data!$A143="","",Data!A143)</f>
        <v>Orleans</v>
      </c>
      <c r="C150" s="8" t="str">
        <f>IF(Data!$A143="","",IF(COUNTIF('GrandList Categories'!$A$2:$A$19,Data!B143)&gt;0,VLOOKUP(Data!B143,'GrandList Categories'!$A$2:$B$19,2),Data!B143))</f>
        <v>Woodland</v>
      </c>
      <c r="D150" s="13">
        <f>IF(Data!$A143="","",IF(Data!C143=0,"",Data!C143))</f>
        <v>43</v>
      </c>
      <c r="E150" s="13" t="str">
        <f>IF(Data!$A143="","",IF(Data!D143=0,"",Data!D143))</f>
        <v/>
      </c>
      <c r="F150" s="13">
        <f>IF(Data!$A143="","",IF(Data!E143=0,"",Data!E143))</f>
        <v>20</v>
      </c>
      <c r="G150" s="13">
        <f>IF(Data!$A143="","",IF(Data!F143=0,"",Data!F143))</f>
        <v>23</v>
      </c>
      <c r="H150" s="13">
        <f>IF(Data!$A143="","",IF(Data!G143=0,"",Data!G143))</f>
        <v>1036985.68</v>
      </c>
      <c r="I150" s="13">
        <f>IF(Data!$A143="","",IF(Data!H143=0,"",Data!H143))</f>
        <v>45086.33</v>
      </c>
      <c r="J150" s="13">
        <f>IF(Data!$A143="","",IF(Data!I143=0,"",Data!I143))</f>
        <v>30000</v>
      </c>
      <c r="K150" s="13">
        <f>IF(Data!$A143="","",IF(Data!J143=0,"",Data!J143))</f>
        <v>1205.24</v>
      </c>
      <c r="L150" s="13">
        <f>IF(Data!$A143="","",IF(Data!K143=0,"",Data!K143))</f>
        <v>1022.4949</v>
      </c>
      <c r="M150" s="13">
        <f>IF(Data!$A143="","",IF(Data!L143=0,"",Data!L143))</f>
        <v>30.5</v>
      </c>
      <c r="N150" s="13">
        <f>IF(Data!$A143="","",IF(Data!M143=0,"",Data!M143))</f>
        <v>14418.81</v>
      </c>
    </row>
    <row r="151" spans="2:14" x14ac:dyDescent="0.25">
      <c r="B151" s="8" t="str">
        <f>IF(Data!$A144="","",Data!A144)</f>
        <v>Orleans</v>
      </c>
      <c r="C151" s="8" t="str">
        <f>IF(Data!$A144="","",IF(COUNTIF('GrandList Categories'!$A$2:$A$19,Data!B144)&gt;0,VLOOKUP(Data!B144,'GrandList Categories'!$A$2:$B$19,2),Data!B144))</f>
        <v>Miscellaneous</v>
      </c>
      <c r="D151" s="13">
        <f>IF(Data!$A144="","",IF(Data!C144=0,"",Data!C144))</f>
        <v>158</v>
      </c>
      <c r="E151" s="13">
        <f>IF(Data!$A144="","",IF(Data!D144=0,"",Data!D144))</f>
        <v>6</v>
      </c>
      <c r="F151" s="13">
        <f>IF(Data!$A144="","",IF(Data!E144=0,"",Data!E144))</f>
        <v>48</v>
      </c>
      <c r="G151" s="13">
        <f>IF(Data!$A144="","",IF(Data!F144=0,"",Data!F144))</f>
        <v>104</v>
      </c>
      <c r="H151" s="13">
        <f>IF(Data!$A144="","",IF(Data!G144=0,"",Data!G144))</f>
        <v>6242716.8799999999</v>
      </c>
      <c r="I151" s="13">
        <f>IF(Data!$A144="","",IF(Data!H144=0,"",Data!H144))</f>
        <v>60026.12</v>
      </c>
      <c r="J151" s="13">
        <f>IF(Data!$A144="","",IF(Data!I144=0,"",Data!I144))</f>
        <v>35550</v>
      </c>
      <c r="K151" s="13">
        <f>IF(Data!$A144="","",IF(Data!J144=0,"",Data!J144))</f>
        <v>3037.17</v>
      </c>
      <c r="L151" s="13">
        <f>IF(Data!$A144="","",IF(Data!K144=0,"",Data!K144))</f>
        <v>2743.71</v>
      </c>
      <c r="M151" s="13">
        <f>IF(Data!$A144="","",IF(Data!L144=0,"",Data!L144))</f>
        <v>10.119999999999999</v>
      </c>
      <c r="N151" s="13">
        <f>IF(Data!$A144="","",IF(Data!M144=0,"",Data!M144))</f>
        <v>80910.41</v>
      </c>
    </row>
    <row r="152" spans="2:14" x14ac:dyDescent="0.25">
      <c r="B152" s="8" t="str">
        <f>IF(Data!$A145="","",Data!A145)</f>
        <v>Orleans</v>
      </c>
      <c r="C152" s="8" t="str">
        <f>IF(Data!$A145="","",IF(COUNTIF('GrandList Categories'!$A$2:$A$19,Data!B145)&gt;0,VLOOKUP(Data!B145,'GrandList Categories'!$A$2:$B$19,2),Data!B145))</f>
        <v>Orleans: Summary</v>
      </c>
      <c r="D152" s="13">
        <f>IF(Data!$A145="","",IF(Data!C145=0,"",Data!C145))</f>
        <v>1527</v>
      </c>
      <c r="E152" s="13">
        <f>IF(Data!$A145="","",IF(Data!D145=0,"",Data!D145))</f>
        <v>11</v>
      </c>
      <c r="F152" s="13">
        <f>IF(Data!$A145="","",IF(Data!E145=0,"",Data!E145))</f>
        <v>603</v>
      </c>
      <c r="G152" s="13">
        <f>IF(Data!$A145="","",IF(Data!F145=0,"",Data!F145))</f>
        <v>913</v>
      </c>
      <c r="H152" s="13">
        <f>IF(Data!$A145="","",IF(Data!G145=0,"",Data!G145))</f>
        <v>127387857.84</v>
      </c>
      <c r="I152" s="13" t="str">
        <f>IF(Data!$A145="","",IF(Data!H145=0,"",Data!H145))</f>
        <v/>
      </c>
      <c r="J152" s="13" t="str">
        <f>IF(Data!$A145="","",IF(Data!I145=0,"",Data!I145))</f>
        <v/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1418250.13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Residential under 6 acres</v>
      </c>
      <c r="D153" s="13">
        <f>IF(Data!$A146="","",IF(Data!C146=0,"",Data!C146))</f>
        <v>1438</v>
      </c>
      <c r="E153" s="13">
        <f>IF(Data!$A146="","",IF(Data!D146=0,"",Data!D146))</f>
        <v>3</v>
      </c>
      <c r="F153" s="13">
        <f>IF(Data!$A146="","",IF(Data!E146=0,"",Data!E146))</f>
        <v>574</v>
      </c>
      <c r="G153" s="13">
        <f>IF(Data!$A146="","",IF(Data!F146=0,"",Data!F146))</f>
        <v>861</v>
      </c>
      <c r="H153" s="13">
        <f>IF(Data!$A146="","",IF(Data!G146=0,"",Data!G146))</f>
        <v>134897243.63999999</v>
      </c>
      <c r="I153" s="13">
        <f>IF(Data!$A146="","",IF(Data!H146=0,"",Data!H146))</f>
        <v>156675.07999999999</v>
      </c>
      <c r="J153" s="13">
        <f>IF(Data!$A146="","",IF(Data!I146=0,"",Data!I146))</f>
        <v>139000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1383945.08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Residential 6 or more acres</v>
      </c>
      <c r="D154" s="13">
        <f>IF(Data!$A147="","",IF(Data!C147=0,"",Data!C147))</f>
        <v>386</v>
      </c>
      <c r="E154" s="13">
        <f>IF(Data!$A147="","",IF(Data!D147=0,"",Data!D147))</f>
        <v>2</v>
      </c>
      <c r="F154" s="13">
        <f>IF(Data!$A147="","",IF(Data!E147=0,"",Data!E147))</f>
        <v>183</v>
      </c>
      <c r="G154" s="13">
        <f>IF(Data!$A147="","",IF(Data!F147=0,"",Data!F147))</f>
        <v>201</v>
      </c>
      <c r="H154" s="13">
        <f>IF(Data!$A147="","",IF(Data!G147=0,"",Data!G147))</f>
        <v>45443619.189999998</v>
      </c>
      <c r="I154" s="13">
        <f>IF(Data!$A147="","",IF(Data!H147=0,"",Data!H147))</f>
        <v>226087.66</v>
      </c>
      <c r="J154" s="13">
        <f>IF(Data!$A147="","",IF(Data!I147=0,"",Data!I147))</f>
        <v>183000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521951.75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Mobile Home no land</v>
      </c>
      <c r="D155" s="13">
        <f>IF(Data!$A148="","",IF(Data!C148=0,"",Data!C148))</f>
        <v>32</v>
      </c>
      <c r="E155" s="13" t="str">
        <f>IF(Data!$A148="","",IF(Data!D148=0,"",Data!D148))</f>
        <v/>
      </c>
      <c r="F155" s="13">
        <f>IF(Data!$A148="","",IF(Data!E148=0,"",Data!E148))</f>
        <v>6</v>
      </c>
      <c r="G155" s="13">
        <f>IF(Data!$A148="","",IF(Data!F148=0,"",Data!F148))</f>
        <v>26</v>
      </c>
      <c r="H155" s="13">
        <f>IF(Data!$A148="","",IF(Data!G148=0,"",Data!G148))</f>
        <v>467306.47</v>
      </c>
      <c r="I155" s="13">
        <f>IF(Data!$A148="","",IF(Data!H148=0,"",Data!H148))</f>
        <v>17973.330000000002</v>
      </c>
      <c r="J155" s="13">
        <f>IF(Data!$A148="","",IF(Data!I148=0,"",Data!I148))</f>
        <v>18250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4103.29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Mobile Home with land</v>
      </c>
      <c r="D156" s="13">
        <f>IF(Data!$A149="","",IF(Data!C149=0,"",Data!C149))</f>
        <v>83</v>
      </c>
      <c r="E156" s="13" t="str">
        <f>IF(Data!$A149="","",IF(Data!D149=0,"",Data!D149))</f>
        <v/>
      </c>
      <c r="F156" s="13">
        <f>IF(Data!$A149="","",IF(Data!E149=0,"",Data!E149))</f>
        <v>35</v>
      </c>
      <c r="G156" s="13">
        <f>IF(Data!$A149="","",IF(Data!F149=0,"",Data!F149))</f>
        <v>48</v>
      </c>
      <c r="H156" s="13">
        <f>IF(Data!$A149="","",IF(Data!G149=0,"",Data!G149))</f>
        <v>3722856.28</v>
      </c>
      <c r="I156" s="13">
        <f>IF(Data!$A149="","",IF(Data!H149=0,"",Data!H149))</f>
        <v>77559.509999999995</v>
      </c>
      <c r="J156" s="13">
        <f>IF(Data!$A149="","",IF(Data!I149=0,"",Data!I149))</f>
        <v>70000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32933.67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Seasonal under 6 acres</v>
      </c>
      <c r="D157" s="13">
        <f>IF(Data!$A150="","",IF(Data!C150=0,"",Data!C150))</f>
        <v>136</v>
      </c>
      <c r="E157" s="13" t="str">
        <f>IF(Data!$A150="","",IF(Data!D150=0,"",Data!D150))</f>
        <v/>
      </c>
      <c r="F157" s="13">
        <f>IF(Data!$A150="","",IF(Data!E150=0,"",Data!E150))</f>
        <v>51</v>
      </c>
      <c r="G157" s="13">
        <f>IF(Data!$A150="","",IF(Data!F150=0,"",Data!F150))</f>
        <v>85</v>
      </c>
      <c r="H157" s="13">
        <f>IF(Data!$A150="","",IF(Data!G150=0,"",Data!G150))</f>
        <v>10589600.109999999</v>
      </c>
      <c r="I157" s="13">
        <f>IF(Data!$A150="","",IF(Data!H150=0,"",Data!H150))</f>
        <v>124583.53</v>
      </c>
      <c r="J157" s="13">
        <f>IF(Data!$A150="","",IF(Data!I150=0,"",Data!I150))</f>
        <v>85500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144954.22</v>
      </c>
    </row>
    <row r="158" spans="2:14" x14ac:dyDescent="0.25">
      <c r="B158" s="8" t="str">
        <f>IF(Data!$A151="","",Data!A151)</f>
        <v>Rutland</v>
      </c>
      <c r="C158" s="8" t="str">
        <f>IF(Data!$A151="","",IF(COUNTIF('GrandList Categories'!$A$2:$A$19,Data!B151)&gt;0,VLOOKUP(Data!B151,'GrandList Categories'!$A$2:$B$19,2),Data!B151))</f>
        <v>Seasonal 6 or more acres</v>
      </c>
      <c r="D158" s="13">
        <f>IF(Data!$A151="","",IF(Data!C151=0,"",Data!C151))</f>
        <v>53</v>
      </c>
      <c r="E158" s="13" t="str">
        <f>IF(Data!$A151="","",IF(Data!D151=0,"",Data!D151))</f>
        <v/>
      </c>
      <c r="F158" s="13">
        <f>IF(Data!$A151="","",IF(Data!E151=0,"",Data!E151))</f>
        <v>37</v>
      </c>
      <c r="G158" s="13">
        <f>IF(Data!$A151="","",IF(Data!F151=0,"",Data!F151))</f>
        <v>16</v>
      </c>
      <c r="H158" s="13">
        <f>IF(Data!$A151="","",IF(Data!G151=0,"",Data!G151))</f>
        <v>3060780.31</v>
      </c>
      <c r="I158" s="13">
        <f>IF(Data!$A151="","",IF(Data!H151=0,"",Data!H151))</f>
        <v>191298.77</v>
      </c>
      <c r="J158" s="13">
        <f>IF(Data!$A151="","",IF(Data!I151=0,"",Data!I151))</f>
        <v>162500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37878.33</v>
      </c>
    </row>
    <row r="159" spans="2:14" x14ac:dyDescent="0.25">
      <c r="B159" s="8" t="str">
        <f>IF(Data!$A152="","",Data!A152)</f>
        <v>Rutland</v>
      </c>
      <c r="C159" s="8" t="str">
        <f>IF(Data!$A152="","",IF(COUNTIF('GrandList Categories'!$A$2:$A$19,Data!B152)&gt;0,VLOOKUP(Data!B152,'GrandList Categories'!$A$2:$B$19,2),Data!B152))</f>
        <v>Commercial</v>
      </c>
      <c r="D159" s="13">
        <f>IF(Data!$A152="","",IF(Data!C152=0,"",Data!C152))</f>
        <v>140</v>
      </c>
      <c r="E159" s="13" t="str">
        <f>IF(Data!$A152="","",IF(Data!D152=0,"",Data!D152))</f>
        <v/>
      </c>
      <c r="F159" s="13">
        <f>IF(Data!$A152="","",IF(Data!E152=0,"",Data!E152))</f>
        <v>52</v>
      </c>
      <c r="G159" s="13">
        <f>IF(Data!$A152="","",IF(Data!F152=0,"",Data!F152))</f>
        <v>88</v>
      </c>
      <c r="H159" s="13">
        <f>IF(Data!$A152="","",IF(Data!G152=0,"",Data!G152))</f>
        <v>27188331.629999999</v>
      </c>
      <c r="I159" s="13">
        <f>IF(Data!$A152="","",IF(Data!H152=0,"",Data!H152))</f>
        <v>308958.31</v>
      </c>
      <c r="J159" s="13">
        <f>IF(Data!$A152="","",IF(Data!I152=0,"",Data!I152))</f>
        <v>139500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335849.02</v>
      </c>
    </row>
    <row r="160" spans="2:14" x14ac:dyDescent="0.25">
      <c r="B160" s="8" t="str">
        <f>IF(Data!$A153="","",Data!A153)</f>
        <v>Rutland</v>
      </c>
      <c r="C160" s="8" t="str">
        <f>IF(Data!$A153="","",IF(COUNTIF('GrandList Categories'!$A$2:$A$19,Data!B153)&gt;0,VLOOKUP(Data!B153,'GrandList Categories'!$A$2:$B$19,2),Data!B153))</f>
        <v>Commercial Apartment</v>
      </c>
      <c r="D160" s="13">
        <f>IF(Data!$A153="","",IF(Data!C153=0,"",Data!C153))</f>
        <v>21</v>
      </c>
      <c r="E160" s="13" t="str">
        <f>IF(Data!$A153="","",IF(Data!D153=0,"",Data!D153))</f>
        <v/>
      </c>
      <c r="F160" s="13">
        <f>IF(Data!$A153="","",IF(Data!E153=0,"",Data!E153))</f>
        <v>4</v>
      </c>
      <c r="G160" s="13">
        <f>IF(Data!$A153="","",IF(Data!F153=0,"",Data!F153))</f>
        <v>17</v>
      </c>
      <c r="H160" s="13">
        <f>IF(Data!$A153="","",IF(Data!G153=0,"",Data!G153))</f>
        <v>4628328</v>
      </c>
      <c r="I160" s="13">
        <f>IF(Data!$A153="","",IF(Data!H153=0,"",Data!H153))</f>
        <v>272254.59000000003</v>
      </c>
      <c r="J160" s="13">
        <f>IF(Data!$A153="","",IF(Data!I153=0,"",Data!I153))</f>
        <v>123200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65324.36</v>
      </c>
    </row>
    <row r="161" spans="2:14" x14ac:dyDescent="0.25">
      <c r="B161" s="8" t="str">
        <f>IF(Data!$A154="","",Data!A154)</f>
        <v>Rutland</v>
      </c>
      <c r="C161" s="8" t="str">
        <f>IF(Data!$A154="","",IF(COUNTIF('GrandList Categories'!$A$2:$A$19,Data!B154)&gt;0,VLOOKUP(Data!B154,'GrandList Categories'!$A$2:$B$19,2),Data!B154))</f>
        <v>Industrial</v>
      </c>
      <c r="D161" s="13">
        <f>IF(Data!$A154="","",IF(Data!C154=0,"",Data!C154))</f>
        <v>3</v>
      </c>
      <c r="E161" s="13" t="str">
        <f>IF(Data!$A154="","",IF(Data!D154=0,"",Data!D154))</f>
        <v/>
      </c>
      <c r="F161" s="13">
        <f>IF(Data!$A154="","",IF(Data!E154=0,"",Data!E154))</f>
        <v>3</v>
      </c>
      <c r="G161" s="13" t="str">
        <f>IF(Data!$A154="","",IF(Data!F154=0,"",Data!F154))</f>
        <v/>
      </c>
      <c r="H161" s="13" t="str">
        <f>IF(Data!$A154="","",IF(Data!G154=0,"",Data!G154))</f>
        <v/>
      </c>
      <c r="I161" s="13" t="str">
        <f>IF(Data!$A154="","",IF(Data!H154=0,"",Data!H154))</f>
        <v/>
      </c>
      <c r="J161" s="13" t="str">
        <f>IF(Data!$A154="","",IF(Data!I154=0,"",Data!I154))</f>
        <v/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 t="str">
        <f>IF(Data!$A154="","",IF(Data!M154=0,"",Data!M154))</f>
        <v/>
      </c>
    </row>
    <row r="162" spans="2:14" x14ac:dyDescent="0.25">
      <c r="B162" s="8" t="str">
        <f>IF(Data!$A155="","",Data!A155)</f>
        <v>Rutland</v>
      </c>
      <c r="C162" s="8" t="str">
        <f>IF(Data!$A155="","",IF(COUNTIF('GrandList Categories'!$A$2:$A$19,Data!B155)&gt;0,VLOOKUP(Data!B155,'GrandList Categories'!$A$2:$B$19,2),Data!B155))</f>
        <v>Farms</v>
      </c>
      <c r="D162" s="13">
        <f>IF(Data!$A155="","",IF(Data!C155=0,"",Data!C155))</f>
        <v>15</v>
      </c>
      <c r="E162" s="13" t="str">
        <f>IF(Data!$A155="","",IF(Data!D155=0,"",Data!D155))</f>
        <v/>
      </c>
      <c r="F162" s="13">
        <f>IF(Data!$A155="","",IF(Data!E155=0,"",Data!E155))</f>
        <v>8</v>
      </c>
      <c r="G162" s="13">
        <f>IF(Data!$A155="","",IF(Data!F155=0,"",Data!F155))</f>
        <v>7</v>
      </c>
      <c r="H162" s="13">
        <f>IF(Data!$A155="","",IF(Data!G155=0,"",Data!G155))</f>
        <v>1145000</v>
      </c>
      <c r="I162" s="13">
        <f>IF(Data!$A155="","",IF(Data!H155=0,"",Data!H155))</f>
        <v>163571.43</v>
      </c>
      <c r="J162" s="13">
        <f>IF(Data!$A155="","",IF(Data!I155=0,"",Data!I155))</f>
        <v>100000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14725</v>
      </c>
    </row>
    <row r="163" spans="2:14" x14ac:dyDescent="0.25">
      <c r="B163" s="8" t="str">
        <f>IF(Data!$A156="","",Data!A156)</f>
        <v>Rutland</v>
      </c>
      <c r="C163" s="8" t="str">
        <f>IF(Data!$A156="","",IF(COUNTIF('GrandList Categories'!$A$2:$A$19,Data!B156)&gt;0,VLOOKUP(Data!B156,'GrandList Categories'!$A$2:$B$19,2),Data!B156))</f>
        <v>Other (Usually Condos)</v>
      </c>
      <c r="D163" s="13">
        <f>IF(Data!$A156="","",IF(Data!C156=0,"",Data!C156))</f>
        <v>217</v>
      </c>
      <c r="E163" s="13" t="str">
        <f>IF(Data!$A156="","",IF(Data!D156=0,"",Data!D156))</f>
        <v/>
      </c>
      <c r="F163" s="13">
        <f>IF(Data!$A156="","",IF(Data!E156=0,"",Data!E156))</f>
        <v>44</v>
      </c>
      <c r="G163" s="13">
        <f>IF(Data!$A156="","",IF(Data!F156=0,"",Data!F156))</f>
        <v>173</v>
      </c>
      <c r="H163" s="13">
        <f>IF(Data!$A156="","",IF(Data!G156=0,"",Data!G156))</f>
        <v>30536917.5</v>
      </c>
      <c r="I163" s="13">
        <f>IF(Data!$A156="","",IF(Data!H156=0,"",Data!H156))</f>
        <v>176513.97</v>
      </c>
      <c r="J163" s="13">
        <f>IF(Data!$A156="","",IF(Data!I156=0,"",Data!I156))</f>
        <v>149000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413736.4</v>
      </c>
    </row>
    <row r="164" spans="2:14" x14ac:dyDescent="0.25">
      <c r="B164" s="8" t="str">
        <f>IF(Data!$A157="","",Data!A157)</f>
        <v>Rutland</v>
      </c>
      <c r="C164" s="8" t="str">
        <f>IF(Data!$A157="","",IF(COUNTIF('GrandList Categories'!$A$2:$A$19,Data!B157)&gt;0,VLOOKUP(Data!B157,'GrandList Categories'!$A$2:$B$19,2),Data!B157))</f>
        <v>Woodland</v>
      </c>
      <c r="D164" s="13">
        <f>IF(Data!$A157="","",IF(Data!C157=0,"",Data!C157))</f>
        <v>39</v>
      </c>
      <c r="E164" s="13" t="str">
        <f>IF(Data!$A157="","",IF(Data!D157=0,"",Data!D157))</f>
        <v/>
      </c>
      <c r="F164" s="13">
        <f>IF(Data!$A157="","",IF(Data!E157=0,"",Data!E157))</f>
        <v>22</v>
      </c>
      <c r="G164" s="13">
        <f>IF(Data!$A157="","",IF(Data!F157=0,"",Data!F157))</f>
        <v>17</v>
      </c>
      <c r="H164" s="13">
        <f>IF(Data!$A157="","",IF(Data!G157=0,"",Data!G157))</f>
        <v>1540370</v>
      </c>
      <c r="I164" s="13">
        <f>IF(Data!$A157="","",IF(Data!H157=0,"",Data!H157))</f>
        <v>90610</v>
      </c>
      <c r="J164" s="13">
        <f>IF(Data!$A157="","",IF(Data!I157=0,"",Data!I157))</f>
        <v>35000</v>
      </c>
      <c r="K164" s="13">
        <f>IF(Data!$A157="","",IF(Data!J157=0,"",Data!J157))</f>
        <v>1047.9000000000001</v>
      </c>
      <c r="L164" s="13">
        <f>IF(Data!$A157="","",IF(Data!K157=0,"",Data!K157))</f>
        <v>1872.3994</v>
      </c>
      <c r="M164" s="13">
        <f>IF(Data!$A157="","",IF(Data!L157=0,"",Data!L157))</f>
        <v>19.309999999999999</v>
      </c>
      <c r="N164" s="13">
        <f>IF(Data!$A157="","",IF(Data!M157=0,"",Data!M157))</f>
        <v>21503.09</v>
      </c>
    </row>
    <row r="165" spans="2:14" x14ac:dyDescent="0.25">
      <c r="B165" s="8" t="str">
        <f>IF(Data!$A158="","",Data!A158)</f>
        <v>Rutland</v>
      </c>
      <c r="C165" s="8" t="str">
        <f>IF(Data!$A158="","",IF(COUNTIF('GrandList Categories'!$A$2:$A$19,Data!B158)&gt;0,VLOOKUP(Data!B158,'GrandList Categories'!$A$2:$B$19,2),Data!B158))</f>
        <v>Miscellaneous</v>
      </c>
      <c r="D165" s="13">
        <f>IF(Data!$A158="","",IF(Data!C158=0,"",Data!C158))</f>
        <v>231</v>
      </c>
      <c r="E165" s="13">
        <f>IF(Data!$A158="","",IF(Data!D158=0,"",Data!D158))</f>
        <v>4</v>
      </c>
      <c r="F165" s="13">
        <f>IF(Data!$A158="","",IF(Data!E158=0,"",Data!E158))</f>
        <v>103</v>
      </c>
      <c r="G165" s="13">
        <f>IF(Data!$A158="","",IF(Data!F158=0,"",Data!F158))</f>
        <v>124</v>
      </c>
      <c r="H165" s="13">
        <f>IF(Data!$A158="","",IF(Data!G158=0,"",Data!G158))</f>
        <v>9294500.5899999999</v>
      </c>
      <c r="I165" s="13">
        <f>IF(Data!$A158="","",IF(Data!H158=0,"",Data!H158))</f>
        <v>74955.649999999994</v>
      </c>
      <c r="J165" s="13">
        <f>IF(Data!$A158="","",IF(Data!I158=0,"",Data!I158))</f>
        <v>39200</v>
      </c>
      <c r="K165" s="13">
        <f>IF(Data!$A158="","",IF(Data!J158=0,"",Data!J158))</f>
        <v>3634.37</v>
      </c>
      <c r="L165" s="13">
        <f>IF(Data!$A158="","",IF(Data!K158=0,"",Data!K158))</f>
        <v>9280.82</v>
      </c>
      <c r="M165" s="13">
        <f>IF(Data!$A158="","",IF(Data!L158=0,"",Data!L158))</f>
        <v>3.68</v>
      </c>
      <c r="N165" s="13">
        <f>IF(Data!$A158="","",IF(Data!M158=0,"",Data!M158))</f>
        <v>119899.72</v>
      </c>
    </row>
    <row r="166" spans="2:14" x14ac:dyDescent="0.25">
      <c r="B166" s="8" t="str">
        <f>IF(Data!$A159="","",Data!A159)</f>
        <v>Rutland</v>
      </c>
      <c r="C166" s="8" t="str">
        <f>IF(Data!$A159="","",IF(COUNTIF('GrandList Categories'!$A$2:$A$19,Data!B159)&gt;0,VLOOKUP(Data!B159,'GrandList Categories'!$A$2:$B$19,2),Data!B159))</f>
        <v>Timeshare Properties</v>
      </c>
      <c r="D166" s="13">
        <f>IF(Data!$A159="","",IF(Data!C159=0,"",Data!C159))</f>
        <v>21</v>
      </c>
      <c r="E166" s="13" t="str">
        <f>IF(Data!$A159="","",IF(Data!D159=0,"",Data!D159))</f>
        <v/>
      </c>
      <c r="F166" s="13">
        <f>IF(Data!$A159="","",IF(Data!E159=0,"",Data!E159))</f>
        <v>21</v>
      </c>
      <c r="G166" s="13" t="str">
        <f>IF(Data!$A159="","",IF(Data!F159=0,"",Data!F159))</f>
        <v/>
      </c>
      <c r="H166" s="13" t="str">
        <f>IF(Data!$A159="","",IF(Data!G159=0,"",Data!G159))</f>
        <v/>
      </c>
      <c r="I166" s="13" t="str">
        <f>IF(Data!$A159="","",IF(Data!H159=0,"",Data!H159))</f>
        <v/>
      </c>
      <c r="J166" s="13" t="str">
        <f>IF(Data!$A159="","",IF(Data!I159=0,"",Data!I159))</f>
        <v/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304.07</v>
      </c>
    </row>
    <row r="167" spans="2:14" x14ac:dyDescent="0.25">
      <c r="B167" s="8" t="str">
        <f>IF(Data!$A160="","",Data!A160)</f>
        <v>Rutland</v>
      </c>
      <c r="C167" s="8" t="str">
        <f>IF(Data!$A160="","",IF(COUNTIF('GrandList Categories'!$A$2:$A$19,Data!B160)&gt;0,VLOOKUP(Data!B160,'GrandList Categories'!$A$2:$B$19,2),Data!B160))</f>
        <v>Rutland: Summary</v>
      </c>
      <c r="D167" s="13">
        <f>IF(Data!$A160="","",IF(Data!C160=0,"",Data!C160))</f>
        <v>2815</v>
      </c>
      <c r="E167" s="13">
        <f>IF(Data!$A160="","",IF(Data!D160=0,"",Data!D160))</f>
        <v>9</v>
      </c>
      <c r="F167" s="13">
        <f>IF(Data!$A160="","",IF(Data!E160=0,"",Data!E160))</f>
        <v>1143</v>
      </c>
      <c r="G167" s="13">
        <f>IF(Data!$A160="","",IF(Data!F160=0,"",Data!F160))</f>
        <v>1663</v>
      </c>
      <c r="H167" s="13">
        <f>IF(Data!$A160="","",IF(Data!G160=0,"",Data!G160))</f>
        <v>272514853.72000003</v>
      </c>
      <c r="I167" s="13" t="str">
        <f>IF(Data!$A160="","",IF(Data!H160=0,"",Data!H160))</f>
        <v/>
      </c>
      <c r="J167" s="13" t="str">
        <f>IF(Data!$A160="","",IF(Data!I160=0,"",Data!I160))</f>
        <v/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3097108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Residential under 6 acres</v>
      </c>
      <c r="D168" s="13">
        <f>IF(Data!$A161="","",IF(Data!C161=0,"",Data!C161))</f>
        <v>1131</v>
      </c>
      <c r="E168" s="13">
        <f>IF(Data!$A161="","",IF(Data!D161=0,"",Data!D161))</f>
        <v>1</v>
      </c>
      <c r="F168" s="13">
        <f>IF(Data!$A161="","",IF(Data!E161=0,"",Data!E161))</f>
        <v>422</v>
      </c>
      <c r="G168" s="13">
        <f>IF(Data!$A161="","",IF(Data!F161=0,"",Data!F161))</f>
        <v>708</v>
      </c>
      <c r="H168" s="13">
        <f>IF(Data!$A161="","",IF(Data!G161=0,"",Data!G161))</f>
        <v>155521324.91</v>
      </c>
      <c r="I168" s="13">
        <f>IF(Data!$A161="","",IF(Data!H161=0,"",Data!H161))</f>
        <v>219662.89</v>
      </c>
      <c r="J168" s="13">
        <f>IF(Data!$A161="","",IF(Data!I161=0,"",Data!I161))</f>
        <v>194500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1712582.38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Residential 6 or more acres</v>
      </c>
      <c r="D169" s="13">
        <f>IF(Data!$A162="","",IF(Data!C162=0,"",Data!C162))</f>
        <v>428</v>
      </c>
      <c r="E169" s="13">
        <f>IF(Data!$A162="","",IF(Data!D162=0,"",Data!D162))</f>
        <v>2</v>
      </c>
      <c r="F169" s="13">
        <f>IF(Data!$A162="","",IF(Data!E162=0,"",Data!E162))</f>
        <v>202</v>
      </c>
      <c r="G169" s="13">
        <f>IF(Data!$A162="","",IF(Data!F162=0,"",Data!F162))</f>
        <v>224</v>
      </c>
      <c r="H169" s="13">
        <f>IF(Data!$A162="","",IF(Data!G162=0,"",Data!G162))</f>
        <v>66176811.490000002</v>
      </c>
      <c r="I169" s="13">
        <f>IF(Data!$A162="","",IF(Data!H162=0,"",Data!H162))</f>
        <v>295432.19</v>
      </c>
      <c r="J169" s="13">
        <f>IF(Data!$A162="","",IF(Data!I162=0,"",Data!I162))</f>
        <v>259500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806388.82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Mobile Home no land</v>
      </c>
      <c r="D170" s="13">
        <f>IF(Data!$A163="","",IF(Data!C163=0,"",Data!C163))</f>
        <v>41</v>
      </c>
      <c r="E170" s="13" t="str">
        <f>IF(Data!$A163="","",IF(Data!D163=0,"",Data!D163))</f>
        <v/>
      </c>
      <c r="F170" s="13">
        <f>IF(Data!$A163="","",IF(Data!E163=0,"",Data!E163))</f>
        <v>13</v>
      </c>
      <c r="G170" s="13">
        <f>IF(Data!$A163="","",IF(Data!F163=0,"",Data!F163))</f>
        <v>28</v>
      </c>
      <c r="H170" s="13">
        <f>IF(Data!$A163="","",IF(Data!G163=0,"",Data!G163))</f>
        <v>1327131</v>
      </c>
      <c r="I170" s="13">
        <f>IF(Data!$A163="","",IF(Data!H163=0,"",Data!H163))</f>
        <v>47397.54</v>
      </c>
      <c r="J170" s="13">
        <f>IF(Data!$A163="","",IF(Data!I163=0,"",Data!I163))</f>
        <v>32500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7931.75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Mobile Home with land</v>
      </c>
      <c r="D171" s="13">
        <f>IF(Data!$A164="","",IF(Data!C164=0,"",Data!C164))</f>
        <v>40</v>
      </c>
      <c r="E171" s="13" t="str">
        <f>IF(Data!$A164="","",IF(Data!D164=0,"",Data!D164))</f>
        <v/>
      </c>
      <c r="F171" s="13">
        <f>IF(Data!$A164="","",IF(Data!E164=0,"",Data!E164))</f>
        <v>21</v>
      </c>
      <c r="G171" s="13">
        <f>IF(Data!$A164="","",IF(Data!F164=0,"",Data!F164))</f>
        <v>19</v>
      </c>
      <c r="H171" s="13">
        <f>IF(Data!$A164="","",IF(Data!G164=0,"",Data!G164))</f>
        <v>1879400</v>
      </c>
      <c r="I171" s="13">
        <f>IF(Data!$A164="","",IF(Data!H164=0,"",Data!H164))</f>
        <v>98915.79</v>
      </c>
      <c r="J171" s="13">
        <f>IF(Data!$A164="","",IF(Data!I164=0,"",Data!I164))</f>
        <v>106000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15948.21</v>
      </c>
    </row>
    <row r="172" spans="2:14" x14ac:dyDescent="0.25">
      <c r="B172" s="8" t="str">
        <f>IF(Data!$A165="","",Data!A165)</f>
        <v>Washington</v>
      </c>
      <c r="C172" s="8" t="str">
        <f>IF(Data!$A165="","",IF(COUNTIF('GrandList Categories'!$A$2:$A$19,Data!B165)&gt;0,VLOOKUP(Data!B165,'GrandList Categories'!$A$2:$B$19,2),Data!B165))</f>
        <v>Seasonal under 6 acres</v>
      </c>
      <c r="D172" s="13">
        <f>IF(Data!$A165="","",IF(Data!C165=0,"",Data!C165))</f>
        <v>67</v>
      </c>
      <c r="E172" s="13" t="str">
        <f>IF(Data!$A165="","",IF(Data!D165=0,"",Data!D165))</f>
        <v/>
      </c>
      <c r="F172" s="13">
        <f>IF(Data!$A165="","",IF(Data!E165=0,"",Data!E165))</f>
        <v>33</v>
      </c>
      <c r="G172" s="13">
        <f>IF(Data!$A165="","",IF(Data!F165=0,"",Data!F165))</f>
        <v>34</v>
      </c>
      <c r="H172" s="13">
        <f>IF(Data!$A165="","",IF(Data!G165=0,"",Data!G165))</f>
        <v>5957732.3499999996</v>
      </c>
      <c r="I172" s="13">
        <f>IF(Data!$A165="","",IF(Data!H165=0,"",Data!H165))</f>
        <v>175227.42</v>
      </c>
      <c r="J172" s="13">
        <f>IF(Data!$A165="","",IF(Data!I165=0,"",Data!I165))</f>
        <v>125000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82601.19</v>
      </c>
    </row>
    <row r="173" spans="2:14" x14ac:dyDescent="0.25">
      <c r="B173" s="8" t="str">
        <f>IF(Data!$A166="","",Data!A166)</f>
        <v>Washington</v>
      </c>
      <c r="C173" s="8" t="str">
        <f>IF(Data!$A166="","",IF(COUNTIF('GrandList Categories'!$A$2:$A$19,Data!B166)&gt;0,VLOOKUP(Data!B166,'GrandList Categories'!$A$2:$B$19,2),Data!B166))</f>
        <v>Seasonal 6 or more acres</v>
      </c>
      <c r="D173" s="13">
        <f>IF(Data!$A166="","",IF(Data!C166=0,"",Data!C166))</f>
        <v>52</v>
      </c>
      <c r="E173" s="13" t="str">
        <f>IF(Data!$A166="","",IF(Data!D166=0,"",Data!D166))</f>
        <v/>
      </c>
      <c r="F173" s="13">
        <f>IF(Data!$A166="","",IF(Data!E166=0,"",Data!E166))</f>
        <v>26</v>
      </c>
      <c r="G173" s="13">
        <f>IF(Data!$A166="","",IF(Data!F166=0,"",Data!F166))</f>
        <v>26</v>
      </c>
      <c r="H173" s="13">
        <f>IF(Data!$A166="","",IF(Data!G166=0,"",Data!G166))</f>
        <v>7158337</v>
      </c>
      <c r="I173" s="13">
        <f>IF(Data!$A166="","",IF(Data!H166=0,"",Data!H166))</f>
        <v>275320.65000000002</v>
      </c>
      <c r="J173" s="13">
        <f>IF(Data!$A166="","",IF(Data!I166=0,"",Data!I166))</f>
        <v>140000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99989.95</v>
      </c>
    </row>
    <row r="174" spans="2:14" x14ac:dyDescent="0.25">
      <c r="B174" s="8" t="str">
        <f>IF(Data!$A167="","",Data!A167)</f>
        <v>Washington</v>
      </c>
      <c r="C174" s="8" t="str">
        <f>IF(Data!$A167="","",IF(COUNTIF('GrandList Categories'!$A$2:$A$19,Data!B167)&gt;0,VLOOKUP(Data!B167,'GrandList Categories'!$A$2:$B$19,2),Data!B167))</f>
        <v>Commercial</v>
      </c>
      <c r="D174" s="13">
        <f>IF(Data!$A167="","",IF(Data!C167=0,"",Data!C167))</f>
        <v>97</v>
      </c>
      <c r="E174" s="13">
        <f>IF(Data!$A167="","",IF(Data!D167=0,"",Data!D167))</f>
        <v>1</v>
      </c>
      <c r="F174" s="13">
        <f>IF(Data!$A167="","",IF(Data!E167=0,"",Data!E167))</f>
        <v>33</v>
      </c>
      <c r="G174" s="13">
        <f>IF(Data!$A167="","",IF(Data!F167=0,"",Data!F167))</f>
        <v>63</v>
      </c>
      <c r="H174" s="13">
        <f>IF(Data!$A167="","",IF(Data!G167=0,"",Data!G167))</f>
        <v>19682230</v>
      </c>
      <c r="I174" s="13">
        <f>IF(Data!$A167="","",IF(Data!H167=0,"",Data!H167))</f>
        <v>312416.34999999998</v>
      </c>
      <c r="J174" s="13">
        <f>IF(Data!$A167="","",IF(Data!I167=0,"",Data!I167))</f>
        <v>250000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265392.8</v>
      </c>
    </row>
    <row r="175" spans="2:14" x14ac:dyDescent="0.25">
      <c r="B175" s="8" t="str">
        <f>IF(Data!$A168="","",Data!A168)</f>
        <v>Washington</v>
      </c>
      <c r="C175" s="8" t="str">
        <f>IF(Data!$A168="","",IF(COUNTIF('GrandList Categories'!$A$2:$A$19,Data!B168)&gt;0,VLOOKUP(Data!B168,'GrandList Categories'!$A$2:$B$19,2),Data!B168))</f>
        <v>Commercial Apartment</v>
      </c>
      <c r="D175" s="13">
        <f>IF(Data!$A168="","",IF(Data!C168=0,"",Data!C168))</f>
        <v>13</v>
      </c>
      <c r="E175" s="13" t="str">
        <f>IF(Data!$A168="","",IF(Data!D168=0,"",Data!D168))</f>
        <v/>
      </c>
      <c r="F175" s="13">
        <f>IF(Data!$A168="","",IF(Data!E168=0,"",Data!E168))</f>
        <v>8</v>
      </c>
      <c r="G175" s="13">
        <f>IF(Data!$A168="","",IF(Data!F168=0,"",Data!F168))</f>
        <v>5</v>
      </c>
      <c r="H175" s="13">
        <f>IF(Data!$A168="","",IF(Data!G168=0,"",Data!G168))</f>
        <v>1184064.1100000001</v>
      </c>
      <c r="I175" s="13">
        <f>IF(Data!$A168="","",IF(Data!H168=0,"",Data!H168))</f>
        <v>236812.82</v>
      </c>
      <c r="J175" s="13">
        <f>IF(Data!$A168="","",IF(Data!I168=0,"",Data!I168))</f>
        <v>230000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15166.5</v>
      </c>
    </row>
    <row r="176" spans="2:14" x14ac:dyDescent="0.25">
      <c r="B176" s="8" t="str">
        <f>IF(Data!$A169="","",Data!A169)</f>
        <v>Washington</v>
      </c>
      <c r="C176" s="8" t="str">
        <f>IF(Data!$A169="","",IF(COUNTIF('GrandList Categories'!$A$2:$A$19,Data!B169)&gt;0,VLOOKUP(Data!B169,'GrandList Categories'!$A$2:$B$19,2),Data!B169))</f>
        <v>Industrial</v>
      </c>
      <c r="D176" s="13">
        <f>IF(Data!$A169="","",IF(Data!C169=0,"",Data!C169))</f>
        <v>10</v>
      </c>
      <c r="E176" s="13" t="str">
        <f>IF(Data!$A169="","",IF(Data!D169=0,"",Data!D169))</f>
        <v/>
      </c>
      <c r="F176" s="13">
        <f>IF(Data!$A169="","",IF(Data!E169=0,"",Data!E169))</f>
        <v>3</v>
      </c>
      <c r="G176" s="13">
        <f>IF(Data!$A169="","",IF(Data!F169=0,"",Data!F169))</f>
        <v>7</v>
      </c>
      <c r="H176" s="13">
        <f>IF(Data!$A169="","",IF(Data!G169=0,"",Data!G169))</f>
        <v>8581000.0099999998</v>
      </c>
      <c r="I176" s="13">
        <f>IF(Data!$A169="","",IF(Data!H169=0,"",Data!H169))</f>
        <v>1225857.1399999999</v>
      </c>
      <c r="J176" s="13">
        <f>IF(Data!$A169="","",IF(Data!I169=0,"",Data!I169))</f>
        <v>170000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124424.5</v>
      </c>
    </row>
    <row r="177" spans="2:14" x14ac:dyDescent="0.25">
      <c r="B177" s="8" t="str">
        <f>IF(Data!$A170="","",Data!A170)</f>
        <v>Washington</v>
      </c>
      <c r="C177" s="8" t="str">
        <f>IF(Data!$A170="","",IF(COUNTIF('GrandList Categories'!$A$2:$A$19,Data!B170)&gt;0,VLOOKUP(Data!B170,'GrandList Categories'!$A$2:$B$19,2),Data!B170))</f>
        <v>Utilities Electric</v>
      </c>
      <c r="D177" s="13">
        <f>IF(Data!$A170="","",IF(Data!C170=0,"",Data!C170))</f>
        <v>3</v>
      </c>
      <c r="E177" s="13" t="str">
        <f>IF(Data!$A170="","",IF(Data!D170=0,"",Data!D170))</f>
        <v/>
      </c>
      <c r="F177" s="13">
        <f>IF(Data!$A170="","",IF(Data!E170=0,"",Data!E170))</f>
        <v>3</v>
      </c>
      <c r="G177" s="13" t="str">
        <f>IF(Data!$A170="","",IF(Data!F170=0,"",Data!F170))</f>
        <v/>
      </c>
      <c r="H177" s="13" t="str">
        <f>IF(Data!$A170="","",IF(Data!G170=0,"",Data!G170))</f>
        <v/>
      </c>
      <c r="I177" s="13" t="str">
        <f>IF(Data!$A170="","",IF(Data!H170=0,"",Data!H170))</f>
        <v/>
      </c>
      <c r="J177" s="13" t="str">
        <f>IF(Data!$A170="","",IF(Data!I170=0,"",Data!I170))</f>
        <v/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 t="str">
        <f>IF(Data!$A170="","",IF(Data!M170=0,"",Data!M170))</f>
        <v/>
      </c>
    </row>
    <row r="178" spans="2:14" x14ac:dyDescent="0.25">
      <c r="B178" s="8" t="str">
        <f>IF(Data!$A171="","",Data!A171)</f>
        <v>Washington</v>
      </c>
      <c r="C178" s="8" t="str">
        <f>IF(Data!$A171="","",IF(COUNTIF('GrandList Categories'!$A$2:$A$19,Data!B171)&gt;0,VLOOKUP(Data!B171,'GrandList Categories'!$A$2:$B$19,2),Data!B171))</f>
        <v>Farms</v>
      </c>
      <c r="D178" s="13">
        <f>IF(Data!$A171="","",IF(Data!C171=0,"",Data!C171))</f>
        <v>19</v>
      </c>
      <c r="E178" s="13" t="str">
        <f>IF(Data!$A171="","",IF(Data!D171=0,"",Data!D171))</f>
        <v/>
      </c>
      <c r="F178" s="13">
        <f>IF(Data!$A171="","",IF(Data!E171=0,"",Data!E171))</f>
        <v>11</v>
      </c>
      <c r="G178" s="13">
        <f>IF(Data!$A171="","",IF(Data!F171=0,"",Data!F171))</f>
        <v>8</v>
      </c>
      <c r="H178" s="13">
        <f>IF(Data!$A171="","",IF(Data!G171=0,"",Data!G171))</f>
        <v>1392000</v>
      </c>
      <c r="I178" s="13">
        <f>IF(Data!$A171="","",IF(Data!H171=0,"",Data!H171))</f>
        <v>174000</v>
      </c>
      <c r="J178" s="13">
        <f>IF(Data!$A171="","",IF(Data!I171=0,"",Data!I171))</f>
        <v>137500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17790</v>
      </c>
    </row>
    <row r="179" spans="2:14" x14ac:dyDescent="0.25">
      <c r="B179" s="8" t="str">
        <f>IF(Data!$A172="","",Data!A172)</f>
        <v>Washington</v>
      </c>
      <c r="C179" s="8" t="str">
        <f>IF(Data!$A172="","",IF(COUNTIF('GrandList Categories'!$A$2:$A$19,Data!B172)&gt;0,VLOOKUP(Data!B172,'GrandList Categories'!$A$2:$B$19,2),Data!B172))</f>
        <v>Other (Usually Condos)</v>
      </c>
      <c r="D179" s="13">
        <f>IF(Data!$A172="","",IF(Data!C172=0,"",Data!C172))</f>
        <v>288</v>
      </c>
      <c r="E179" s="13" t="str">
        <f>IF(Data!$A172="","",IF(Data!D172=0,"",Data!D172))</f>
        <v/>
      </c>
      <c r="F179" s="13">
        <f>IF(Data!$A172="","",IF(Data!E172=0,"",Data!E172))</f>
        <v>77</v>
      </c>
      <c r="G179" s="13">
        <f>IF(Data!$A172="","",IF(Data!F172=0,"",Data!F172))</f>
        <v>211</v>
      </c>
      <c r="H179" s="13">
        <f>IF(Data!$A172="","",IF(Data!G172=0,"",Data!G172))</f>
        <v>41728412.390000001</v>
      </c>
      <c r="I179" s="13">
        <f>IF(Data!$A172="","",IF(Data!H172=0,"",Data!H172))</f>
        <v>197764.99</v>
      </c>
      <c r="J179" s="13">
        <f>IF(Data!$A172="","",IF(Data!I172=0,"",Data!I172))</f>
        <v>155000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536955.51</v>
      </c>
    </row>
    <row r="180" spans="2:14" x14ac:dyDescent="0.25">
      <c r="B180" s="8" t="str">
        <f>IF(Data!$A173="","",Data!A173)</f>
        <v>Washington</v>
      </c>
      <c r="C180" s="8" t="str">
        <f>IF(Data!$A173="","",IF(COUNTIF('GrandList Categories'!$A$2:$A$19,Data!B173)&gt;0,VLOOKUP(Data!B173,'GrandList Categories'!$A$2:$B$19,2),Data!B173))</f>
        <v>Woodland</v>
      </c>
      <c r="D180" s="13">
        <f>IF(Data!$A173="","",IF(Data!C173=0,"",Data!C173))</f>
        <v>66</v>
      </c>
      <c r="E180" s="13">
        <f>IF(Data!$A173="","",IF(Data!D173=0,"",Data!D173))</f>
        <v>2</v>
      </c>
      <c r="F180" s="13">
        <f>IF(Data!$A173="","",IF(Data!E173=0,"",Data!E173))</f>
        <v>34</v>
      </c>
      <c r="G180" s="13">
        <f>IF(Data!$A173="","",IF(Data!F173=0,"",Data!F173))</f>
        <v>30</v>
      </c>
      <c r="H180" s="13">
        <f>IF(Data!$A173="","",IF(Data!G173=0,"",Data!G173))</f>
        <v>2626571.9300000002</v>
      </c>
      <c r="I180" s="13">
        <f>IF(Data!$A173="","",IF(Data!H173=0,"",Data!H173))</f>
        <v>87552.4</v>
      </c>
      <c r="J180" s="13">
        <f>IF(Data!$A173="","",IF(Data!I173=0,"",Data!I173))</f>
        <v>67500</v>
      </c>
      <c r="K180" s="13">
        <f>IF(Data!$A173="","",IF(Data!J173=0,"",Data!J173))</f>
        <v>1998.06</v>
      </c>
      <c r="L180" s="13">
        <f>IF(Data!$A173="","",IF(Data!K173=0,"",Data!K173))</f>
        <v>2951.75</v>
      </c>
      <c r="M180" s="13">
        <f>IF(Data!$A173="","",IF(Data!L173=0,"",Data!L173))</f>
        <v>20.3</v>
      </c>
      <c r="N180" s="13">
        <f>IF(Data!$A173="","",IF(Data!M173=0,"",Data!M173))</f>
        <v>34307.300000000003</v>
      </c>
    </row>
    <row r="181" spans="2:14" x14ac:dyDescent="0.25">
      <c r="B181" s="8" t="str">
        <f>IF(Data!$A174="","",Data!A174)</f>
        <v>Washington</v>
      </c>
      <c r="C181" s="8" t="str">
        <f>IF(Data!$A174="","",IF(COUNTIF('GrandList Categories'!$A$2:$A$19,Data!B174)&gt;0,VLOOKUP(Data!B174,'GrandList Categories'!$A$2:$B$19,2),Data!B174))</f>
        <v>Miscellaneous</v>
      </c>
      <c r="D181" s="13">
        <f>IF(Data!$A174="","",IF(Data!C174=0,"",Data!C174))</f>
        <v>255</v>
      </c>
      <c r="E181" s="13">
        <f>IF(Data!$A174="","",IF(Data!D174=0,"",Data!D174))</f>
        <v>1</v>
      </c>
      <c r="F181" s="13">
        <f>IF(Data!$A174="","",IF(Data!E174=0,"",Data!E174))</f>
        <v>109</v>
      </c>
      <c r="G181" s="13">
        <f>IF(Data!$A174="","",IF(Data!F174=0,"",Data!F174))</f>
        <v>145</v>
      </c>
      <c r="H181" s="13">
        <f>IF(Data!$A174="","",IF(Data!G174=0,"",Data!G174))</f>
        <v>14922713.93</v>
      </c>
      <c r="I181" s="13">
        <f>IF(Data!$A174="","",IF(Data!H174=0,"",Data!H174))</f>
        <v>102915.27</v>
      </c>
      <c r="J181" s="13">
        <f>IF(Data!$A174="","",IF(Data!I174=0,"",Data!I174))</f>
        <v>52440</v>
      </c>
      <c r="K181" s="13">
        <f>IF(Data!$A174="","",IF(Data!J174=0,"",Data!J174))</f>
        <v>4062.31</v>
      </c>
      <c r="L181" s="13">
        <f>IF(Data!$A174="","",IF(Data!K174=0,"",Data!K174))</f>
        <v>11111.1111</v>
      </c>
      <c r="M181" s="13">
        <f>IF(Data!$A174="","",IF(Data!L174=0,"",Data!L174))</f>
        <v>2.2999999999999998</v>
      </c>
      <c r="N181" s="13">
        <f>IF(Data!$A174="","",IF(Data!M174=0,"",Data!M174))</f>
        <v>187152.32</v>
      </c>
    </row>
    <row r="182" spans="2:14" x14ac:dyDescent="0.25">
      <c r="B182" s="8" t="str">
        <f>IF(Data!$A175="","",Data!A175)</f>
        <v>Washington</v>
      </c>
      <c r="C182" s="8" t="str">
        <f>IF(Data!$A175="","",IF(COUNTIF('GrandList Categories'!$A$2:$A$19,Data!B175)&gt;0,VLOOKUP(Data!B175,'GrandList Categories'!$A$2:$B$19,2),Data!B175))</f>
        <v>Timeshare Properties</v>
      </c>
      <c r="D182" s="13">
        <f>IF(Data!$A175="","",IF(Data!C175=0,"",Data!C175))</f>
        <v>36</v>
      </c>
      <c r="E182" s="13" t="str">
        <f>IF(Data!$A175="","",IF(Data!D175=0,"",Data!D175))</f>
        <v/>
      </c>
      <c r="F182" s="13">
        <f>IF(Data!$A175="","",IF(Data!E175=0,"",Data!E175))</f>
        <v>36</v>
      </c>
      <c r="G182" s="13" t="str">
        <f>IF(Data!$A175="","",IF(Data!F175=0,"",Data!F175))</f>
        <v/>
      </c>
      <c r="H182" s="13" t="str">
        <f>IF(Data!$A175="","",IF(Data!G175=0,"",Data!G175))</f>
        <v/>
      </c>
      <c r="I182" s="13" t="str">
        <f>IF(Data!$A175="","",IF(Data!H175=0,"",Data!H175))</f>
        <v/>
      </c>
      <c r="J182" s="13" t="str">
        <f>IF(Data!$A175="","",IF(Data!I175=0,"",Data!I175))</f>
        <v/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26137.7</v>
      </c>
    </row>
    <row r="183" spans="2:14" x14ac:dyDescent="0.25">
      <c r="B183" s="8" t="str">
        <f>IF(Data!$A176="","",Data!A176)</f>
        <v>Washington</v>
      </c>
      <c r="C183" s="8" t="str">
        <f>IF(Data!$A176="","",IF(COUNTIF('GrandList Categories'!$A$2:$A$19,Data!B176)&gt;0,VLOOKUP(Data!B176,'GrandList Categories'!$A$2:$B$19,2),Data!B176))</f>
        <v>Washington: Summary</v>
      </c>
      <c r="D183" s="13">
        <f>IF(Data!$A176="","",IF(Data!C176=0,"",Data!C176))</f>
        <v>2546</v>
      </c>
      <c r="E183" s="13">
        <f>IF(Data!$A176="","",IF(Data!D176=0,"",Data!D176))</f>
        <v>7</v>
      </c>
      <c r="F183" s="13">
        <f>IF(Data!$A176="","",IF(Data!E176=0,"",Data!E176))</f>
        <v>1031</v>
      </c>
      <c r="G183" s="13">
        <f>IF(Data!$A176="","",IF(Data!F176=0,"",Data!F176))</f>
        <v>1508</v>
      </c>
      <c r="H183" s="13">
        <f>IF(Data!$A176="","",IF(Data!G176=0,"",Data!G176))</f>
        <v>328137729.12</v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3932768.93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Residential under 6 acres</v>
      </c>
      <c r="D184" s="13">
        <f>IF(Data!$A177="","",IF(Data!C177=0,"",Data!C177))</f>
        <v>1080</v>
      </c>
      <c r="E184" s="13">
        <f>IF(Data!$A177="","",IF(Data!D177=0,"",Data!D177))</f>
        <v>1</v>
      </c>
      <c r="F184" s="13">
        <f>IF(Data!$A177="","",IF(Data!E177=0,"",Data!E177))</f>
        <v>434</v>
      </c>
      <c r="G184" s="13">
        <f>IF(Data!$A177="","",IF(Data!F177=0,"",Data!F177))</f>
        <v>645</v>
      </c>
      <c r="H184" s="13">
        <f>IF(Data!$A177="","",IF(Data!G177=0,"",Data!G177))</f>
        <v>118239001.88</v>
      </c>
      <c r="I184" s="13">
        <f>IF(Data!$A177="","",IF(Data!H177=0,"",Data!H177))</f>
        <v>183316.28</v>
      </c>
      <c r="J184" s="13">
        <f>IF(Data!$A177="","",IF(Data!I177=0,"",Data!I177))</f>
        <v>178000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1367933.11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Residential 6 or more acres</v>
      </c>
      <c r="D185" s="13">
        <f>IF(Data!$A178="","",IF(Data!C178=0,"",Data!C178))</f>
        <v>503</v>
      </c>
      <c r="E185" s="13" t="str">
        <f>IF(Data!$A178="","",IF(Data!D178=0,"",Data!D178))</f>
        <v/>
      </c>
      <c r="F185" s="13">
        <f>IF(Data!$A178="","",IF(Data!E178=0,"",Data!E178))</f>
        <v>253</v>
      </c>
      <c r="G185" s="13">
        <f>IF(Data!$A178="","",IF(Data!F178=0,"",Data!F178))</f>
        <v>250</v>
      </c>
      <c r="H185" s="13">
        <f>IF(Data!$A178="","",IF(Data!G178=0,"",Data!G178))</f>
        <v>73249279.819999993</v>
      </c>
      <c r="I185" s="13">
        <f>IF(Data!$A178="","",IF(Data!H178=0,"",Data!H178))</f>
        <v>292997.12</v>
      </c>
      <c r="J185" s="13">
        <f>IF(Data!$A178="","",IF(Data!I178=0,"",Data!I178))</f>
        <v>244500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922771.2</v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Mobile Home no land</v>
      </c>
      <c r="D186" s="13">
        <f>IF(Data!$A179="","",IF(Data!C179=0,"",Data!C179))</f>
        <v>39</v>
      </c>
      <c r="E186" s="13" t="str">
        <f>IF(Data!$A179="","",IF(Data!D179=0,"",Data!D179))</f>
        <v/>
      </c>
      <c r="F186" s="13">
        <f>IF(Data!$A179="","",IF(Data!E179=0,"",Data!E179))</f>
        <v>16</v>
      </c>
      <c r="G186" s="13">
        <f>IF(Data!$A179="","",IF(Data!F179=0,"",Data!F179))</f>
        <v>23</v>
      </c>
      <c r="H186" s="13">
        <f>IF(Data!$A179="","",IF(Data!G179=0,"",Data!G179))</f>
        <v>604400.87</v>
      </c>
      <c r="I186" s="13">
        <f>IF(Data!$A179="","",IF(Data!H179=0,"",Data!H179))</f>
        <v>26278.3</v>
      </c>
      <c r="J186" s="13">
        <f>IF(Data!$A179="","",IF(Data!I179=0,"",Data!I179))</f>
        <v>15000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3687.42</v>
      </c>
    </row>
    <row r="187" spans="2:14" x14ac:dyDescent="0.25">
      <c r="B187" s="8" t="str">
        <f>IF(Data!$A180="","",Data!A180)</f>
        <v>Windham</v>
      </c>
      <c r="C187" s="8" t="str">
        <f>IF(Data!$A180="","",IF(COUNTIF('GrandList Categories'!$A$2:$A$19,Data!B180)&gt;0,VLOOKUP(Data!B180,'GrandList Categories'!$A$2:$B$19,2),Data!B180))</f>
        <v>Mobile Home with land</v>
      </c>
      <c r="D187" s="13">
        <f>IF(Data!$A180="","",IF(Data!C180=0,"",Data!C180))</f>
        <v>44</v>
      </c>
      <c r="E187" s="13" t="str">
        <f>IF(Data!$A180="","",IF(Data!D180=0,"",Data!D180))</f>
        <v/>
      </c>
      <c r="F187" s="13">
        <f>IF(Data!$A180="","",IF(Data!E180=0,"",Data!E180))</f>
        <v>25</v>
      </c>
      <c r="G187" s="13">
        <f>IF(Data!$A180="","",IF(Data!F180=0,"",Data!F180))</f>
        <v>19</v>
      </c>
      <c r="H187" s="13">
        <f>IF(Data!$A180="","",IF(Data!G180=0,"",Data!G180))</f>
        <v>1020021</v>
      </c>
      <c r="I187" s="13">
        <f>IF(Data!$A180="","",IF(Data!H180=0,"",Data!H180))</f>
        <v>53685.32</v>
      </c>
      <c r="J187" s="13">
        <f>IF(Data!$A180="","",IF(Data!I180=0,"",Data!I180))</f>
        <v>47700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10031.26</v>
      </c>
    </row>
    <row r="188" spans="2:14" x14ac:dyDescent="0.25">
      <c r="B188" s="8" t="str">
        <f>IF(Data!$A181="","",Data!A181)</f>
        <v>Windham</v>
      </c>
      <c r="C188" s="8" t="str">
        <f>IF(Data!$A181="","",IF(COUNTIF('GrandList Categories'!$A$2:$A$19,Data!B181)&gt;0,VLOOKUP(Data!B181,'GrandList Categories'!$A$2:$B$19,2),Data!B181))</f>
        <v>Seasonal under 6 acres</v>
      </c>
      <c r="D188" s="13">
        <f>IF(Data!$A181="","",IF(Data!C181=0,"",Data!C181))</f>
        <v>39</v>
      </c>
      <c r="E188" s="13" t="str">
        <f>IF(Data!$A181="","",IF(Data!D181=0,"",Data!D181))</f>
        <v/>
      </c>
      <c r="F188" s="13">
        <f>IF(Data!$A181="","",IF(Data!E181=0,"",Data!E181))</f>
        <v>11</v>
      </c>
      <c r="G188" s="13">
        <f>IF(Data!$A181="","",IF(Data!F181=0,"",Data!F181))</f>
        <v>28</v>
      </c>
      <c r="H188" s="13">
        <f>IF(Data!$A181="","",IF(Data!G181=0,"",Data!G181))</f>
        <v>3857577.52</v>
      </c>
      <c r="I188" s="13">
        <f>IF(Data!$A181="","",IF(Data!H181=0,"",Data!H181))</f>
        <v>137770.63</v>
      </c>
      <c r="J188" s="13">
        <f>IF(Data!$A181="","",IF(Data!I181=0,"",Data!I181))</f>
        <v>118229.89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47216.65</v>
      </c>
    </row>
    <row r="189" spans="2:14" x14ac:dyDescent="0.25">
      <c r="B189" s="8" t="str">
        <f>IF(Data!$A182="","",Data!A182)</f>
        <v>Windham</v>
      </c>
      <c r="C189" s="8" t="str">
        <f>IF(Data!$A182="","",IF(COUNTIF('GrandList Categories'!$A$2:$A$19,Data!B182)&gt;0,VLOOKUP(Data!B182,'GrandList Categories'!$A$2:$B$19,2),Data!B182))</f>
        <v>Seasonal 6 or more acres</v>
      </c>
      <c r="D189" s="13">
        <f>IF(Data!$A182="","",IF(Data!C182=0,"",Data!C182))</f>
        <v>51</v>
      </c>
      <c r="E189" s="13">
        <f>IF(Data!$A182="","",IF(Data!D182=0,"",Data!D182))</f>
        <v>1</v>
      </c>
      <c r="F189" s="13">
        <f>IF(Data!$A182="","",IF(Data!E182=0,"",Data!E182))</f>
        <v>20</v>
      </c>
      <c r="G189" s="13">
        <f>IF(Data!$A182="","",IF(Data!F182=0,"",Data!F182))</f>
        <v>30</v>
      </c>
      <c r="H189" s="13">
        <f>IF(Data!$A182="","",IF(Data!G182=0,"",Data!G182))</f>
        <v>3593172.92</v>
      </c>
      <c r="I189" s="13">
        <f>IF(Data!$A182="","",IF(Data!H182=0,"",Data!H182))</f>
        <v>119772.43</v>
      </c>
      <c r="J189" s="13">
        <f>IF(Data!$A182="","",IF(Data!I182=0,"",Data!I182))</f>
        <v>85000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45036.51</v>
      </c>
    </row>
    <row r="190" spans="2:14" x14ac:dyDescent="0.25">
      <c r="B190" s="8" t="str">
        <f>IF(Data!$A183="","",Data!A183)</f>
        <v>Windham</v>
      </c>
      <c r="C190" s="8" t="str">
        <f>IF(Data!$A183="","",IF(COUNTIF('GrandList Categories'!$A$2:$A$19,Data!B183)&gt;0,VLOOKUP(Data!B183,'GrandList Categories'!$A$2:$B$19,2),Data!B183))</f>
        <v>Commercial</v>
      </c>
      <c r="D190" s="13">
        <f>IF(Data!$A183="","",IF(Data!C183=0,"",Data!C183))</f>
        <v>99</v>
      </c>
      <c r="E190" s="13">
        <f>IF(Data!$A183="","",IF(Data!D183=0,"",Data!D183))</f>
        <v>1</v>
      </c>
      <c r="F190" s="13">
        <f>IF(Data!$A183="","",IF(Data!E183=0,"",Data!E183))</f>
        <v>34</v>
      </c>
      <c r="G190" s="13">
        <f>IF(Data!$A183="","",IF(Data!F183=0,"",Data!F183))</f>
        <v>64</v>
      </c>
      <c r="H190" s="13">
        <f>IF(Data!$A183="","",IF(Data!G183=0,"",Data!G183))</f>
        <v>22958037.350000001</v>
      </c>
      <c r="I190" s="13">
        <f>IF(Data!$A183="","",IF(Data!H183=0,"",Data!H183))</f>
        <v>358719.33</v>
      </c>
      <c r="J190" s="13">
        <f>IF(Data!$A183="","",IF(Data!I183=0,"",Data!I183))</f>
        <v>213750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192495.1</v>
      </c>
    </row>
    <row r="191" spans="2:14" x14ac:dyDescent="0.25">
      <c r="B191" s="8" t="str">
        <f>IF(Data!$A184="","",Data!A184)</f>
        <v>Windham</v>
      </c>
      <c r="C191" s="8" t="str">
        <f>IF(Data!$A184="","",IF(COUNTIF('GrandList Categories'!$A$2:$A$19,Data!B184)&gt;0,VLOOKUP(Data!B184,'GrandList Categories'!$A$2:$B$19,2),Data!B184))</f>
        <v>Commercial Apartment</v>
      </c>
      <c r="D191" s="13">
        <f>IF(Data!$A184="","",IF(Data!C184=0,"",Data!C184))</f>
        <v>10</v>
      </c>
      <c r="E191" s="13" t="str">
        <f>IF(Data!$A184="","",IF(Data!D184=0,"",Data!D184))</f>
        <v/>
      </c>
      <c r="F191" s="13">
        <f>IF(Data!$A184="","",IF(Data!E184=0,"",Data!E184))</f>
        <v>5</v>
      </c>
      <c r="G191" s="13">
        <f>IF(Data!$A184="","",IF(Data!F184=0,"",Data!F184))</f>
        <v>5</v>
      </c>
      <c r="H191" s="13">
        <f>IF(Data!$A184="","",IF(Data!G184=0,"",Data!G184))</f>
        <v>1372300</v>
      </c>
      <c r="I191" s="13">
        <f>IF(Data!$A184="","",IF(Data!H184=0,"",Data!H184))</f>
        <v>274460</v>
      </c>
      <c r="J191" s="13">
        <f>IF(Data!$A184="","",IF(Data!I184=0,"",Data!I184))</f>
        <v>275000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19898.349999999999</v>
      </c>
    </row>
    <row r="192" spans="2:14" x14ac:dyDescent="0.25">
      <c r="B192" s="8" t="str">
        <f>IF(Data!$A185="","",Data!A185)</f>
        <v>Windham</v>
      </c>
      <c r="C192" s="8" t="str">
        <f>IF(Data!$A185="","",IF(COUNTIF('GrandList Categories'!$A$2:$A$19,Data!B185)&gt;0,VLOOKUP(Data!B185,'GrandList Categories'!$A$2:$B$19,2),Data!B185))</f>
        <v>Industrial</v>
      </c>
      <c r="D192" s="13">
        <f>IF(Data!$A185="","",IF(Data!C185=0,"",Data!C185))</f>
        <v>5</v>
      </c>
      <c r="E192" s="13" t="str">
        <f>IF(Data!$A185="","",IF(Data!D185=0,"",Data!D185))</f>
        <v/>
      </c>
      <c r="F192" s="13">
        <f>IF(Data!$A185="","",IF(Data!E185=0,"",Data!E185))</f>
        <v>3</v>
      </c>
      <c r="G192" s="13">
        <f>IF(Data!$A185="","",IF(Data!F185=0,"",Data!F185))</f>
        <v>2</v>
      </c>
      <c r="H192" s="13">
        <f>IF(Data!$A185="","",IF(Data!G185=0,"",Data!G185))</f>
        <v>1440000</v>
      </c>
      <c r="I192" s="13">
        <f>IF(Data!$A185="","",IF(Data!H185=0,"",Data!H185))</f>
        <v>720000</v>
      </c>
      <c r="J192" s="13">
        <f>IF(Data!$A185="","",IF(Data!I185=0,"",Data!I185))</f>
        <v>720000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6380</v>
      </c>
    </row>
    <row r="193" spans="2:14" x14ac:dyDescent="0.25">
      <c r="B193" s="8" t="str">
        <f>IF(Data!$A186="","",Data!A186)</f>
        <v>Windham</v>
      </c>
      <c r="C193" s="8" t="str">
        <f>IF(Data!$A186="","",IF(COUNTIF('GrandList Categories'!$A$2:$A$19,Data!B186)&gt;0,VLOOKUP(Data!B186,'GrandList Categories'!$A$2:$B$19,2),Data!B186))</f>
        <v>Farms</v>
      </c>
      <c r="D193" s="13">
        <f>IF(Data!$A186="","",IF(Data!C186=0,"",Data!C186))</f>
        <v>13</v>
      </c>
      <c r="E193" s="13" t="str">
        <f>IF(Data!$A186="","",IF(Data!D186=0,"",Data!D186))</f>
        <v/>
      </c>
      <c r="F193" s="13">
        <f>IF(Data!$A186="","",IF(Data!E186=0,"",Data!E186))</f>
        <v>8</v>
      </c>
      <c r="G193" s="13">
        <f>IF(Data!$A186="","",IF(Data!F186=0,"",Data!F186))</f>
        <v>5</v>
      </c>
      <c r="H193" s="13">
        <f>IF(Data!$A186="","",IF(Data!G186=0,"",Data!G186))</f>
        <v>1816200</v>
      </c>
      <c r="I193" s="13">
        <f>IF(Data!$A186="","",IF(Data!H186=0,"",Data!H186))</f>
        <v>363240</v>
      </c>
      <c r="J193" s="13">
        <f>IF(Data!$A186="","",IF(Data!I186=0,"",Data!I186))</f>
        <v>250000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26334.91</v>
      </c>
    </row>
    <row r="194" spans="2:14" x14ac:dyDescent="0.25">
      <c r="B194" s="8" t="str">
        <f>IF(Data!$A187="","",Data!A187)</f>
        <v>Windham</v>
      </c>
      <c r="C194" s="8" t="str">
        <f>IF(Data!$A187="","",IF(COUNTIF('GrandList Categories'!$A$2:$A$19,Data!B187)&gt;0,VLOOKUP(Data!B187,'GrandList Categories'!$A$2:$B$19,2),Data!B187))</f>
        <v>Other (Usually Condos)</v>
      </c>
      <c r="D194" s="13">
        <f>IF(Data!$A187="","",IF(Data!C187=0,"",Data!C187))</f>
        <v>301</v>
      </c>
      <c r="E194" s="13" t="str">
        <f>IF(Data!$A187="","",IF(Data!D187=0,"",Data!D187))</f>
        <v/>
      </c>
      <c r="F194" s="13">
        <f>IF(Data!$A187="","",IF(Data!E187=0,"",Data!E187))</f>
        <v>92</v>
      </c>
      <c r="G194" s="13">
        <f>IF(Data!$A187="","",IF(Data!F187=0,"",Data!F187))</f>
        <v>209</v>
      </c>
      <c r="H194" s="13">
        <f>IF(Data!$A187="","",IF(Data!G187=0,"",Data!G187))</f>
        <v>59551629.039999999</v>
      </c>
      <c r="I194" s="13">
        <f>IF(Data!$A187="","",IF(Data!H187=0,"",Data!H187))</f>
        <v>284936.02</v>
      </c>
      <c r="J194" s="13">
        <f>IF(Data!$A187="","",IF(Data!I187=0,"",Data!I187))</f>
        <v>205000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759400</v>
      </c>
    </row>
    <row r="195" spans="2:14" x14ac:dyDescent="0.25">
      <c r="B195" s="8" t="str">
        <f>IF(Data!$A188="","",Data!A188)</f>
        <v>Windham</v>
      </c>
      <c r="C195" s="8" t="str">
        <f>IF(Data!$A188="","",IF(COUNTIF('GrandList Categories'!$A$2:$A$19,Data!B188)&gt;0,VLOOKUP(Data!B188,'GrandList Categories'!$A$2:$B$19,2),Data!B188))</f>
        <v>Woodland</v>
      </c>
      <c r="D195" s="13">
        <f>IF(Data!$A188="","",IF(Data!C188=0,"",Data!C188))</f>
        <v>69</v>
      </c>
      <c r="E195" s="13" t="str">
        <f>IF(Data!$A188="","",IF(Data!D188=0,"",Data!D188))</f>
        <v/>
      </c>
      <c r="F195" s="13">
        <f>IF(Data!$A188="","",IF(Data!E188=0,"",Data!E188))</f>
        <v>28</v>
      </c>
      <c r="G195" s="13">
        <f>IF(Data!$A188="","",IF(Data!F188=0,"",Data!F188))</f>
        <v>41</v>
      </c>
      <c r="H195" s="13">
        <f>IF(Data!$A188="","",IF(Data!G188=0,"",Data!G188))</f>
        <v>6741813.1600000001</v>
      </c>
      <c r="I195" s="13">
        <f>IF(Data!$A188="","",IF(Data!H188=0,"",Data!H188))</f>
        <v>164434.47</v>
      </c>
      <c r="J195" s="13">
        <f>IF(Data!$A188="","",IF(Data!I188=0,"",Data!I188))</f>
        <v>30000</v>
      </c>
      <c r="K195" s="13">
        <f>IF(Data!$A188="","",IF(Data!J188=0,"",Data!J188))</f>
        <v>2502.65</v>
      </c>
      <c r="L195" s="13">
        <f>IF(Data!$A188="","",IF(Data!K188=0,"",Data!K188))</f>
        <v>1875</v>
      </c>
      <c r="M195" s="13">
        <f>IF(Data!$A188="","",IF(Data!L188=0,"",Data!L188))</f>
        <v>16.8</v>
      </c>
      <c r="N195" s="13">
        <f>IF(Data!$A188="","",IF(Data!M188=0,"",Data!M188))</f>
        <v>27043.24</v>
      </c>
    </row>
    <row r="196" spans="2:14" x14ac:dyDescent="0.25">
      <c r="B196" s="8" t="str">
        <f>IF(Data!$A189="","",Data!A189)</f>
        <v>Windham</v>
      </c>
      <c r="C196" s="8" t="str">
        <f>IF(Data!$A189="","",IF(COUNTIF('GrandList Categories'!$A$2:$A$19,Data!B189)&gt;0,VLOOKUP(Data!B189,'GrandList Categories'!$A$2:$B$19,2),Data!B189))</f>
        <v>Miscellaneous</v>
      </c>
      <c r="D196" s="13">
        <f>IF(Data!$A189="","",IF(Data!C189=0,"",Data!C189))</f>
        <v>167</v>
      </c>
      <c r="E196" s="13">
        <f>IF(Data!$A189="","",IF(Data!D189=0,"",Data!D189))</f>
        <v>2</v>
      </c>
      <c r="F196" s="13">
        <f>IF(Data!$A189="","",IF(Data!E189=0,"",Data!E189))</f>
        <v>65</v>
      </c>
      <c r="G196" s="13">
        <f>IF(Data!$A189="","",IF(Data!F189=0,"",Data!F189))</f>
        <v>100</v>
      </c>
      <c r="H196" s="13">
        <f>IF(Data!$A189="","",IF(Data!G189=0,"",Data!G189))</f>
        <v>4765374.91</v>
      </c>
      <c r="I196" s="13">
        <f>IF(Data!$A189="","",IF(Data!H189=0,"",Data!H189))</f>
        <v>47653.75</v>
      </c>
      <c r="J196" s="13">
        <f>IF(Data!$A189="","",IF(Data!I189=0,"",Data!I189))</f>
        <v>23250</v>
      </c>
      <c r="K196" s="13">
        <f>IF(Data!$A189="","",IF(Data!J189=0,"",Data!J189))</f>
        <v>3564.29</v>
      </c>
      <c r="L196" s="13">
        <f>IF(Data!$A189="","",IF(Data!K189=0,"",Data!K189))</f>
        <v>5727.23</v>
      </c>
      <c r="M196" s="13">
        <f>IF(Data!$A189="","",IF(Data!L189=0,"",Data!L189))</f>
        <v>3.4</v>
      </c>
      <c r="N196" s="13">
        <f>IF(Data!$A189="","",IF(Data!M189=0,"",Data!M189))</f>
        <v>64279.519999999997</v>
      </c>
    </row>
    <row r="197" spans="2:14" x14ac:dyDescent="0.25">
      <c r="B197" s="8" t="str">
        <f>IF(Data!$A190="","",Data!A190)</f>
        <v>Windham</v>
      </c>
      <c r="C197" s="8" t="str">
        <f>IF(Data!$A190="","",IF(COUNTIF('GrandList Categories'!$A$2:$A$19,Data!B190)&gt;0,VLOOKUP(Data!B190,'GrandList Categories'!$A$2:$B$19,2),Data!B190))</f>
        <v>Timeshare Properties</v>
      </c>
      <c r="D197" s="13">
        <f>IF(Data!$A190="","",IF(Data!C190=0,"",Data!C190))</f>
        <v>29</v>
      </c>
      <c r="E197" s="13" t="str">
        <f>IF(Data!$A190="","",IF(Data!D190=0,"",Data!D190))</f>
        <v/>
      </c>
      <c r="F197" s="13">
        <f>IF(Data!$A190="","",IF(Data!E190=0,"",Data!E190))</f>
        <v>29</v>
      </c>
      <c r="G197" s="13" t="str">
        <f>IF(Data!$A190="","",IF(Data!F190=0,"",Data!F190))</f>
        <v/>
      </c>
      <c r="H197" s="13" t="str">
        <f>IF(Data!$A190="","",IF(Data!G190=0,"",Data!G190))</f>
        <v/>
      </c>
      <c r="I197" s="13" t="str">
        <f>IF(Data!$A190="","",IF(Data!H190=0,"",Data!H190))</f>
        <v/>
      </c>
      <c r="J197" s="13" t="str">
        <f>IF(Data!$A190="","",IF(Data!I190=0,"",Data!I190))</f>
        <v/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7330.42</v>
      </c>
    </row>
    <row r="198" spans="2:14" x14ac:dyDescent="0.25">
      <c r="B198" s="8" t="str">
        <f>IF(Data!$A191="","",Data!A191)</f>
        <v>Windham</v>
      </c>
      <c r="C198" s="8" t="str">
        <f>IF(Data!$A191="","",IF(COUNTIF('GrandList Categories'!$A$2:$A$19,Data!B191)&gt;0,VLOOKUP(Data!B191,'GrandList Categories'!$A$2:$B$19,2),Data!B191))</f>
        <v>Windham: Summary</v>
      </c>
      <c r="D198" s="13">
        <f>IF(Data!$A191="","",IF(Data!C191=0,"",Data!C191))</f>
        <v>2449</v>
      </c>
      <c r="E198" s="13">
        <f>IF(Data!$A191="","",IF(Data!D191=0,"",Data!D191))</f>
        <v>5</v>
      </c>
      <c r="F198" s="13">
        <f>IF(Data!$A191="","",IF(Data!E191=0,"",Data!E191))</f>
        <v>1023</v>
      </c>
      <c r="G198" s="13">
        <f>IF(Data!$A191="","",IF(Data!F191=0,"",Data!F191))</f>
        <v>1421</v>
      </c>
      <c r="H198" s="13">
        <f>IF(Data!$A191="","",IF(Data!G191=0,"",Data!G191))</f>
        <v>299208808.47000003</v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3499837.69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Residential under 6 acres</v>
      </c>
      <c r="D199" s="13">
        <f>IF(Data!$A192="","",IF(Data!C192=0,"",Data!C192))</f>
        <v>1389</v>
      </c>
      <c r="E199" s="13">
        <f>IF(Data!$A192="","",IF(Data!D192=0,"",Data!D192))</f>
        <v>3</v>
      </c>
      <c r="F199" s="13">
        <f>IF(Data!$A192="","",IF(Data!E192=0,"",Data!E192))</f>
        <v>502</v>
      </c>
      <c r="G199" s="13">
        <f>IF(Data!$A192="","",IF(Data!F192=0,"",Data!F192))</f>
        <v>884</v>
      </c>
      <c r="H199" s="13">
        <f>IF(Data!$A192="","",IF(Data!G192=0,"",Data!G192))</f>
        <v>209539175.02000001</v>
      </c>
      <c r="I199" s="13">
        <f>IF(Data!$A192="","",IF(Data!H192=0,"",Data!H192))</f>
        <v>237035.27</v>
      </c>
      <c r="J199" s="13">
        <f>IF(Data!$A192="","",IF(Data!I192=0,"",Data!I192))</f>
        <v>185000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2536692.06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Residential 6 or more acres</v>
      </c>
      <c r="D200" s="13">
        <f>IF(Data!$A193="","",IF(Data!C193=0,"",Data!C193))</f>
        <v>606</v>
      </c>
      <c r="E200" s="13" t="str">
        <f>IF(Data!$A193="","",IF(Data!D193=0,"",Data!D193))</f>
        <v/>
      </c>
      <c r="F200" s="13">
        <f>IF(Data!$A193="","",IF(Data!E193=0,"",Data!E193))</f>
        <v>315</v>
      </c>
      <c r="G200" s="13">
        <f>IF(Data!$A193="","",IF(Data!F193=0,"",Data!F193))</f>
        <v>291</v>
      </c>
      <c r="H200" s="13">
        <f>IF(Data!$A193="","",IF(Data!G193=0,"",Data!G193))</f>
        <v>114251363.73999999</v>
      </c>
      <c r="I200" s="13">
        <f>IF(Data!$A193="","",IF(Data!H193=0,"",Data!H193))</f>
        <v>392616.37</v>
      </c>
      <c r="J200" s="13">
        <f>IF(Data!$A193="","",IF(Data!I193=0,"",Data!I193))</f>
        <v>305000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1474665.36</v>
      </c>
    </row>
    <row r="201" spans="2:14" x14ac:dyDescent="0.25">
      <c r="B201" s="8" t="str">
        <f>IF(Data!$A194="","",Data!A194)</f>
        <v>Windsor</v>
      </c>
      <c r="C201" s="8" t="str">
        <f>IF(Data!$A194="","",IF(COUNTIF('GrandList Categories'!$A$2:$A$19,Data!B194)&gt;0,VLOOKUP(Data!B194,'GrandList Categories'!$A$2:$B$19,2),Data!B194))</f>
        <v>Mobile Home no land</v>
      </c>
      <c r="D201" s="13">
        <f>IF(Data!$A194="","",IF(Data!C194=0,"",Data!C194))</f>
        <v>68</v>
      </c>
      <c r="E201" s="13" t="str">
        <f>IF(Data!$A194="","",IF(Data!D194=0,"",Data!D194))</f>
        <v/>
      </c>
      <c r="F201" s="13">
        <f>IF(Data!$A194="","",IF(Data!E194=0,"",Data!E194))</f>
        <v>18</v>
      </c>
      <c r="G201" s="13">
        <f>IF(Data!$A194="","",IF(Data!F194=0,"",Data!F194))</f>
        <v>50</v>
      </c>
      <c r="H201" s="13">
        <f>IF(Data!$A194="","",IF(Data!G194=0,"",Data!G194))</f>
        <v>1717880.4</v>
      </c>
      <c r="I201" s="13">
        <f>IF(Data!$A194="","",IF(Data!H194=0,"",Data!H194))</f>
        <v>34357.61</v>
      </c>
      <c r="J201" s="13">
        <f>IF(Data!$A194="","",IF(Data!I194=0,"",Data!I194))</f>
        <v>30250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10784.78</v>
      </c>
    </row>
    <row r="202" spans="2:14" x14ac:dyDescent="0.25">
      <c r="B202" s="8" t="str">
        <f>IF(Data!$A195="","",Data!A195)</f>
        <v>Windsor</v>
      </c>
      <c r="C202" s="8" t="str">
        <f>IF(Data!$A195="","",IF(COUNTIF('GrandList Categories'!$A$2:$A$19,Data!B195)&gt;0,VLOOKUP(Data!B195,'GrandList Categories'!$A$2:$B$19,2),Data!B195))</f>
        <v>Mobile Home with land</v>
      </c>
      <c r="D202" s="13">
        <f>IF(Data!$A195="","",IF(Data!C195=0,"",Data!C195))</f>
        <v>65</v>
      </c>
      <c r="E202" s="13" t="str">
        <f>IF(Data!$A195="","",IF(Data!D195=0,"",Data!D195))</f>
        <v/>
      </c>
      <c r="F202" s="13">
        <f>IF(Data!$A195="","",IF(Data!E195=0,"",Data!E195))</f>
        <v>25</v>
      </c>
      <c r="G202" s="13">
        <f>IF(Data!$A195="","",IF(Data!F195=0,"",Data!F195))</f>
        <v>40</v>
      </c>
      <c r="H202" s="13">
        <f>IF(Data!$A195="","",IF(Data!G195=0,"",Data!G195))</f>
        <v>2810347.35</v>
      </c>
      <c r="I202" s="13">
        <f>IF(Data!$A195="","",IF(Data!H195=0,"",Data!H195))</f>
        <v>70258.679999999993</v>
      </c>
      <c r="J202" s="13">
        <f>IF(Data!$A195="","",IF(Data!I195=0,"",Data!I195))</f>
        <v>62500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23830.6</v>
      </c>
    </row>
    <row r="203" spans="2:14" x14ac:dyDescent="0.25">
      <c r="B203" s="8" t="str">
        <f>IF(Data!$A196="","",Data!A196)</f>
        <v>Windsor</v>
      </c>
      <c r="C203" s="8" t="str">
        <f>IF(Data!$A196="","",IF(COUNTIF('GrandList Categories'!$A$2:$A$19,Data!B196)&gt;0,VLOOKUP(Data!B196,'GrandList Categories'!$A$2:$B$19,2),Data!B196))</f>
        <v>Seasonal under 6 acres</v>
      </c>
      <c r="D203" s="13">
        <f>IF(Data!$A196="","",IF(Data!C196=0,"",Data!C196))</f>
        <v>25</v>
      </c>
      <c r="E203" s="13" t="str">
        <f>IF(Data!$A196="","",IF(Data!D196=0,"",Data!D196))</f>
        <v/>
      </c>
      <c r="F203" s="13">
        <f>IF(Data!$A196="","",IF(Data!E196=0,"",Data!E196))</f>
        <v>8</v>
      </c>
      <c r="G203" s="13">
        <f>IF(Data!$A196="","",IF(Data!F196=0,"",Data!F196))</f>
        <v>17</v>
      </c>
      <c r="H203" s="13">
        <f>IF(Data!$A196="","",IF(Data!G196=0,"",Data!G196))</f>
        <v>1833150</v>
      </c>
      <c r="I203" s="13">
        <f>IF(Data!$A196="","",IF(Data!H196=0,"",Data!H196))</f>
        <v>107832.35</v>
      </c>
      <c r="J203" s="13">
        <f>IF(Data!$A196="","",IF(Data!I196=0,"",Data!I196))</f>
        <v>79900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20169.13</v>
      </c>
    </row>
    <row r="204" spans="2:14" x14ac:dyDescent="0.25">
      <c r="B204" s="8" t="str">
        <f>IF(Data!$A197="","",Data!A197)</f>
        <v>Windsor</v>
      </c>
      <c r="C204" s="8" t="str">
        <f>IF(Data!$A197="","",IF(COUNTIF('GrandList Categories'!$A$2:$A$19,Data!B197)&gt;0,VLOOKUP(Data!B197,'GrandList Categories'!$A$2:$B$19,2),Data!B197))</f>
        <v>Seasonal 6 or more acres</v>
      </c>
      <c r="D204" s="13">
        <f>IF(Data!$A197="","",IF(Data!C197=0,"",Data!C197))</f>
        <v>30</v>
      </c>
      <c r="E204" s="13" t="str">
        <f>IF(Data!$A197="","",IF(Data!D197=0,"",Data!D197))</f>
        <v/>
      </c>
      <c r="F204" s="13">
        <f>IF(Data!$A197="","",IF(Data!E197=0,"",Data!E197))</f>
        <v>16</v>
      </c>
      <c r="G204" s="13">
        <f>IF(Data!$A197="","",IF(Data!F197=0,"",Data!F197))</f>
        <v>14</v>
      </c>
      <c r="H204" s="13">
        <f>IF(Data!$A197="","",IF(Data!G197=0,"",Data!G197))</f>
        <v>4199470</v>
      </c>
      <c r="I204" s="13">
        <f>IF(Data!$A197="","",IF(Data!H197=0,"",Data!H197))</f>
        <v>299962.14</v>
      </c>
      <c r="J204" s="13">
        <f>IF(Data!$A197="","",IF(Data!I197=0,"",Data!I197))</f>
        <v>125000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57092.33</v>
      </c>
    </row>
    <row r="205" spans="2:14" x14ac:dyDescent="0.25">
      <c r="B205" s="8" t="str">
        <f>IF(Data!$A198="","",Data!A198)</f>
        <v>Windsor</v>
      </c>
      <c r="C205" s="8" t="str">
        <f>IF(Data!$A198="","",IF(COUNTIF('GrandList Categories'!$A$2:$A$19,Data!B198)&gt;0,VLOOKUP(Data!B198,'GrandList Categories'!$A$2:$B$19,2),Data!B198))</f>
        <v>Commercial</v>
      </c>
      <c r="D205" s="13">
        <f>IF(Data!$A198="","",IF(Data!C198=0,"",Data!C198))</f>
        <v>150</v>
      </c>
      <c r="E205" s="13">
        <f>IF(Data!$A198="","",IF(Data!D198=0,"",Data!D198))</f>
        <v>1</v>
      </c>
      <c r="F205" s="13">
        <f>IF(Data!$A198="","",IF(Data!E198=0,"",Data!E198))</f>
        <v>51</v>
      </c>
      <c r="G205" s="13">
        <f>IF(Data!$A198="","",IF(Data!F198=0,"",Data!F198))</f>
        <v>98</v>
      </c>
      <c r="H205" s="13">
        <f>IF(Data!$A198="","",IF(Data!G198=0,"",Data!G198))</f>
        <v>31336340.350000001</v>
      </c>
      <c r="I205" s="13">
        <f>IF(Data!$A198="","",IF(Data!H198=0,"",Data!H198))</f>
        <v>319758.58</v>
      </c>
      <c r="J205" s="13">
        <f>IF(Data!$A198="","",IF(Data!I198=0,"",Data!I198))</f>
        <v>165000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407631.42</v>
      </c>
    </row>
    <row r="206" spans="2:14" x14ac:dyDescent="0.25">
      <c r="B206" s="8" t="str">
        <f>IF(Data!$A199="","",Data!A199)</f>
        <v>Windsor</v>
      </c>
      <c r="C206" s="8" t="str">
        <f>IF(Data!$A199="","",IF(COUNTIF('GrandList Categories'!$A$2:$A$19,Data!B199)&gt;0,VLOOKUP(Data!B199,'GrandList Categories'!$A$2:$B$19,2),Data!B199))</f>
        <v>Commercial Apartment</v>
      </c>
      <c r="D206" s="13">
        <f>IF(Data!$A199="","",IF(Data!C199=0,"",Data!C199))</f>
        <v>23</v>
      </c>
      <c r="E206" s="13" t="str">
        <f>IF(Data!$A199="","",IF(Data!D199=0,"",Data!D199))</f>
        <v/>
      </c>
      <c r="F206" s="13">
        <f>IF(Data!$A199="","",IF(Data!E199=0,"",Data!E199))</f>
        <v>7</v>
      </c>
      <c r="G206" s="13">
        <f>IF(Data!$A199="","",IF(Data!F199=0,"",Data!F199))</f>
        <v>16</v>
      </c>
      <c r="H206" s="13">
        <f>IF(Data!$A199="","",IF(Data!G199=0,"",Data!G199))</f>
        <v>3299370</v>
      </c>
      <c r="I206" s="13">
        <f>IF(Data!$A199="","",IF(Data!H199=0,"",Data!H199))</f>
        <v>206210.62</v>
      </c>
      <c r="J206" s="13">
        <f>IF(Data!$A199="","",IF(Data!I199=0,"",Data!I199))</f>
        <v>111500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44865.9</v>
      </c>
    </row>
    <row r="207" spans="2:14" x14ac:dyDescent="0.25">
      <c r="B207" s="8" t="str">
        <f>IF(Data!$A200="","",Data!A200)</f>
        <v>Windsor</v>
      </c>
      <c r="C207" s="8" t="str">
        <f>IF(Data!$A200="","",IF(COUNTIF('GrandList Categories'!$A$2:$A$19,Data!B200)&gt;0,VLOOKUP(Data!B200,'GrandList Categories'!$A$2:$B$19,2),Data!B200))</f>
        <v>Industrial</v>
      </c>
      <c r="D207" s="13">
        <f>IF(Data!$A200="","",IF(Data!C200=0,"",Data!C200))</f>
        <v>8</v>
      </c>
      <c r="E207" s="13" t="str">
        <f>IF(Data!$A200="","",IF(Data!D200=0,"",Data!D200))</f>
        <v/>
      </c>
      <c r="F207" s="13">
        <f>IF(Data!$A200="","",IF(Data!E200=0,"",Data!E200))</f>
        <v>5</v>
      </c>
      <c r="G207" s="13">
        <f>IF(Data!$A200="","",IF(Data!F200=0,"",Data!F200))</f>
        <v>3</v>
      </c>
      <c r="H207" s="13">
        <f>IF(Data!$A200="","",IF(Data!G200=0,"",Data!G200))</f>
        <v>2713000</v>
      </c>
      <c r="I207" s="13">
        <f>IF(Data!$A200="","",IF(Data!H200=0,"",Data!H200))</f>
        <v>904333.33</v>
      </c>
      <c r="J207" s="13">
        <f>IF(Data!$A200="","",IF(Data!I200=0,"",Data!I200))</f>
        <v>450000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19908.5</v>
      </c>
    </row>
    <row r="208" spans="2:14" x14ac:dyDescent="0.25">
      <c r="B208" s="8" t="str">
        <f>IF(Data!$A201="","",Data!A201)</f>
        <v>Windsor</v>
      </c>
      <c r="C208" s="8" t="str">
        <f>IF(Data!$A201="","",IF(COUNTIF('GrandList Categories'!$A$2:$A$19,Data!B201)&gt;0,VLOOKUP(Data!B201,'GrandList Categories'!$A$2:$B$19,2),Data!B201))</f>
        <v>Utilities Other</v>
      </c>
      <c r="D208" s="13">
        <f>IF(Data!$A201="","",IF(Data!C201=0,"",Data!C201))</f>
        <v>1</v>
      </c>
      <c r="E208" s="13" t="str">
        <f>IF(Data!$A201="","",IF(Data!D201=0,"",Data!D201))</f>
        <v/>
      </c>
      <c r="F208" s="13">
        <f>IF(Data!$A201="","",IF(Data!E201=0,"",Data!E201))</f>
        <v>1</v>
      </c>
      <c r="G208" s="13" t="str">
        <f>IF(Data!$A201="","",IF(Data!F201=0,"",Data!F201))</f>
        <v/>
      </c>
      <c r="H208" s="13" t="str">
        <f>IF(Data!$A201="","",IF(Data!G201=0,"",Data!G201))</f>
        <v/>
      </c>
      <c r="I208" s="13" t="str">
        <f>IF(Data!$A201="","",IF(Data!H201=0,"",Data!H201))</f>
        <v/>
      </c>
      <c r="J208" s="13" t="str">
        <f>IF(Data!$A201="","",IF(Data!I201=0,"",Data!I201))</f>
        <v/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 t="str">
        <f>IF(Data!$A201="","",IF(Data!M201=0,"",Data!M201))</f>
        <v/>
      </c>
    </row>
    <row r="209" spans="2:14" x14ac:dyDescent="0.25">
      <c r="B209" s="8" t="str">
        <f>IF(Data!$A202="","",Data!A202)</f>
        <v>Windsor</v>
      </c>
      <c r="C209" s="8" t="str">
        <f>IF(Data!$A202="","",IF(COUNTIF('GrandList Categories'!$A$2:$A$19,Data!B202)&gt;0,VLOOKUP(Data!B202,'GrandList Categories'!$A$2:$B$19,2),Data!B202))</f>
        <v>Farms</v>
      </c>
      <c r="D209" s="13">
        <f>IF(Data!$A202="","",IF(Data!C202=0,"",Data!C202))</f>
        <v>23</v>
      </c>
      <c r="E209" s="13" t="str">
        <f>IF(Data!$A202="","",IF(Data!D202=0,"",Data!D202))</f>
        <v/>
      </c>
      <c r="F209" s="13">
        <f>IF(Data!$A202="","",IF(Data!E202=0,"",Data!E202))</f>
        <v>13</v>
      </c>
      <c r="G209" s="13">
        <f>IF(Data!$A202="","",IF(Data!F202=0,"",Data!F202))</f>
        <v>10</v>
      </c>
      <c r="H209" s="13">
        <f>IF(Data!$A202="","",IF(Data!G202=0,"",Data!G202))</f>
        <v>3841800</v>
      </c>
      <c r="I209" s="13">
        <f>IF(Data!$A202="","",IF(Data!H202=0,"",Data!H202))</f>
        <v>384180</v>
      </c>
      <c r="J209" s="13">
        <f>IF(Data!$A202="","",IF(Data!I202=0,"",Data!I202))</f>
        <v>390500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54530.95</v>
      </c>
    </row>
    <row r="210" spans="2:14" x14ac:dyDescent="0.25">
      <c r="B210" s="8" t="str">
        <f>IF(Data!$A203="","",Data!A203)</f>
        <v>Windsor</v>
      </c>
      <c r="C210" s="8" t="str">
        <f>IF(Data!$A203="","",IF(COUNTIF('GrandList Categories'!$A$2:$A$19,Data!B203)&gt;0,VLOOKUP(Data!B203,'GrandList Categories'!$A$2:$B$19,2),Data!B203))</f>
        <v>Other (Usually Condos)</v>
      </c>
      <c r="D210" s="13">
        <f>IF(Data!$A203="","",IF(Data!C203=0,"",Data!C203))</f>
        <v>363</v>
      </c>
      <c r="E210" s="13" t="str">
        <f>IF(Data!$A203="","",IF(Data!D203=0,"",Data!D203))</f>
        <v/>
      </c>
      <c r="F210" s="13">
        <f>IF(Data!$A203="","",IF(Data!E203=0,"",Data!E203))</f>
        <v>83</v>
      </c>
      <c r="G210" s="13">
        <f>IF(Data!$A203="","",IF(Data!F203=0,"",Data!F203))</f>
        <v>280</v>
      </c>
      <c r="H210" s="13">
        <f>IF(Data!$A203="","",IF(Data!G203=0,"",Data!G203))</f>
        <v>62607964.789999999</v>
      </c>
      <c r="I210" s="13">
        <f>IF(Data!$A203="","",IF(Data!H203=0,"",Data!H203))</f>
        <v>223599.87</v>
      </c>
      <c r="J210" s="13">
        <f>IF(Data!$A203="","",IF(Data!I203=0,"",Data!I203))</f>
        <v>162800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805047.93</v>
      </c>
    </row>
    <row r="211" spans="2:14" x14ac:dyDescent="0.25">
      <c r="B211" s="8" t="str">
        <f>IF(Data!$A204="","",Data!A204)</f>
        <v>Windsor</v>
      </c>
      <c r="C211" s="8" t="str">
        <f>IF(Data!$A204="","",IF(COUNTIF('GrandList Categories'!$A$2:$A$19,Data!B204)&gt;0,VLOOKUP(Data!B204,'GrandList Categories'!$A$2:$B$19,2),Data!B204))</f>
        <v>Woodland</v>
      </c>
      <c r="D211" s="13">
        <f>IF(Data!$A204="","",IF(Data!C204=0,"",Data!C204))</f>
        <v>53</v>
      </c>
      <c r="E211" s="13" t="str">
        <f>IF(Data!$A204="","",IF(Data!D204=0,"",Data!D204))</f>
        <v/>
      </c>
      <c r="F211" s="13">
        <f>IF(Data!$A204="","",IF(Data!E204=0,"",Data!E204))</f>
        <v>26</v>
      </c>
      <c r="G211" s="13">
        <f>IF(Data!$A204="","",IF(Data!F204=0,"",Data!F204))</f>
        <v>27</v>
      </c>
      <c r="H211" s="13">
        <f>IF(Data!$A204="","",IF(Data!G204=0,"",Data!G204))</f>
        <v>5241017.08</v>
      </c>
      <c r="I211" s="13">
        <f>IF(Data!$A204="","",IF(Data!H204=0,"",Data!H204))</f>
        <v>194111.74</v>
      </c>
      <c r="J211" s="13">
        <f>IF(Data!$A204="","",IF(Data!I204=0,"",Data!I204))</f>
        <v>50000</v>
      </c>
      <c r="K211" s="13">
        <f>IF(Data!$A204="","",IF(Data!J204=0,"",Data!J204))</f>
        <v>3828.43</v>
      </c>
      <c r="L211" s="13">
        <f>IF(Data!$A204="","",IF(Data!K204=0,"",Data!K204))</f>
        <v>2841.21</v>
      </c>
      <c r="M211" s="13">
        <f>IF(Data!$A204="","",IF(Data!L204=0,"",Data!L204))</f>
        <v>21.49</v>
      </c>
      <c r="N211" s="13">
        <f>IF(Data!$A204="","",IF(Data!M204=0,"",Data!M204))</f>
        <v>23569.75</v>
      </c>
    </row>
    <row r="212" spans="2:14" x14ac:dyDescent="0.25">
      <c r="B212" s="8" t="str">
        <f>IF(Data!$A205="","",Data!A205)</f>
        <v>Windsor</v>
      </c>
      <c r="C212" s="8" t="str">
        <f>IF(Data!$A205="","",IF(COUNTIF('GrandList Categories'!$A$2:$A$19,Data!B205)&gt;0,VLOOKUP(Data!B205,'GrandList Categories'!$A$2:$B$19,2),Data!B205))</f>
        <v>Miscellaneous</v>
      </c>
      <c r="D212" s="13">
        <f>IF(Data!$A205="","",IF(Data!C205=0,"",Data!C205))</f>
        <v>289</v>
      </c>
      <c r="E212" s="13">
        <f>IF(Data!$A205="","",IF(Data!D205=0,"",Data!D205))</f>
        <v>5</v>
      </c>
      <c r="F212" s="13">
        <f>IF(Data!$A205="","",IF(Data!E205=0,"",Data!E205))</f>
        <v>121</v>
      </c>
      <c r="G212" s="13">
        <f>IF(Data!$A205="","",IF(Data!F205=0,"",Data!F205))</f>
        <v>163</v>
      </c>
      <c r="H212" s="13">
        <f>IF(Data!$A205="","",IF(Data!G205=0,"",Data!G205))</f>
        <v>14596916.539999999</v>
      </c>
      <c r="I212" s="13">
        <f>IF(Data!$A205="","",IF(Data!H205=0,"",Data!H205))</f>
        <v>89551.64</v>
      </c>
      <c r="J212" s="13">
        <f>IF(Data!$A205="","",IF(Data!I205=0,"",Data!I205))</f>
        <v>45500</v>
      </c>
      <c r="K212" s="13">
        <f>IF(Data!$A205="","",IF(Data!J205=0,"",Data!J205))</f>
        <v>3523.38</v>
      </c>
      <c r="L212" s="13">
        <f>IF(Data!$A205="","",IF(Data!K205=0,"",Data!K205))</f>
        <v>5365.8536999999997</v>
      </c>
      <c r="M212" s="13">
        <f>IF(Data!$A205="","",IF(Data!L205=0,"",Data!L205))</f>
        <v>9</v>
      </c>
      <c r="N212" s="13">
        <f>IF(Data!$A205="","",IF(Data!M205=0,"",Data!M205))</f>
        <v>197833.13</v>
      </c>
    </row>
    <row r="213" spans="2:14" x14ac:dyDescent="0.25">
      <c r="B213" s="8" t="str">
        <f>IF(Data!$A206="","",Data!A206)</f>
        <v>Windsor</v>
      </c>
      <c r="C213" s="8" t="str">
        <f>IF(Data!$A206="","",IF(COUNTIF('GrandList Categories'!$A$2:$A$19,Data!B206)&gt;0,VLOOKUP(Data!B206,'GrandList Categories'!$A$2:$B$19,2),Data!B206))</f>
        <v>Timeshare Properties</v>
      </c>
      <c r="D213" s="13">
        <f>IF(Data!$A206="","",IF(Data!C206=0,"",Data!C206))</f>
        <v>706</v>
      </c>
      <c r="E213" s="13" t="str">
        <f>IF(Data!$A206="","",IF(Data!D206=0,"",Data!D206))</f>
        <v/>
      </c>
      <c r="F213" s="13">
        <f>IF(Data!$A206="","",IF(Data!E206=0,"",Data!E206))</f>
        <v>706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14621.1</v>
      </c>
    </row>
    <row r="214" spans="2:14" x14ac:dyDescent="0.25">
      <c r="B214" s="8" t="str">
        <f>IF(Data!$A207="","",Data!A207)</f>
        <v>Windsor</v>
      </c>
      <c r="C214" s="8" t="str">
        <f>IF(Data!$A207="","",IF(COUNTIF('GrandList Categories'!$A$2:$A$19,Data!B207)&gt;0,VLOOKUP(Data!B207,'GrandList Categories'!$A$2:$B$19,2),Data!B207))</f>
        <v>Windsor: Summary</v>
      </c>
      <c r="D214" s="13">
        <f>IF(Data!$A207="","",IF(Data!C207=0,"",Data!C207))</f>
        <v>3799</v>
      </c>
      <c r="E214" s="13">
        <f>IF(Data!$A207="","",IF(Data!D207=0,"",Data!D207))</f>
        <v>9</v>
      </c>
      <c r="F214" s="13">
        <f>IF(Data!$A207="","",IF(Data!E207=0,"",Data!E207))</f>
        <v>1897</v>
      </c>
      <c r="G214" s="13">
        <f>IF(Data!$A207="","",IF(Data!F207=0,"",Data!F207))</f>
        <v>1893</v>
      </c>
      <c r="H214" s="13">
        <f>IF(Data!$A207="","",IF(Data!G207=0,"",Data!G207))</f>
        <v>457987795.26999998</v>
      </c>
      <c r="I214" s="13" t="str">
        <f>IF(Data!$A207="","",IF(Data!H207=0,"",Data!H207))</f>
        <v/>
      </c>
      <c r="J214" s="13" t="str">
        <f>IF(Data!$A207="","",IF(Data!I207=0,"",Data!I207))</f>
        <v/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5691242.9400000004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Residential under 6 acres</v>
      </c>
      <c r="D215" s="13">
        <f>IF(Data!$A208="","",IF(Data!C208=0,"",Data!C208))</f>
        <v>13751</v>
      </c>
      <c r="E215" s="13">
        <f>IF(Data!$A208="","",IF(Data!D208=0,"",Data!D208))</f>
        <v>23</v>
      </c>
      <c r="F215" s="13">
        <f>IF(Data!$A208="","",IF(Data!E208=0,"",Data!E208))</f>
        <v>5313</v>
      </c>
      <c r="G215" s="13">
        <f>IF(Data!$A208="","",IF(Data!F208=0,"",Data!F208))</f>
        <v>8415</v>
      </c>
      <c r="H215" s="13">
        <f>IF(Data!$A208="","",IF(Data!G208=0,"",Data!G208))</f>
        <v>2010897820.3900001</v>
      </c>
      <c r="I215" s="13">
        <f>IF(Data!$A208="","",IF(Data!H208=0,"",Data!H208))</f>
        <v>238965.87</v>
      </c>
      <c r="J215" s="13">
        <f>IF(Data!$A208="","",IF(Data!I208=0,"",Data!I208))</f>
        <v>205000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23103594.920000002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Residential 6 or more acres</v>
      </c>
      <c r="D216" s="13">
        <f>IF(Data!$A209="","",IF(Data!C209=0,"",Data!C209))</f>
        <v>4768</v>
      </c>
      <c r="E216" s="13">
        <f>IF(Data!$A209="","",IF(Data!D209=0,"",Data!D209))</f>
        <v>6</v>
      </c>
      <c r="F216" s="13">
        <f>IF(Data!$A209="","",IF(Data!E209=0,"",Data!E209))</f>
        <v>2354</v>
      </c>
      <c r="G216" s="13">
        <f>IF(Data!$A209="","",IF(Data!F209=0,"",Data!F209))</f>
        <v>2408</v>
      </c>
      <c r="H216" s="13">
        <f>IF(Data!$A209="","",IF(Data!G209=0,"",Data!G209))</f>
        <v>721766445.92999995</v>
      </c>
      <c r="I216" s="13">
        <f>IF(Data!$A209="","",IF(Data!H209=0,"",Data!H209))</f>
        <v>299736.90000000002</v>
      </c>
      <c r="J216" s="13">
        <f>IF(Data!$A209="","",IF(Data!I209=0,"",Data!I209))</f>
        <v>240000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8651131.6600000001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Mobile Home no land</v>
      </c>
      <c r="D217" s="13">
        <f>IF(Data!$A210="","",IF(Data!C210=0,"",Data!C210))</f>
        <v>561</v>
      </c>
      <c r="E217" s="13" t="str">
        <f>IF(Data!$A210="","",IF(Data!D210=0,"",Data!D210))</f>
        <v/>
      </c>
      <c r="F217" s="13">
        <f>IF(Data!$A210="","",IF(Data!E210=0,"",Data!E210))</f>
        <v>173</v>
      </c>
      <c r="G217" s="13">
        <f>IF(Data!$A210="","",IF(Data!F210=0,"",Data!F210))</f>
        <v>388</v>
      </c>
      <c r="H217" s="13">
        <f>IF(Data!$A210="","",IF(Data!G210=0,"",Data!G210))</f>
        <v>13191310.300000001</v>
      </c>
      <c r="I217" s="13">
        <f>IF(Data!$A210="","",IF(Data!H210=0,"",Data!H210))</f>
        <v>33998.22</v>
      </c>
      <c r="J217" s="13">
        <f>IF(Data!$A210="","",IF(Data!I210=0,"",Data!I210))</f>
        <v>25000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84490.97</v>
      </c>
    </row>
    <row r="218" spans="2:14" x14ac:dyDescent="0.25">
      <c r="B218" s="8" t="str">
        <f>IF(Data!$A211="","",Data!A211)</f>
        <v>STATE</v>
      </c>
      <c r="C218" s="8" t="str">
        <f>IF(Data!$A211="","",IF(COUNTIF('GrandList Categories'!$A$2:$A$19,Data!B211)&gt;0,VLOOKUP(Data!B211,'GrandList Categories'!$A$2:$B$19,2),Data!B211))</f>
        <v>Mobile Home with land</v>
      </c>
      <c r="D218" s="13">
        <f>IF(Data!$A211="","",IF(Data!C211=0,"",Data!C211))</f>
        <v>748</v>
      </c>
      <c r="E218" s="13">
        <f>IF(Data!$A211="","",IF(Data!D211=0,"",Data!D211))</f>
        <v>1</v>
      </c>
      <c r="F218" s="13">
        <f>IF(Data!$A211="","",IF(Data!E211=0,"",Data!E211))</f>
        <v>329</v>
      </c>
      <c r="G218" s="13">
        <f>IF(Data!$A211="","",IF(Data!F211=0,"",Data!F211))</f>
        <v>418</v>
      </c>
      <c r="H218" s="13">
        <f>IF(Data!$A211="","",IF(Data!G211=0,"",Data!G211))</f>
        <v>34874788.520000003</v>
      </c>
      <c r="I218" s="13">
        <f>IF(Data!$A211="","",IF(Data!H211=0,"",Data!H211))</f>
        <v>83432.509999999995</v>
      </c>
      <c r="J218" s="13">
        <f>IF(Data!$A211="","",IF(Data!I211=0,"",Data!I211))</f>
        <v>70500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311173.48</v>
      </c>
    </row>
    <row r="219" spans="2:14" x14ac:dyDescent="0.25">
      <c r="B219" s="8" t="str">
        <f>IF(Data!$A212="","",Data!A212)</f>
        <v>STATE</v>
      </c>
      <c r="C219" s="8" t="str">
        <f>IF(Data!$A212="","",IF(COUNTIF('GrandList Categories'!$A$2:$A$19,Data!B212)&gt;0,VLOOKUP(Data!B212,'GrandList Categories'!$A$2:$B$19,2),Data!B212))</f>
        <v>Seasonal under 6 acres</v>
      </c>
      <c r="D219" s="13">
        <f>IF(Data!$A212="","",IF(Data!C212=0,"",Data!C212))</f>
        <v>952</v>
      </c>
      <c r="E219" s="13">
        <f>IF(Data!$A212="","",IF(Data!D212=0,"",Data!D212))</f>
        <v>1</v>
      </c>
      <c r="F219" s="13">
        <f>IF(Data!$A212="","",IF(Data!E212=0,"",Data!E212))</f>
        <v>473</v>
      </c>
      <c r="G219" s="13">
        <f>IF(Data!$A212="","",IF(Data!F212=0,"",Data!F212))</f>
        <v>478</v>
      </c>
      <c r="H219" s="13">
        <f>IF(Data!$A212="","",IF(Data!G212=0,"",Data!G212))</f>
        <v>85774297.329999998</v>
      </c>
      <c r="I219" s="13">
        <f>IF(Data!$A212="","",IF(Data!H212=0,"",Data!H212))</f>
        <v>179444.14</v>
      </c>
      <c r="J219" s="13">
        <f>IF(Data!$A212="","",IF(Data!I212=0,"",Data!I212))</f>
        <v>145000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1190638.71</v>
      </c>
    </row>
    <row r="220" spans="2:14" x14ac:dyDescent="0.25">
      <c r="B220" s="8" t="str">
        <f>IF(Data!$A213="","",Data!A213)</f>
        <v>STATE</v>
      </c>
      <c r="C220" s="8" t="str">
        <f>IF(Data!$A213="","",IF(COUNTIF('GrandList Categories'!$A$2:$A$19,Data!B213)&gt;0,VLOOKUP(Data!B213,'GrandList Categories'!$A$2:$B$19,2),Data!B213))</f>
        <v>Seasonal 6 or more acres</v>
      </c>
      <c r="D220" s="13">
        <f>IF(Data!$A213="","",IF(Data!C213=0,"",Data!C213))</f>
        <v>499</v>
      </c>
      <c r="E220" s="13">
        <f>IF(Data!$A213="","",IF(Data!D213=0,"",Data!D213))</f>
        <v>2</v>
      </c>
      <c r="F220" s="13">
        <f>IF(Data!$A213="","",IF(Data!E213=0,"",Data!E213))</f>
        <v>250</v>
      </c>
      <c r="G220" s="13">
        <f>IF(Data!$A213="","",IF(Data!F213=0,"",Data!F213))</f>
        <v>247</v>
      </c>
      <c r="H220" s="13">
        <f>IF(Data!$A213="","",IF(Data!G213=0,"",Data!G213))</f>
        <v>38847933.020000003</v>
      </c>
      <c r="I220" s="13">
        <f>IF(Data!$A213="","",IF(Data!H213=0,"",Data!H213))</f>
        <v>157279.07999999999</v>
      </c>
      <c r="J220" s="13">
        <f>IF(Data!$A213="","",IF(Data!I213=0,"",Data!I213))</f>
        <v>95000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510848.64</v>
      </c>
    </row>
    <row r="221" spans="2:14" x14ac:dyDescent="0.25">
      <c r="B221" s="8" t="str">
        <f>IF(Data!$A214="","",Data!A214)</f>
        <v>STATE</v>
      </c>
      <c r="C221" s="8" t="str">
        <f>IF(Data!$A214="","",IF(COUNTIF('GrandList Categories'!$A$2:$A$19,Data!B214)&gt;0,VLOOKUP(Data!B214,'GrandList Categories'!$A$2:$B$19,2),Data!B214))</f>
        <v>Commercial</v>
      </c>
      <c r="D221" s="13">
        <f>IF(Data!$A214="","",IF(Data!C214=0,"",Data!C214))</f>
        <v>1206</v>
      </c>
      <c r="E221" s="13">
        <f>IF(Data!$A214="","",IF(Data!D214=0,"",Data!D214))</f>
        <v>28</v>
      </c>
      <c r="F221" s="13">
        <f>IF(Data!$A214="","",IF(Data!E214=0,"",Data!E214))</f>
        <v>492</v>
      </c>
      <c r="G221" s="13">
        <f>IF(Data!$A214="","",IF(Data!F214=0,"",Data!F214))</f>
        <v>686</v>
      </c>
      <c r="H221" s="13">
        <f>IF(Data!$A214="","",IF(Data!G214=0,"",Data!G214))</f>
        <v>337728890.24000001</v>
      </c>
      <c r="I221" s="13">
        <f>IF(Data!$A214="","",IF(Data!H214=0,"",Data!H214))</f>
        <v>492316.17</v>
      </c>
      <c r="J221" s="13">
        <f>IF(Data!$A214="","",IF(Data!I214=0,"",Data!I214))</f>
        <v>234000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4143950.55</v>
      </c>
    </row>
    <row r="222" spans="2:14" x14ac:dyDescent="0.25">
      <c r="B222" s="8" t="str">
        <f>IF(Data!$A215="","",Data!A215)</f>
        <v>STATE</v>
      </c>
      <c r="C222" s="8" t="str">
        <f>IF(Data!$A215="","",IF(COUNTIF('GrandList Categories'!$A$2:$A$19,Data!B215)&gt;0,VLOOKUP(Data!B215,'GrandList Categories'!$A$2:$B$19,2),Data!B215))</f>
        <v>Commercial Apartment</v>
      </c>
      <c r="D222" s="13">
        <f>IF(Data!$A215="","",IF(Data!C215=0,"",Data!C215))</f>
        <v>149</v>
      </c>
      <c r="E222" s="13" t="str">
        <f>IF(Data!$A215="","",IF(Data!D215=0,"",Data!D215))</f>
        <v/>
      </c>
      <c r="F222" s="13">
        <f>IF(Data!$A215="","",IF(Data!E215=0,"",Data!E215))</f>
        <v>61</v>
      </c>
      <c r="G222" s="13">
        <f>IF(Data!$A215="","",IF(Data!F215=0,"",Data!F215))</f>
        <v>88</v>
      </c>
      <c r="H222" s="13">
        <f>IF(Data!$A215="","",IF(Data!G215=0,"",Data!G215))</f>
        <v>23339382.25</v>
      </c>
      <c r="I222" s="13">
        <f>IF(Data!$A215="","",IF(Data!H215=0,"",Data!H215))</f>
        <v>265220.25</v>
      </c>
      <c r="J222" s="13">
        <f>IF(Data!$A215="","",IF(Data!I215=0,"",Data!I215))</f>
        <v>180300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322698.78000000003</v>
      </c>
    </row>
    <row r="223" spans="2:14" x14ac:dyDescent="0.25">
      <c r="B223" s="8" t="str">
        <f>IF(Data!$A216="","",Data!A216)</f>
        <v>STATE</v>
      </c>
      <c r="C223" s="8" t="str">
        <f>IF(Data!$A216="","",IF(COUNTIF('GrandList Categories'!$A$2:$A$19,Data!B216)&gt;0,VLOOKUP(Data!B216,'GrandList Categories'!$A$2:$B$19,2),Data!B216))</f>
        <v>Industrial</v>
      </c>
      <c r="D223" s="13">
        <f>IF(Data!$A216="","",IF(Data!C216=0,"",Data!C216))</f>
        <v>59</v>
      </c>
      <c r="E223" s="13" t="str">
        <f>IF(Data!$A216="","",IF(Data!D216=0,"",Data!D216))</f>
        <v/>
      </c>
      <c r="F223" s="13">
        <f>IF(Data!$A216="","",IF(Data!E216=0,"",Data!E216))</f>
        <v>30</v>
      </c>
      <c r="G223" s="13">
        <f>IF(Data!$A216="","",IF(Data!F216=0,"",Data!F216))</f>
        <v>29</v>
      </c>
      <c r="H223" s="13">
        <f>IF(Data!$A216="","",IF(Data!G216=0,"",Data!G216))</f>
        <v>38093716.009999998</v>
      </c>
      <c r="I223" s="13">
        <f>IF(Data!$A216="","",IF(Data!H216=0,"",Data!H216))</f>
        <v>1313576.4099999999</v>
      </c>
      <c r="J223" s="13">
        <f>IF(Data!$A216="","",IF(Data!I216=0,"",Data!I216))</f>
        <v>742000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513159.59</v>
      </c>
    </row>
    <row r="224" spans="2:14" x14ac:dyDescent="0.25">
      <c r="B224" s="8" t="str">
        <f>IF(Data!$A217="","",Data!A217)</f>
        <v>STATE</v>
      </c>
      <c r="C224" s="8" t="str">
        <f>IF(Data!$A217="","",IF(COUNTIF('GrandList Categories'!$A$2:$A$19,Data!B217)&gt;0,VLOOKUP(Data!B217,'GrandList Categories'!$A$2:$B$19,2),Data!B217))</f>
        <v>Utilities Electric</v>
      </c>
      <c r="D224" s="13">
        <f>IF(Data!$A217="","",IF(Data!C217=0,"",Data!C217))</f>
        <v>9</v>
      </c>
      <c r="E224" s="13" t="str">
        <f>IF(Data!$A217="","",IF(Data!D217=0,"",Data!D217))</f>
        <v/>
      </c>
      <c r="F224" s="13">
        <f>IF(Data!$A217="","",IF(Data!E217=0,"",Data!E217))</f>
        <v>9</v>
      </c>
      <c r="G224" s="13" t="str">
        <f>IF(Data!$A217="","",IF(Data!F217=0,"",Data!F217))</f>
        <v/>
      </c>
      <c r="H224" s="13" t="str">
        <f>IF(Data!$A217="","",IF(Data!G217=0,"",Data!G217))</f>
        <v/>
      </c>
      <c r="I224" s="13" t="str">
        <f>IF(Data!$A217="","",IF(Data!H217=0,"",Data!H217))</f>
        <v/>
      </c>
      <c r="J224" s="13" t="str">
        <f>IF(Data!$A217="","",IF(Data!I217=0,"",Data!I217))</f>
        <v/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0.15</v>
      </c>
    </row>
    <row r="225" spans="2:14" x14ac:dyDescent="0.25">
      <c r="B225" s="8" t="str">
        <f>IF(Data!$A218="","",Data!A218)</f>
        <v>STATE</v>
      </c>
      <c r="C225" s="8" t="str">
        <f>IF(Data!$A218="","",IF(COUNTIF('GrandList Categories'!$A$2:$A$19,Data!B218)&gt;0,VLOOKUP(Data!B218,'GrandList Categories'!$A$2:$B$19,2),Data!B218))</f>
        <v>Utilities Other</v>
      </c>
      <c r="D225" s="13">
        <f>IF(Data!$A218="","",IF(Data!C218=0,"",Data!C218))</f>
        <v>12</v>
      </c>
      <c r="E225" s="13" t="str">
        <f>IF(Data!$A218="","",IF(Data!D218=0,"",Data!D218))</f>
        <v/>
      </c>
      <c r="F225" s="13">
        <f>IF(Data!$A218="","",IF(Data!E218=0,"",Data!E218))</f>
        <v>11</v>
      </c>
      <c r="G225" s="13">
        <f>IF(Data!$A218="","",IF(Data!F218=0,"",Data!F218))</f>
        <v>1</v>
      </c>
      <c r="H225" s="13">
        <f>IF(Data!$A218="","",IF(Data!G218=0,"",Data!G218))</f>
        <v>100000</v>
      </c>
      <c r="I225" s="13">
        <f>IF(Data!$A218="","",IF(Data!H218=0,"",Data!H218))</f>
        <v>100000</v>
      </c>
      <c r="J225" s="13">
        <f>IF(Data!$A218="","",IF(Data!I218=0,"",Data!I218))</f>
        <v>100000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1522.51</v>
      </c>
    </row>
    <row r="226" spans="2:14" x14ac:dyDescent="0.25">
      <c r="B226" s="8" t="str">
        <f>IF(Data!$A219="","",Data!A219)</f>
        <v>STATE</v>
      </c>
      <c r="C226" s="8" t="str">
        <f>IF(Data!$A219="","",IF(COUNTIF('GrandList Categories'!$A$2:$A$19,Data!B219)&gt;0,VLOOKUP(Data!B219,'GrandList Categories'!$A$2:$B$19,2),Data!B219))</f>
        <v>Farms</v>
      </c>
      <c r="D226" s="13">
        <f>IF(Data!$A219="","",IF(Data!C219=0,"",Data!C219))</f>
        <v>323</v>
      </c>
      <c r="E226" s="13" t="str">
        <f>IF(Data!$A219="","",IF(Data!D219=0,"",Data!D219))</f>
        <v/>
      </c>
      <c r="F226" s="13">
        <f>IF(Data!$A219="","",IF(Data!E219=0,"",Data!E219))</f>
        <v>186</v>
      </c>
      <c r="G226" s="13">
        <f>IF(Data!$A219="","",IF(Data!F219=0,"",Data!F219))</f>
        <v>137</v>
      </c>
      <c r="H226" s="13">
        <f>IF(Data!$A219="","",IF(Data!G219=0,"",Data!G219))</f>
        <v>38105736.359999999</v>
      </c>
      <c r="I226" s="13">
        <f>IF(Data!$A219="","",IF(Data!H219=0,"",Data!H219))</f>
        <v>278144.06</v>
      </c>
      <c r="J226" s="13">
        <f>IF(Data!$A219="","",IF(Data!I219=0,"",Data!I219))</f>
        <v>187000</v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430966.07</v>
      </c>
    </row>
    <row r="227" spans="2:14" x14ac:dyDescent="0.25">
      <c r="B227" s="8" t="str">
        <f>IF(Data!$A220="","",Data!A220)</f>
        <v>STATE</v>
      </c>
      <c r="C227" s="8" t="str">
        <f>IF(Data!$A220="","",IF(COUNTIF('GrandList Categories'!$A$2:$A$19,Data!B220)&gt;0,VLOOKUP(Data!B220,'GrandList Categories'!$A$2:$B$19,2),Data!B220))</f>
        <v>Other (Usually Condos)</v>
      </c>
      <c r="D227" s="13">
        <f>IF(Data!$A220="","",IF(Data!C220=0,"",Data!C220))</f>
        <v>2943</v>
      </c>
      <c r="E227" s="13">
        <f>IF(Data!$A220="","",IF(Data!D220=0,"",Data!D220))</f>
        <v>4</v>
      </c>
      <c r="F227" s="13">
        <f>IF(Data!$A220="","",IF(Data!E220=0,"",Data!E220))</f>
        <v>838</v>
      </c>
      <c r="G227" s="13">
        <f>IF(Data!$A220="","",IF(Data!F220=0,"",Data!F220))</f>
        <v>2101</v>
      </c>
      <c r="H227" s="13">
        <f>IF(Data!$A220="","",IF(Data!G220=0,"",Data!G220))</f>
        <v>452016824.72000003</v>
      </c>
      <c r="I227" s="13">
        <f>IF(Data!$A220="","",IF(Data!H220=0,"",Data!H220))</f>
        <v>215143.66</v>
      </c>
      <c r="J227" s="13">
        <f>IF(Data!$A220="","",IF(Data!I220=0,"",Data!I220))</f>
        <v>180000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5677698.7000000002</v>
      </c>
    </row>
    <row r="228" spans="2:14" x14ac:dyDescent="0.25">
      <c r="B228" s="8" t="str">
        <f>IF(Data!$A221="","",Data!A221)</f>
        <v>STATE</v>
      </c>
      <c r="C228" s="8" t="str">
        <f>IF(Data!$A221="","",IF(COUNTIF('GrandList Categories'!$A$2:$A$19,Data!B221)&gt;0,VLOOKUP(Data!B221,'GrandList Categories'!$A$2:$B$19,2),Data!B221))</f>
        <v>Woodland</v>
      </c>
      <c r="D228" s="13">
        <f>IF(Data!$A221="","",IF(Data!C221=0,"",Data!C221))</f>
        <v>614</v>
      </c>
      <c r="E228" s="13">
        <f>IF(Data!$A221="","",IF(Data!D221=0,"",Data!D221))</f>
        <v>2</v>
      </c>
      <c r="F228" s="13">
        <f>IF(Data!$A221="","",IF(Data!E221=0,"",Data!E221))</f>
        <v>303</v>
      </c>
      <c r="G228" s="13">
        <f>IF(Data!$A221="","",IF(Data!F221=0,"",Data!F221))</f>
        <v>309</v>
      </c>
      <c r="H228" s="13">
        <f>IF(Data!$A221="","",IF(Data!G221=0,"",Data!G221))</f>
        <v>31794266.690000001</v>
      </c>
      <c r="I228" s="13">
        <f>IF(Data!$A221="","",IF(Data!H221=0,"",Data!H221))</f>
        <v>102894.07</v>
      </c>
      <c r="J228" s="13">
        <f>IF(Data!$A221="","",IF(Data!I221=0,"",Data!I221))</f>
        <v>44000</v>
      </c>
      <c r="K228" s="13">
        <f>IF(Data!$A221="","",IF(Data!J221=0,"",Data!J221))</f>
        <v>1992.44</v>
      </c>
      <c r="L228" s="13">
        <f>IF(Data!$A221="","",IF(Data!K221=0,"",Data!K221))</f>
        <v>1859.5041000000001</v>
      </c>
      <c r="M228" s="13">
        <f>IF(Data!$A221="","",IF(Data!L221=0,"",Data!L221))</f>
        <v>20.399999999999999</v>
      </c>
      <c r="N228" s="13">
        <f>IF(Data!$A221="","",IF(Data!M221=0,"",Data!M221))</f>
        <v>307141.96999999997</v>
      </c>
    </row>
    <row r="229" spans="2:14" x14ac:dyDescent="0.25">
      <c r="B229" s="8" t="str">
        <f>IF(Data!$A222="","",Data!A222)</f>
        <v>STATE</v>
      </c>
      <c r="C229" s="8" t="str">
        <f>IF(Data!$A222="","",IF(COUNTIF('GrandList Categories'!$A$2:$A$19,Data!B222)&gt;0,VLOOKUP(Data!B222,'GrandList Categories'!$A$2:$B$19,2),Data!B222))</f>
        <v>Miscellaneous</v>
      </c>
      <c r="D229" s="13">
        <f>IF(Data!$A222="","",IF(Data!C222=0,"",Data!C222))</f>
        <v>2441</v>
      </c>
      <c r="E229" s="13">
        <f>IF(Data!$A222="","",IF(Data!D222=0,"",Data!D222))</f>
        <v>26</v>
      </c>
      <c r="F229" s="13">
        <f>IF(Data!$A222="","",IF(Data!E222=0,"",Data!E222))</f>
        <v>1045</v>
      </c>
      <c r="G229" s="13">
        <f>IF(Data!$A222="","",IF(Data!F222=0,"",Data!F222))</f>
        <v>1370</v>
      </c>
      <c r="H229" s="13">
        <f>IF(Data!$A222="","",IF(Data!G222=0,"",Data!G222))</f>
        <v>150709409.94</v>
      </c>
      <c r="I229" s="13">
        <f>IF(Data!$A222="","",IF(Data!H222=0,"",Data!H222))</f>
        <v>110006.87</v>
      </c>
      <c r="J229" s="13">
        <f>IF(Data!$A222="","",IF(Data!I222=0,"",Data!I222))</f>
        <v>50000</v>
      </c>
      <c r="K229" s="13">
        <f>IF(Data!$A222="","",IF(Data!J222=0,"",Data!J222))</f>
        <v>5124.43</v>
      </c>
      <c r="L229" s="13">
        <f>IF(Data!$A222="","",IF(Data!K222=0,"",Data!K222))</f>
        <v>7352.9412000000002</v>
      </c>
      <c r="M229" s="13">
        <f>IF(Data!$A222="","",IF(Data!L222=0,"",Data!L222))</f>
        <v>5</v>
      </c>
      <c r="N229" s="13">
        <f>IF(Data!$A222="","",IF(Data!M222=0,"",Data!M222))</f>
        <v>1834013.32</v>
      </c>
    </row>
    <row r="230" spans="2:14" x14ac:dyDescent="0.25">
      <c r="B230" s="8" t="str">
        <f>IF(Data!$A223="","",Data!A223)</f>
        <v>STATE</v>
      </c>
      <c r="C230" s="8" t="str">
        <f>IF(Data!$A223="","",IF(COUNTIF('GrandList Categories'!$A$2:$A$19,Data!B223)&gt;0,VLOOKUP(Data!B223,'GrandList Categories'!$A$2:$B$19,2),Data!B223))</f>
        <v>Timeshare Properties</v>
      </c>
      <c r="D230" s="13">
        <f>IF(Data!$A223="","",IF(Data!C223=0,"",Data!C223))</f>
        <v>1514</v>
      </c>
      <c r="E230" s="13" t="str">
        <f>IF(Data!$A223="","",IF(Data!D223=0,"",Data!D223))</f>
        <v/>
      </c>
      <c r="F230" s="13">
        <f>IF(Data!$A223="","",IF(Data!E223=0,"",Data!E223))</f>
        <v>1514</v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135773.82</v>
      </c>
    </row>
    <row r="231" spans="2:14" x14ac:dyDescent="0.25">
      <c r="B231" s="8" t="str">
        <f>IF(Data!$A224="","",Data!A224)</f>
        <v>STATE</v>
      </c>
      <c r="C231" s="8" t="str">
        <f>IF(Data!$A224="","",IF(COUNTIF('GrandList Categories'!$A$2:$A$19,Data!B224)&gt;0,VLOOKUP(Data!B224,'GrandList Categories'!$A$2:$B$19,2),Data!B224))</f>
        <v>STATE: Summary</v>
      </c>
      <c r="D231" s="13">
        <f>IF(Data!$A224="","",IF(Data!C224=0,"",Data!C224))</f>
        <v>30549</v>
      </c>
      <c r="E231" s="13">
        <f>IF(Data!$A224="","",IF(Data!D224=0,"",Data!D224))</f>
        <v>93</v>
      </c>
      <c r="F231" s="13">
        <f>IF(Data!$A224="","",IF(Data!E224=0,"",Data!E224))</f>
        <v>13381</v>
      </c>
      <c r="G231" s="13">
        <f>IF(Data!$A224="","",IF(Data!F224=0,"",Data!F224))</f>
        <v>17075</v>
      </c>
      <c r="H231" s="13">
        <f>IF(Data!$A224="","",IF(Data!G224=0,"",Data!G224))</f>
        <v>3977240821.6999998</v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47218803.840000004</v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r/zrj0lMkPdq3MdwkYJSLIMjDnixSdRu2Ldo0Oct9VCnVo8Wp647rsoS79CKwvAwYjaUqvPsuIY3yxj2LmCyaw==" saltValue="WQj1/SYkzxdh2n82yb7NvA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K7" sqref="K7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IMQmSmECWWPXQMR9Mb3U7BwYcSeJILMRm9s/Fo9kRP+WnYNVDDN5fDO7FcXfZYU1rB0HrrNJKLVY+c/sDwFqqw==" saltValue="VuVGFYxDM1Xm5XCCzWAZ6w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zoomScaleNormal="100" workbookViewId="0">
      <selection activeCell="E5" sqref="E5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43830</v>
      </c>
    </row>
    <row r="2" spans="1:15" x14ac:dyDescent="0.25">
      <c r="A2" s="18" t="s">
        <v>65</v>
      </c>
      <c r="B2" s="18" t="s">
        <v>14</v>
      </c>
      <c r="C2" s="19">
        <v>658</v>
      </c>
      <c r="D2" s="19">
        <v>0</v>
      </c>
      <c r="E2" s="19">
        <v>304</v>
      </c>
      <c r="F2" s="19">
        <v>354</v>
      </c>
      <c r="G2" s="20">
        <v>82187683.549999997</v>
      </c>
      <c r="H2" s="20">
        <v>232168.6</v>
      </c>
      <c r="I2" s="20">
        <v>215000</v>
      </c>
      <c r="J2" s="20">
        <v>0</v>
      </c>
      <c r="K2" s="20">
        <v>0</v>
      </c>
      <c r="L2" s="20">
        <v>0</v>
      </c>
      <c r="M2" s="20">
        <v>899569.54</v>
      </c>
    </row>
    <row r="3" spans="1:15" x14ac:dyDescent="0.25">
      <c r="A3" s="18" t="s">
        <v>65</v>
      </c>
      <c r="B3" s="18" t="s">
        <v>15</v>
      </c>
      <c r="C3" s="19">
        <v>376</v>
      </c>
      <c r="D3" s="19">
        <v>1</v>
      </c>
      <c r="E3" s="19">
        <v>192</v>
      </c>
      <c r="F3" s="19">
        <v>183</v>
      </c>
      <c r="G3" s="20">
        <v>54302384.719999999</v>
      </c>
      <c r="H3" s="20">
        <v>296734.34000000003</v>
      </c>
      <c r="I3" s="20">
        <v>280000</v>
      </c>
      <c r="J3" s="20">
        <v>0</v>
      </c>
      <c r="K3" s="20">
        <v>0</v>
      </c>
      <c r="L3" s="20">
        <v>0</v>
      </c>
      <c r="M3" s="20">
        <v>649814.68000000005</v>
      </c>
    </row>
    <row r="4" spans="1:15" x14ac:dyDescent="0.25">
      <c r="A4" s="18" t="s">
        <v>65</v>
      </c>
      <c r="B4" s="18" t="s">
        <v>16</v>
      </c>
      <c r="C4" s="19">
        <v>32</v>
      </c>
      <c r="D4" s="19">
        <v>0</v>
      </c>
      <c r="E4" s="19">
        <v>10</v>
      </c>
      <c r="F4" s="19">
        <v>22</v>
      </c>
      <c r="G4" s="20">
        <v>638958</v>
      </c>
      <c r="H4" s="20">
        <v>29043.55</v>
      </c>
      <c r="I4" s="20">
        <v>25230</v>
      </c>
      <c r="J4" s="20">
        <v>0</v>
      </c>
      <c r="K4" s="20">
        <v>0</v>
      </c>
      <c r="L4" s="20">
        <v>0</v>
      </c>
      <c r="M4" s="20">
        <v>1805.31</v>
      </c>
    </row>
    <row r="5" spans="1:15" x14ac:dyDescent="0.25">
      <c r="A5" s="18" t="s">
        <v>65</v>
      </c>
      <c r="B5" s="18" t="s">
        <v>20</v>
      </c>
      <c r="C5" s="19">
        <v>61</v>
      </c>
      <c r="D5" s="19">
        <v>0</v>
      </c>
      <c r="E5" s="19">
        <v>27</v>
      </c>
      <c r="F5" s="19">
        <v>34</v>
      </c>
      <c r="G5" s="20">
        <v>3407505.05</v>
      </c>
      <c r="H5" s="20">
        <v>100220.74</v>
      </c>
      <c r="I5" s="20">
        <v>100500</v>
      </c>
      <c r="J5" s="20">
        <v>0</v>
      </c>
      <c r="K5" s="20">
        <v>0</v>
      </c>
      <c r="L5" s="20">
        <v>0</v>
      </c>
      <c r="M5" s="20">
        <v>25794.67</v>
      </c>
    </row>
    <row r="6" spans="1:15" x14ac:dyDescent="0.25">
      <c r="A6" s="18" t="s">
        <v>65</v>
      </c>
      <c r="B6" s="18" t="s">
        <v>17</v>
      </c>
      <c r="C6" s="19">
        <v>69</v>
      </c>
      <c r="D6" s="19">
        <v>0</v>
      </c>
      <c r="E6" s="19">
        <v>44</v>
      </c>
      <c r="F6" s="19">
        <v>25</v>
      </c>
      <c r="G6" s="20">
        <v>5186536</v>
      </c>
      <c r="H6" s="20">
        <v>207461.44</v>
      </c>
      <c r="I6" s="20">
        <v>163000</v>
      </c>
      <c r="J6" s="20">
        <v>0</v>
      </c>
      <c r="K6" s="20">
        <v>0</v>
      </c>
      <c r="L6" s="20">
        <v>0</v>
      </c>
      <c r="M6" s="20">
        <v>77839.649999999994</v>
      </c>
    </row>
    <row r="7" spans="1:15" x14ac:dyDescent="0.25">
      <c r="A7" s="18" t="s">
        <v>65</v>
      </c>
      <c r="B7" s="18" t="s">
        <v>18</v>
      </c>
      <c r="C7" s="19">
        <v>25</v>
      </c>
      <c r="D7" s="19">
        <v>0</v>
      </c>
      <c r="E7" s="19">
        <v>11</v>
      </c>
      <c r="F7" s="19">
        <v>14</v>
      </c>
      <c r="G7" s="20">
        <v>2895402.7</v>
      </c>
      <c r="H7" s="20">
        <v>206814.48</v>
      </c>
      <c r="I7" s="20">
        <v>56000</v>
      </c>
      <c r="J7" s="20">
        <v>0</v>
      </c>
      <c r="K7" s="20">
        <v>0</v>
      </c>
      <c r="L7" s="20">
        <v>0</v>
      </c>
      <c r="M7" s="20">
        <v>39560.839999999997</v>
      </c>
    </row>
    <row r="8" spans="1:15" x14ac:dyDescent="0.25">
      <c r="A8" s="18" t="s">
        <v>65</v>
      </c>
      <c r="B8" s="18" t="s">
        <v>19</v>
      </c>
      <c r="C8" s="19">
        <v>72</v>
      </c>
      <c r="D8" s="19">
        <v>2</v>
      </c>
      <c r="E8" s="19">
        <v>33</v>
      </c>
      <c r="F8" s="19">
        <v>37</v>
      </c>
      <c r="G8" s="20">
        <v>10840255.800000001</v>
      </c>
      <c r="H8" s="20">
        <v>292979.89</v>
      </c>
      <c r="I8" s="20">
        <v>296000</v>
      </c>
      <c r="J8" s="20">
        <v>0</v>
      </c>
      <c r="K8" s="20">
        <v>0</v>
      </c>
      <c r="L8" s="20">
        <v>0</v>
      </c>
      <c r="M8" s="20">
        <v>155476.12</v>
      </c>
    </row>
    <row r="9" spans="1:15" x14ac:dyDescent="0.25">
      <c r="A9" s="18" t="s">
        <v>65</v>
      </c>
      <c r="B9" s="18" t="s">
        <v>22</v>
      </c>
      <c r="C9" s="19">
        <v>5</v>
      </c>
      <c r="D9" s="19">
        <v>0</v>
      </c>
      <c r="E9" s="19">
        <v>5</v>
      </c>
      <c r="F9" s="19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</row>
    <row r="10" spans="1:15" x14ac:dyDescent="0.25">
      <c r="A10" s="18" t="s">
        <v>65</v>
      </c>
      <c r="B10" s="18" t="s">
        <v>21</v>
      </c>
      <c r="C10" s="19">
        <v>1</v>
      </c>
      <c r="D10" s="19">
        <v>0</v>
      </c>
      <c r="E10" s="19">
        <v>0</v>
      </c>
      <c r="F10" s="19">
        <v>1</v>
      </c>
      <c r="G10" s="20">
        <v>1840000</v>
      </c>
      <c r="H10" s="20">
        <v>1840000</v>
      </c>
      <c r="I10" s="20">
        <v>1840000</v>
      </c>
      <c r="J10" s="20">
        <v>0</v>
      </c>
      <c r="K10" s="20">
        <v>0</v>
      </c>
      <c r="L10" s="20">
        <v>0</v>
      </c>
      <c r="M10" s="20">
        <v>26680</v>
      </c>
    </row>
    <row r="11" spans="1:15" x14ac:dyDescent="0.25">
      <c r="A11" s="18" t="s">
        <v>65</v>
      </c>
      <c r="B11" s="18" t="s">
        <v>55</v>
      </c>
      <c r="C11" s="19">
        <v>5</v>
      </c>
      <c r="D11" s="19">
        <v>0</v>
      </c>
      <c r="E11" s="19">
        <v>5</v>
      </c>
      <c r="F11" s="19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0.15</v>
      </c>
    </row>
    <row r="12" spans="1:15" x14ac:dyDescent="0.25">
      <c r="A12" s="18" t="s">
        <v>65</v>
      </c>
      <c r="B12" s="18" t="s">
        <v>57</v>
      </c>
      <c r="C12" s="19">
        <v>43</v>
      </c>
      <c r="D12" s="19">
        <v>0</v>
      </c>
      <c r="E12" s="19">
        <v>26</v>
      </c>
      <c r="F12" s="19">
        <v>17</v>
      </c>
      <c r="G12" s="20">
        <v>6653441.3600000003</v>
      </c>
      <c r="H12" s="20">
        <v>391378.9</v>
      </c>
      <c r="I12" s="20">
        <v>338900</v>
      </c>
      <c r="J12" s="20">
        <v>0</v>
      </c>
      <c r="K12" s="20">
        <v>0</v>
      </c>
      <c r="L12" s="20">
        <v>0</v>
      </c>
      <c r="M12" s="20">
        <v>52007.25</v>
      </c>
    </row>
    <row r="13" spans="1:15" x14ac:dyDescent="0.25">
      <c r="A13" s="18" t="s">
        <v>65</v>
      </c>
      <c r="B13" s="18" t="s">
        <v>58</v>
      </c>
      <c r="C13" s="19">
        <v>98</v>
      </c>
      <c r="D13" s="19">
        <v>1</v>
      </c>
      <c r="E13" s="19">
        <v>52</v>
      </c>
      <c r="F13" s="19">
        <v>45</v>
      </c>
      <c r="G13" s="20">
        <v>10647503.970000001</v>
      </c>
      <c r="H13" s="20">
        <v>236611.20000000001</v>
      </c>
      <c r="I13" s="20">
        <v>197000</v>
      </c>
      <c r="J13" s="20">
        <v>0</v>
      </c>
      <c r="K13" s="20">
        <v>0</v>
      </c>
      <c r="L13" s="20">
        <v>0</v>
      </c>
      <c r="M13" s="20">
        <v>130897.16</v>
      </c>
    </row>
    <row r="14" spans="1:15" x14ac:dyDescent="0.25">
      <c r="A14" s="18" t="s">
        <v>65</v>
      </c>
      <c r="B14" s="18" t="s">
        <v>59</v>
      </c>
      <c r="C14" s="19">
        <v>15</v>
      </c>
      <c r="D14" s="19">
        <v>0</v>
      </c>
      <c r="E14" s="19">
        <v>9</v>
      </c>
      <c r="F14" s="19">
        <v>6</v>
      </c>
      <c r="G14" s="20">
        <v>365410</v>
      </c>
      <c r="H14" s="20">
        <v>60901.67</v>
      </c>
      <c r="I14" s="20">
        <v>62500</v>
      </c>
      <c r="J14" s="20">
        <v>1134.25</v>
      </c>
      <c r="K14" s="20">
        <v>2041</v>
      </c>
      <c r="L14" s="20">
        <v>16.079999999999998</v>
      </c>
      <c r="M14" s="20">
        <v>5298.45</v>
      </c>
    </row>
    <row r="15" spans="1:15" x14ac:dyDescent="0.25">
      <c r="A15" s="18" t="s">
        <v>65</v>
      </c>
      <c r="B15" s="18" t="s">
        <v>60</v>
      </c>
      <c r="C15" s="19">
        <v>172</v>
      </c>
      <c r="D15" s="19">
        <v>0</v>
      </c>
      <c r="E15" s="19">
        <v>93</v>
      </c>
      <c r="F15" s="19">
        <v>79</v>
      </c>
      <c r="G15" s="20">
        <v>7520477.4199999999</v>
      </c>
      <c r="H15" s="20">
        <v>95195.92</v>
      </c>
      <c r="I15" s="20">
        <v>50000</v>
      </c>
      <c r="J15" s="20">
        <v>4912.97</v>
      </c>
      <c r="K15" s="20">
        <v>6086.9565000000002</v>
      </c>
      <c r="L15" s="20">
        <v>8</v>
      </c>
      <c r="M15" s="20">
        <v>93502.85</v>
      </c>
    </row>
    <row r="16" spans="1:15" x14ac:dyDescent="0.25">
      <c r="A16" s="18" t="s">
        <v>65</v>
      </c>
      <c r="B16" s="18" t="s">
        <v>66</v>
      </c>
      <c r="C16" s="19">
        <v>1632</v>
      </c>
      <c r="D16" s="19">
        <v>4</v>
      </c>
      <c r="E16" s="19">
        <v>811</v>
      </c>
      <c r="F16" s="19">
        <v>817</v>
      </c>
      <c r="G16" s="20">
        <v>186485558.56999999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2158246.67</v>
      </c>
    </row>
    <row r="17" spans="1:13" x14ac:dyDescent="0.25">
      <c r="A17" s="18" t="s">
        <v>67</v>
      </c>
      <c r="B17" s="18" t="s">
        <v>14</v>
      </c>
      <c r="C17" s="19">
        <v>992</v>
      </c>
      <c r="D17" s="19">
        <v>1</v>
      </c>
      <c r="E17" s="19">
        <v>392</v>
      </c>
      <c r="F17" s="19">
        <v>599</v>
      </c>
      <c r="G17" s="20">
        <v>130097650.67</v>
      </c>
      <c r="H17" s="20">
        <v>217191.4</v>
      </c>
      <c r="I17" s="20">
        <v>171525</v>
      </c>
      <c r="J17" s="20">
        <v>0</v>
      </c>
      <c r="K17" s="20">
        <v>0</v>
      </c>
      <c r="L17" s="20">
        <v>0</v>
      </c>
      <c r="M17" s="20">
        <v>1507346.25</v>
      </c>
    </row>
    <row r="18" spans="1:13" x14ac:dyDescent="0.25">
      <c r="A18" s="18" t="s">
        <v>67</v>
      </c>
      <c r="B18" s="18" t="s">
        <v>15</v>
      </c>
      <c r="C18" s="19">
        <v>247</v>
      </c>
      <c r="D18" s="19">
        <v>0</v>
      </c>
      <c r="E18" s="19">
        <v>140</v>
      </c>
      <c r="F18" s="19">
        <v>107</v>
      </c>
      <c r="G18" s="20">
        <v>40577892.310000002</v>
      </c>
      <c r="H18" s="20">
        <v>379232.64</v>
      </c>
      <c r="I18" s="20">
        <v>272000</v>
      </c>
      <c r="J18" s="20">
        <v>0</v>
      </c>
      <c r="K18" s="20">
        <v>0</v>
      </c>
      <c r="L18" s="20">
        <v>0</v>
      </c>
      <c r="M18" s="20">
        <v>543679.41</v>
      </c>
    </row>
    <row r="19" spans="1:13" x14ac:dyDescent="0.25">
      <c r="A19" s="18" t="s">
        <v>67</v>
      </c>
      <c r="B19" s="18" t="s">
        <v>16</v>
      </c>
      <c r="C19" s="19">
        <v>41</v>
      </c>
      <c r="D19" s="19">
        <v>0</v>
      </c>
      <c r="E19" s="19">
        <v>10</v>
      </c>
      <c r="F19" s="19">
        <v>31</v>
      </c>
      <c r="G19" s="20">
        <v>591914</v>
      </c>
      <c r="H19" s="20">
        <v>19094</v>
      </c>
      <c r="I19" s="20">
        <v>8500</v>
      </c>
      <c r="J19" s="20">
        <v>0</v>
      </c>
      <c r="K19" s="20">
        <v>0</v>
      </c>
      <c r="L19" s="20">
        <v>0</v>
      </c>
      <c r="M19" s="20">
        <v>5756.08</v>
      </c>
    </row>
    <row r="20" spans="1:13" x14ac:dyDescent="0.25">
      <c r="A20" s="1" t="s">
        <v>67</v>
      </c>
      <c r="B20" s="1" t="s">
        <v>20</v>
      </c>
      <c r="C20" s="2">
        <v>35</v>
      </c>
      <c r="D20" s="2">
        <v>0</v>
      </c>
      <c r="E20" s="2">
        <v>20</v>
      </c>
      <c r="F20" s="2">
        <v>15</v>
      </c>
      <c r="G20" s="3">
        <v>814033.72</v>
      </c>
      <c r="H20" s="3">
        <v>54268.91</v>
      </c>
      <c r="I20" s="3">
        <v>40000</v>
      </c>
      <c r="J20" s="3">
        <v>0</v>
      </c>
      <c r="K20" s="3">
        <v>0</v>
      </c>
      <c r="L20" s="3">
        <v>0</v>
      </c>
      <c r="M20" s="3">
        <v>6914.26</v>
      </c>
    </row>
    <row r="21" spans="1:13" x14ac:dyDescent="0.25">
      <c r="A21" s="1" t="s">
        <v>67</v>
      </c>
      <c r="B21" s="1" t="s">
        <v>17</v>
      </c>
      <c r="C21" s="2">
        <v>116</v>
      </c>
      <c r="D21" s="2">
        <v>1</v>
      </c>
      <c r="E21" s="2">
        <v>44</v>
      </c>
      <c r="F21" s="2">
        <v>71</v>
      </c>
      <c r="G21" s="3">
        <v>21969405.449999999</v>
      </c>
      <c r="H21" s="3">
        <v>309428.25</v>
      </c>
      <c r="I21" s="3">
        <v>265000</v>
      </c>
      <c r="J21" s="3">
        <v>0</v>
      </c>
      <c r="K21" s="3">
        <v>0</v>
      </c>
      <c r="L21" s="3">
        <v>0</v>
      </c>
      <c r="M21" s="3">
        <v>301556.11</v>
      </c>
    </row>
    <row r="22" spans="1:13" x14ac:dyDescent="0.25">
      <c r="A22" s="1" t="s">
        <v>67</v>
      </c>
      <c r="B22" s="1" t="s">
        <v>18</v>
      </c>
      <c r="C22" s="2">
        <v>27</v>
      </c>
      <c r="D22" s="2">
        <v>1</v>
      </c>
      <c r="E22" s="2">
        <v>15</v>
      </c>
      <c r="F22" s="2">
        <v>11</v>
      </c>
      <c r="G22" s="3">
        <v>3230800</v>
      </c>
      <c r="H22" s="3">
        <v>293709.09000000003</v>
      </c>
      <c r="I22" s="3">
        <v>90000</v>
      </c>
      <c r="J22" s="3">
        <v>0</v>
      </c>
      <c r="K22" s="3">
        <v>0</v>
      </c>
      <c r="L22" s="3">
        <v>0</v>
      </c>
      <c r="M22" s="3">
        <v>46266.6</v>
      </c>
    </row>
    <row r="23" spans="1:13" x14ac:dyDescent="0.25">
      <c r="A23" s="1" t="s">
        <v>67</v>
      </c>
      <c r="B23" s="1" t="s">
        <v>19</v>
      </c>
      <c r="C23" s="2">
        <v>106</v>
      </c>
      <c r="D23" s="2">
        <v>7</v>
      </c>
      <c r="E23" s="2">
        <v>57</v>
      </c>
      <c r="F23" s="2">
        <v>42</v>
      </c>
      <c r="G23" s="3">
        <v>14924966.130000001</v>
      </c>
      <c r="H23" s="3">
        <v>355356.34</v>
      </c>
      <c r="I23" s="3">
        <v>250000</v>
      </c>
      <c r="J23" s="3">
        <v>0</v>
      </c>
      <c r="K23" s="3">
        <v>0</v>
      </c>
      <c r="L23" s="3">
        <v>0</v>
      </c>
      <c r="M23" s="3">
        <v>205845.87</v>
      </c>
    </row>
    <row r="24" spans="1:13" x14ac:dyDescent="0.25">
      <c r="A24" s="1" t="s">
        <v>67</v>
      </c>
      <c r="B24" s="1" t="s">
        <v>22</v>
      </c>
      <c r="C24" s="2">
        <v>9</v>
      </c>
      <c r="D24" s="2">
        <v>0</v>
      </c>
      <c r="E24" s="2">
        <v>3</v>
      </c>
      <c r="F24" s="2">
        <v>6</v>
      </c>
      <c r="G24" s="3">
        <v>1166200</v>
      </c>
      <c r="H24" s="3">
        <v>194366.67</v>
      </c>
      <c r="I24" s="3">
        <v>202500</v>
      </c>
      <c r="J24" s="3">
        <v>0</v>
      </c>
      <c r="K24" s="3">
        <v>0</v>
      </c>
      <c r="L24" s="3">
        <v>0</v>
      </c>
      <c r="M24" s="3">
        <v>15766.4</v>
      </c>
    </row>
    <row r="25" spans="1:13" x14ac:dyDescent="0.25">
      <c r="A25" s="1" t="s">
        <v>67</v>
      </c>
      <c r="B25" s="1" t="s">
        <v>21</v>
      </c>
      <c r="C25" s="2">
        <v>4</v>
      </c>
      <c r="D25" s="2">
        <v>0</v>
      </c>
      <c r="E25" s="2">
        <v>1</v>
      </c>
      <c r="F25" s="2">
        <v>3</v>
      </c>
      <c r="G25" s="3">
        <v>1190000</v>
      </c>
      <c r="H25" s="3">
        <v>396666.67</v>
      </c>
      <c r="I25" s="3">
        <v>400000</v>
      </c>
      <c r="J25" s="3">
        <v>0</v>
      </c>
      <c r="K25" s="3">
        <v>0</v>
      </c>
      <c r="L25" s="3">
        <v>0</v>
      </c>
      <c r="M25" s="3">
        <v>15587.5</v>
      </c>
    </row>
    <row r="26" spans="1:13" x14ac:dyDescent="0.25">
      <c r="A26" s="1" t="s">
        <v>67</v>
      </c>
      <c r="B26" s="1" t="s">
        <v>56</v>
      </c>
      <c r="C26" s="2">
        <v>4</v>
      </c>
      <c r="D26" s="2">
        <v>0</v>
      </c>
      <c r="E26" s="2">
        <v>4</v>
      </c>
      <c r="F26" s="2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0.01</v>
      </c>
    </row>
    <row r="27" spans="1:13" x14ac:dyDescent="0.25">
      <c r="A27" s="1" t="s">
        <v>67</v>
      </c>
      <c r="B27" s="1" t="s">
        <v>57</v>
      </c>
      <c r="C27" s="2">
        <v>8</v>
      </c>
      <c r="D27" s="2">
        <v>0</v>
      </c>
      <c r="E27" s="2">
        <v>4</v>
      </c>
      <c r="F27" s="2">
        <v>4</v>
      </c>
      <c r="G27" s="3">
        <v>835300</v>
      </c>
      <c r="H27" s="3">
        <v>208825</v>
      </c>
      <c r="I27" s="3">
        <v>149800</v>
      </c>
      <c r="J27" s="3">
        <v>0</v>
      </c>
      <c r="K27" s="3">
        <v>0</v>
      </c>
      <c r="L27" s="3">
        <v>0</v>
      </c>
      <c r="M27" s="3">
        <v>12111.85</v>
      </c>
    </row>
    <row r="28" spans="1:13" x14ac:dyDescent="0.25">
      <c r="A28" s="1" t="s">
        <v>67</v>
      </c>
      <c r="B28" s="1" t="s">
        <v>58</v>
      </c>
      <c r="C28" s="2">
        <v>111</v>
      </c>
      <c r="D28" s="2">
        <v>0</v>
      </c>
      <c r="E28" s="2">
        <v>38</v>
      </c>
      <c r="F28" s="2">
        <v>73</v>
      </c>
      <c r="G28" s="3">
        <v>15418110.49</v>
      </c>
      <c r="H28" s="3">
        <v>211206.99</v>
      </c>
      <c r="I28" s="3">
        <v>200000</v>
      </c>
      <c r="J28" s="3">
        <v>0</v>
      </c>
      <c r="K28" s="3">
        <v>0</v>
      </c>
      <c r="L28" s="3">
        <v>0</v>
      </c>
      <c r="M28" s="3">
        <v>206368.25</v>
      </c>
    </row>
    <row r="29" spans="1:13" x14ac:dyDescent="0.25">
      <c r="A29" s="1" t="s">
        <v>67</v>
      </c>
      <c r="B29" s="1" t="s">
        <v>59</v>
      </c>
      <c r="C29" s="2">
        <v>57</v>
      </c>
      <c r="D29" s="2">
        <v>0</v>
      </c>
      <c r="E29" s="2">
        <v>31</v>
      </c>
      <c r="F29" s="2">
        <v>26</v>
      </c>
      <c r="G29" s="3">
        <v>1415022.86</v>
      </c>
      <c r="H29" s="3">
        <v>54423.96</v>
      </c>
      <c r="I29" s="3">
        <v>39500</v>
      </c>
      <c r="J29" s="3">
        <v>2267.41</v>
      </c>
      <c r="K29" s="3">
        <v>1912.78</v>
      </c>
      <c r="L29" s="3">
        <v>14.45</v>
      </c>
      <c r="M29" s="3">
        <v>20453.79</v>
      </c>
    </row>
    <row r="30" spans="1:13" x14ac:dyDescent="0.25">
      <c r="A30" s="1" t="s">
        <v>67</v>
      </c>
      <c r="B30" s="1" t="s">
        <v>60</v>
      </c>
      <c r="C30" s="2">
        <v>175</v>
      </c>
      <c r="D30" s="2">
        <v>1</v>
      </c>
      <c r="E30" s="2">
        <v>69</v>
      </c>
      <c r="F30" s="2">
        <v>105</v>
      </c>
      <c r="G30" s="3">
        <v>6140483.25</v>
      </c>
      <c r="H30" s="3">
        <v>58480.79</v>
      </c>
      <c r="I30" s="3">
        <v>30000</v>
      </c>
      <c r="J30" s="3">
        <v>7462.64</v>
      </c>
      <c r="K30" s="3">
        <v>11180.8182</v>
      </c>
      <c r="L30" s="3">
        <v>2.56</v>
      </c>
      <c r="M30" s="3">
        <v>75768.210000000006</v>
      </c>
    </row>
    <row r="31" spans="1:13" x14ac:dyDescent="0.25">
      <c r="A31" s="1" t="s">
        <v>67</v>
      </c>
      <c r="B31" s="1" t="s">
        <v>68</v>
      </c>
      <c r="C31" s="2">
        <v>1932</v>
      </c>
      <c r="D31" s="2">
        <v>11</v>
      </c>
      <c r="E31" s="2">
        <v>828</v>
      </c>
      <c r="F31" s="2">
        <v>1093</v>
      </c>
      <c r="G31" s="3">
        <v>238371778.88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2963420.59</v>
      </c>
    </row>
    <row r="32" spans="1:13" x14ac:dyDescent="0.25">
      <c r="A32" s="1" t="s">
        <v>69</v>
      </c>
      <c r="B32" s="1" t="s">
        <v>14</v>
      </c>
      <c r="C32" s="2">
        <v>553</v>
      </c>
      <c r="D32" s="2">
        <v>2</v>
      </c>
      <c r="E32" s="2">
        <v>215</v>
      </c>
      <c r="F32" s="2">
        <v>336</v>
      </c>
      <c r="G32" s="3">
        <v>47804697.270000003</v>
      </c>
      <c r="H32" s="3">
        <v>142275.88</v>
      </c>
      <c r="I32" s="3">
        <v>127500</v>
      </c>
      <c r="J32" s="3">
        <v>0</v>
      </c>
      <c r="K32" s="3">
        <v>0</v>
      </c>
      <c r="L32" s="3">
        <v>0</v>
      </c>
      <c r="M32" s="3">
        <v>478250.36</v>
      </c>
    </row>
    <row r="33" spans="1:13" x14ac:dyDescent="0.25">
      <c r="A33" s="1" t="s">
        <v>69</v>
      </c>
      <c r="B33" s="1" t="s">
        <v>15</v>
      </c>
      <c r="C33" s="2">
        <v>314</v>
      </c>
      <c r="D33" s="2">
        <v>0</v>
      </c>
      <c r="E33" s="2">
        <v>138</v>
      </c>
      <c r="F33" s="2">
        <v>176</v>
      </c>
      <c r="G33" s="3">
        <v>35709376.710000001</v>
      </c>
      <c r="H33" s="3">
        <v>202894.19</v>
      </c>
      <c r="I33" s="3">
        <v>187000</v>
      </c>
      <c r="J33" s="3">
        <v>0</v>
      </c>
      <c r="K33" s="3">
        <v>0</v>
      </c>
      <c r="L33" s="3">
        <v>0</v>
      </c>
      <c r="M33" s="3">
        <v>402659.24</v>
      </c>
    </row>
    <row r="34" spans="1:13" x14ac:dyDescent="0.25">
      <c r="A34" s="1" t="s">
        <v>69</v>
      </c>
      <c r="B34" s="1" t="s">
        <v>16</v>
      </c>
      <c r="C34" s="2">
        <v>30</v>
      </c>
      <c r="D34" s="2">
        <v>0</v>
      </c>
      <c r="E34" s="2">
        <v>9</v>
      </c>
      <c r="F34" s="2">
        <v>21</v>
      </c>
      <c r="G34" s="3">
        <v>512970.05</v>
      </c>
      <c r="H34" s="3">
        <v>24427.15</v>
      </c>
      <c r="I34" s="3">
        <v>17000</v>
      </c>
      <c r="J34" s="3">
        <v>0</v>
      </c>
      <c r="K34" s="3">
        <v>0</v>
      </c>
      <c r="L34" s="3">
        <v>0</v>
      </c>
      <c r="M34" s="3">
        <v>4341.08</v>
      </c>
    </row>
    <row r="35" spans="1:13" x14ac:dyDescent="0.25">
      <c r="A35" s="1" t="s">
        <v>69</v>
      </c>
      <c r="B35" s="1" t="s">
        <v>20</v>
      </c>
      <c r="C35" s="2">
        <v>66</v>
      </c>
      <c r="D35" s="2">
        <v>0</v>
      </c>
      <c r="E35" s="2">
        <v>27</v>
      </c>
      <c r="F35" s="2">
        <v>39</v>
      </c>
      <c r="G35" s="3">
        <v>2245366.27</v>
      </c>
      <c r="H35" s="3">
        <v>57573.49</v>
      </c>
      <c r="I35" s="3">
        <v>45500</v>
      </c>
      <c r="J35" s="3">
        <v>0</v>
      </c>
      <c r="K35" s="3">
        <v>0</v>
      </c>
      <c r="L35" s="3">
        <v>0</v>
      </c>
      <c r="M35" s="3">
        <v>16180.89</v>
      </c>
    </row>
    <row r="36" spans="1:13" x14ac:dyDescent="0.25">
      <c r="A36" s="1" t="s">
        <v>69</v>
      </c>
      <c r="B36" s="1" t="s">
        <v>17</v>
      </c>
      <c r="C36" s="2">
        <v>59</v>
      </c>
      <c r="D36" s="2">
        <v>0</v>
      </c>
      <c r="E36" s="2">
        <v>40</v>
      </c>
      <c r="F36" s="2">
        <v>19</v>
      </c>
      <c r="G36" s="3">
        <v>2039010</v>
      </c>
      <c r="H36" s="3">
        <v>107316.32</v>
      </c>
      <c r="I36" s="3">
        <v>71250</v>
      </c>
      <c r="J36" s="3">
        <v>0</v>
      </c>
      <c r="K36" s="3">
        <v>0</v>
      </c>
      <c r="L36" s="3">
        <v>0</v>
      </c>
      <c r="M36" s="3">
        <v>31889.040000000001</v>
      </c>
    </row>
    <row r="37" spans="1:13" x14ac:dyDescent="0.25">
      <c r="A37" s="1" t="s">
        <v>69</v>
      </c>
      <c r="B37" s="1" t="s">
        <v>18</v>
      </c>
      <c r="C37" s="2">
        <v>71</v>
      </c>
      <c r="D37" s="2">
        <v>0</v>
      </c>
      <c r="E37" s="2">
        <v>35</v>
      </c>
      <c r="F37" s="2">
        <v>36</v>
      </c>
      <c r="G37" s="3">
        <v>3301290</v>
      </c>
      <c r="H37" s="3">
        <v>91702.5</v>
      </c>
      <c r="I37" s="3">
        <v>72500</v>
      </c>
      <c r="J37" s="3">
        <v>0</v>
      </c>
      <c r="K37" s="3">
        <v>0</v>
      </c>
      <c r="L37" s="3">
        <v>0</v>
      </c>
      <c r="M37" s="3">
        <v>42064.39</v>
      </c>
    </row>
    <row r="38" spans="1:13" x14ac:dyDescent="0.25">
      <c r="A38" s="1" t="s">
        <v>69</v>
      </c>
      <c r="B38" s="1" t="s">
        <v>19</v>
      </c>
      <c r="C38" s="2">
        <v>49</v>
      </c>
      <c r="D38" s="2">
        <v>4</v>
      </c>
      <c r="E38" s="2">
        <v>22</v>
      </c>
      <c r="F38" s="2">
        <v>23</v>
      </c>
      <c r="G38" s="3">
        <v>4696511.5</v>
      </c>
      <c r="H38" s="3">
        <v>204196.15</v>
      </c>
      <c r="I38" s="3">
        <v>131000</v>
      </c>
      <c r="J38" s="3">
        <v>0</v>
      </c>
      <c r="K38" s="3">
        <v>0</v>
      </c>
      <c r="L38" s="3">
        <v>0</v>
      </c>
      <c r="M38" s="3">
        <v>62617.96</v>
      </c>
    </row>
    <row r="39" spans="1:13" x14ac:dyDescent="0.25">
      <c r="A39" s="1" t="s">
        <v>69</v>
      </c>
      <c r="B39" s="1" t="s">
        <v>22</v>
      </c>
      <c r="C39" s="2">
        <v>10</v>
      </c>
      <c r="D39" s="2">
        <v>0</v>
      </c>
      <c r="E39" s="2">
        <v>6</v>
      </c>
      <c r="F39" s="2">
        <v>4</v>
      </c>
      <c r="G39" s="3">
        <v>1000000</v>
      </c>
      <c r="H39" s="3">
        <v>250000</v>
      </c>
      <c r="I39" s="3">
        <v>232500</v>
      </c>
      <c r="J39" s="3">
        <v>0</v>
      </c>
      <c r="K39" s="3">
        <v>0</v>
      </c>
      <c r="L39" s="3">
        <v>0</v>
      </c>
      <c r="M39" s="3">
        <v>14717.5</v>
      </c>
    </row>
    <row r="40" spans="1:13" x14ac:dyDescent="0.25">
      <c r="A40" s="1" t="s">
        <v>69</v>
      </c>
      <c r="B40" s="1" t="s">
        <v>21</v>
      </c>
      <c r="C40" s="2">
        <v>2</v>
      </c>
      <c r="D40" s="2">
        <v>0</v>
      </c>
      <c r="E40" s="2">
        <v>0</v>
      </c>
      <c r="F40" s="2">
        <v>2</v>
      </c>
      <c r="G40" s="3">
        <v>2075000</v>
      </c>
      <c r="H40" s="3">
        <v>1037500</v>
      </c>
      <c r="I40" s="3">
        <v>1037500</v>
      </c>
      <c r="J40" s="3">
        <v>0</v>
      </c>
      <c r="K40" s="3">
        <v>0</v>
      </c>
      <c r="L40" s="3">
        <v>0</v>
      </c>
      <c r="M40" s="3">
        <v>30087.5</v>
      </c>
    </row>
    <row r="41" spans="1:13" x14ac:dyDescent="0.25">
      <c r="A41" s="1" t="s">
        <v>69</v>
      </c>
      <c r="B41" s="1" t="s">
        <v>57</v>
      </c>
      <c r="C41" s="2">
        <v>10</v>
      </c>
      <c r="D41" s="2">
        <v>0</v>
      </c>
      <c r="E41" s="2">
        <v>5</v>
      </c>
      <c r="F41" s="2">
        <v>5</v>
      </c>
      <c r="G41" s="3">
        <v>1009000</v>
      </c>
      <c r="H41" s="3">
        <v>201800</v>
      </c>
      <c r="I41" s="3">
        <v>125000</v>
      </c>
      <c r="J41" s="3">
        <v>0</v>
      </c>
      <c r="K41" s="3">
        <v>0</v>
      </c>
      <c r="L41" s="3">
        <v>0</v>
      </c>
      <c r="M41" s="3">
        <v>4553</v>
      </c>
    </row>
    <row r="42" spans="1:13" x14ac:dyDescent="0.25">
      <c r="A42" s="1" t="s">
        <v>69</v>
      </c>
      <c r="B42" s="1" t="s">
        <v>58</v>
      </c>
      <c r="C42" s="2">
        <v>68</v>
      </c>
      <c r="D42" s="2">
        <v>0</v>
      </c>
      <c r="E42" s="2">
        <v>36</v>
      </c>
      <c r="F42" s="2">
        <v>32</v>
      </c>
      <c r="G42" s="3">
        <v>7166433</v>
      </c>
      <c r="H42" s="3">
        <v>223951.03</v>
      </c>
      <c r="I42" s="3">
        <v>168958.5</v>
      </c>
      <c r="J42" s="3">
        <v>0</v>
      </c>
      <c r="K42" s="3">
        <v>0</v>
      </c>
      <c r="L42" s="3">
        <v>0</v>
      </c>
      <c r="M42" s="3">
        <v>101603.54</v>
      </c>
    </row>
    <row r="43" spans="1:13" x14ac:dyDescent="0.25">
      <c r="A43" s="1" t="s">
        <v>69</v>
      </c>
      <c r="B43" s="1" t="s">
        <v>59</v>
      </c>
      <c r="C43" s="2">
        <v>38</v>
      </c>
      <c r="D43" s="2">
        <v>0</v>
      </c>
      <c r="E43" s="2">
        <v>12</v>
      </c>
      <c r="F43" s="2">
        <v>26</v>
      </c>
      <c r="G43" s="3">
        <v>1181643.3</v>
      </c>
      <c r="H43" s="3">
        <v>45447.82</v>
      </c>
      <c r="I43" s="3">
        <v>34809.360000000001</v>
      </c>
      <c r="J43" s="3">
        <v>1188.1400000000001</v>
      </c>
      <c r="K43" s="3">
        <v>1016.11</v>
      </c>
      <c r="L43" s="3">
        <v>32</v>
      </c>
      <c r="M43" s="3">
        <v>15756.33</v>
      </c>
    </row>
    <row r="44" spans="1:13" x14ac:dyDescent="0.25">
      <c r="A44" s="1" t="s">
        <v>69</v>
      </c>
      <c r="B44" s="1" t="s">
        <v>60</v>
      </c>
      <c r="C44" s="2">
        <v>163</v>
      </c>
      <c r="D44" s="2">
        <v>1</v>
      </c>
      <c r="E44" s="2">
        <v>64</v>
      </c>
      <c r="F44" s="2">
        <v>98</v>
      </c>
      <c r="G44" s="3">
        <v>7214021.2599999998</v>
      </c>
      <c r="H44" s="3">
        <v>73612.460000000006</v>
      </c>
      <c r="I44" s="3">
        <v>40000</v>
      </c>
      <c r="J44" s="3">
        <v>2342.06</v>
      </c>
      <c r="K44" s="3">
        <v>3101.47</v>
      </c>
      <c r="L44" s="3">
        <v>10.9</v>
      </c>
      <c r="M44" s="3">
        <v>96207.92</v>
      </c>
    </row>
    <row r="45" spans="1:13" x14ac:dyDescent="0.25">
      <c r="A45" s="1" t="s">
        <v>69</v>
      </c>
      <c r="B45" s="1" t="s">
        <v>70</v>
      </c>
      <c r="C45" s="2">
        <v>1433</v>
      </c>
      <c r="D45" s="2">
        <v>7</v>
      </c>
      <c r="E45" s="2">
        <v>609</v>
      </c>
      <c r="F45" s="2">
        <v>817</v>
      </c>
      <c r="G45" s="3">
        <v>115955319.36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1300928.75</v>
      </c>
    </row>
    <row r="46" spans="1:13" x14ac:dyDescent="0.25">
      <c r="A46" s="1" t="s">
        <v>71</v>
      </c>
      <c r="B46" s="1" t="s">
        <v>14</v>
      </c>
      <c r="C46" s="2">
        <v>3355</v>
      </c>
      <c r="D46" s="2">
        <v>5</v>
      </c>
      <c r="E46" s="2">
        <v>1237</v>
      </c>
      <c r="F46" s="2">
        <v>2113</v>
      </c>
      <c r="G46" s="3">
        <v>756771957.48000002</v>
      </c>
      <c r="H46" s="3">
        <v>358150.48</v>
      </c>
      <c r="I46" s="3">
        <v>325000</v>
      </c>
      <c r="J46" s="3">
        <v>0</v>
      </c>
      <c r="K46" s="3">
        <v>0</v>
      </c>
      <c r="L46" s="3">
        <v>0</v>
      </c>
      <c r="M46" s="3">
        <v>9200755.8200000003</v>
      </c>
    </row>
    <row r="47" spans="1:13" x14ac:dyDescent="0.25">
      <c r="A47" s="1" t="s">
        <v>71</v>
      </c>
      <c r="B47" s="1" t="s">
        <v>15</v>
      </c>
      <c r="C47" s="2">
        <v>441</v>
      </c>
      <c r="D47" s="2">
        <v>0</v>
      </c>
      <c r="E47" s="2">
        <v>206</v>
      </c>
      <c r="F47" s="2">
        <v>235</v>
      </c>
      <c r="G47" s="3">
        <v>110565157.47</v>
      </c>
      <c r="H47" s="3">
        <v>470490.03</v>
      </c>
      <c r="I47" s="3">
        <v>397000</v>
      </c>
      <c r="J47" s="3">
        <v>0</v>
      </c>
      <c r="K47" s="3">
        <v>0</v>
      </c>
      <c r="L47" s="3">
        <v>0</v>
      </c>
      <c r="M47" s="3">
        <v>1267371.06</v>
      </c>
    </row>
    <row r="48" spans="1:13" x14ac:dyDescent="0.25">
      <c r="A48" s="1" t="s">
        <v>71</v>
      </c>
      <c r="B48" s="1" t="s">
        <v>16</v>
      </c>
      <c r="C48" s="2">
        <v>154</v>
      </c>
      <c r="D48" s="2">
        <v>0</v>
      </c>
      <c r="E48" s="2">
        <v>47</v>
      </c>
      <c r="F48" s="2">
        <v>107</v>
      </c>
      <c r="G48" s="3">
        <v>4835433.32</v>
      </c>
      <c r="H48" s="3">
        <v>45190.97</v>
      </c>
      <c r="I48" s="3">
        <v>33000</v>
      </c>
      <c r="J48" s="3">
        <v>0</v>
      </c>
      <c r="K48" s="3">
        <v>0</v>
      </c>
      <c r="L48" s="3">
        <v>0</v>
      </c>
      <c r="M48" s="3">
        <v>26743.13</v>
      </c>
    </row>
    <row r="49" spans="1:13" x14ac:dyDescent="0.25">
      <c r="A49" s="1" t="s">
        <v>71</v>
      </c>
      <c r="B49" s="1" t="s">
        <v>20</v>
      </c>
      <c r="C49" s="2">
        <v>43</v>
      </c>
      <c r="D49" s="2">
        <v>0</v>
      </c>
      <c r="E49" s="2">
        <v>20</v>
      </c>
      <c r="F49" s="2">
        <v>23</v>
      </c>
      <c r="G49" s="3">
        <v>3641095.2</v>
      </c>
      <c r="H49" s="3">
        <v>158308.49</v>
      </c>
      <c r="I49" s="3">
        <v>133590</v>
      </c>
      <c r="J49" s="3">
        <v>0</v>
      </c>
      <c r="K49" s="3">
        <v>0</v>
      </c>
      <c r="L49" s="3">
        <v>0</v>
      </c>
      <c r="M49" s="3">
        <v>40568.9</v>
      </c>
    </row>
    <row r="50" spans="1:13" x14ac:dyDescent="0.25">
      <c r="A50" s="1" t="s">
        <v>71</v>
      </c>
      <c r="B50" s="1" t="s">
        <v>17</v>
      </c>
      <c r="C50" s="2">
        <v>66</v>
      </c>
      <c r="D50" s="2">
        <v>0</v>
      </c>
      <c r="E50" s="2">
        <v>48</v>
      </c>
      <c r="F50" s="2">
        <v>18</v>
      </c>
      <c r="G50" s="3">
        <v>4817283.33</v>
      </c>
      <c r="H50" s="3">
        <v>267626.84999999998</v>
      </c>
      <c r="I50" s="3">
        <v>163750</v>
      </c>
      <c r="J50" s="3">
        <v>0</v>
      </c>
      <c r="K50" s="3">
        <v>0</v>
      </c>
      <c r="L50" s="3">
        <v>0</v>
      </c>
      <c r="M50" s="3">
        <v>72928.289999999994</v>
      </c>
    </row>
    <row r="51" spans="1:13" x14ac:dyDescent="0.25">
      <c r="A51" s="1" t="s">
        <v>71</v>
      </c>
      <c r="B51" s="1" t="s">
        <v>18</v>
      </c>
      <c r="C51" s="2">
        <v>9</v>
      </c>
      <c r="D51" s="2">
        <v>0</v>
      </c>
      <c r="E51" s="2">
        <v>7</v>
      </c>
      <c r="F51" s="2">
        <v>2</v>
      </c>
      <c r="G51" s="3">
        <v>299733</v>
      </c>
      <c r="H51" s="3">
        <v>149866.5</v>
      </c>
      <c r="I51" s="3">
        <v>149866.5</v>
      </c>
      <c r="J51" s="3">
        <v>0</v>
      </c>
      <c r="K51" s="3">
        <v>0</v>
      </c>
      <c r="L51" s="3">
        <v>0</v>
      </c>
      <c r="M51" s="3">
        <v>1116.5</v>
      </c>
    </row>
    <row r="52" spans="1:13" x14ac:dyDescent="0.25">
      <c r="A52" s="1" t="s">
        <v>71</v>
      </c>
      <c r="B52" s="1" t="s">
        <v>19</v>
      </c>
      <c r="C52" s="2">
        <v>215</v>
      </c>
      <c r="D52" s="2">
        <v>3</v>
      </c>
      <c r="E52" s="2">
        <v>99</v>
      </c>
      <c r="F52" s="2">
        <v>113</v>
      </c>
      <c r="G52" s="3">
        <v>151448014.62</v>
      </c>
      <c r="H52" s="3">
        <v>1340247.92</v>
      </c>
      <c r="I52" s="3">
        <v>499900</v>
      </c>
      <c r="J52" s="3">
        <v>0</v>
      </c>
      <c r="K52" s="3">
        <v>0</v>
      </c>
      <c r="L52" s="3">
        <v>0</v>
      </c>
      <c r="M52" s="3">
        <v>1685547.72</v>
      </c>
    </row>
    <row r="53" spans="1:13" x14ac:dyDescent="0.25">
      <c r="A53" s="1" t="s">
        <v>71</v>
      </c>
      <c r="B53" s="1" t="s">
        <v>22</v>
      </c>
      <c r="C53" s="2">
        <v>19</v>
      </c>
      <c r="D53" s="2">
        <v>0</v>
      </c>
      <c r="E53" s="2">
        <v>15</v>
      </c>
      <c r="F53" s="2">
        <v>4</v>
      </c>
      <c r="G53" s="3">
        <v>2340000</v>
      </c>
      <c r="H53" s="3">
        <v>585000</v>
      </c>
      <c r="I53" s="3">
        <v>480000</v>
      </c>
      <c r="J53" s="3">
        <v>0</v>
      </c>
      <c r="K53" s="3">
        <v>0</v>
      </c>
      <c r="L53" s="3">
        <v>0</v>
      </c>
      <c r="M53" s="3">
        <v>55427.51</v>
      </c>
    </row>
    <row r="54" spans="1:13" x14ac:dyDescent="0.25">
      <c r="A54" s="1" t="s">
        <v>71</v>
      </c>
      <c r="B54" s="1" t="s">
        <v>21</v>
      </c>
      <c r="C54" s="2">
        <v>12</v>
      </c>
      <c r="D54" s="2">
        <v>0</v>
      </c>
      <c r="E54" s="2">
        <v>7</v>
      </c>
      <c r="F54" s="2">
        <v>5</v>
      </c>
      <c r="G54" s="3">
        <v>15792000</v>
      </c>
      <c r="H54" s="3">
        <v>3158400</v>
      </c>
      <c r="I54" s="3">
        <v>3600000</v>
      </c>
      <c r="J54" s="3">
        <v>0</v>
      </c>
      <c r="K54" s="3">
        <v>0</v>
      </c>
      <c r="L54" s="3">
        <v>0</v>
      </c>
      <c r="M54" s="3">
        <v>228984</v>
      </c>
    </row>
    <row r="55" spans="1:13" x14ac:dyDescent="0.25">
      <c r="A55" s="1" t="s">
        <v>71</v>
      </c>
      <c r="B55" s="1" t="s">
        <v>56</v>
      </c>
      <c r="C55" s="2">
        <v>3</v>
      </c>
      <c r="D55" s="2">
        <v>0</v>
      </c>
      <c r="E55" s="2">
        <v>3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72.5</v>
      </c>
    </row>
    <row r="56" spans="1:13" x14ac:dyDescent="0.25">
      <c r="A56" s="1" t="s">
        <v>71</v>
      </c>
      <c r="B56" s="1" t="s">
        <v>57</v>
      </c>
      <c r="C56" s="2">
        <v>31</v>
      </c>
      <c r="D56" s="2">
        <v>0</v>
      </c>
      <c r="E56" s="2">
        <v>25</v>
      </c>
      <c r="F56" s="2">
        <v>6</v>
      </c>
      <c r="G56" s="3">
        <v>2522500</v>
      </c>
      <c r="H56" s="3">
        <v>420416.67</v>
      </c>
      <c r="I56" s="3">
        <v>281750</v>
      </c>
      <c r="J56" s="3">
        <v>0</v>
      </c>
      <c r="K56" s="3">
        <v>0</v>
      </c>
      <c r="L56" s="3">
        <v>0</v>
      </c>
      <c r="M56" s="3">
        <v>33886.25</v>
      </c>
    </row>
    <row r="57" spans="1:13" x14ac:dyDescent="0.25">
      <c r="A57" s="1" t="s">
        <v>71</v>
      </c>
      <c r="B57" s="1" t="s">
        <v>58</v>
      </c>
      <c r="C57" s="2">
        <v>743</v>
      </c>
      <c r="D57" s="2">
        <v>1</v>
      </c>
      <c r="E57" s="2">
        <v>207</v>
      </c>
      <c r="F57" s="2">
        <v>535</v>
      </c>
      <c r="G57" s="3">
        <v>150168390.19999999</v>
      </c>
      <c r="H57" s="3">
        <v>280688.58</v>
      </c>
      <c r="I57" s="3">
        <v>232500</v>
      </c>
      <c r="J57" s="3">
        <v>0</v>
      </c>
      <c r="K57" s="3">
        <v>0</v>
      </c>
      <c r="L57" s="3">
        <v>0</v>
      </c>
      <c r="M57" s="3">
        <v>1740320.49</v>
      </c>
    </row>
    <row r="58" spans="1:13" x14ac:dyDescent="0.25">
      <c r="A58" s="1" t="s">
        <v>71</v>
      </c>
      <c r="B58" s="1" t="s">
        <v>59</v>
      </c>
      <c r="C58" s="2">
        <v>42</v>
      </c>
      <c r="D58" s="2">
        <v>0</v>
      </c>
      <c r="E58" s="2">
        <v>26</v>
      </c>
      <c r="F58" s="2">
        <v>16</v>
      </c>
      <c r="G58" s="3">
        <v>3048803.93</v>
      </c>
      <c r="H58" s="3">
        <v>190550.25</v>
      </c>
      <c r="I58" s="3">
        <v>103500</v>
      </c>
      <c r="J58" s="3">
        <v>7822.86</v>
      </c>
      <c r="K58" s="3">
        <v>12985.68</v>
      </c>
      <c r="L58" s="3">
        <v>1.84</v>
      </c>
      <c r="M58" s="3">
        <v>41807.25</v>
      </c>
    </row>
    <row r="59" spans="1:13" x14ac:dyDescent="0.25">
      <c r="A59" s="1" t="s">
        <v>71</v>
      </c>
      <c r="B59" s="1" t="s">
        <v>60</v>
      </c>
      <c r="C59" s="2">
        <v>270</v>
      </c>
      <c r="D59" s="2">
        <v>0</v>
      </c>
      <c r="E59" s="2">
        <v>116</v>
      </c>
      <c r="F59" s="2">
        <v>154</v>
      </c>
      <c r="G59" s="3">
        <v>38714180.719999999</v>
      </c>
      <c r="H59" s="3">
        <v>251390.78</v>
      </c>
      <c r="I59" s="3">
        <v>157000</v>
      </c>
      <c r="J59" s="3">
        <v>22296.99</v>
      </c>
      <c r="K59" s="3">
        <v>42071.197399999997</v>
      </c>
      <c r="L59" s="3">
        <v>2</v>
      </c>
      <c r="M59" s="3">
        <v>489581.95</v>
      </c>
    </row>
    <row r="60" spans="1:13" x14ac:dyDescent="0.25">
      <c r="A60" s="1" t="s">
        <v>71</v>
      </c>
      <c r="B60" s="1" t="s">
        <v>61</v>
      </c>
      <c r="C60" s="2">
        <v>15</v>
      </c>
      <c r="D60" s="2">
        <v>0</v>
      </c>
      <c r="E60" s="2">
        <v>15</v>
      </c>
      <c r="F60" s="2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</row>
    <row r="61" spans="1:13" x14ac:dyDescent="0.25">
      <c r="A61" s="1" t="s">
        <v>71</v>
      </c>
      <c r="B61" s="1" t="s">
        <v>72</v>
      </c>
      <c r="C61" s="2">
        <v>5418</v>
      </c>
      <c r="D61" s="2">
        <v>9</v>
      </c>
      <c r="E61" s="2">
        <v>2078</v>
      </c>
      <c r="F61" s="2">
        <v>3331</v>
      </c>
      <c r="G61" s="3">
        <v>1244964549.27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14885111.369999999</v>
      </c>
    </row>
    <row r="62" spans="1:13" x14ac:dyDescent="0.25">
      <c r="A62" s="1" t="s">
        <v>73</v>
      </c>
      <c r="B62" s="1" t="s">
        <v>14</v>
      </c>
      <c r="C62" s="2">
        <v>129</v>
      </c>
      <c r="D62" s="2">
        <v>0</v>
      </c>
      <c r="E62" s="2">
        <v>52</v>
      </c>
      <c r="F62" s="2">
        <v>77</v>
      </c>
      <c r="G62" s="3">
        <v>5967284.7199999997</v>
      </c>
      <c r="H62" s="3">
        <v>77497.2</v>
      </c>
      <c r="I62" s="3">
        <v>67000</v>
      </c>
      <c r="J62" s="3">
        <v>0</v>
      </c>
      <c r="K62" s="3">
        <v>0</v>
      </c>
      <c r="L62" s="3">
        <v>0</v>
      </c>
      <c r="M62" s="3">
        <v>59452.91</v>
      </c>
    </row>
    <row r="63" spans="1:13" x14ac:dyDescent="0.25">
      <c r="A63" s="1" t="s">
        <v>73</v>
      </c>
      <c r="B63" s="1" t="s">
        <v>15</v>
      </c>
      <c r="C63" s="2">
        <v>81</v>
      </c>
      <c r="D63" s="2">
        <v>0</v>
      </c>
      <c r="E63" s="2">
        <v>37</v>
      </c>
      <c r="F63" s="2">
        <v>44</v>
      </c>
      <c r="G63" s="3">
        <v>5570442.75</v>
      </c>
      <c r="H63" s="3">
        <v>126600.97</v>
      </c>
      <c r="I63" s="3">
        <v>124000</v>
      </c>
      <c r="J63" s="3">
        <v>0</v>
      </c>
      <c r="K63" s="3">
        <v>0</v>
      </c>
      <c r="L63" s="3">
        <v>0</v>
      </c>
      <c r="M63" s="3">
        <v>66906.34</v>
      </c>
    </row>
    <row r="64" spans="1:13" x14ac:dyDescent="0.25">
      <c r="A64" s="1" t="s">
        <v>73</v>
      </c>
      <c r="B64" s="1" t="s">
        <v>16</v>
      </c>
      <c r="C64" s="2">
        <v>8</v>
      </c>
      <c r="D64" s="2">
        <v>0</v>
      </c>
      <c r="E64" s="2">
        <v>1</v>
      </c>
      <c r="F64" s="2">
        <v>7</v>
      </c>
      <c r="G64" s="3">
        <v>193176</v>
      </c>
      <c r="H64" s="3">
        <v>27596.57</v>
      </c>
      <c r="I64" s="3">
        <v>7000</v>
      </c>
      <c r="J64" s="3">
        <v>0</v>
      </c>
      <c r="K64" s="3">
        <v>0</v>
      </c>
      <c r="L64" s="3">
        <v>0</v>
      </c>
      <c r="M64" s="3">
        <v>382.79</v>
      </c>
    </row>
    <row r="65" spans="1:13" x14ac:dyDescent="0.25">
      <c r="A65" s="1" t="s">
        <v>73</v>
      </c>
      <c r="B65" s="1" t="s">
        <v>20</v>
      </c>
      <c r="C65" s="2">
        <v>14</v>
      </c>
      <c r="D65" s="2">
        <v>0</v>
      </c>
      <c r="E65" s="2">
        <v>5</v>
      </c>
      <c r="F65" s="2">
        <v>9</v>
      </c>
      <c r="G65" s="3">
        <v>407977.89</v>
      </c>
      <c r="H65" s="3">
        <v>45330.879999999997</v>
      </c>
      <c r="I65" s="3">
        <v>20000</v>
      </c>
      <c r="J65" s="3">
        <v>0</v>
      </c>
      <c r="K65" s="3">
        <v>0</v>
      </c>
      <c r="L65" s="3">
        <v>0</v>
      </c>
      <c r="M65" s="3">
        <v>5915.68</v>
      </c>
    </row>
    <row r="66" spans="1:13" x14ac:dyDescent="0.25">
      <c r="A66" s="1" t="s">
        <v>73</v>
      </c>
      <c r="B66" s="1" t="s">
        <v>17</v>
      </c>
      <c r="C66" s="2">
        <v>82</v>
      </c>
      <c r="D66" s="2">
        <v>0</v>
      </c>
      <c r="E66" s="2">
        <v>48</v>
      </c>
      <c r="F66" s="2">
        <v>34</v>
      </c>
      <c r="G66" s="3">
        <v>4598533.33</v>
      </c>
      <c r="H66" s="3">
        <v>135250.98000000001</v>
      </c>
      <c r="I66" s="3">
        <v>119000</v>
      </c>
      <c r="J66" s="3">
        <v>0</v>
      </c>
      <c r="K66" s="3">
        <v>0</v>
      </c>
      <c r="L66" s="3">
        <v>0</v>
      </c>
      <c r="M66" s="3">
        <v>68340.58</v>
      </c>
    </row>
    <row r="67" spans="1:13" x14ac:dyDescent="0.25">
      <c r="A67" s="1" t="s">
        <v>73</v>
      </c>
      <c r="B67" s="1" t="s">
        <v>18</v>
      </c>
      <c r="C67" s="2">
        <v>32</v>
      </c>
      <c r="D67" s="2">
        <v>0</v>
      </c>
      <c r="E67" s="2">
        <v>15</v>
      </c>
      <c r="F67" s="2">
        <v>17</v>
      </c>
      <c r="G67" s="3">
        <v>1288150</v>
      </c>
      <c r="H67" s="3">
        <v>75773.53</v>
      </c>
      <c r="I67" s="3">
        <v>80000</v>
      </c>
      <c r="J67" s="3">
        <v>0</v>
      </c>
      <c r="K67" s="3">
        <v>0</v>
      </c>
      <c r="L67" s="3">
        <v>0</v>
      </c>
      <c r="M67" s="3">
        <v>16148.68</v>
      </c>
    </row>
    <row r="68" spans="1:13" x14ac:dyDescent="0.25">
      <c r="A68" s="1" t="s">
        <v>73</v>
      </c>
      <c r="B68" s="1" t="s">
        <v>19</v>
      </c>
      <c r="C68" s="2">
        <v>11</v>
      </c>
      <c r="D68" s="2">
        <v>0</v>
      </c>
      <c r="E68" s="2">
        <v>3</v>
      </c>
      <c r="F68" s="2">
        <v>8</v>
      </c>
      <c r="G68" s="3">
        <v>2793601.83</v>
      </c>
      <c r="H68" s="3">
        <v>349200.23</v>
      </c>
      <c r="I68" s="3">
        <v>138950</v>
      </c>
      <c r="J68" s="3">
        <v>0</v>
      </c>
      <c r="K68" s="3">
        <v>0</v>
      </c>
      <c r="L68" s="3">
        <v>0</v>
      </c>
      <c r="M68" s="3">
        <v>36651.64</v>
      </c>
    </row>
    <row r="69" spans="1:13" x14ac:dyDescent="0.25">
      <c r="A69" s="1" t="s">
        <v>73</v>
      </c>
      <c r="B69" s="1" t="s">
        <v>21</v>
      </c>
      <c r="C69" s="2">
        <v>1</v>
      </c>
      <c r="D69" s="2">
        <v>0</v>
      </c>
      <c r="E69" s="2">
        <v>1</v>
      </c>
      <c r="F69" s="2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</row>
    <row r="70" spans="1:13" x14ac:dyDescent="0.25">
      <c r="A70" s="1" t="s">
        <v>73</v>
      </c>
      <c r="B70" s="1" t="s">
        <v>57</v>
      </c>
      <c r="C70" s="2">
        <v>6</v>
      </c>
      <c r="D70" s="2">
        <v>0</v>
      </c>
      <c r="E70" s="2">
        <v>2</v>
      </c>
      <c r="F70" s="2">
        <v>4</v>
      </c>
      <c r="G70" s="3">
        <v>1103416</v>
      </c>
      <c r="H70" s="3">
        <v>275854</v>
      </c>
      <c r="I70" s="3">
        <v>286408</v>
      </c>
      <c r="J70" s="3">
        <v>0</v>
      </c>
      <c r="K70" s="3">
        <v>0</v>
      </c>
      <c r="L70" s="3">
        <v>0</v>
      </c>
      <c r="M70" s="3">
        <v>13149.53</v>
      </c>
    </row>
    <row r="71" spans="1:13" x14ac:dyDescent="0.25">
      <c r="A71" s="1" t="s">
        <v>73</v>
      </c>
      <c r="B71" s="1" t="s">
        <v>58</v>
      </c>
      <c r="C71" s="2">
        <v>27</v>
      </c>
      <c r="D71" s="2">
        <v>0</v>
      </c>
      <c r="E71" s="2">
        <v>11</v>
      </c>
      <c r="F71" s="2">
        <v>16</v>
      </c>
      <c r="G71" s="3">
        <v>2894500</v>
      </c>
      <c r="H71" s="3">
        <v>180906.25</v>
      </c>
      <c r="I71" s="3">
        <v>83250</v>
      </c>
      <c r="J71" s="3">
        <v>0</v>
      </c>
      <c r="K71" s="3">
        <v>0</v>
      </c>
      <c r="L71" s="3">
        <v>0</v>
      </c>
      <c r="M71" s="3">
        <v>41063.75</v>
      </c>
    </row>
    <row r="72" spans="1:13" x14ac:dyDescent="0.25">
      <c r="A72" s="1" t="s">
        <v>73</v>
      </c>
      <c r="B72" s="1" t="s">
        <v>59</v>
      </c>
      <c r="C72" s="2">
        <v>53</v>
      </c>
      <c r="D72" s="2">
        <v>0</v>
      </c>
      <c r="E72" s="2">
        <v>31</v>
      </c>
      <c r="F72" s="2">
        <v>22</v>
      </c>
      <c r="G72" s="3">
        <v>1525794</v>
      </c>
      <c r="H72" s="3">
        <v>69354.27</v>
      </c>
      <c r="I72" s="3">
        <v>46850</v>
      </c>
      <c r="J72" s="3">
        <v>942.86</v>
      </c>
      <c r="K72" s="3">
        <v>896.43</v>
      </c>
      <c r="L72" s="3">
        <v>45.64</v>
      </c>
      <c r="M72" s="3">
        <v>15922.86</v>
      </c>
    </row>
    <row r="73" spans="1:13" x14ac:dyDescent="0.25">
      <c r="A73" s="1" t="s">
        <v>73</v>
      </c>
      <c r="B73" s="1" t="s">
        <v>60</v>
      </c>
      <c r="C73" s="2">
        <v>31</v>
      </c>
      <c r="D73" s="2">
        <v>0</v>
      </c>
      <c r="E73" s="2">
        <v>16</v>
      </c>
      <c r="F73" s="2">
        <v>15</v>
      </c>
      <c r="G73" s="3">
        <v>659434.59</v>
      </c>
      <c r="H73" s="3">
        <v>43962.31</v>
      </c>
      <c r="I73" s="3">
        <v>29900</v>
      </c>
      <c r="J73" s="3">
        <v>575.16</v>
      </c>
      <c r="K73" s="3">
        <v>3646.3415</v>
      </c>
      <c r="L73" s="3">
        <v>5</v>
      </c>
      <c r="M73" s="3">
        <v>9321.82</v>
      </c>
    </row>
    <row r="74" spans="1:13" x14ac:dyDescent="0.25">
      <c r="A74" s="1" t="s">
        <v>73</v>
      </c>
      <c r="B74" s="1" t="s">
        <v>74</v>
      </c>
      <c r="C74" s="2">
        <v>475</v>
      </c>
      <c r="D74" s="2">
        <v>0</v>
      </c>
      <c r="E74" s="2">
        <v>222</v>
      </c>
      <c r="F74" s="2">
        <v>253</v>
      </c>
      <c r="G74" s="3">
        <v>27002311.109999999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333256.58</v>
      </c>
    </row>
    <row r="75" spans="1:13" x14ac:dyDescent="0.25">
      <c r="A75" s="1" t="s">
        <v>75</v>
      </c>
      <c r="B75" s="1" t="s">
        <v>14</v>
      </c>
      <c r="C75" s="2">
        <v>1196</v>
      </c>
      <c r="D75" s="2">
        <v>2</v>
      </c>
      <c r="E75" s="2">
        <v>430</v>
      </c>
      <c r="F75" s="2">
        <v>764</v>
      </c>
      <c r="G75" s="3">
        <v>153092675.41999999</v>
      </c>
      <c r="H75" s="3">
        <v>200383.08</v>
      </c>
      <c r="I75" s="3">
        <v>199000</v>
      </c>
      <c r="J75" s="3">
        <v>0</v>
      </c>
      <c r="K75" s="3">
        <v>0</v>
      </c>
      <c r="L75" s="3">
        <v>0</v>
      </c>
      <c r="M75" s="3">
        <v>1555092.52</v>
      </c>
    </row>
    <row r="76" spans="1:13" x14ac:dyDescent="0.25">
      <c r="A76" s="1" t="s">
        <v>75</v>
      </c>
      <c r="B76" s="1" t="s">
        <v>15</v>
      </c>
      <c r="C76" s="2">
        <v>348</v>
      </c>
      <c r="D76" s="2">
        <v>0</v>
      </c>
      <c r="E76" s="2">
        <v>170</v>
      </c>
      <c r="F76" s="2">
        <v>178</v>
      </c>
      <c r="G76" s="3">
        <v>38288510.439999998</v>
      </c>
      <c r="H76" s="3">
        <v>215103.99</v>
      </c>
      <c r="I76" s="3">
        <v>215695.43</v>
      </c>
      <c r="J76" s="3">
        <v>0</v>
      </c>
      <c r="K76" s="3">
        <v>0</v>
      </c>
      <c r="L76" s="3">
        <v>0</v>
      </c>
      <c r="M76" s="3">
        <v>418120.61</v>
      </c>
    </row>
    <row r="77" spans="1:13" x14ac:dyDescent="0.25">
      <c r="A77" s="1" t="s">
        <v>75</v>
      </c>
      <c r="B77" s="1" t="s">
        <v>16</v>
      </c>
      <c r="C77" s="2">
        <v>28</v>
      </c>
      <c r="D77" s="2">
        <v>0</v>
      </c>
      <c r="E77" s="2">
        <v>11</v>
      </c>
      <c r="F77" s="2">
        <v>17</v>
      </c>
      <c r="G77" s="3">
        <v>677696.33</v>
      </c>
      <c r="H77" s="3">
        <v>39864.49</v>
      </c>
      <c r="I77" s="3">
        <v>28000</v>
      </c>
      <c r="J77" s="3">
        <v>0</v>
      </c>
      <c r="K77" s="3">
        <v>0</v>
      </c>
      <c r="L77" s="3">
        <v>0</v>
      </c>
      <c r="M77" s="3">
        <v>3691.81</v>
      </c>
    </row>
    <row r="78" spans="1:13" x14ac:dyDescent="0.25">
      <c r="A78" s="1" t="s">
        <v>75</v>
      </c>
      <c r="B78" s="1" t="s">
        <v>20</v>
      </c>
      <c r="C78" s="2">
        <v>89</v>
      </c>
      <c r="D78" s="2">
        <v>1</v>
      </c>
      <c r="E78" s="2">
        <v>38</v>
      </c>
      <c r="F78" s="2">
        <v>50</v>
      </c>
      <c r="G78" s="3">
        <v>4923122</v>
      </c>
      <c r="H78" s="3">
        <v>98462.44</v>
      </c>
      <c r="I78" s="3">
        <v>96000</v>
      </c>
      <c r="J78" s="3">
        <v>0</v>
      </c>
      <c r="K78" s="3">
        <v>0</v>
      </c>
      <c r="L78" s="3">
        <v>0</v>
      </c>
      <c r="M78" s="3">
        <v>42767.45</v>
      </c>
    </row>
    <row r="79" spans="1:13" x14ac:dyDescent="0.25">
      <c r="A79" s="1" t="s">
        <v>75</v>
      </c>
      <c r="B79" s="1" t="s">
        <v>17</v>
      </c>
      <c r="C79" s="2">
        <v>78</v>
      </c>
      <c r="D79" s="2">
        <v>0</v>
      </c>
      <c r="E79" s="2">
        <v>43</v>
      </c>
      <c r="F79" s="2">
        <v>35</v>
      </c>
      <c r="G79" s="3">
        <v>4703760</v>
      </c>
      <c r="H79" s="3">
        <v>134393.14000000001</v>
      </c>
      <c r="I79" s="3">
        <v>100000</v>
      </c>
      <c r="J79" s="3">
        <v>0</v>
      </c>
      <c r="K79" s="3">
        <v>0</v>
      </c>
      <c r="L79" s="3">
        <v>0</v>
      </c>
      <c r="M79" s="3">
        <v>65417.13</v>
      </c>
    </row>
    <row r="80" spans="1:13" x14ac:dyDescent="0.25">
      <c r="A80" s="1" t="s">
        <v>75</v>
      </c>
      <c r="B80" s="1" t="s">
        <v>18</v>
      </c>
      <c r="C80" s="2">
        <v>17</v>
      </c>
      <c r="D80" s="2">
        <v>0</v>
      </c>
      <c r="E80" s="2">
        <v>7</v>
      </c>
      <c r="F80" s="2">
        <v>10</v>
      </c>
      <c r="G80" s="3">
        <v>1289300</v>
      </c>
      <c r="H80" s="3">
        <v>128930</v>
      </c>
      <c r="I80" s="3">
        <v>85000</v>
      </c>
      <c r="J80" s="3">
        <v>0</v>
      </c>
      <c r="K80" s="3">
        <v>0</v>
      </c>
      <c r="L80" s="3">
        <v>0</v>
      </c>
      <c r="M80" s="3">
        <v>23021.51</v>
      </c>
    </row>
    <row r="81" spans="1:13" x14ac:dyDescent="0.25">
      <c r="A81" s="1" t="s">
        <v>75</v>
      </c>
      <c r="B81" s="1" t="s">
        <v>19</v>
      </c>
      <c r="C81" s="2">
        <v>74</v>
      </c>
      <c r="D81" s="2">
        <v>2</v>
      </c>
      <c r="E81" s="2">
        <v>32</v>
      </c>
      <c r="F81" s="2">
        <v>40</v>
      </c>
      <c r="G81" s="3">
        <v>11719200.029999999</v>
      </c>
      <c r="H81" s="3">
        <v>292980</v>
      </c>
      <c r="I81" s="3">
        <v>220000</v>
      </c>
      <c r="J81" s="3">
        <v>0</v>
      </c>
      <c r="K81" s="3">
        <v>0</v>
      </c>
      <c r="L81" s="3">
        <v>0</v>
      </c>
      <c r="M81" s="3">
        <v>257924.32</v>
      </c>
    </row>
    <row r="82" spans="1:13" x14ac:dyDescent="0.25">
      <c r="A82" s="1" t="s">
        <v>75</v>
      </c>
      <c r="B82" s="1" t="s">
        <v>22</v>
      </c>
      <c r="C82" s="2">
        <v>14</v>
      </c>
      <c r="D82" s="2">
        <v>0</v>
      </c>
      <c r="E82" s="2">
        <v>3</v>
      </c>
      <c r="F82" s="2">
        <v>11</v>
      </c>
      <c r="G82" s="3">
        <v>1937685</v>
      </c>
      <c r="H82" s="3">
        <v>176153.18</v>
      </c>
      <c r="I82" s="3">
        <v>160000</v>
      </c>
      <c r="J82" s="3">
        <v>0</v>
      </c>
      <c r="K82" s="3">
        <v>0</v>
      </c>
      <c r="L82" s="3">
        <v>0</v>
      </c>
      <c r="M82" s="3">
        <v>27146.43</v>
      </c>
    </row>
    <row r="83" spans="1:13" x14ac:dyDescent="0.25">
      <c r="A83" s="1" t="s">
        <v>75</v>
      </c>
      <c r="B83" s="1" t="s">
        <v>21</v>
      </c>
      <c r="C83" s="2">
        <v>3</v>
      </c>
      <c r="D83" s="2">
        <v>0</v>
      </c>
      <c r="E83" s="2">
        <v>0</v>
      </c>
      <c r="F83" s="2">
        <v>3</v>
      </c>
      <c r="G83" s="3">
        <v>1448400</v>
      </c>
      <c r="H83" s="3">
        <v>482800</v>
      </c>
      <c r="I83" s="3">
        <v>248400</v>
      </c>
      <c r="J83" s="3">
        <v>0</v>
      </c>
      <c r="K83" s="3">
        <v>0</v>
      </c>
      <c r="L83" s="3">
        <v>0</v>
      </c>
      <c r="M83" s="3">
        <v>17400</v>
      </c>
    </row>
    <row r="84" spans="1:13" x14ac:dyDescent="0.25">
      <c r="A84" s="1" t="s">
        <v>75</v>
      </c>
      <c r="B84" s="1" t="s">
        <v>57</v>
      </c>
      <c r="C84" s="2">
        <v>83</v>
      </c>
      <c r="D84" s="2">
        <v>0</v>
      </c>
      <c r="E84" s="2">
        <v>52</v>
      </c>
      <c r="F84" s="2">
        <v>31</v>
      </c>
      <c r="G84" s="3">
        <v>7160148</v>
      </c>
      <c r="H84" s="3">
        <v>230972.52</v>
      </c>
      <c r="I84" s="3">
        <v>200000</v>
      </c>
      <c r="J84" s="3">
        <v>0</v>
      </c>
      <c r="K84" s="3">
        <v>0</v>
      </c>
      <c r="L84" s="3">
        <v>0</v>
      </c>
      <c r="M84" s="3">
        <v>68419.55</v>
      </c>
    </row>
    <row r="85" spans="1:13" x14ac:dyDescent="0.25">
      <c r="A85" s="1" t="s">
        <v>75</v>
      </c>
      <c r="B85" s="1" t="s">
        <v>58</v>
      </c>
      <c r="C85" s="2">
        <v>80</v>
      </c>
      <c r="D85" s="2">
        <v>0</v>
      </c>
      <c r="E85" s="2">
        <v>20</v>
      </c>
      <c r="F85" s="2">
        <v>60</v>
      </c>
      <c r="G85" s="3">
        <v>11723642</v>
      </c>
      <c r="H85" s="3">
        <v>195394.03</v>
      </c>
      <c r="I85" s="3">
        <v>196450</v>
      </c>
      <c r="J85" s="3">
        <v>0</v>
      </c>
      <c r="K85" s="3">
        <v>0</v>
      </c>
      <c r="L85" s="3">
        <v>0</v>
      </c>
      <c r="M85" s="3">
        <v>111827.42</v>
      </c>
    </row>
    <row r="86" spans="1:13" x14ac:dyDescent="0.25">
      <c r="A86" s="1" t="s">
        <v>75</v>
      </c>
      <c r="B86" s="1" t="s">
        <v>59</v>
      </c>
      <c r="C86" s="2">
        <v>42</v>
      </c>
      <c r="D86" s="2">
        <v>0</v>
      </c>
      <c r="E86" s="2">
        <v>14</v>
      </c>
      <c r="F86" s="2">
        <v>28</v>
      </c>
      <c r="G86" s="3">
        <v>3562247.75</v>
      </c>
      <c r="H86" s="3">
        <v>127223.13</v>
      </c>
      <c r="I86" s="3">
        <v>56500</v>
      </c>
      <c r="J86" s="3">
        <v>1994.5</v>
      </c>
      <c r="K86" s="3">
        <v>2000</v>
      </c>
      <c r="L86" s="3">
        <v>21.42</v>
      </c>
      <c r="M86" s="3">
        <v>48270.82</v>
      </c>
    </row>
    <row r="87" spans="1:13" x14ac:dyDescent="0.25">
      <c r="A87" s="1" t="s">
        <v>75</v>
      </c>
      <c r="B87" s="1" t="s">
        <v>60</v>
      </c>
      <c r="C87" s="2">
        <v>221</v>
      </c>
      <c r="D87" s="2">
        <v>4</v>
      </c>
      <c r="E87" s="2">
        <v>100</v>
      </c>
      <c r="F87" s="2">
        <v>117</v>
      </c>
      <c r="G87" s="3">
        <v>19205060</v>
      </c>
      <c r="H87" s="3">
        <v>164145.81</v>
      </c>
      <c r="I87" s="3">
        <v>100000</v>
      </c>
      <c r="J87" s="3">
        <v>6055.5</v>
      </c>
      <c r="K87" s="3">
        <v>9500</v>
      </c>
      <c r="L87" s="3">
        <v>5</v>
      </c>
      <c r="M87" s="3">
        <v>219000.04</v>
      </c>
    </row>
    <row r="88" spans="1:13" x14ac:dyDescent="0.25">
      <c r="A88" s="1" t="s">
        <v>75</v>
      </c>
      <c r="B88" s="1" t="s">
        <v>76</v>
      </c>
      <c r="C88" s="2">
        <v>2273</v>
      </c>
      <c r="D88" s="2">
        <v>9</v>
      </c>
      <c r="E88" s="2">
        <v>920</v>
      </c>
      <c r="F88" s="2">
        <v>1344</v>
      </c>
      <c r="G88" s="3">
        <v>259731446.97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2858099.61</v>
      </c>
    </row>
    <row r="89" spans="1:13" x14ac:dyDescent="0.25">
      <c r="A89" s="1" t="s">
        <v>77</v>
      </c>
      <c r="B89" s="1" t="s">
        <v>14</v>
      </c>
      <c r="C89" s="2">
        <v>197</v>
      </c>
      <c r="D89" s="2">
        <v>0</v>
      </c>
      <c r="E89" s="2">
        <v>98</v>
      </c>
      <c r="F89" s="2">
        <v>99</v>
      </c>
      <c r="G89" s="3">
        <v>27956233.66</v>
      </c>
      <c r="H89" s="3">
        <v>282386.2</v>
      </c>
      <c r="I89" s="3">
        <v>255000</v>
      </c>
      <c r="J89" s="3">
        <v>0</v>
      </c>
      <c r="K89" s="3">
        <v>0</v>
      </c>
      <c r="L89" s="3">
        <v>0</v>
      </c>
      <c r="M89" s="3">
        <v>324282.01</v>
      </c>
    </row>
    <row r="90" spans="1:13" x14ac:dyDescent="0.25">
      <c r="A90" s="1" t="s">
        <v>77</v>
      </c>
      <c r="B90" s="1" t="s">
        <v>15</v>
      </c>
      <c r="C90" s="2">
        <v>67</v>
      </c>
      <c r="D90" s="2">
        <v>0</v>
      </c>
      <c r="E90" s="2">
        <v>39</v>
      </c>
      <c r="F90" s="2">
        <v>28</v>
      </c>
      <c r="G90" s="3">
        <v>10786400</v>
      </c>
      <c r="H90" s="3">
        <v>385228.57</v>
      </c>
      <c r="I90" s="3">
        <v>320000</v>
      </c>
      <c r="J90" s="3">
        <v>0</v>
      </c>
      <c r="K90" s="3">
        <v>0</v>
      </c>
      <c r="L90" s="3">
        <v>0</v>
      </c>
      <c r="M90" s="3">
        <v>138020.29999999999</v>
      </c>
    </row>
    <row r="91" spans="1:13" x14ac:dyDescent="0.25">
      <c r="A91" s="1" t="s">
        <v>77</v>
      </c>
      <c r="B91" s="1" t="s">
        <v>16</v>
      </c>
      <c r="C91" s="2">
        <v>11</v>
      </c>
      <c r="D91" s="2">
        <v>0</v>
      </c>
      <c r="E91" s="2">
        <v>8</v>
      </c>
      <c r="F91" s="2">
        <v>3</v>
      </c>
      <c r="G91" s="3">
        <v>133000</v>
      </c>
      <c r="H91" s="3">
        <v>44333.33</v>
      </c>
      <c r="I91" s="3">
        <v>50000</v>
      </c>
      <c r="J91" s="3">
        <v>0</v>
      </c>
      <c r="K91" s="3">
        <v>0</v>
      </c>
      <c r="L91" s="3">
        <v>0</v>
      </c>
      <c r="M91" s="3">
        <v>4353.5</v>
      </c>
    </row>
    <row r="92" spans="1:13" x14ac:dyDescent="0.25">
      <c r="A92" s="1" t="s">
        <v>77</v>
      </c>
      <c r="B92" s="1" t="s">
        <v>20</v>
      </c>
      <c r="C92" s="2">
        <v>37</v>
      </c>
      <c r="D92" s="2">
        <v>0</v>
      </c>
      <c r="E92" s="2">
        <v>14</v>
      </c>
      <c r="F92" s="2">
        <v>23</v>
      </c>
      <c r="G92" s="3">
        <v>1701158.42</v>
      </c>
      <c r="H92" s="3">
        <v>73963.41</v>
      </c>
      <c r="I92" s="3">
        <v>70000</v>
      </c>
      <c r="J92" s="3">
        <v>0</v>
      </c>
      <c r="K92" s="3">
        <v>0</v>
      </c>
      <c r="L92" s="3">
        <v>0</v>
      </c>
      <c r="M92" s="3">
        <v>17239.650000000001</v>
      </c>
    </row>
    <row r="93" spans="1:13" x14ac:dyDescent="0.25">
      <c r="A93" s="1" t="s">
        <v>77</v>
      </c>
      <c r="B93" s="1" t="s">
        <v>17</v>
      </c>
      <c r="C93" s="2">
        <v>50</v>
      </c>
      <c r="D93" s="2">
        <v>0</v>
      </c>
      <c r="E93" s="2">
        <v>25</v>
      </c>
      <c r="F93" s="2">
        <v>25</v>
      </c>
      <c r="G93" s="3">
        <v>7064350</v>
      </c>
      <c r="H93" s="3">
        <v>282574</v>
      </c>
      <c r="I93" s="3">
        <v>200000</v>
      </c>
      <c r="J93" s="3">
        <v>0</v>
      </c>
      <c r="K93" s="3">
        <v>0</v>
      </c>
      <c r="L93" s="3">
        <v>0</v>
      </c>
      <c r="M93" s="3">
        <v>95133.28</v>
      </c>
    </row>
    <row r="94" spans="1:13" x14ac:dyDescent="0.25">
      <c r="A94" s="1" t="s">
        <v>77</v>
      </c>
      <c r="B94" s="1" t="s">
        <v>18</v>
      </c>
      <c r="C94" s="2">
        <v>4</v>
      </c>
      <c r="D94" s="2">
        <v>0</v>
      </c>
      <c r="E94" s="2">
        <v>2</v>
      </c>
      <c r="F94" s="2">
        <v>2</v>
      </c>
      <c r="G94" s="3">
        <v>184867.09</v>
      </c>
      <c r="H94" s="3">
        <v>92433.54</v>
      </c>
      <c r="I94" s="3">
        <v>92433.54</v>
      </c>
      <c r="J94" s="3">
        <v>0</v>
      </c>
      <c r="K94" s="3">
        <v>0</v>
      </c>
      <c r="L94" s="3">
        <v>0</v>
      </c>
      <c r="M94" s="3">
        <v>924.34</v>
      </c>
    </row>
    <row r="95" spans="1:13" x14ac:dyDescent="0.25">
      <c r="A95" s="1" t="s">
        <v>77</v>
      </c>
      <c r="B95" s="1" t="s">
        <v>19</v>
      </c>
      <c r="C95" s="2">
        <v>13</v>
      </c>
      <c r="D95" s="2">
        <v>1</v>
      </c>
      <c r="E95" s="2">
        <v>3</v>
      </c>
      <c r="F95" s="2">
        <v>9</v>
      </c>
      <c r="G95" s="3">
        <v>4699029</v>
      </c>
      <c r="H95" s="3">
        <v>522114.33</v>
      </c>
      <c r="I95" s="3">
        <v>295000</v>
      </c>
      <c r="J95" s="3">
        <v>0</v>
      </c>
      <c r="K95" s="3">
        <v>0</v>
      </c>
      <c r="L95" s="3">
        <v>0</v>
      </c>
      <c r="M95" s="3">
        <v>44176.9</v>
      </c>
    </row>
    <row r="96" spans="1:13" x14ac:dyDescent="0.25">
      <c r="A96" s="1" t="s">
        <v>77</v>
      </c>
      <c r="B96" s="1" t="s">
        <v>57</v>
      </c>
      <c r="C96" s="2">
        <v>8</v>
      </c>
      <c r="D96" s="2">
        <v>0</v>
      </c>
      <c r="E96" s="2">
        <v>3</v>
      </c>
      <c r="F96" s="2">
        <v>5</v>
      </c>
      <c r="G96" s="3">
        <v>2215100</v>
      </c>
      <c r="H96" s="3">
        <v>443020</v>
      </c>
      <c r="I96" s="3">
        <v>230000</v>
      </c>
      <c r="J96" s="3">
        <v>0</v>
      </c>
      <c r="K96" s="3">
        <v>0</v>
      </c>
      <c r="L96" s="3">
        <v>0</v>
      </c>
      <c r="M96" s="3">
        <v>35051.949999999997</v>
      </c>
    </row>
    <row r="97" spans="1:13" x14ac:dyDescent="0.25">
      <c r="A97" s="1" t="s">
        <v>77</v>
      </c>
      <c r="B97" s="1" t="s">
        <v>58</v>
      </c>
      <c r="C97" s="2">
        <v>68</v>
      </c>
      <c r="D97" s="2">
        <v>0</v>
      </c>
      <c r="E97" s="2">
        <v>38</v>
      </c>
      <c r="F97" s="2">
        <v>30</v>
      </c>
      <c r="G97" s="3">
        <v>6708269.5700000003</v>
      </c>
      <c r="H97" s="3">
        <v>223608.99</v>
      </c>
      <c r="I97" s="3">
        <v>210750</v>
      </c>
      <c r="J97" s="3">
        <v>0</v>
      </c>
      <c r="K97" s="3">
        <v>0</v>
      </c>
      <c r="L97" s="3">
        <v>0</v>
      </c>
      <c r="M97" s="3">
        <v>93530.32</v>
      </c>
    </row>
    <row r="98" spans="1:13" x14ac:dyDescent="0.25">
      <c r="A98" s="1" t="s">
        <v>77</v>
      </c>
      <c r="B98" s="1" t="s">
        <v>59</v>
      </c>
      <c r="C98" s="2">
        <v>1</v>
      </c>
      <c r="D98" s="2">
        <v>0</v>
      </c>
      <c r="E98" s="2">
        <v>0</v>
      </c>
      <c r="F98" s="2">
        <v>1</v>
      </c>
      <c r="G98" s="3">
        <v>122500</v>
      </c>
      <c r="H98" s="3">
        <v>122500</v>
      </c>
      <c r="I98" s="3">
        <v>122500</v>
      </c>
      <c r="J98" s="3">
        <v>24257.43</v>
      </c>
      <c r="K98" s="3">
        <v>24257.4257</v>
      </c>
      <c r="L98" s="3">
        <v>5.05</v>
      </c>
      <c r="M98" s="3">
        <v>1776.25</v>
      </c>
    </row>
    <row r="99" spans="1:13" x14ac:dyDescent="0.25">
      <c r="A99" s="1" t="s">
        <v>77</v>
      </c>
      <c r="B99" s="1" t="s">
        <v>60</v>
      </c>
      <c r="C99" s="2">
        <v>52</v>
      </c>
      <c r="D99" s="2">
        <v>1</v>
      </c>
      <c r="E99" s="2">
        <v>23</v>
      </c>
      <c r="F99" s="2">
        <v>28</v>
      </c>
      <c r="G99" s="3">
        <v>2585900</v>
      </c>
      <c r="H99" s="3">
        <v>92353.57</v>
      </c>
      <c r="I99" s="3">
        <v>59500</v>
      </c>
      <c r="J99" s="3">
        <v>12022.16</v>
      </c>
      <c r="K99" s="3">
        <v>32646.99</v>
      </c>
      <c r="L99" s="3">
        <v>1.26</v>
      </c>
      <c r="M99" s="3">
        <v>27021.05</v>
      </c>
    </row>
    <row r="100" spans="1:13" x14ac:dyDescent="0.25">
      <c r="A100" s="1" t="s">
        <v>77</v>
      </c>
      <c r="B100" s="1" t="s">
        <v>78</v>
      </c>
      <c r="C100" s="2">
        <v>508</v>
      </c>
      <c r="D100" s="2">
        <v>2</v>
      </c>
      <c r="E100" s="2">
        <v>253</v>
      </c>
      <c r="F100" s="2">
        <v>253</v>
      </c>
      <c r="G100" s="3">
        <v>64156807.740000002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781509.55</v>
      </c>
    </row>
    <row r="101" spans="1:13" x14ac:dyDescent="0.25">
      <c r="A101" s="1" t="s">
        <v>79</v>
      </c>
      <c r="B101" s="1" t="s">
        <v>14</v>
      </c>
      <c r="C101" s="2">
        <v>576</v>
      </c>
      <c r="D101" s="2">
        <v>0</v>
      </c>
      <c r="E101" s="2">
        <v>237</v>
      </c>
      <c r="F101" s="2">
        <v>339</v>
      </c>
      <c r="G101" s="3">
        <v>96776129.939999998</v>
      </c>
      <c r="H101" s="3">
        <v>285475.31</v>
      </c>
      <c r="I101" s="3">
        <v>225000</v>
      </c>
      <c r="J101" s="3">
        <v>0</v>
      </c>
      <c r="K101" s="3">
        <v>0</v>
      </c>
      <c r="L101" s="3">
        <v>0</v>
      </c>
      <c r="M101" s="3">
        <v>1170461.9099999999</v>
      </c>
    </row>
    <row r="102" spans="1:13" x14ac:dyDescent="0.25">
      <c r="A102" s="1" t="s">
        <v>79</v>
      </c>
      <c r="B102" s="1" t="s">
        <v>15</v>
      </c>
      <c r="C102" s="2">
        <v>275</v>
      </c>
      <c r="D102" s="2">
        <v>0</v>
      </c>
      <c r="E102" s="2">
        <v>143</v>
      </c>
      <c r="F102" s="2">
        <v>132</v>
      </c>
      <c r="G102" s="3">
        <v>46618934.380000003</v>
      </c>
      <c r="H102" s="3">
        <v>353173.75</v>
      </c>
      <c r="I102" s="3">
        <v>253000</v>
      </c>
      <c r="J102" s="3">
        <v>0</v>
      </c>
      <c r="K102" s="3">
        <v>0</v>
      </c>
      <c r="L102" s="3">
        <v>0</v>
      </c>
      <c r="M102" s="3">
        <v>586641.80000000005</v>
      </c>
    </row>
    <row r="103" spans="1:13" x14ac:dyDescent="0.25">
      <c r="A103" s="1" t="s">
        <v>79</v>
      </c>
      <c r="B103" s="1" t="s">
        <v>16</v>
      </c>
      <c r="C103" s="2">
        <v>36</v>
      </c>
      <c r="D103" s="2">
        <v>0</v>
      </c>
      <c r="E103" s="2">
        <v>14</v>
      </c>
      <c r="F103" s="2">
        <v>22</v>
      </c>
      <c r="G103" s="3">
        <v>754378.86</v>
      </c>
      <c r="H103" s="3">
        <v>34289.949999999997</v>
      </c>
      <c r="I103" s="3">
        <v>20500</v>
      </c>
      <c r="J103" s="3">
        <v>0</v>
      </c>
      <c r="K103" s="3">
        <v>0</v>
      </c>
      <c r="L103" s="3">
        <v>0</v>
      </c>
      <c r="M103" s="3">
        <v>5938.95</v>
      </c>
    </row>
    <row r="104" spans="1:13" x14ac:dyDescent="0.25">
      <c r="A104" s="1" t="s">
        <v>79</v>
      </c>
      <c r="B104" s="1" t="s">
        <v>20</v>
      </c>
      <c r="C104" s="2">
        <v>50</v>
      </c>
      <c r="D104" s="2">
        <v>0</v>
      </c>
      <c r="E104" s="2">
        <v>29</v>
      </c>
      <c r="F104" s="2">
        <v>21</v>
      </c>
      <c r="G104" s="3">
        <v>2455136</v>
      </c>
      <c r="H104" s="3">
        <v>116911.24</v>
      </c>
      <c r="I104" s="3">
        <v>98000</v>
      </c>
      <c r="J104" s="3">
        <v>0</v>
      </c>
      <c r="K104" s="3">
        <v>0</v>
      </c>
      <c r="L104" s="3">
        <v>0</v>
      </c>
      <c r="M104" s="3">
        <v>24752.82</v>
      </c>
    </row>
    <row r="105" spans="1:13" x14ac:dyDescent="0.25">
      <c r="A105" s="1" t="s">
        <v>79</v>
      </c>
      <c r="B105" s="1" t="s">
        <v>17</v>
      </c>
      <c r="C105" s="2">
        <v>40</v>
      </c>
      <c r="D105" s="2">
        <v>0</v>
      </c>
      <c r="E105" s="2">
        <v>18</v>
      </c>
      <c r="F105" s="2">
        <v>22</v>
      </c>
      <c r="G105" s="3">
        <v>3348426.09</v>
      </c>
      <c r="H105" s="3">
        <v>152201.19</v>
      </c>
      <c r="I105" s="3">
        <v>117600</v>
      </c>
      <c r="J105" s="3">
        <v>0</v>
      </c>
      <c r="K105" s="3">
        <v>0</v>
      </c>
      <c r="L105" s="3">
        <v>0</v>
      </c>
      <c r="M105" s="3">
        <v>43429.45</v>
      </c>
    </row>
    <row r="106" spans="1:13" x14ac:dyDescent="0.25">
      <c r="A106" s="1" t="s">
        <v>79</v>
      </c>
      <c r="B106" s="1" t="s">
        <v>18</v>
      </c>
      <c r="C106" s="2">
        <v>25</v>
      </c>
      <c r="D106" s="2">
        <v>0</v>
      </c>
      <c r="E106" s="2">
        <v>9</v>
      </c>
      <c r="F106" s="2">
        <v>16</v>
      </c>
      <c r="G106" s="3">
        <v>2300600</v>
      </c>
      <c r="H106" s="3">
        <v>143787.5</v>
      </c>
      <c r="I106" s="3">
        <v>88400</v>
      </c>
      <c r="J106" s="3">
        <v>0</v>
      </c>
      <c r="K106" s="3">
        <v>0</v>
      </c>
      <c r="L106" s="3">
        <v>0</v>
      </c>
      <c r="M106" s="3">
        <v>27438.35</v>
      </c>
    </row>
    <row r="107" spans="1:13" x14ac:dyDescent="0.25">
      <c r="A107" s="1" t="s">
        <v>79</v>
      </c>
      <c r="B107" s="1" t="s">
        <v>19</v>
      </c>
      <c r="C107" s="2">
        <v>93</v>
      </c>
      <c r="D107" s="2">
        <v>0</v>
      </c>
      <c r="E107" s="2">
        <v>45</v>
      </c>
      <c r="F107" s="2">
        <v>48</v>
      </c>
      <c r="G107" s="3">
        <v>25275569</v>
      </c>
      <c r="H107" s="3">
        <v>526574.35</v>
      </c>
      <c r="I107" s="3">
        <v>189469.5</v>
      </c>
      <c r="J107" s="3">
        <v>0</v>
      </c>
      <c r="K107" s="3">
        <v>0</v>
      </c>
      <c r="L107" s="3">
        <v>0</v>
      </c>
      <c r="M107" s="3">
        <v>349939.71</v>
      </c>
    </row>
    <row r="108" spans="1:13" x14ac:dyDescent="0.25">
      <c r="A108" s="1" t="s">
        <v>79</v>
      </c>
      <c r="B108" s="1" t="s">
        <v>22</v>
      </c>
      <c r="C108" s="2">
        <v>12</v>
      </c>
      <c r="D108" s="2">
        <v>0</v>
      </c>
      <c r="E108" s="2">
        <v>5</v>
      </c>
      <c r="F108" s="2">
        <v>7</v>
      </c>
      <c r="G108" s="3">
        <v>2395375</v>
      </c>
      <c r="H108" s="3">
        <v>342196.43</v>
      </c>
      <c r="I108" s="3">
        <v>385015</v>
      </c>
      <c r="J108" s="3">
        <v>0</v>
      </c>
      <c r="K108" s="3">
        <v>0</v>
      </c>
      <c r="L108" s="3">
        <v>0</v>
      </c>
      <c r="M108" s="3">
        <v>33250.32</v>
      </c>
    </row>
    <row r="109" spans="1:13" x14ac:dyDescent="0.25">
      <c r="A109" s="1" t="s">
        <v>79</v>
      </c>
      <c r="B109" s="1" t="s">
        <v>21</v>
      </c>
      <c r="C109" s="2">
        <v>5</v>
      </c>
      <c r="D109" s="2">
        <v>0</v>
      </c>
      <c r="E109" s="2">
        <v>3</v>
      </c>
      <c r="F109" s="2">
        <v>2</v>
      </c>
      <c r="G109" s="3">
        <v>2064316</v>
      </c>
      <c r="H109" s="3">
        <v>1032158</v>
      </c>
      <c r="I109" s="3">
        <v>1032158</v>
      </c>
      <c r="J109" s="3">
        <v>0</v>
      </c>
      <c r="K109" s="3">
        <v>0</v>
      </c>
      <c r="L109" s="3">
        <v>0</v>
      </c>
      <c r="M109" s="3">
        <v>29932.58</v>
      </c>
    </row>
    <row r="110" spans="1:13" x14ac:dyDescent="0.25">
      <c r="A110" s="1" t="s">
        <v>79</v>
      </c>
      <c r="B110" s="1" t="s">
        <v>55</v>
      </c>
      <c r="C110" s="2">
        <v>1</v>
      </c>
      <c r="D110" s="2">
        <v>0</v>
      </c>
      <c r="E110" s="2">
        <v>1</v>
      </c>
      <c r="F110" s="2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</row>
    <row r="111" spans="1:13" x14ac:dyDescent="0.25">
      <c r="A111" s="1" t="s">
        <v>79</v>
      </c>
      <c r="B111" s="1" t="s">
        <v>56</v>
      </c>
      <c r="C111" s="2">
        <v>2</v>
      </c>
      <c r="D111" s="2">
        <v>0</v>
      </c>
      <c r="E111" s="2">
        <v>1</v>
      </c>
      <c r="F111" s="2">
        <v>1</v>
      </c>
      <c r="G111" s="3">
        <v>100000</v>
      </c>
      <c r="H111" s="3">
        <v>100000</v>
      </c>
      <c r="I111" s="3">
        <v>100000</v>
      </c>
      <c r="J111" s="3">
        <v>0</v>
      </c>
      <c r="K111" s="3">
        <v>0</v>
      </c>
      <c r="L111" s="3">
        <v>0</v>
      </c>
      <c r="M111" s="3">
        <v>1450</v>
      </c>
    </row>
    <row r="112" spans="1:13" x14ac:dyDescent="0.25">
      <c r="A112" s="1" t="s">
        <v>79</v>
      </c>
      <c r="B112" s="1" t="s">
        <v>57</v>
      </c>
      <c r="C112" s="2">
        <v>6</v>
      </c>
      <c r="D112" s="2">
        <v>0</v>
      </c>
      <c r="E112" s="2">
        <v>2</v>
      </c>
      <c r="F112" s="2">
        <v>4</v>
      </c>
      <c r="G112" s="3">
        <v>1360000</v>
      </c>
      <c r="H112" s="3">
        <v>340000</v>
      </c>
      <c r="I112" s="3">
        <v>100000</v>
      </c>
      <c r="J112" s="3">
        <v>0</v>
      </c>
      <c r="K112" s="3">
        <v>0</v>
      </c>
      <c r="L112" s="3">
        <v>0</v>
      </c>
      <c r="M112" s="3">
        <v>17820</v>
      </c>
    </row>
    <row r="113" spans="1:13" x14ac:dyDescent="0.25">
      <c r="A113" s="1" t="s">
        <v>79</v>
      </c>
      <c r="B113" s="1" t="s">
        <v>58</v>
      </c>
      <c r="C113" s="2">
        <v>492</v>
      </c>
      <c r="D113" s="2">
        <v>0</v>
      </c>
      <c r="E113" s="2">
        <v>97</v>
      </c>
      <c r="F113" s="2">
        <v>395</v>
      </c>
      <c r="G113" s="3">
        <v>45814626.770000003</v>
      </c>
      <c r="H113" s="3">
        <v>115986.4</v>
      </c>
      <c r="I113" s="3">
        <v>9660</v>
      </c>
      <c r="J113" s="3">
        <v>0</v>
      </c>
      <c r="K113" s="3">
        <v>0</v>
      </c>
      <c r="L113" s="3">
        <v>0</v>
      </c>
      <c r="M113" s="3">
        <v>637313.54</v>
      </c>
    </row>
    <row r="114" spans="1:13" x14ac:dyDescent="0.25">
      <c r="A114" s="1" t="s">
        <v>79</v>
      </c>
      <c r="B114" s="1" t="s">
        <v>59</v>
      </c>
      <c r="C114" s="2">
        <v>54</v>
      </c>
      <c r="D114" s="2">
        <v>0</v>
      </c>
      <c r="E114" s="2">
        <v>31</v>
      </c>
      <c r="F114" s="2">
        <v>23</v>
      </c>
      <c r="G114" s="3">
        <v>2070650</v>
      </c>
      <c r="H114" s="3">
        <v>90028.26</v>
      </c>
      <c r="I114" s="3">
        <v>67500</v>
      </c>
      <c r="J114" s="3">
        <v>1458.9</v>
      </c>
      <c r="K114" s="3">
        <v>2481.7518</v>
      </c>
      <c r="L114" s="3">
        <v>10.9</v>
      </c>
      <c r="M114" s="3">
        <v>19640.689999999999</v>
      </c>
    </row>
    <row r="115" spans="1:13" x14ac:dyDescent="0.25">
      <c r="A115" s="1" t="s">
        <v>79</v>
      </c>
      <c r="B115" s="1" t="s">
        <v>60</v>
      </c>
      <c r="C115" s="2">
        <v>110</v>
      </c>
      <c r="D115" s="2">
        <v>0</v>
      </c>
      <c r="E115" s="2">
        <v>48</v>
      </c>
      <c r="F115" s="2">
        <v>62</v>
      </c>
      <c r="G115" s="3">
        <v>14441484.76</v>
      </c>
      <c r="H115" s="3">
        <v>232927.17</v>
      </c>
      <c r="I115" s="3">
        <v>77500</v>
      </c>
      <c r="J115" s="3">
        <v>6490.47</v>
      </c>
      <c r="K115" s="3">
        <v>14913.13</v>
      </c>
      <c r="L115" s="3">
        <v>4.0999999999999996</v>
      </c>
      <c r="M115" s="3">
        <v>120104.35</v>
      </c>
    </row>
    <row r="116" spans="1:13" x14ac:dyDescent="0.25">
      <c r="A116" s="1" t="s">
        <v>79</v>
      </c>
      <c r="B116" s="1" t="s">
        <v>61</v>
      </c>
      <c r="C116" s="2">
        <v>707</v>
      </c>
      <c r="D116" s="2">
        <v>0</v>
      </c>
      <c r="E116" s="2">
        <v>707</v>
      </c>
      <c r="F116" s="2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87380.53</v>
      </c>
    </row>
    <row r="117" spans="1:13" x14ac:dyDescent="0.25">
      <c r="A117" s="1" t="s">
        <v>79</v>
      </c>
      <c r="B117" s="1" t="s">
        <v>80</v>
      </c>
      <c r="C117" s="2">
        <v>2484</v>
      </c>
      <c r="D117" s="2">
        <v>0</v>
      </c>
      <c r="E117" s="2">
        <v>1390</v>
      </c>
      <c r="F117" s="2">
        <v>1094</v>
      </c>
      <c r="G117" s="3">
        <v>245775626.80000001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3155495</v>
      </c>
    </row>
    <row r="118" spans="1:13" x14ac:dyDescent="0.25">
      <c r="A118" s="1" t="s">
        <v>81</v>
      </c>
      <c r="B118" s="1" t="s">
        <v>14</v>
      </c>
      <c r="C118" s="2">
        <v>481</v>
      </c>
      <c r="D118" s="2">
        <v>5</v>
      </c>
      <c r="E118" s="2">
        <v>198</v>
      </c>
      <c r="F118" s="2">
        <v>278</v>
      </c>
      <c r="G118" s="3">
        <v>43730392.859999999</v>
      </c>
      <c r="H118" s="3">
        <v>157303.57</v>
      </c>
      <c r="I118" s="3">
        <v>155500</v>
      </c>
      <c r="J118" s="3">
        <v>0</v>
      </c>
      <c r="K118" s="3">
        <v>0</v>
      </c>
      <c r="L118" s="3">
        <v>0</v>
      </c>
      <c r="M118" s="3">
        <v>443215.87</v>
      </c>
    </row>
    <row r="119" spans="1:13" x14ac:dyDescent="0.25">
      <c r="A119" s="1" t="s">
        <v>81</v>
      </c>
      <c r="B119" s="1" t="s">
        <v>15</v>
      </c>
      <c r="C119" s="2">
        <v>353</v>
      </c>
      <c r="D119" s="2">
        <v>1</v>
      </c>
      <c r="E119" s="2">
        <v>179</v>
      </c>
      <c r="F119" s="2">
        <v>173</v>
      </c>
      <c r="G119" s="3">
        <v>43887038.130000003</v>
      </c>
      <c r="H119" s="3">
        <v>253682.3</v>
      </c>
      <c r="I119" s="3">
        <v>180000</v>
      </c>
      <c r="J119" s="3">
        <v>0</v>
      </c>
      <c r="K119" s="3">
        <v>0</v>
      </c>
      <c r="L119" s="3">
        <v>0</v>
      </c>
      <c r="M119" s="3">
        <v>440954.07</v>
      </c>
    </row>
    <row r="120" spans="1:13" x14ac:dyDescent="0.25">
      <c r="A120" s="1" t="s">
        <v>81</v>
      </c>
      <c r="B120" s="1" t="s">
        <v>16</v>
      </c>
      <c r="C120" s="2">
        <v>17</v>
      </c>
      <c r="D120" s="2">
        <v>0</v>
      </c>
      <c r="E120" s="2">
        <v>5</v>
      </c>
      <c r="F120" s="2">
        <v>12</v>
      </c>
      <c r="G120" s="3">
        <v>316800</v>
      </c>
      <c r="H120" s="3">
        <v>26400</v>
      </c>
      <c r="I120" s="3">
        <v>16500</v>
      </c>
      <c r="J120" s="3">
        <v>0</v>
      </c>
      <c r="K120" s="3">
        <v>0</v>
      </c>
      <c r="L120" s="3">
        <v>0</v>
      </c>
      <c r="M120" s="3">
        <v>1387.75</v>
      </c>
    </row>
    <row r="121" spans="1:13" x14ac:dyDescent="0.25">
      <c r="A121" s="1" t="s">
        <v>81</v>
      </c>
      <c r="B121" s="1" t="s">
        <v>20</v>
      </c>
      <c r="C121" s="2">
        <v>64</v>
      </c>
      <c r="D121" s="2">
        <v>0</v>
      </c>
      <c r="E121" s="2">
        <v>23</v>
      </c>
      <c r="F121" s="2">
        <v>41</v>
      </c>
      <c r="G121" s="3">
        <v>3630783.13</v>
      </c>
      <c r="H121" s="3">
        <v>88555.69</v>
      </c>
      <c r="I121" s="3">
        <v>89000</v>
      </c>
      <c r="J121" s="3">
        <v>0</v>
      </c>
      <c r="K121" s="3">
        <v>0</v>
      </c>
      <c r="L121" s="3">
        <v>0</v>
      </c>
      <c r="M121" s="3">
        <v>26453.84</v>
      </c>
    </row>
    <row r="122" spans="1:13" x14ac:dyDescent="0.25">
      <c r="A122" s="1" t="s">
        <v>81</v>
      </c>
      <c r="B122" s="1" t="s">
        <v>17</v>
      </c>
      <c r="C122" s="2">
        <v>17</v>
      </c>
      <c r="D122" s="2">
        <v>0</v>
      </c>
      <c r="E122" s="2">
        <v>8</v>
      </c>
      <c r="F122" s="2">
        <v>9</v>
      </c>
      <c r="G122" s="3">
        <v>526571.37</v>
      </c>
      <c r="H122" s="3">
        <v>58507.93</v>
      </c>
      <c r="I122" s="3">
        <v>35000</v>
      </c>
      <c r="J122" s="3">
        <v>0</v>
      </c>
      <c r="K122" s="3">
        <v>0</v>
      </c>
      <c r="L122" s="3">
        <v>0</v>
      </c>
      <c r="M122" s="3">
        <v>7255.29</v>
      </c>
    </row>
    <row r="123" spans="1:13" x14ac:dyDescent="0.25">
      <c r="A123" s="1" t="s">
        <v>81</v>
      </c>
      <c r="B123" s="1" t="s">
        <v>18</v>
      </c>
      <c r="C123" s="2">
        <v>47</v>
      </c>
      <c r="D123" s="2">
        <v>0</v>
      </c>
      <c r="E123" s="2">
        <v>26</v>
      </c>
      <c r="F123" s="2">
        <v>21</v>
      </c>
      <c r="G123" s="3">
        <v>2404650</v>
      </c>
      <c r="H123" s="3">
        <v>114507.14</v>
      </c>
      <c r="I123" s="3">
        <v>120000</v>
      </c>
      <c r="J123" s="3">
        <v>0</v>
      </c>
      <c r="K123" s="3">
        <v>0</v>
      </c>
      <c r="L123" s="3">
        <v>0</v>
      </c>
      <c r="M123" s="3">
        <v>27855.79</v>
      </c>
    </row>
    <row r="124" spans="1:13" x14ac:dyDescent="0.25">
      <c r="A124" s="1" t="s">
        <v>81</v>
      </c>
      <c r="B124" s="1" t="s">
        <v>19</v>
      </c>
      <c r="C124" s="2">
        <v>43</v>
      </c>
      <c r="D124" s="2">
        <v>2</v>
      </c>
      <c r="E124" s="2">
        <v>18</v>
      </c>
      <c r="F124" s="2">
        <v>23</v>
      </c>
      <c r="G124" s="3">
        <v>4852458</v>
      </c>
      <c r="H124" s="3">
        <v>210976.43</v>
      </c>
      <c r="I124" s="3">
        <v>150000</v>
      </c>
      <c r="J124" s="3">
        <v>0</v>
      </c>
      <c r="K124" s="3">
        <v>0</v>
      </c>
      <c r="L124" s="3">
        <v>0</v>
      </c>
      <c r="M124" s="3">
        <v>68998.86</v>
      </c>
    </row>
    <row r="125" spans="1:13" x14ac:dyDescent="0.25">
      <c r="A125" s="1" t="s">
        <v>81</v>
      </c>
      <c r="B125" s="1" t="s">
        <v>22</v>
      </c>
      <c r="C125" s="2">
        <v>4</v>
      </c>
      <c r="D125" s="2">
        <v>0</v>
      </c>
      <c r="E125" s="2">
        <v>0</v>
      </c>
      <c r="F125" s="2">
        <v>4</v>
      </c>
      <c r="G125" s="3">
        <v>920000</v>
      </c>
      <c r="H125" s="3">
        <v>230000</v>
      </c>
      <c r="I125" s="3">
        <v>205000</v>
      </c>
      <c r="J125" s="3">
        <v>0</v>
      </c>
      <c r="K125" s="3">
        <v>0</v>
      </c>
      <c r="L125" s="3">
        <v>0</v>
      </c>
      <c r="M125" s="3">
        <v>13340</v>
      </c>
    </row>
    <row r="126" spans="1:13" x14ac:dyDescent="0.25">
      <c r="A126" s="1" t="s">
        <v>81</v>
      </c>
      <c r="B126" s="1" t="s">
        <v>56</v>
      </c>
      <c r="C126" s="2">
        <v>2</v>
      </c>
      <c r="D126" s="2">
        <v>0</v>
      </c>
      <c r="E126" s="2">
        <v>2</v>
      </c>
      <c r="F126" s="2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</row>
    <row r="127" spans="1:13" x14ac:dyDescent="0.25">
      <c r="A127" s="1" t="s">
        <v>81</v>
      </c>
      <c r="B127" s="1" t="s">
        <v>57</v>
      </c>
      <c r="C127" s="2">
        <v>22</v>
      </c>
      <c r="D127" s="2">
        <v>0</v>
      </c>
      <c r="E127" s="2">
        <v>11</v>
      </c>
      <c r="F127" s="2">
        <v>11</v>
      </c>
      <c r="G127" s="3">
        <v>1696603</v>
      </c>
      <c r="H127" s="3">
        <v>154236.64000000001</v>
      </c>
      <c r="I127" s="3">
        <v>175000</v>
      </c>
      <c r="J127" s="3">
        <v>0</v>
      </c>
      <c r="K127" s="3">
        <v>0</v>
      </c>
      <c r="L127" s="3">
        <v>0</v>
      </c>
      <c r="M127" s="3">
        <v>16059.74</v>
      </c>
    </row>
    <row r="128" spans="1:13" x14ac:dyDescent="0.25">
      <c r="A128" s="1" t="s">
        <v>81</v>
      </c>
      <c r="B128" s="1" t="s">
        <v>58</v>
      </c>
      <c r="C128" s="2">
        <v>19</v>
      </c>
      <c r="D128" s="2">
        <v>1</v>
      </c>
      <c r="E128" s="2">
        <v>14</v>
      </c>
      <c r="F128" s="2">
        <v>4</v>
      </c>
      <c r="G128" s="3">
        <v>1873500</v>
      </c>
      <c r="H128" s="3">
        <v>468375</v>
      </c>
      <c r="I128" s="3">
        <v>418750</v>
      </c>
      <c r="J128" s="3">
        <v>0</v>
      </c>
      <c r="K128" s="3">
        <v>0</v>
      </c>
      <c r="L128" s="3">
        <v>0</v>
      </c>
      <c r="M128" s="3">
        <v>27203.45</v>
      </c>
    </row>
    <row r="129" spans="1:13" x14ac:dyDescent="0.25">
      <c r="A129" s="1" t="s">
        <v>81</v>
      </c>
      <c r="B129" s="1" t="s">
        <v>59</v>
      </c>
      <c r="C129" s="2">
        <v>42</v>
      </c>
      <c r="D129" s="2">
        <v>0</v>
      </c>
      <c r="E129" s="2">
        <v>19</v>
      </c>
      <c r="F129" s="2">
        <v>23</v>
      </c>
      <c r="G129" s="3">
        <v>1315437</v>
      </c>
      <c r="H129" s="3">
        <v>57192.91</v>
      </c>
      <c r="I129" s="3">
        <v>49000</v>
      </c>
      <c r="J129" s="3">
        <v>1232.19</v>
      </c>
      <c r="K129" s="3">
        <v>1309.5237999999999</v>
      </c>
      <c r="L129" s="3">
        <v>38</v>
      </c>
      <c r="M129" s="3">
        <v>17373.34</v>
      </c>
    </row>
    <row r="130" spans="1:13" x14ac:dyDescent="0.25">
      <c r="A130" s="1" t="s">
        <v>81</v>
      </c>
      <c r="B130" s="1" t="s">
        <v>60</v>
      </c>
      <c r="C130" s="2">
        <v>147</v>
      </c>
      <c r="D130" s="2">
        <v>1</v>
      </c>
      <c r="E130" s="2">
        <v>70</v>
      </c>
      <c r="F130" s="2">
        <v>76</v>
      </c>
      <c r="G130" s="3">
        <v>4406145.09</v>
      </c>
      <c r="H130" s="3">
        <v>57975.59</v>
      </c>
      <c r="I130" s="3">
        <v>35000</v>
      </c>
      <c r="J130" s="3">
        <v>2622.11</v>
      </c>
      <c r="K130" s="3">
        <v>2547.87</v>
      </c>
      <c r="L130" s="3">
        <v>10.3</v>
      </c>
      <c r="M130" s="3">
        <v>53430.03</v>
      </c>
    </row>
    <row r="131" spans="1:13" x14ac:dyDescent="0.25">
      <c r="A131" s="1" t="s">
        <v>81</v>
      </c>
      <c r="B131" s="1" t="s">
        <v>82</v>
      </c>
      <c r="C131" s="2">
        <v>1258</v>
      </c>
      <c r="D131" s="2">
        <v>10</v>
      </c>
      <c r="E131" s="2">
        <v>573</v>
      </c>
      <c r="F131" s="2">
        <v>675</v>
      </c>
      <c r="G131" s="3">
        <v>109560378.58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1143528.03</v>
      </c>
    </row>
    <row r="132" spans="1:13" x14ac:dyDescent="0.25">
      <c r="A132" s="1" t="s">
        <v>83</v>
      </c>
      <c r="B132" s="1" t="s">
        <v>14</v>
      </c>
      <c r="C132" s="2">
        <v>576</v>
      </c>
      <c r="D132" s="2">
        <v>0</v>
      </c>
      <c r="E132" s="2">
        <v>218</v>
      </c>
      <c r="F132" s="2">
        <v>358</v>
      </c>
      <c r="G132" s="3">
        <v>48316369.369999997</v>
      </c>
      <c r="H132" s="3">
        <v>134961.93</v>
      </c>
      <c r="I132" s="3">
        <v>125086.64</v>
      </c>
      <c r="J132" s="3">
        <v>0</v>
      </c>
      <c r="K132" s="3">
        <v>0</v>
      </c>
      <c r="L132" s="3">
        <v>0</v>
      </c>
      <c r="M132" s="3">
        <v>464015.1</v>
      </c>
    </row>
    <row r="133" spans="1:13" x14ac:dyDescent="0.25">
      <c r="A133" s="1" t="s">
        <v>83</v>
      </c>
      <c r="B133" s="1" t="s">
        <v>15</v>
      </c>
      <c r="C133" s="2">
        <v>343</v>
      </c>
      <c r="D133" s="2">
        <v>0</v>
      </c>
      <c r="E133" s="2">
        <v>157</v>
      </c>
      <c r="F133" s="2">
        <v>186</v>
      </c>
      <c r="G133" s="3">
        <v>36339234.780000001</v>
      </c>
      <c r="H133" s="3">
        <v>195372.23</v>
      </c>
      <c r="I133" s="3">
        <v>175000</v>
      </c>
      <c r="J133" s="3">
        <v>0</v>
      </c>
      <c r="K133" s="3">
        <v>0</v>
      </c>
      <c r="L133" s="3">
        <v>0</v>
      </c>
      <c r="M133" s="3">
        <v>411187.02</v>
      </c>
    </row>
    <row r="134" spans="1:13" x14ac:dyDescent="0.25">
      <c r="A134" s="1" t="s">
        <v>83</v>
      </c>
      <c r="B134" s="1" t="s">
        <v>16</v>
      </c>
      <c r="C134" s="2">
        <v>24</v>
      </c>
      <c r="D134" s="2">
        <v>0</v>
      </c>
      <c r="E134" s="2">
        <v>5</v>
      </c>
      <c r="F134" s="2">
        <v>19</v>
      </c>
      <c r="G134" s="3">
        <v>420265</v>
      </c>
      <c r="H134" s="3">
        <v>22119.21</v>
      </c>
      <c r="I134" s="3">
        <v>16000</v>
      </c>
      <c r="J134" s="3">
        <v>0</v>
      </c>
      <c r="K134" s="3">
        <v>0</v>
      </c>
      <c r="L134" s="3">
        <v>0</v>
      </c>
      <c r="M134" s="3">
        <v>3583.33</v>
      </c>
    </row>
    <row r="135" spans="1:13" x14ac:dyDescent="0.25">
      <c r="A135" s="1" t="s">
        <v>83</v>
      </c>
      <c r="B135" s="1" t="s">
        <v>20</v>
      </c>
      <c r="C135" s="2">
        <v>57</v>
      </c>
      <c r="D135" s="2">
        <v>0</v>
      </c>
      <c r="E135" s="2">
        <v>20</v>
      </c>
      <c r="F135" s="2">
        <v>37</v>
      </c>
      <c r="G135" s="3">
        <v>2215986.21</v>
      </c>
      <c r="H135" s="3">
        <v>59891.519999999997</v>
      </c>
      <c r="I135" s="3">
        <v>50000</v>
      </c>
      <c r="J135" s="3">
        <v>0</v>
      </c>
      <c r="K135" s="3">
        <v>0</v>
      </c>
      <c r="L135" s="3">
        <v>0</v>
      </c>
      <c r="M135" s="3">
        <v>21841.58</v>
      </c>
    </row>
    <row r="136" spans="1:13" x14ac:dyDescent="0.25">
      <c r="A136" s="1" t="s">
        <v>83</v>
      </c>
      <c r="B136" s="1" t="s">
        <v>17</v>
      </c>
      <c r="C136" s="2">
        <v>108</v>
      </c>
      <c r="D136" s="2">
        <v>0</v>
      </c>
      <c r="E136" s="2">
        <v>52</v>
      </c>
      <c r="F136" s="2">
        <v>56</v>
      </c>
      <c r="G136" s="3">
        <v>9282361.7799999993</v>
      </c>
      <c r="H136" s="3">
        <v>165756.46</v>
      </c>
      <c r="I136" s="3">
        <v>155950</v>
      </c>
      <c r="J136" s="3">
        <v>0</v>
      </c>
      <c r="K136" s="3">
        <v>0</v>
      </c>
      <c r="L136" s="3">
        <v>0</v>
      </c>
      <c r="M136" s="3">
        <v>131908.70000000001</v>
      </c>
    </row>
    <row r="137" spans="1:13" x14ac:dyDescent="0.25">
      <c r="A137" s="1" t="s">
        <v>83</v>
      </c>
      <c r="B137" s="1" t="s">
        <v>18</v>
      </c>
      <c r="C137" s="2">
        <v>56</v>
      </c>
      <c r="D137" s="2">
        <v>0</v>
      </c>
      <c r="E137" s="2">
        <v>24</v>
      </c>
      <c r="F137" s="2">
        <v>32</v>
      </c>
      <c r="G137" s="3">
        <v>3641380</v>
      </c>
      <c r="H137" s="3">
        <v>113793.12</v>
      </c>
      <c r="I137" s="3">
        <v>108500</v>
      </c>
      <c r="J137" s="3">
        <v>0</v>
      </c>
      <c r="K137" s="3">
        <v>0</v>
      </c>
      <c r="L137" s="3">
        <v>0</v>
      </c>
      <c r="M137" s="3">
        <v>46454.52</v>
      </c>
    </row>
    <row r="138" spans="1:13" x14ac:dyDescent="0.25">
      <c r="A138" s="1" t="s">
        <v>83</v>
      </c>
      <c r="B138" s="1" t="s">
        <v>19</v>
      </c>
      <c r="C138" s="2">
        <v>44</v>
      </c>
      <c r="D138" s="2">
        <v>4</v>
      </c>
      <c r="E138" s="2">
        <v>10</v>
      </c>
      <c r="F138" s="2">
        <v>30</v>
      </c>
      <c r="G138" s="3">
        <v>5314345</v>
      </c>
      <c r="H138" s="3">
        <v>177144.83</v>
      </c>
      <c r="I138" s="3">
        <v>150000</v>
      </c>
      <c r="J138" s="3">
        <v>0</v>
      </c>
      <c r="K138" s="3">
        <v>0</v>
      </c>
      <c r="L138" s="3">
        <v>0</v>
      </c>
      <c r="M138" s="3">
        <v>75403.11</v>
      </c>
    </row>
    <row r="139" spans="1:13" x14ac:dyDescent="0.25">
      <c r="A139" s="1" t="s">
        <v>83</v>
      </c>
      <c r="B139" s="1" t="s">
        <v>22</v>
      </c>
      <c r="C139" s="2">
        <v>9</v>
      </c>
      <c r="D139" s="2">
        <v>0</v>
      </c>
      <c r="E139" s="2">
        <v>0</v>
      </c>
      <c r="F139" s="2">
        <v>9</v>
      </c>
      <c r="G139" s="3">
        <v>3096060.14</v>
      </c>
      <c r="H139" s="3">
        <v>344006.68</v>
      </c>
      <c r="I139" s="3">
        <v>318294.02</v>
      </c>
      <c r="J139" s="3">
        <v>0</v>
      </c>
      <c r="K139" s="3">
        <v>0</v>
      </c>
      <c r="L139" s="3">
        <v>0</v>
      </c>
      <c r="M139" s="3">
        <v>17795.509999999998</v>
      </c>
    </row>
    <row r="140" spans="1:13" x14ac:dyDescent="0.25">
      <c r="A140" s="1" t="s">
        <v>83</v>
      </c>
      <c r="B140" s="1" t="s">
        <v>21</v>
      </c>
      <c r="C140" s="2">
        <v>5</v>
      </c>
      <c r="D140" s="2">
        <v>0</v>
      </c>
      <c r="E140" s="2">
        <v>4</v>
      </c>
      <c r="F140" s="2">
        <v>1</v>
      </c>
      <c r="G140" s="3">
        <v>950000</v>
      </c>
      <c r="H140" s="3">
        <v>950000</v>
      </c>
      <c r="I140" s="3">
        <v>950000</v>
      </c>
      <c r="J140" s="3">
        <v>0</v>
      </c>
      <c r="K140" s="3">
        <v>0</v>
      </c>
      <c r="L140" s="3">
        <v>0</v>
      </c>
      <c r="M140" s="3">
        <v>13775.01</v>
      </c>
    </row>
    <row r="141" spans="1:13" x14ac:dyDescent="0.25">
      <c r="A141" s="1" t="s">
        <v>83</v>
      </c>
      <c r="B141" s="1" t="s">
        <v>57</v>
      </c>
      <c r="C141" s="2">
        <v>36</v>
      </c>
      <c r="D141" s="2">
        <v>0</v>
      </c>
      <c r="E141" s="2">
        <v>16</v>
      </c>
      <c r="F141" s="2">
        <v>20</v>
      </c>
      <c r="G141" s="3">
        <v>5355228</v>
      </c>
      <c r="H141" s="3">
        <v>267761.40000000002</v>
      </c>
      <c r="I141" s="3">
        <v>215000</v>
      </c>
      <c r="J141" s="3">
        <v>0</v>
      </c>
      <c r="K141" s="3">
        <v>0</v>
      </c>
      <c r="L141" s="3">
        <v>0</v>
      </c>
      <c r="M141" s="3">
        <v>64526.09</v>
      </c>
    </row>
    <row r="142" spans="1:13" x14ac:dyDescent="0.25">
      <c r="A142" s="1" t="s">
        <v>83</v>
      </c>
      <c r="B142" s="1" t="s">
        <v>58</v>
      </c>
      <c r="C142" s="2">
        <v>68</v>
      </c>
      <c r="D142" s="2">
        <v>1</v>
      </c>
      <c r="E142" s="2">
        <v>29</v>
      </c>
      <c r="F142" s="2">
        <v>38</v>
      </c>
      <c r="G142" s="3">
        <v>5176925</v>
      </c>
      <c r="H142" s="3">
        <v>136234.87</v>
      </c>
      <c r="I142" s="3">
        <v>48500</v>
      </c>
      <c r="J142" s="3">
        <v>0</v>
      </c>
      <c r="K142" s="3">
        <v>0</v>
      </c>
      <c r="L142" s="3">
        <v>0</v>
      </c>
      <c r="M142" s="3">
        <v>72430.94</v>
      </c>
    </row>
    <row r="143" spans="1:13" x14ac:dyDescent="0.25">
      <c r="A143" s="1" t="s">
        <v>83</v>
      </c>
      <c r="B143" s="1" t="s">
        <v>59</v>
      </c>
      <c r="C143" s="2">
        <v>43</v>
      </c>
      <c r="D143" s="2">
        <v>0</v>
      </c>
      <c r="E143" s="2">
        <v>20</v>
      </c>
      <c r="F143" s="2">
        <v>23</v>
      </c>
      <c r="G143" s="3">
        <v>1036985.68</v>
      </c>
      <c r="H143" s="3">
        <v>45086.33</v>
      </c>
      <c r="I143" s="3">
        <v>30000</v>
      </c>
      <c r="J143" s="3">
        <v>1205.24</v>
      </c>
      <c r="K143" s="3">
        <v>1022.4949</v>
      </c>
      <c r="L143" s="3">
        <v>30.5</v>
      </c>
      <c r="M143" s="3">
        <v>14418.81</v>
      </c>
    </row>
    <row r="144" spans="1:13" x14ac:dyDescent="0.25">
      <c r="A144" s="1" t="s">
        <v>83</v>
      </c>
      <c r="B144" s="1" t="s">
        <v>60</v>
      </c>
      <c r="C144" s="2">
        <v>158</v>
      </c>
      <c r="D144" s="2">
        <v>6</v>
      </c>
      <c r="E144" s="2">
        <v>48</v>
      </c>
      <c r="F144" s="2">
        <v>104</v>
      </c>
      <c r="G144" s="3">
        <v>6242716.8799999999</v>
      </c>
      <c r="H144" s="3">
        <v>60026.12</v>
      </c>
      <c r="I144" s="3">
        <v>35550</v>
      </c>
      <c r="J144" s="3">
        <v>3037.17</v>
      </c>
      <c r="K144" s="3">
        <v>2743.71</v>
      </c>
      <c r="L144" s="3">
        <v>10.119999999999999</v>
      </c>
      <c r="M144" s="3">
        <v>80910.41</v>
      </c>
    </row>
    <row r="145" spans="1:13" x14ac:dyDescent="0.25">
      <c r="A145" s="1" t="s">
        <v>83</v>
      </c>
      <c r="B145" s="1" t="s">
        <v>84</v>
      </c>
      <c r="C145" s="2">
        <v>1527</v>
      </c>
      <c r="D145" s="2">
        <v>11</v>
      </c>
      <c r="E145" s="2">
        <v>603</v>
      </c>
      <c r="F145" s="2">
        <v>913</v>
      </c>
      <c r="G145" s="3">
        <v>127387857.84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1418250.13</v>
      </c>
    </row>
    <row r="146" spans="1:13" x14ac:dyDescent="0.25">
      <c r="A146" s="1" t="s">
        <v>85</v>
      </c>
      <c r="B146" s="1" t="s">
        <v>14</v>
      </c>
      <c r="C146" s="2">
        <v>1438</v>
      </c>
      <c r="D146" s="2">
        <v>3</v>
      </c>
      <c r="E146" s="2">
        <v>574</v>
      </c>
      <c r="F146" s="2">
        <v>861</v>
      </c>
      <c r="G146" s="3">
        <v>134897243.63999999</v>
      </c>
      <c r="H146" s="3">
        <v>156675.07999999999</v>
      </c>
      <c r="I146" s="3">
        <v>139000</v>
      </c>
      <c r="J146" s="3">
        <v>0</v>
      </c>
      <c r="K146" s="3">
        <v>0</v>
      </c>
      <c r="L146" s="3">
        <v>0</v>
      </c>
      <c r="M146" s="3">
        <v>1383945.08</v>
      </c>
    </row>
    <row r="147" spans="1:13" x14ac:dyDescent="0.25">
      <c r="A147" s="1" t="s">
        <v>85</v>
      </c>
      <c r="B147" s="1" t="s">
        <v>15</v>
      </c>
      <c r="C147" s="2">
        <v>386</v>
      </c>
      <c r="D147" s="2">
        <v>2</v>
      </c>
      <c r="E147" s="2">
        <v>183</v>
      </c>
      <c r="F147" s="2">
        <v>201</v>
      </c>
      <c r="G147" s="3">
        <v>45443619.189999998</v>
      </c>
      <c r="H147" s="3">
        <v>226087.66</v>
      </c>
      <c r="I147" s="3">
        <v>183000</v>
      </c>
      <c r="J147" s="3">
        <v>0</v>
      </c>
      <c r="K147" s="3">
        <v>0</v>
      </c>
      <c r="L147" s="3">
        <v>0</v>
      </c>
      <c r="M147" s="3">
        <v>521951.75</v>
      </c>
    </row>
    <row r="148" spans="1:13" x14ac:dyDescent="0.25">
      <c r="A148" s="1" t="s">
        <v>85</v>
      </c>
      <c r="B148" s="1" t="s">
        <v>16</v>
      </c>
      <c r="C148" s="2">
        <v>32</v>
      </c>
      <c r="D148" s="2">
        <v>0</v>
      </c>
      <c r="E148" s="2">
        <v>6</v>
      </c>
      <c r="F148" s="2">
        <v>26</v>
      </c>
      <c r="G148" s="3">
        <v>467306.47</v>
      </c>
      <c r="H148" s="3">
        <v>17973.330000000002</v>
      </c>
      <c r="I148" s="3">
        <v>18250</v>
      </c>
      <c r="J148" s="3">
        <v>0</v>
      </c>
      <c r="K148" s="3">
        <v>0</v>
      </c>
      <c r="L148" s="3">
        <v>0</v>
      </c>
      <c r="M148" s="3">
        <v>4103.29</v>
      </c>
    </row>
    <row r="149" spans="1:13" x14ac:dyDescent="0.25">
      <c r="A149" s="1" t="s">
        <v>85</v>
      </c>
      <c r="B149" s="1" t="s">
        <v>20</v>
      </c>
      <c r="C149" s="2">
        <v>83</v>
      </c>
      <c r="D149" s="2">
        <v>0</v>
      </c>
      <c r="E149" s="2">
        <v>35</v>
      </c>
      <c r="F149" s="2">
        <v>48</v>
      </c>
      <c r="G149" s="3">
        <v>3722856.28</v>
      </c>
      <c r="H149" s="3">
        <v>77559.509999999995</v>
      </c>
      <c r="I149" s="3">
        <v>70000</v>
      </c>
      <c r="J149" s="3">
        <v>0</v>
      </c>
      <c r="K149" s="3">
        <v>0</v>
      </c>
      <c r="L149" s="3">
        <v>0</v>
      </c>
      <c r="M149" s="3">
        <v>32933.67</v>
      </c>
    </row>
    <row r="150" spans="1:13" x14ac:dyDescent="0.25">
      <c r="A150" s="1" t="s">
        <v>85</v>
      </c>
      <c r="B150" s="1" t="s">
        <v>17</v>
      </c>
      <c r="C150" s="2">
        <v>136</v>
      </c>
      <c r="D150" s="2">
        <v>0</v>
      </c>
      <c r="E150" s="2">
        <v>51</v>
      </c>
      <c r="F150" s="2">
        <v>85</v>
      </c>
      <c r="G150" s="3">
        <v>10589600.109999999</v>
      </c>
      <c r="H150" s="3">
        <v>124583.53</v>
      </c>
      <c r="I150" s="3">
        <v>85500</v>
      </c>
      <c r="J150" s="3">
        <v>0</v>
      </c>
      <c r="K150" s="3">
        <v>0</v>
      </c>
      <c r="L150" s="3">
        <v>0</v>
      </c>
      <c r="M150" s="3">
        <v>144954.22</v>
      </c>
    </row>
    <row r="151" spans="1:13" x14ac:dyDescent="0.25">
      <c r="A151" s="1" t="s">
        <v>85</v>
      </c>
      <c r="B151" s="1" t="s">
        <v>18</v>
      </c>
      <c r="C151" s="2">
        <v>53</v>
      </c>
      <c r="D151" s="2">
        <v>0</v>
      </c>
      <c r="E151" s="2">
        <v>37</v>
      </c>
      <c r="F151" s="2">
        <v>16</v>
      </c>
      <c r="G151" s="3">
        <v>3060780.31</v>
      </c>
      <c r="H151" s="3">
        <v>191298.77</v>
      </c>
      <c r="I151" s="3">
        <v>162500</v>
      </c>
      <c r="J151" s="3">
        <v>0</v>
      </c>
      <c r="K151" s="3">
        <v>0</v>
      </c>
      <c r="L151" s="3">
        <v>0</v>
      </c>
      <c r="M151" s="3">
        <v>37878.33</v>
      </c>
    </row>
    <row r="152" spans="1:13" x14ac:dyDescent="0.25">
      <c r="A152" s="1" t="s">
        <v>85</v>
      </c>
      <c r="B152" s="1" t="s">
        <v>19</v>
      </c>
      <c r="C152" s="2">
        <v>140</v>
      </c>
      <c r="D152" s="2">
        <v>0</v>
      </c>
      <c r="E152" s="2">
        <v>52</v>
      </c>
      <c r="F152" s="2">
        <v>88</v>
      </c>
      <c r="G152" s="3">
        <v>27188331.629999999</v>
      </c>
      <c r="H152" s="3">
        <v>308958.31</v>
      </c>
      <c r="I152" s="3">
        <v>139500</v>
      </c>
      <c r="J152" s="3">
        <v>0</v>
      </c>
      <c r="K152" s="3">
        <v>0</v>
      </c>
      <c r="L152" s="3">
        <v>0</v>
      </c>
      <c r="M152" s="3">
        <v>335849.02</v>
      </c>
    </row>
    <row r="153" spans="1:13" x14ac:dyDescent="0.25">
      <c r="A153" s="1" t="s">
        <v>85</v>
      </c>
      <c r="B153" s="1" t="s">
        <v>22</v>
      </c>
      <c r="C153" s="2">
        <v>21</v>
      </c>
      <c r="D153" s="2">
        <v>0</v>
      </c>
      <c r="E153" s="2">
        <v>4</v>
      </c>
      <c r="F153" s="2">
        <v>17</v>
      </c>
      <c r="G153" s="3">
        <v>4628328</v>
      </c>
      <c r="H153" s="3">
        <v>272254.59000000003</v>
      </c>
      <c r="I153" s="3">
        <v>123200</v>
      </c>
      <c r="J153" s="3">
        <v>0</v>
      </c>
      <c r="K153" s="3">
        <v>0</v>
      </c>
      <c r="L153" s="3">
        <v>0</v>
      </c>
      <c r="M153" s="3">
        <v>65324.36</v>
      </c>
    </row>
    <row r="154" spans="1:13" x14ac:dyDescent="0.25">
      <c r="A154" s="1" t="s">
        <v>85</v>
      </c>
      <c r="B154" s="1" t="s">
        <v>21</v>
      </c>
      <c r="C154" s="2">
        <v>3</v>
      </c>
      <c r="D154" s="2">
        <v>0</v>
      </c>
      <c r="E154" s="2">
        <v>3</v>
      </c>
      <c r="F154" s="2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</row>
    <row r="155" spans="1:13" x14ac:dyDescent="0.25">
      <c r="A155" s="1" t="s">
        <v>85</v>
      </c>
      <c r="B155" s="1" t="s">
        <v>57</v>
      </c>
      <c r="C155" s="2">
        <v>15</v>
      </c>
      <c r="D155" s="2">
        <v>0</v>
      </c>
      <c r="E155" s="2">
        <v>8</v>
      </c>
      <c r="F155" s="2">
        <v>7</v>
      </c>
      <c r="G155" s="3">
        <v>1145000</v>
      </c>
      <c r="H155" s="3">
        <v>163571.43</v>
      </c>
      <c r="I155" s="3">
        <v>100000</v>
      </c>
      <c r="J155" s="3">
        <v>0</v>
      </c>
      <c r="K155" s="3">
        <v>0</v>
      </c>
      <c r="L155" s="3">
        <v>0</v>
      </c>
      <c r="M155" s="3">
        <v>14725</v>
      </c>
    </row>
    <row r="156" spans="1:13" x14ac:dyDescent="0.25">
      <c r="A156" s="1" t="s">
        <v>85</v>
      </c>
      <c r="B156" s="1" t="s">
        <v>58</v>
      </c>
      <c r="C156" s="2">
        <v>217</v>
      </c>
      <c r="D156" s="2">
        <v>0</v>
      </c>
      <c r="E156" s="2">
        <v>44</v>
      </c>
      <c r="F156" s="2">
        <v>173</v>
      </c>
      <c r="G156" s="3">
        <v>30536917.5</v>
      </c>
      <c r="H156" s="3">
        <v>176513.97</v>
      </c>
      <c r="I156" s="3">
        <v>149000</v>
      </c>
      <c r="J156" s="3">
        <v>0</v>
      </c>
      <c r="K156" s="3">
        <v>0</v>
      </c>
      <c r="L156" s="3">
        <v>0</v>
      </c>
      <c r="M156" s="3">
        <v>413736.4</v>
      </c>
    </row>
    <row r="157" spans="1:13" x14ac:dyDescent="0.25">
      <c r="A157" s="1" t="s">
        <v>85</v>
      </c>
      <c r="B157" s="1" t="s">
        <v>59</v>
      </c>
      <c r="C157" s="2">
        <v>39</v>
      </c>
      <c r="D157" s="2">
        <v>0</v>
      </c>
      <c r="E157" s="2">
        <v>22</v>
      </c>
      <c r="F157" s="2">
        <v>17</v>
      </c>
      <c r="G157" s="3">
        <v>1540370</v>
      </c>
      <c r="H157" s="3">
        <v>90610</v>
      </c>
      <c r="I157" s="3">
        <v>35000</v>
      </c>
      <c r="J157" s="3">
        <v>1047.9000000000001</v>
      </c>
      <c r="K157" s="3">
        <v>1872.3994</v>
      </c>
      <c r="L157" s="3">
        <v>19.309999999999999</v>
      </c>
      <c r="M157" s="3">
        <v>21503.09</v>
      </c>
    </row>
    <row r="158" spans="1:13" x14ac:dyDescent="0.25">
      <c r="A158" s="1" t="s">
        <v>85</v>
      </c>
      <c r="B158" s="1" t="s">
        <v>60</v>
      </c>
      <c r="C158" s="2">
        <v>231</v>
      </c>
      <c r="D158" s="2">
        <v>4</v>
      </c>
      <c r="E158" s="2">
        <v>103</v>
      </c>
      <c r="F158" s="2">
        <v>124</v>
      </c>
      <c r="G158" s="3">
        <v>9294500.5899999999</v>
      </c>
      <c r="H158" s="3">
        <v>74955.649999999994</v>
      </c>
      <c r="I158" s="3">
        <v>39200</v>
      </c>
      <c r="J158" s="3">
        <v>3634.37</v>
      </c>
      <c r="K158" s="3">
        <v>9280.82</v>
      </c>
      <c r="L158" s="3">
        <v>3.68</v>
      </c>
      <c r="M158" s="3">
        <v>119899.72</v>
      </c>
    </row>
    <row r="159" spans="1:13" x14ac:dyDescent="0.25">
      <c r="A159" s="1" t="s">
        <v>85</v>
      </c>
      <c r="B159" s="1" t="s">
        <v>61</v>
      </c>
      <c r="C159" s="2">
        <v>21</v>
      </c>
      <c r="D159" s="2">
        <v>0</v>
      </c>
      <c r="E159" s="2">
        <v>21</v>
      </c>
      <c r="F159" s="2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304.07</v>
      </c>
    </row>
    <row r="160" spans="1:13" x14ac:dyDescent="0.25">
      <c r="A160" s="1" t="s">
        <v>85</v>
      </c>
      <c r="B160" s="1" t="s">
        <v>86</v>
      </c>
      <c r="C160" s="2">
        <v>2815</v>
      </c>
      <c r="D160" s="2">
        <v>9</v>
      </c>
      <c r="E160" s="2">
        <v>1143</v>
      </c>
      <c r="F160" s="2">
        <v>1663</v>
      </c>
      <c r="G160" s="3">
        <v>272514853.72000003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3097108</v>
      </c>
    </row>
    <row r="161" spans="1:13" x14ac:dyDescent="0.25">
      <c r="A161" s="1" t="s">
        <v>87</v>
      </c>
      <c r="B161" s="1" t="s">
        <v>14</v>
      </c>
      <c r="C161" s="2">
        <v>1131</v>
      </c>
      <c r="D161" s="2">
        <v>1</v>
      </c>
      <c r="E161" s="2">
        <v>422</v>
      </c>
      <c r="F161" s="2">
        <v>708</v>
      </c>
      <c r="G161" s="3">
        <v>155521324.91</v>
      </c>
      <c r="H161" s="3">
        <v>219662.89</v>
      </c>
      <c r="I161" s="3">
        <v>194500</v>
      </c>
      <c r="J161" s="3">
        <v>0</v>
      </c>
      <c r="K161" s="3">
        <v>0</v>
      </c>
      <c r="L161" s="3">
        <v>0</v>
      </c>
      <c r="M161" s="3">
        <v>1712582.38</v>
      </c>
    </row>
    <row r="162" spans="1:13" x14ac:dyDescent="0.25">
      <c r="A162" s="1" t="s">
        <v>87</v>
      </c>
      <c r="B162" s="1" t="s">
        <v>15</v>
      </c>
      <c r="C162" s="2">
        <v>428</v>
      </c>
      <c r="D162" s="2">
        <v>2</v>
      </c>
      <c r="E162" s="2">
        <v>202</v>
      </c>
      <c r="F162" s="2">
        <v>224</v>
      </c>
      <c r="G162" s="3">
        <v>66176811.490000002</v>
      </c>
      <c r="H162" s="3">
        <v>295432.19</v>
      </c>
      <c r="I162" s="3">
        <v>259500</v>
      </c>
      <c r="J162" s="3">
        <v>0</v>
      </c>
      <c r="K162" s="3">
        <v>0</v>
      </c>
      <c r="L162" s="3">
        <v>0</v>
      </c>
      <c r="M162" s="3">
        <v>806388.82</v>
      </c>
    </row>
    <row r="163" spans="1:13" x14ac:dyDescent="0.25">
      <c r="A163" s="1" t="s">
        <v>87</v>
      </c>
      <c r="B163" s="1" t="s">
        <v>16</v>
      </c>
      <c r="C163" s="2">
        <v>41</v>
      </c>
      <c r="D163" s="2">
        <v>0</v>
      </c>
      <c r="E163" s="2">
        <v>13</v>
      </c>
      <c r="F163" s="2">
        <v>28</v>
      </c>
      <c r="G163" s="3">
        <v>1327131</v>
      </c>
      <c r="H163" s="3">
        <v>47397.54</v>
      </c>
      <c r="I163" s="3">
        <v>32500</v>
      </c>
      <c r="J163" s="3">
        <v>0</v>
      </c>
      <c r="K163" s="3">
        <v>0</v>
      </c>
      <c r="L163" s="3">
        <v>0</v>
      </c>
      <c r="M163" s="3">
        <v>7931.75</v>
      </c>
    </row>
    <row r="164" spans="1:13" x14ac:dyDescent="0.25">
      <c r="A164" s="1" t="s">
        <v>87</v>
      </c>
      <c r="B164" s="1" t="s">
        <v>20</v>
      </c>
      <c r="C164" s="2">
        <v>40</v>
      </c>
      <c r="D164" s="2">
        <v>0</v>
      </c>
      <c r="E164" s="2">
        <v>21</v>
      </c>
      <c r="F164" s="2">
        <v>19</v>
      </c>
      <c r="G164" s="3">
        <v>1879400</v>
      </c>
      <c r="H164" s="3">
        <v>98915.79</v>
      </c>
      <c r="I164" s="3">
        <v>106000</v>
      </c>
      <c r="J164" s="3">
        <v>0</v>
      </c>
      <c r="K164" s="3">
        <v>0</v>
      </c>
      <c r="L164" s="3">
        <v>0</v>
      </c>
      <c r="M164" s="3">
        <v>15948.21</v>
      </c>
    </row>
    <row r="165" spans="1:13" x14ac:dyDescent="0.25">
      <c r="A165" s="1" t="s">
        <v>87</v>
      </c>
      <c r="B165" s="1" t="s">
        <v>17</v>
      </c>
      <c r="C165" s="2">
        <v>67</v>
      </c>
      <c r="D165" s="2">
        <v>0</v>
      </c>
      <c r="E165" s="2">
        <v>33</v>
      </c>
      <c r="F165" s="2">
        <v>34</v>
      </c>
      <c r="G165" s="3">
        <v>5957732.3499999996</v>
      </c>
      <c r="H165" s="3">
        <v>175227.42</v>
      </c>
      <c r="I165" s="3">
        <v>125000</v>
      </c>
      <c r="J165" s="3">
        <v>0</v>
      </c>
      <c r="K165" s="3">
        <v>0</v>
      </c>
      <c r="L165" s="3">
        <v>0</v>
      </c>
      <c r="M165" s="3">
        <v>82601.19</v>
      </c>
    </row>
    <row r="166" spans="1:13" x14ac:dyDescent="0.25">
      <c r="A166" s="1" t="s">
        <v>87</v>
      </c>
      <c r="B166" s="1" t="s">
        <v>18</v>
      </c>
      <c r="C166" s="2">
        <v>52</v>
      </c>
      <c r="D166" s="2">
        <v>0</v>
      </c>
      <c r="E166" s="2">
        <v>26</v>
      </c>
      <c r="F166" s="2">
        <v>26</v>
      </c>
      <c r="G166" s="3">
        <v>7158337</v>
      </c>
      <c r="H166" s="3">
        <v>275320.65000000002</v>
      </c>
      <c r="I166" s="3">
        <v>140000</v>
      </c>
      <c r="J166" s="3">
        <v>0</v>
      </c>
      <c r="K166" s="3">
        <v>0</v>
      </c>
      <c r="L166" s="3">
        <v>0</v>
      </c>
      <c r="M166" s="3">
        <v>99989.95</v>
      </c>
    </row>
    <row r="167" spans="1:13" x14ac:dyDescent="0.25">
      <c r="A167" s="1" t="s">
        <v>87</v>
      </c>
      <c r="B167" s="1" t="s">
        <v>19</v>
      </c>
      <c r="C167" s="2">
        <v>97</v>
      </c>
      <c r="D167" s="2">
        <v>1</v>
      </c>
      <c r="E167" s="2">
        <v>33</v>
      </c>
      <c r="F167" s="2">
        <v>63</v>
      </c>
      <c r="G167" s="3">
        <v>19682230</v>
      </c>
      <c r="H167" s="3">
        <v>312416.34999999998</v>
      </c>
      <c r="I167" s="3">
        <v>250000</v>
      </c>
      <c r="J167" s="3">
        <v>0</v>
      </c>
      <c r="K167" s="3">
        <v>0</v>
      </c>
      <c r="L167" s="3">
        <v>0</v>
      </c>
      <c r="M167" s="3">
        <v>265392.8</v>
      </c>
    </row>
    <row r="168" spans="1:13" x14ac:dyDescent="0.25">
      <c r="A168" s="1" t="s">
        <v>87</v>
      </c>
      <c r="B168" s="1" t="s">
        <v>22</v>
      </c>
      <c r="C168" s="2">
        <v>13</v>
      </c>
      <c r="D168" s="2">
        <v>0</v>
      </c>
      <c r="E168" s="2">
        <v>8</v>
      </c>
      <c r="F168" s="2">
        <v>5</v>
      </c>
      <c r="G168" s="3">
        <v>1184064.1100000001</v>
      </c>
      <c r="H168" s="3">
        <v>236812.82</v>
      </c>
      <c r="I168" s="3">
        <v>230000</v>
      </c>
      <c r="J168" s="3">
        <v>0</v>
      </c>
      <c r="K168" s="3">
        <v>0</v>
      </c>
      <c r="L168" s="3">
        <v>0</v>
      </c>
      <c r="M168" s="3">
        <v>15166.5</v>
      </c>
    </row>
    <row r="169" spans="1:13" x14ac:dyDescent="0.25">
      <c r="A169" s="1" t="s">
        <v>87</v>
      </c>
      <c r="B169" s="1" t="s">
        <v>21</v>
      </c>
      <c r="C169" s="2">
        <v>10</v>
      </c>
      <c r="D169" s="2">
        <v>0</v>
      </c>
      <c r="E169" s="2">
        <v>3</v>
      </c>
      <c r="F169" s="2">
        <v>7</v>
      </c>
      <c r="G169" s="3">
        <v>8581000.0099999998</v>
      </c>
      <c r="H169" s="3">
        <v>1225857.1399999999</v>
      </c>
      <c r="I169" s="3">
        <v>170000</v>
      </c>
      <c r="J169" s="3">
        <v>0</v>
      </c>
      <c r="K169" s="3">
        <v>0</v>
      </c>
      <c r="L169" s="3">
        <v>0</v>
      </c>
      <c r="M169" s="3">
        <v>124424.5</v>
      </c>
    </row>
    <row r="170" spans="1:13" x14ac:dyDescent="0.25">
      <c r="A170" s="1" t="s">
        <v>87</v>
      </c>
      <c r="B170" s="1" t="s">
        <v>55</v>
      </c>
      <c r="C170" s="2">
        <v>3</v>
      </c>
      <c r="D170" s="2">
        <v>0</v>
      </c>
      <c r="E170" s="2">
        <v>3</v>
      </c>
      <c r="F170" s="2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</row>
    <row r="171" spans="1:13" x14ac:dyDescent="0.25">
      <c r="A171" s="1" t="s">
        <v>87</v>
      </c>
      <c r="B171" s="1" t="s">
        <v>57</v>
      </c>
      <c r="C171" s="2">
        <v>19</v>
      </c>
      <c r="D171" s="2">
        <v>0</v>
      </c>
      <c r="E171" s="2">
        <v>11</v>
      </c>
      <c r="F171" s="2">
        <v>8</v>
      </c>
      <c r="G171" s="3">
        <v>1392000</v>
      </c>
      <c r="H171" s="3">
        <v>174000</v>
      </c>
      <c r="I171" s="3">
        <v>137500</v>
      </c>
      <c r="J171" s="3">
        <v>0</v>
      </c>
      <c r="K171" s="3">
        <v>0</v>
      </c>
      <c r="L171" s="3">
        <v>0</v>
      </c>
      <c r="M171" s="3">
        <v>17790</v>
      </c>
    </row>
    <row r="172" spans="1:13" x14ac:dyDescent="0.25">
      <c r="A172" s="1" t="s">
        <v>87</v>
      </c>
      <c r="B172" s="1" t="s">
        <v>58</v>
      </c>
      <c r="C172" s="2">
        <v>288</v>
      </c>
      <c r="D172" s="2">
        <v>0</v>
      </c>
      <c r="E172" s="2">
        <v>77</v>
      </c>
      <c r="F172" s="2">
        <v>211</v>
      </c>
      <c r="G172" s="3">
        <v>41728412.390000001</v>
      </c>
      <c r="H172" s="3">
        <v>197764.99</v>
      </c>
      <c r="I172" s="3">
        <v>155000</v>
      </c>
      <c r="J172" s="3">
        <v>0</v>
      </c>
      <c r="K172" s="3">
        <v>0</v>
      </c>
      <c r="L172" s="3">
        <v>0</v>
      </c>
      <c r="M172" s="3">
        <v>536955.51</v>
      </c>
    </row>
    <row r="173" spans="1:13" x14ac:dyDescent="0.25">
      <c r="A173" s="1" t="s">
        <v>87</v>
      </c>
      <c r="B173" s="1" t="s">
        <v>59</v>
      </c>
      <c r="C173" s="2">
        <v>66</v>
      </c>
      <c r="D173" s="2">
        <v>2</v>
      </c>
      <c r="E173" s="2">
        <v>34</v>
      </c>
      <c r="F173" s="2">
        <v>30</v>
      </c>
      <c r="G173" s="3">
        <v>2626571.9300000002</v>
      </c>
      <c r="H173" s="3">
        <v>87552.4</v>
      </c>
      <c r="I173" s="3">
        <v>67500</v>
      </c>
      <c r="J173" s="3">
        <v>1998.06</v>
      </c>
      <c r="K173" s="3">
        <v>2951.75</v>
      </c>
      <c r="L173" s="3">
        <v>20.3</v>
      </c>
      <c r="M173" s="3">
        <v>34307.300000000003</v>
      </c>
    </row>
    <row r="174" spans="1:13" x14ac:dyDescent="0.25">
      <c r="A174" s="1" t="s">
        <v>87</v>
      </c>
      <c r="B174" s="1" t="s">
        <v>60</v>
      </c>
      <c r="C174" s="2">
        <v>255</v>
      </c>
      <c r="D174" s="2">
        <v>1</v>
      </c>
      <c r="E174" s="2">
        <v>109</v>
      </c>
      <c r="F174" s="2">
        <v>145</v>
      </c>
      <c r="G174" s="3">
        <v>14922713.93</v>
      </c>
      <c r="H174" s="3">
        <v>102915.27</v>
      </c>
      <c r="I174" s="3">
        <v>52440</v>
      </c>
      <c r="J174" s="3">
        <v>4062.31</v>
      </c>
      <c r="K174" s="3">
        <v>11111.1111</v>
      </c>
      <c r="L174" s="3">
        <v>2.2999999999999998</v>
      </c>
      <c r="M174" s="3">
        <v>187152.32</v>
      </c>
    </row>
    <row r="175" spans="1:13" x14ac:dyDescent="0.25">
      <c r="A175" s="1" t="s">
        <v>87</v>
      </c>
      <c r="B175" s="1" t="s">
        <v>61</v>
      </c>
      <c r="C175" s="2">
        <v>36</v>
      </c>
      <c r="D175" s="2">
        <v>0</v>
      </c>
      <c r="E175" s="2">
        <v>36</v>
      </c>
      <c r="F175" s="2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26137.7</v>
      </c>
    </row>
    <row r="176" spans="1:13" x14ac:dyDescent="0.25">
      <c r="A176" s="1" t="s">
        <v>87</v>
      </c>
      <c r="B176" s="1" t="s">
        <v>88</v>
      </c>
      <c r="C176" s="2">
        <v>2546</v>
      </c>
      <c r="D176" s="2">
        <v>7</v>
      </c>
      <c r="E176" s="2">
        <v>1031</v>
      </c>
      <c r="F176" s="2">
        <v>1508</v>
      </c>
      <c r="G176" s="3">
        <v>328137729.12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3932768.93</v>
      </c>
    </row>
    <row r="177" spans="1:13" x14ac:dyDescent="0.25">
      <c r="A177" s="1" t="s">
        <v>89</v>
      </c>
      <c r="B177" s="1" t="s">
        <v>14</v>
      </c>
      <c r="C177" s="2">
        <v>1080</v>
      </c>
      <c r="D177" s="2">
        <v>1</v>
      </c>
      <c r="E177" s="2">
        <v>434</v>
      </c>
      <c r="F177" s="2">
        <v>645</v>
      </c>
      <c r="G177" s="3">
        <v>118239001.88</v>
      </c>
      <c r="H177" s="3">
        <v>183316.28</v>
      </c>
      <c r="I177" s="3">
        <v>178000</v>
      </c>
      <c r="J177" s="3">
        <v>0</v>
      </c>
      <c r="K177" s="3">
        <v>0</v>
      </c>
      <c r="L177" s="3">
        <v>0</v>
      </c>
      <c r="M177" s="3">
        <v>1367933.11</v>
      </c>
    </row>
    <row r="178" spans="1:13" x14ac:dyDescent="0.25">
      <c r="A178" s="1" t="s">
        <v>89</v>
      </c>
      <c r="B178" s="1" t="s">
        <v>15</v>
      </c>
      <c r="C178" s="2">
        <v>503</v>
      </c>
      <c r="D178" s="2">
        <v>0</v>
      </c>
      <c r="E178" s="2">
        <v>253</v>
      </c>
      <c r="F178" s="2">
        <v>250</v>
      </c>
      <c r="G178" s="3">
        <v>73249279.819999993</v>
      </c>
      <c r="H178" s="3">
        <v>292997.12</v>
      </c>
      <c r="I178" s="3">
        <v>244500</v>
      </c>
      <c r="J178" s="3">
        <v>0</v>
      </c>
      <c r="K178" s="3">
        <v>0</v>
      </c>
      <c r="L178" s="3">
        <v>0</v>
      </c>
      <c r="M178" s="3">
        <v>922771.2</v>
      </c>
    </row>
    <row r="179" spans="1:13" x14ac:dyDescent="0.25">
      <c r="A179" s="1" t="s">
        <v>89</v>
      </c>
      <c r="B179" s="1" t="s">
        <v>16</v>
      </c>
      <c r="C179" s="2">
        <v>39</v>
      </c>
      <c r="D179" s="2">
        <v>0</v>
      </c>
      <c r="E179" s="2">
        <v>16</v>
      </c>
      <c r="F179" s="2">
        <v>23</v>
      </c>
      <c r="G179" s="3">
        <v>604400.87</v>
      </c>
      <c r="H179" s="3">
        <v>26278.3</v>
      </c>
      <c r="I179" s="3">
        <v>15000</v>
      </c>
      <c r="J179" s="3">
        <v>0</v>
      </c>
      <c r="K179" s="3">
        <v>0</v>
      </c>
      <c r="L179" s="3">
        <v>0</v>
      </c>
      <c r="M179" s="3">
        <v>3687.42</v>
      </c>
    </row>
    <row r="180" spans="1:13" x14ac:dyDescent="0.25">
      <c r="A180" s="1" t="s">
        <v>89</v>
      </c>
      <c r="B180" s="1" t="s">
        <v>20</v>
      </c>
      <c r="C180" s="2">
        <v>44</v>
      </c>
      <c r="D180" s="2">
        <v>0</v>
      </c>
      <c r="E180" s="2">
        <v>25</v>
      </c>
      <c r="F180" s="2">
        <v>19</v>
      </c>
      <c r="G180" s="3">
        <v>1020021</v>
      </c>
      <c r="H180" s="3">
        <v>53685.32</v>
      </c>
      <c r="I180" s="3">
        <v>47700</v>
      </c>
      <c r="J180" s="3">
        <v>0</v>
      </c>
      <c r="K180" s="3">
        <v>0</v>
      </c>
      <c r="L180" s="3">
        <v>0</v>
      </c>
      <c r="M180" s="3">
        <v>10031.26</v>
      </c>
    </row>
    <row r="181" spans="1:13" x14ac:dyDescent="0.25">
      <c r="A181" s="1" t="s">
        <v>89</v>
      </c>
      <c r="B181" s="1" t="s">
        <v>17</v>
      </c>
      <c r="C181" s="2">
        <v>39</v>
      </c>
      <c r="D181" s="2">
        <v>0</v>
      </c>
      <c r="E181" s="2">
        <v>11</v>
      </c>
      <c r="F181" s="2">
        <v>28</v>
      </c>
      <c r="G181" s="3">
        <v>3857577.52</v>
      </c>
      <c r="H181" s="3">
        <v>137770.63</v>
      </c>
      <c r="I181" s="3">
        <v>118229.89</v>
      </c>
      <c r="J181" s="3">
        <v>0</v>
      </c>
      <c r="K181" s="3">
        <v>0</v>
      </c>
      <c r="L181" s="3">
        <v>0</v>
      </c>
      <c r="M181" s="3">
        <v>47216.65</v>
      </c>
    </row>
    <row r="182" spans="1:13" x14ac:dyDescent="0.25">
      <c r="A182" s="1" t="s">
        <v>89</v>
      </c>
      <c r="B182" s="1" t="s">
        <v>18</v>
      </c>
      <c r="C182" s="2">
        <v>51</v>
      </c>
      <c r="D182" s="2">
        <v>1</v>
      </c>
      <c r="E182" s="2">
        <v>20</v>
      </c>
      <c r="F182" s="2">
        <v>30</v>
      </c>
      <c r="G182" s="3">
        <v>3593172.92</v>
      </c>
      <c r="H182" s="3">
        <v>119772.43</v>
      </c>
      <c r="I182" s="3">
        <v>85000</v>
      </c>
      <c r="J182" s="3">
        <v>0</v>
      </c>
      <c r="K182" s="3">
        <v>0</v>
      </c>
      <c r="L182" s="3">
        <v>0</v>
      </c>
      <c r="M182" s="3">
        <v>45036.51</v>
      </c>
    </row>
    <row r="183" spans="1:13" x14ac:dyDescent="0.25">
      <c r="A183" s="1" t="s">
        <v>89</v>
      </c>
      <c r="B183" s="1" t="s">
        <v>19</v>
      </c>
      <c r="C183" s="2">
        <v>99</v>
      </c>
      <c r="D183" s="2">
        <v>1</v>
      </c>
      <c r="E183" s="2">
        <v>34</v>
      </c>
      <c r="F183" s="2">
        <v>64</v>
      </c>
      <c r="G183" s="3">
        <v>22958037.350000001</v>
      </c>
      <c r="H183" s="3">
        <v>358719.33</v>
      </c>
      <c r="I183" s="3">
        <v>213750</v>
      </c>
      <c r="J183" s="3">
        <v>0</v>
      </c>
      <c r="K183" s="3">
        <v>0</v>
      </c>
      <c r="L183" s="3">
        <v>0</v>
      </c>
      <c r="M183" s="3">
        <v>192495.1</v>
      </c>
    </row>
    <row r="184" spans="1:13" x14ac:dyDescent="0.25">
      <c r="A184" s="1" t="s">
        <v>89</v>
      </c>
      <c r="B184" s="1" t="s">
        <v>22</v>
      </c>
      <c r="C184" s="2">
        <v>10</v>
      </c>
      <c r="D184" s="2">
        <v>0</v>
      </c>
      <c r="E184" s="2">
        <v>5</v>
      </c>
      <c r="F184" s="2">
        <v>5</v>
      </c>
      <c r="G184" s="3">
        <v>1372300</v>
      </c>
      <c r="H184" s="3">
        <v>274460</v>
      </c>
      <c r="I184" s="3">
        <v>275000</v>
      </c>
      <c r="J184" s="3">
        <v>0</v>
      </c>
      <c r="K184" s="3">
        <v>0</v>
      </c>
      <c r="L184" s="3">
        <v>0</v>
      </c>
      <c r="M184" s="3">
        <v>19898.349999999999</v>
      </c>
    </row>
    <row r="185" spans="1:13" x14ac:dyDescent="0.25">
      <c r="A185" s="1" t="s">
        <v>89</v>
      </c>
      <c r="B185" s="1" t="s">
        <v>21</v>
      </c>
      <c r="C185" s="2">
        <v>5</v>
      </c>
      <c r="D185" s="2">
        <v>0</v>
      </c>
      <c r="E185" s="2">
        <v>3</v>
      </c>
      <c r="F185" s="2">
        <v>2</v>
      </c>
      <c r="G185" s="3">
        <v>1440000</v>
      </c>
      <c r="H185" s="3">
        <v>720000</v>
      </c>
      <c r="I185" s="3">
        <v>720000</v>
      </c>
      <c r="J185" s="3">
        <v>0</v>
      </c>
      <c r="K185" s="3">
        <v>0</v>
      </c>
      <c r="L185" s="3">
        <v>0</v>
      </c>
      <c r="M185" s="3">
        <v>6380</v>
      </c>
    </row>
    <row r="186" spans="1:13" x14ac:dyDescent="0.25">
      <c r="A186" s="1" t="s">
        <v>89</v>
      </c>
      <c r="B186" s="1" t="s">
        <v>57</v>
      </c>
      <c r="C186" s="2">
        <v>13</v>
      </c>
      <c r="D186" s="2">
        <v>0</v>
      </c>
      <c r="E186" s="2">
        <v>8</v>
      </c>
      <c r="F186" s="2">
        <v>5</v>
      </c>
      <c r="G186" s="3">
        <v>1816200</v>
      </c>
      <c r="H186" s="3">
        <v>363240</v>
      </c>
      <c r="I186" s="3">
        <v>250000</v>
      </c>
      <c r="J186" s="3">
        <v>0</v>
      </c>
      <c r="K186" s="3">
        <v>0</v>
      </c>
      <c r="L186" s="3">
        <v>0</v>
      </c>
      <c r="M186" s="3">
        <v>26334.91</v>
      </c>
    </row>
    <row r="187" spans="1:13" x14ac:dyDescent="0.25">
      <c r="A187" s="1" t="s">
        <v>89</v>
      </c>
      <c r="B187" s="1" t="s">
        <v>58</v>
      </c>
      <c r="C187" s="2">
        <v>301</v>
      </c>
      <c r="D187" s="2">
        <v>0</v>
      </c>
      <c r="E187" s="2">
        <v>92</v>
      </c>
      <c r="F187" s="2">
        <v>209</v>
      </c>
      <c r="G187" s="3">
        <v>59551629.039999999</v>
      </c>
      <c r="H187" s="3">
        <v>284936.02</v>
      </c>
      <c r="I187" s="3">
        <v>205000</v>
      </c>
      <c r="J187" s="3">
        <v>0</v>
      </c>
      <c r="K187" s="3">
        <v>0</v>
      </c>
      <c r="L187" s="3">
        <v>0</v>
      </c>
      <c r="M187" s="3">
        <v>759400</v>
      </c>
    </row>
    <row r="188" spans="1:13" x14ac:dyDescent="0.25">
      <c r="A188" s="1" t="s">
        <v>89</v>
      </c>
      <c r="B188" s="1" t="s">
        <v>59</v>
      </c>
      <c r="C188" s="2">
        <v>69</v>
      </c>
      <c r="D188" s="2">
        <v>0</v>
      </c>
      <c r="E188" s="2">
        <v>28</v>
      </c>
      <c r="F188" s="2">
        <v>41</v>
      </c>
      <c r="G188" s="3">
        <v>6741813.1600000001</v>
      </c>
      <c r="H188" s="3">
        <v>164434.47</v>
      </c>
      <c r="I188" s="3">
        <v>30000</v>
      </c>
      <c r="J188" s="3">
        <v>2502.65</v>
      </c>
      <c r="K188" s="3">
        <v>1875</v>
      </c>
      <c r="L188" s="3">
        <v>16.8</v>
      </c>
      <c r="M188" s="3">
        <v>27043.24</v>
      </c>
    </row>
    <row r="189" spans="1:13" x14ac:dyDescent="0.25">
      <c r="A189" s="1" t="s">
        <v>89</v>
      </c>
      <c r="B189" s="1" t="s">
        <v>60</v>
      </c>
      <c r="C189" s="2">
        <v>167</v>
      </c>
      <c r="D189" s="2">
        <v>2</v>
      </c>
      <c r="E189" s="2">
        <v>65</v>
      </c>
      <c r="F189" s="2">
        <v>100</v>
      </c>
      <c r="G189" s="3">
        <v>4765374.91</v>
      </c>
      <c r="H189" s="3">
        <v>47653.75</v>
      </c>
      <c r="I189" s="3">
        <v>23250</v>
      </c>
      <c r="J189" s="3">
        <v>3564.29</v>
      </c>
      <c r="K189" s="3">
        <v>5727.23</v>
      </c>
      <c r="L189" s="3">
        <v>3.4</v>
      </c>
      <c r="M189" s="3">
        <v>64279.519999999997</v>
      </c>
    </row>
    <row r="190" spans="1:13" x14ac:dyDescent="0.25">
      <c r="A190" s="1" t="s">
        <v>89</v>
      </c>
      <c r="B190" s="1" t="s">
        <v>61</v>
      </c>
      <c r="C190" s="2">
        <v>29</v>
      </c>
      <c r="D190" s="2">
        <v>0</v>
      </c>
      <c r="E190" s="2">
        <v>29</v>
      </c>
      <c r="F190" s="2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7330.42</v>
      </c>
    </row>
    <row r="191" spans="1:13" x14ac:dyDescent="0.25">
      <c r="A191" s="1" t="s">
        <v>89</v>
      </c>
      <c r="B191" s="1" t="s">
        <v>90</v>
      </c>
      <c r="C191" s="2">
        <v>2449</v>
      </c>
      <c r="D191" s="2">
        <v>5</v>
      </c>
      <c r="E191" s="2">
        <v>1023</v>
      </c>
      <c r="F191" s="2">
        <v>1421</v>
      </c>
      <c r="G191" s="3">
        <v>299208808.47000003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3499837.69</v>
      </c>
    </row>
    <row r="192" spans="1:13" x14ac:dyDescent="0.25">
      <c r="A192" s="1" t="s">
        <v>91</v>
      </c>
      <c r="B192" s="1" t="s">
        <v>14</v>
      </c>
      <c r="C192" s="2">
        <v>1389</v>
      </c>
      <c r="D192" s="2">
        <v>3</v>
      </c>
      <c r="E192" s="2">
        <v>502</v>
      </c>
      <c r="F192" s="2">
        <v>884</v>
      </c>
      <c r="G192" s="3">
        <v>209539175.02000001</v>
      </c>
      <c r="H192" s="3">
        <v>237035.27</v>
      </c>
      <c r="I192" s="3">
        <v>185000</v>
      </c>
      <c r="J192" s="3">
        <v>0</v>
      </c>
      <c r="K192" s="3">
        <v>0</v>
      </c>
      <c r="L192" s="3">
        <v>0</v>
      </c>
      <c r="M192" s="3">
        <v>2536692.06</v>
      </c>
    </row>
    <row r="193" spans="1:13" x14ac:dyDescent="0.25">
      <c r="A193" s="1" t="s">
        <v>91</v>
      </c>
      <c r="B193" s="1" t="s">
        <v>15</v>
      </c>
      <c r="C193" s="2">
        <v>606</v>
      </c>
      <c r="D193" s="2">
        <v>0</v>
      </c>
      <c r="E193" s="2">
        <v>315</v>
      </c>
      <c r="F193" s="2">
        <v>291</v>
      </c>
      <c r="G193" s="3">
        <v>114251363.73999999</v>
      </c>
      <c r="H193" s="3">
        <v>392616.37</v>
      </c>
      <c r="I193" s="3">
        <v>305000</v>
      </c>
      <c r="J193" s="3">
        <v>0</v>
      </c>
      <c r="K193" s="3">
        <v>0</v>
      </c>
      <c r="L193" s="3">
        <v>0</v>
      </c>
      <c r="M193" s="3">
        <v>1474665.36</v>
      </c>
    </row>
    <row r="194" spans="1:13" x14ac:dyDescent="0.25">
      <c r="A194" s="1" t="s">
        <v>91</v>
      </c>
      <c r="B194" s="1" t="s">
        <v>16</v>
      </c>
      <c r="C194" s="2">
        <v>68</v>
      </c>
      <c r="D194" s="2">
        <v>0</v>
      </c>
      <c r="E194" s="2">
        <v>18</v>
      </c>
      <c r="F194" s="2">
        <v>50</v>
      </c>
      <c r="G194" s="3">
        <v>1717880.4</v>
      </c>
      <c r="H194" s="3">
        <v>34357.61</v>
      </c>
      <c r="I194" s="3">
        <v>30250</v>
      </c>
      <c r="J194" s="3">
        <v>0</v>
      </c>
      <c r="K194" s="3">
        <v>0</v>
      </c>
      <c r="L194" s="3">
        <v>0</v>
      </c>
      <c r="M194" s="3">
        <v>10784.78</v>
      </c>
    </row>
    <row r="195" spans="1:13" x14ac:dyDescent="0.25">
      <c r="A195" s="1" t="s">
        <v>91</v>
      </c>
      <c r="B195" s="1" t="s">
        <v>20</v>
      </c>
      <c r="C195" s="2">
        <v>65</v>
      </c>
      <c r="D195" s="2">
        <v>0</v>
      </c>
      <c r="E195" s="2">
        <v>25</v>
      </c>
      <c r="F195" s="2">
        <v>40</v>
      </c>
      <c r="G195" s="3">
        <v>2810347.35</v>
      </c>
      <c r="H195" s="3">
        <v>70258.679999999993</v>
      </c>
      <c r="I195" s="3">
        <v>62500</v>
      </c>
      <c r="J195" s="3">
        <v>0</v>
      </c>
      <c r="K195" s="3">
        <v>0</v>
      </c>
      <c r="L195" s="3">
        <v>0</v>
      </c>
      <c r="M195" s="3">
        <v>23830.6</v>
      </c>
    </row>
    <row r="196" spans="1:13" x14ac:dyDescent="0.25">
      <c r="A196" s="1" t="s">
        <v>91</v>
      </c>
      <c r="B196" s="1" t="s">
        <v>17</v>
      </c>
      <c r="C196" s="2">
        <v>25</v>
      </c>
      <c r="D196" s="2">
        <v>0</v>
      </c>
      <c r="E196" s="2">
        <v>8</v>
      </c>
      <c r="F196" s="2">
        <v>17</v>
      </c>
      <c r="G196" s="3">
        <v>1833150</v>
      </c>
      <c r="H196" s="3">
        <v>107832.35</v>
      </c>
      <c r="I196" s="3">
        <v>79900</v>
      </c>
      <c r="J196" s="3">
        <v>0</v>
      </c>
      <c r="K196" s="3">
        <v>0</v>
      </c>
      <c r="L196" s="3">
        <v>0</v>
      </c>
      <c r="M196" s="3">
        <v>20169.13</v>
      </c>
    </row>
    <row r="197" spans="1:13" x14ac:dyDescent="0.25">
      <c r="A197" s="1" t="s">
        <v>91</v>
      </c>
      <c r="B197" s="1" t="s">
        <v>18</v>
      </c>
      <c r="C197" s="2">
        <v>30</v>
      </c>
      <c r="D197" s="2">
        <v>0</v>
      </c>
      <c r="E197" s="2">
        <v>16</v>
      </c>
      <c r="F197" s="2">
        <v>14</v>
      </c>
      <c r="G197" s="3">
        <v>4199470</v>
      </c>
      <c r="H197" s="3">
        <v>299962.14</v>
      </c>
      <c r="I197" s="3">
        <v>125000</v>
      </c>
      <c r="J197" s="3">
        <v>0</v>
      </c>
      <c r="K197" s="3">
        <v>0</v>
      </c>
      <c r="L197" s="3">
        <v>0</v>
      </c>
      <c r="M197" s="3">
        <v>57092.33</v>
      </c>
    </row>
    <row r="198" spans="1:13" x14ac:dyDescent="0.25">
      <c r="A198" s="1" t="s">
        <v>91</v>
      </c>
      <c r="B198" s="1" t="s">
        <v>19</v>
      </c>
      <c r="C198" s="2">
        <v>150</v>
      </c>
      <c r="D198" s="2">
        <v>1</v>
      </c>
      <c r="E198" s="2">
        <v>51</v>
      </c>
      <c r="F198" s="2">
        <v>98</v>
      </c>
      <c r="G198" s="3">
        <v>31336340.350000001</v>
      </c>
      <c r="H198" s="3">
        <v>319758.58</v>
      </c>
      <c r="I198" s="3">
        <v>165000</v>
      </c>
      <c r="J198" s="3">
        <v>0</v>
      </c>
      <c r="K198" s="3">
        <v>0</v>
      </c>
      <c r="L198" s="3">
        <v>0</v>
      </c>
      <c r="M198" s="3">
        <v>407631.42</v>
      </c>
    </row>
    <row r="199" spans="1:13" x14ac:dyDescent="0.25">
      <c r="A199" s="1" t="s">
        <v>91</v>
      </c>
      <c r="B199" s="1" t="s">
        <v>22</v>
      </c>
      <c r="C199" s="2">
        <v>23</v>
      </c>
      <c r="D199" s="2">
        <v>0</v>
      </c>
      <c r="E199" s="2">
        <v>7</v>
      </c>
      <c r="F199" s="2">
        <v>16</v>
      </c>
      <c r="G199" s="3">
        <v>3299370</v>
      </c>
      <c r="H199" s="3">
        <v>206210.62</v>
      </c>
      <c r="I199" s="3">
        <v>111500</v>
      </c>
      <c r="J199" s="3">
        <v>0</v>
      </c>
      <c r="K199" s="3">
        <v>0</v>
      </c>
      <c r="L199" s="3">
        <v>0</v>
      </c>
      <c r="M199" s="3">
        <v>44865.9</v>
      </c>
    </row>
    <row r="200" spans="1:13" x14ac:dyDescent="0.25">
      <c r="A200" s="1" t="s">
        <v>91</v>
      </c>
      <c r="B200" s="1" t="s">
        <v>21</v>
      </c>
      <c r="C200" s="2">
        <v>8</v>
      </c>
      <c r="D200" s="2">
        <v>0</v>
      </c>
      <c r="E200" s="2">
        <v>5</v>
      </c>
      <c r="F200" s="2">
        <v>3</v>
      </c>
      <c r="G200" s="3">
        <v>2713000</v>
      </c>
      <c r="H200" s="3">
        <v>904333.33</v>
      </c>
      <c r="I200" s="3">
        <v>450000</v>
      </c>
      <c r="J200" s="3">
        <v>0</v>
      </c>
      <c r="K200" s="3">
        <v>0</v>
      </c>
      <c r="L200" s="3">
        <v>0</v>
      </c>
      <c r="M200" s="3">
        <v>19908.5</v>
      </c>
    </row>
    <row r="201" spans="1:13" x14ac:dyDescent="0.25">
      <c r="A201" s="1" t="s">
        <v>91</v>
      </c>
      <c r="B201" s="1" t="s">
        <v>56</v>
      </c>
      <c r="C201" s="2">
        <v>1</v>
      </c>
      <c r="D201" s="2">
        <v>0</v>
      </c>
      <c r="E201" s="2">
        <v>1</v>
      </c>
      <c r="F201" s="2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</row>
    <row r="202" spans="1:13" x14ac:dyDescent="0.25">
      <c r="A202" s="1" t="s">
        <v>91</v>
      </c>
      <c r="B202" s="1" t="s">
        <v>57</v>
      </c>
      <c r="C202" s="2">
        <v>23</v>
      </c>
      <c r="D202" s="2">
        <v>0</v>
      </c>
      <c r="E202" s="2">
        <v>13</v>
      </c>
      <c r="F202" s="2">
        <v>10</v>
      </c>
      <c r="G202" s="3">
        <v>3841800</v>
      </c>
      <c r="H202" s="3">
        <v>384180</v>
      </c>
      <c r="I202" s="3">
        <v>390500</v>
      </c>
      <c r="J202" s="3">
        <v>0</v>
      </c>
      <c r="K202" s="3">
        <v>0</v>
      </c>
      <c r="L202" s="3">
        <v>0</v>
      </c>
      <c r="M202" s="3">
        <v>54530.95</v>
      </c>
    </row>
    <row r="203" spans="1:13" x14ac:dyDescent="0.25">
      <c r="A203" s="1" t="s">
        <v>91</v>
      </c>
      <c r="B203" s="1" t="s">
        <v>58</v>
      </c>
      <c r="C203" s="2">
        <v>363</v>
      </c>
      <c r="D203" s="2">
        <v>0</v>
      </c>
      <c r="E203" s="2">
        <v>83</v>
      </c>
      <c r="F203" s="2">
        <v>280</v>
      </c>
      <c r="G203" s="3">
        <v>62607964.789999999</v>
      </c>
      <c r="H203" s="3">
        <v>223599.87</v>
      </c>
      <c r="I203" s="3">
        <v>162800</v>
      </c>
      <c r="J203" s="3">
        <v>0</v>
      </c>
      <c r="K203" s="3">
        <v>0</v>
      </c>
      <c r="L203" s="3">
        <v>0</v>
      </c>
      <c r="M203" s="3">
        <v>805047.93</v>
      </c>
    </row>
    <row r="204" spans="1:13" x14ac:dyDescent="0.25">
      <c r="A204" s="1" t="s">
        <v>91</v>
      </c>
      <c r="B204" s="1" t="s">
        <v>59</v>
      </c>
      <c r="C204" s="2">
        <v>53</v>
      </c>
      <c r="D204" s="2">
        <v>0</v>
      </c>
      <c r="E204" s="2">
        <v>26</v>
      </c>
      <c r="F204" s="2">
        <v>27</v>
      </c>
      <c r="G204" s="3">
        <v>5241017.08</v>
      </c>
      <c r="H204" s="3">
        <v>194111.74</v>
      </c>
      <c r="I204" s="3">
        <v>50000</v>
      </c>
      <c r="J204" s="3">
        <v>3828.43</v>
      </c>
      <c r="K204" s="3">
        <v>2841.21</v>
      </c>
      <c r="L204" s="3">
        <v>21.49</v>
      </c>
      <c r="M204" s="3">
        <v>23569.75</v>
      </c>
    </row>
    <row r="205" spans="1:13" x14ac:dyDescent="0.25">
      <c r="A205" s="1" t="s">
        <v>91</v>
      </c>
      <c r="B205" s="1" t="s">
        <v>60</v>
      </c>
      <c r="C205" s="2">
        <v>289</v>
      </c>
      <c r="D205" s="2">
        <v>5</v>
      </c>
      <c r="E205" s="2">
        <v>121</v>
      </c>
      <c r="F205" s="2">
        <v>163</v>
      </c>
      <c r="G205" s="3">
        <v>14596916.539999999</v>
      </c>
      <c r="H205" s="3">
        <v>89551.64</v>
      </c>
      <c r="I205" s="3">
        <v>45500</v>
      </c>
      <c r="J205" s="3">
        <v>3523.38</v>
      </c>
      <c r="K205" s="3">
        <v>5365.8536999999997</v>
      </c>
      <c r="L205" s="3">
        <v>9</v>
      </c>
      <c r="M205" s="3">
        <v>197833.13</v>
      </c>
    </row>
    <row r="206" spans="1:13" x14ac:dyDescent="0.25">
      <c r="A206" s="1" t="s">
        <v>91</v>
      </c>
      <c r="B206" s="1" t="s">
        <v>61</v>
      </c>
      <c r="C206" s="2">
        <v>706</v>
      </c>
      <c r="D206" s="2">
        <v>0</v>
      </c>
      <c r="E206" s="2">
        <v>706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14621.1</v>
      </c>
    </row>
    <row r="207" spans="1:13" x14ac:dyDescent="0.25">
      <c r="A207" s="1" t="s">
        <v>91</v>
      </c>
      <c r="B207" s="1" t="s">
        <v>92</v>
      </c>
      <c r="C207" s="2">
        <v>3799</v>
      </c>
      <c r="D207" s="2">
        <v>9</v>
      </c>
      <c r="E207" s="2">
        <v>1897</v>
      </c>
      <c r="F207" s="2">
        <v>1893</v>
      </c>
      <c r="G207" s="3">
        <v>457987795.26999998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5691242.9400000004</v>
      </c>
    </row>
    <row r="208" spans="1:13" x14ac:dyDescent="0.25">
      <c r="A208" s="1" t="s">
        <v>93</v>
      </c>
      <c r="B208" s="1" t="s">
        <v>14</v>
      </c>
      <c r="C208" s="2">
        <v>13751</v>
      </c>
      <c r="D208" s="2">
        <v>23</v>
      </c>
      <c r="E208" s="2">
        <v>5313</v>
      </c>
      <c r="F208" s="2">
        <v>8415</v>
      </c>
      <c r="G208" s="3">
        <v>2010897820.3900001</v>
      </c>
      <c r="H208" s="3">
        <v>238965.87</v>
      </c>
      <c r="I208" s="3">
        <v>205000</v>
      </c>
      <c r="J208" s="3">
        <v>0</v>
      </c>
      <c r="K208" s="3">
        <v>0</v>
      </c>
      <c r="L208" s="3">
        <v>0</v>
      </c>
      <c r="M208" s="3">
        <v>23103594.920000002</v>
      </c>
    </row>
    <row r="209" spans="1:13" x14ac:dyDescent="0.25">
      <c r="A209" s="1" t="s">
        <v>93</v>
      </c>
      <c r="B209" s="1" t="s">
        <v>15</v>
      </c>
      <c r="C209" s="2">
        <v>4768</v>
      </c>
      <c r="D209" s="2">
        <v>6</v>
      </c>
      <c r="E209" s="2">
        <v>2354</v>
      </c>
      <c r="F209" s="2">
        <v>2408</v>
      </c>
      <c r="G209" s="3">
        <v>721766445.92999995</v>
      </c>
      <c r="H209" s="3">
        <v>299736.90000000002</v>
      </c>
      <c r="I209" s="3">
        <v>240000</v>
      </c>
      <c r="J209" s="3">
        <v>0</v>
      </c>
      <c r="K209" s="3">
        <v>0</v>
      </c>
      <c r="L209" s="3">
        <v>0</v>
      </c>
      <c r="M209" s="3">
        <v>8651131.6600000001</v>
      </c>
    </row>
    <row r="210" spans="1:13" x14ac:dyDescent="0.25">
      <c r="A210" s="1" t="s">
        <v>93</v>
      </c>
      <c r="B210" s="1" t="s">
        <v>16</v>
      </c>
      <c r="C210" s="2">
        <v>561</v>
      </c>
      <c r="D210" s="2">
        <v>0</v>
      </c>
      <c r="E210" s="2">
        <v>173</v>
      </c>
      <c r="F210" s="2">
        <v>388</v>
      </c>
      <c r="G210" s="3">
        <v>13191310.300000001</v>
      </c>
      <c r="H210" s="3">
        <v>33998.22</v>
      </c>
      <c r="I210" s="3">
        <v>25000</v>
      </c>
      <c r="J210" s="3">
        <v>0</v>
      </c>
      <c r="K210" s="3">
        <v>0</v>
      </c>
      <c r="L210" s="3">
        <v>0</v>
      </c>
      <c r="M210" s="3">
        <v>84490.97</v>
      </c>
    </row>
    <row r="211" spans="1:13" x14ac:dyDescent="0.25">
      <c r="A211" s="1" t="s">
        <v>93</v>
      </c>
      <c r="B211" s="1" t="s">
        <v>20</v>
      </c>
      <c r="C211" s="2">
        <v>748</v>
      </c>
      <c r="D211" s="2">
        <v>1</v>
      </c>
      <c r="E211" s="2">
        <v>329</v>
      </c>
      <c r="F211" s="2">
        <v>418</v>
      </c>
      <c r="G211" s="3">
        <v>34874788.520000003</v>
      </c>
      <c r="H211" s="3">
        <v>83432.509999999995</v>
      </c>
      <c r="I211" s="3">
        <v>70500</v>
      </c>
      <c r="J211" s="3">
        <v>0</v>
      </c>
      <c r="K211" s="3">
        <v>0</v>
      </c>
      <c r="L211" s="3">
        <v>0</v>
      </c>
      <c r="M211" s="3">
        <v>311173.48</v>
      </c>
    </row>
    <row r="212" spans="1:13" x14ac:dyDescent="0.25">
      <c r="A212" s="1" t="s">
        <v>93</v>
      </c>
      <c r="B212" s="1" t="s">
        <v>17</v>
      </c>
      <c r="C212" s="2">
        <v>952</v>
      </c>
      <c r="D212" s="2">
        <v>1</v>
      </c>
      <c r="E212" s="2">
        <v>473</v>
      </c>
      <c r="F212" s="2">
        <v>478</v>
      </c>
      <c r="G212" s="3">
        <v>85774297.329999998</v>
      </c>
      <c r="H212" s="3">
        <v>179444.14</v>
      </c>
      <c r="I212" s="3">
        <v>145000</v>
      </c>
      <c r="J212" s="3">
        <v>0</v>
      </c>
      <c r="K212" s="3">
        <v>0</v>
      </c>
      <c r="L212" s="3">
        <v>0</v>
      </c>
      <c r="M212" s="3">
        <v>1190638.71</v>
      </c>
    </row>
    <row r="213" spans="1:13" x14ac:dyDescent="0.25">
      <c r="A213" s="1" t="s">
        <v>93</v>
      </c>
      <c r="B213" s="1" t="s">
        <v>18</v>
      </c>
      <c r="C213" s="2">
        <v>499</v>
      </c>
      <c r="D213" s="2">
        <v>2</v>
      </c>
      <c r="E213" s="2">
        <v>250</v>
      </c>
      <c r="F213" s="2">
        <v>247</v>
      </c>
      <c r="G213" s="3">
        <v>38847933.020000003</v>
      </c>
      <c r="H213" s="3">
        <v>157279.07999999999</v>
      </c>
      <c r="I213" s="3">
        <v>95000</v>
      </c>
      <c r="J213" s="3">
        <v>0</v>
      </c>
      <c r="K213" s="3">
        <v>0</v>
      </c>
      <c r="L213" s="3">
        <v>0</v>
      </c>
      <c r="M213" s="3">
        <v>510848.64</v>
      </c>
    </row>
    <row r="214" spans="1:13" x14ac:dyDescent="0.25">
      <c r="A214" s="1" t="s">
        <v>93</v>
      </c>
      <c r="B214" s="1" t="s">
        <v>19</v>
      </c>
      <c r="C214" s="2">
        <v>1206</v>
      </c>
      <c r="D214" s="2">
        <v>28</v>
      </c>
      <c r="E214" s="2">
        <v>492</v>
      </c>
      <c r="F214" s="2">
        <v>686</v>
      </c>
      <c r="G214" s="3">
        <v>337728890.24000001</v>
      </c>
      <c r="H214" s="3">
        <v>492316.17</v>
      </c>
      <c r="I214" s="3">
        <v>234000</v>
      </c>
      <c r="J214" s="3">
        <v>0</v>
      </c>
      <c r="K214" s="3">
        <v>0</v>
      </c>
      <c r="L214" s="3">
        <v>0</v>
      </c>
      <c r="M214" s="3">
        <v>4143950.55</v>
      </c>
    </row>
    <row r="215" spans="1:13" x14ac:dyDescent="0.25">
      <c r="A215" s="1" t="s">
        <v>93</v>
      </c>
      <c r="B215" s="1" t="s">
        <v>22</v>
      </c>
      <c r="C215" s="2">
        <v>149</v>
      </c>
      <c r="D215" s="2">
        <v>0</v>
      </c>
      <c r="E215" s="2">
        <v>61</v>
      </c>
      <c r="F215" s="2">
        <v>88</v>
      </c>
      <c r="G215" s="3">
        <v>23339382.25</v>
      </c>
      <c r="H215" s="3">
        <v>265220.25</v>
      </c>
      <c r="I215" s="3">
        <v>180300</v>
      </c>
      <c r="J215" s="3">
        <v>0</v>
      </c>
      <c r="K215" s="3">
        <v>0</v>
      </c>
      <c r="L215" s="3">
        <v>0</v>
      </c>
      <c r="M215" s="3">
        <v>322698.78000000003</v>
      </c>
    </row>
    <row r="216" spans="1:13" x14ac:dyDescent="0.25">
      <c r="A216" s="1" t="s">
        <v>93</v>
      </c>
      <c r="B216" s="1" t="s">
        <v>21</v>
      </c>
      <c r="C216" s="2">
        <v>59</v>
      </c>
      <c r="D216" s="2">
        <v>0</v>
      </c>
      <c r="E216" s="2">
        <v>30</v>
      </c>
      <c r="F216" s="2">
        <v>29</v>
      </c>
      <c r="G216" s="3">
        <v>38093716.009999998</v>
      </c>
      <c r="H216" s="3">
        <v>1313576.4099999999</v>
      </c>
      <c r="I216" s="3">
        <v>742000</v>
      </c>
      <c r="J216" s="3">
        <v>0</v>
      </c>
      <c r="K216" s="3">
        <v>0</v>
      </c>
      <c r="L216" s="3">
        <v>0</v>
      </c>
      <c r="M216" s="3">
        <v>513159.59</v>
      </c>
    </row>
    <row r="217" spans="1:13" x14ac:dyDescent="0.25">
      <c r="A217" s="1" t="s">
        <v>93</v>
      </c>
      <c r="B217" s="1" t="s">
        <v>55</v>
      </c>
      <c r="C217" s="2">
        <v>9</v>
      </c>
      <c r="D217" s="2">
        <v>0</v>
      </c>
      <c r="E217" s="2">
        <v>9</v>
      </c>
      <c r="F217" s="2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0.15</v>
      </c>
    </row>
    <row r="218" spans="1:13" x14ac:dyDescent="0.25">
      <c r="A218" s="1" t="s">
        <v>93</v>
      </c>
      <c r="B218" s="1" t="s">
        <v>56</v>
      </c>
      <c r="C218" s="2">
        <v>12</v>
      </c>
      <c r="D218" s="2">
        <v>0</v>
      </c>
      <c r="E218" s="2">
        <v>11</v>
      </c>
      <c r="F218" s="2">
        <v>1</v>
      </c>
      <c r="G218" s="3">
        <v>100000</v>
      </c>
      <c r="H218" s="3">
        <v>100000</v>
      </c>
      <c r="I218" s="3">
        <v>100000</v>
      </c>
      <c r="J218" s="3">
        <v>0</v>
      </c>
      <c r="K218" s="3">
        <v>0</v>
      </c>
      <c r="L218" s="3">
        <v>0</v>
      </c>
      <c r="M218" s="3">
        <v>1522.51</v>
      </c>
    </row>
    <row r="219" spans="1:13" x14ac:dyDescent="0.25">
      <c r="A219" s="1" t="s">
        <v>93</v>
      </c>
      <c r="B219" s="1" t="s">
        <v>57</v>
      </c>
      <c r="C219" s="2">
        <v>323</v>
      </c>
      <c r="D219" s="2">
        <v>0</v>
      </c>
      <c r="E219" s="2">
        <v>186</v>
      </c>
      <c r="F219" s="2">
        <v>137</v>
      </c>
      <c r="G219" s="3">
        <v>38105736.359999999</v>
      </c>
      <c r="H219" s="3">
        <v>278144.06</v>
      </c>
      <c r="I219" s="3">
        <v>187000</v>
      </c>
      <c r="J219" s="3">
        <v>0</v>
      </c>
      <c r="K219" s="3">
        <v>0</v>
      </c>
      <c r="L219" s="3">
        <v>0</v>
      </c>
      <c r="M219" s="3">
        <v>430966.07</v>
      </c>
    </row>
    <row r="220" spans="1:13" x14ac:dyDescent="0.25">
      <c r="A220" s="1" t="s">
        <v>93</v>
      </c>
      <c r="B220" s="1" t="s">
        <v>58</v>
      </c>
      <c r="C220" s="2">
        <v>2943</v>
      </c>
      <c r="D220" s="2">
        <v>4</v>
      </c>
      <c r="E220" s="2">
        <v>838</v>
      </c>
      <c r="F220" s="2">
        <v>2101</v>
      </c>
      <c r="G220" s="3">
        <v>452016824.72000003</v>
      </c>
      <c r="H220" s="3">
        <v>215143.66</v>
      </c>
      <c r="I220" s="3">
        <v>180000</v>
      </c>
      <c r="J220" s="3">
        <v>0</v>
      </c>
      <c r="K220" s="3">
        <v>0</v>
      </c>
      <c r="L220" s="3">
        <v>0</v>
      </c>
      <c r="M220" s="3">
        <v>5677698.7000000002</v>
      </c>
    </row>
    <row r="221" spans="1:13" x14ac:dyDescent="0.25">
      <c r="A221" s="1" t="s">
        <v>93</v>
      </c>
      <c r="B221" s="1" t="s">
        <v>59</v>
      </c>
      <c r="C221" s="2">
        <v>614</v>
      </c>
      <c r="D221" s="2">
        <v>2</v>
      </c>
      <c r="E221" s="2">
        <v>303</v>
      </c>
      <c r="F221" s="2">
        <v>309</v>
      </c>
      <c r="G221" s="3">
        <v>31794266.690000001</v>
      </c>
      <c r="H221" s="3">
        <v>102894.07</v>
      </c>
      <c r="I221" s="3">
        <v>44000</v>
      </c>
      <c r="J221" s="3">
        <v>1992.44</v>
      </c>
      <c r="K221" s="3">
        <v>1859.5041000000001</v>
      </c>
      <c r="L221" s="3">
        <v>20.399999999999999</v>
      </c>
      <c r="M221" s="3">
        <v>307141.96999999997</v>
      </c>
    </row>
    <row r="222" spans="1:13" x14ac:dyDescent="0.25">
      <c r="A222" s="1" t="s">
        <v>93</v>
      </c>
      <c r="B222" s="1" t="s">
        <v>60</v>
      </c>
      <c r="C222" s="2">
        <v>2441</v>
      </c>
      <c r="D222" s="2">
        <v>26</v>
      </c>
      <c r="E222" s="2">
        <v>1045</v>
      </c>
      <c r="F222" s="2">
        <v>1370</v>
      </c>
      <c r="G222" s="3">
        <v>150709409.94</v>
      </c>
      <c r="H222" s="3">
        <v>110006.87</v>
      </c>
      <c r="I222" s="3">
        <v>50000</v>
      </c>
      <c r="J222" s="3">
        <v>5124.43</v>
      </c>
      <c r="K222" s="3">
        <v>7352.9412000000002</v>
      </c>
      <c r="L222" s="3">
        <v>5</v>
      </c>
      <c r="M222" s="3">
        <v>1834013.32</v>
      </c>
    </row>
    <row r="223" spans="1:13" x14ac:dyDescent="0.25">
      <c r="A223" s="1" t="s">
        <v>93</v>
      </c>
      <c r="B223" s="1" t="s">
        <v>61</v>
      </c>
      <c r="C223" s="2">
        <v>1514</v>
      </c>
      <c r="D223" s="2">
        <v>0</v>
      </c>
      <c r="E223" s="2">
        <v>1514</v>
      </c>
      <c r="F223" s="2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135773.82</v>
      </c>
    </row>
    <row r="224" spans="1:13" x14ac:dyDescent="0.25">
      <c r="A224" s="1" t="s">
        <v>93</v>
      </c>
      <c r="B224" s="1" t="s">
        <v>94</v>
      </c>
      <c r="C224" s="2">
        <v>30549</v>
      </c>
      <c r="D224" s="2">
        <v>93</v>
      </c>
      <c r="E224" s="2">
        <v>13381</v>
      </c>
      <c r="F224" s="2">
        <v>17075</v>
      </c>
      <c r="G224" s="3">
        <v>3977240821.6999998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47218803.840000004</v>
      </c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ZDYybcEoiLydLlgs8pn8lFoxahq5MHsIPq9HRPXEcLSPuqdXFi0pmbTEGA/5K74fsp3Slo+mF+vbHb42HYO3rA==" saltValue="FrVVPLnW7gvj450SDak8zg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2020-05-27T20:52:22Z</dcterms:modified>
</cp:coreProperties>
</file>