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<sst xmlns="http://schemas.openxmlformats.org/spreadsheetml/2006/main" count="263" uniqueCount="226">
  <si>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</si>
  <si>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</si>
  <si>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</si>
  <si>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</si>
  <si>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</si>
  <si>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</si>
  <si>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</si>
  <si>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</si>
  <si>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</si>
  <si>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</si>
  <si>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</si>
  <si>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</si>
  <si>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</si>
  <si>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</si>
  <si>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</si>
  <si>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</si>
  <si>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</si>
  <si>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</si>
  <si>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</si>
  <si>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</si>
  <si>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</si>
  <si>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</si>
  <si>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</si>
  <si>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</si>
  <si>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</si>
  <si>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</si>
  <si>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</si>
  <si>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</si>
  <si>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</si>
  <si>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</si>
  <si>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</si>
  <si>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</si>
  <si>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</si>
  <si>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</si>
  <si>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</si>
  <si>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</si>
  <si>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</si>
  <si>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</si>
  <si>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</si>
  <si>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</si>
  <si>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</si>
  <si>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</si>
  <si>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</si>
  <si>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</si>
  <si>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</si>
  <si>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</si>
  <si>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</si>
  <si>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</si>
  <si>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</si>
  <si>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</si>
  <si>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</si>
  <si>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</si>
  <si>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 xml:space="preserve">Due to a transition, this report ran in between the 75- and 180-day processing periods on 11/10/16. 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</si>
  <si>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</si>
  <si>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</si>
  <si>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</si>
  <si>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</si>
  <si>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</si>
  <si>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</si>
  <si>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</si>
  <si>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</si>
  <si>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</si>
  <si>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</si>
  <si>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</si>
  <si>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</si>
  <si>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</si>
  <si>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</si>
  <si>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</si>
  <si>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</si>
  <si>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</si>
  <si>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</si>
  <si>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</si>
  <si>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</si>
  <si>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</si>
  <si>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</si>
  <si>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</si>
  <si>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</si>
  <si>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</si>
  <si>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</si>
  <si>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</si>
  <si>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</si>
  <si>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</si>
  <si>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</si>
  <si>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</si>
  <si>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</si>
  <si>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</si>
  <si>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</si>
  <si>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</si>
  <si>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</si>
  <si>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</si>
  <si>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</si>
  <si>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</si>
  <si>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</si>
  <si>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</si>
  <si>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CHELSEA</t>
  </si>
  <si>
    <t>CHESTER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</si>
  <si>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</si>
  <si>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</si>
  <si>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</si>
  <si>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</si>
  <si>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</si>
  <si>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</si>
  <si>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</si>
  <si>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</si>
  <si>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</si>
  <si>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</si>
  <si>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</si>
  <si>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</si>
  <si>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</si>
  <si>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</si>
  <si>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</si>
  <si>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</si>
  <si>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</si>
  <si>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</si>
  <si>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</si>
  <si>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</si>
  <si>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</si>
  <si>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</si>
  <si>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</si>
  <si>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</si>
  <si>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</si>
  <si>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</si>
  <si>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</si>
  <si>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</si>
  <si>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</si>
  <si>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</si>
  <si>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</si>
  <si>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</si>
  <si>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</si>
  <si>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</si>
  <si>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</si>
  <si>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</si>
  <si>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</si>
  <si>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</si>
  <si>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</si>
  <si>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</si>
  <si>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</si>
  <si>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</si>
  <si>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</si>
  <si>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</si>
  <si>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</si>
  <si>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</si>
  <si>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</si>
  <si>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</si>
  <si>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</si>
  <si>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</si>
  <si>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</si>
  <si>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</si>
  <si>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</si>
  <si>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</si>
  <si>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</si>
  <si>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</si>
  <si>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</si>
  <si>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</si>
  <si>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</si>
  <si>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</si>
  <si>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</si>
  <si>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</si>
  <si>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</si>
  <si>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</si>
  <si>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</si>
  <si>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</si>
  <si>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</si>
  <si>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</si>
  <si>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</si>
  <si>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</si>
  <si>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</si>
  <si>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PITTSFIELD</t>
  </si>
  <si>
    <t>PITTSFORD</t>
  </si>
  <si>
    <t>PLAINFIELD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</si>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</sst>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7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27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22</v>
      </c>
      <c r="R5" s="1" t="s">
        <v>14</v>
      </c>
    </row>
    <row r="6" spans="5:18" ht="15">
      <c r="E6" s="62"/>
      <c r="F6" s="62"/>
      <c r="G6" s="62"/>
      <c r="H6" s="62"/>
      <c r="O6" s="1" t="s">
        <v>23</v>
      </c>
      <c r="R6" s="1" t="s">
        <v>21</v>
      </c>
    </row>
    <row r="7" spans="4:15" ht="33.75">
      <c r="D7" s="3" t="s">
        <v>2</v>
      </c>
      <c r="E7" s="5">
        <v>42461</v>
      </c>
      <c r="F7" s="3" t="s">
        <v>3</v>
      </c>
      <c r="G7" s="5">
        <v>42551</v>
      </c>
      <c r="O7" s="1" t="s">
        <v>24</v>
      </c>
    </row>
    <row r="8" ht="15">
      <c r="O8" s="1" t="s">
        <v>25</v>
      </c>
    </row>
    <row r="12" spans="3:8" s="32" customFormat="1" ht="18.75">
      <c r="C12" s="64" t="s">
        <v>44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45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46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0" t="s">
        <v>49</v>
      </c>
      <c r="D20" s="60"/>
      <c r="E20" s="60"/>
      <c r="F20" s="60"/>
      <c r="G20" s="60"/>
      <c r="H20" s="60"/>
    </row>
    <row r="21" spans="2:8" ht="16.5" customHeight="1">
      <c r="B21" s="2" t="s">
        <v>30</v>
      </c>
      <c r="C21" s="60" t="s">
        <v>50</v>
      </c>
      <c r="D21" s="60"/>
      <c r="E21" s="60"/>
      <c r="F21" s="60"/>
      <c r="G21" s="60"/>
      <c r="H21" s="60"/>
    </row>
    <row r="22" spans="2:8" ht="16.5" customHeight="1">
      <c r="B22" s="2" t="s">
        <v>31</v>
      </c>
      <c r="C22" s="60" t="s">
        <v>51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26</v>
      </c>
      <c r="E24" s="6" t="s">
        <v>23</v>
      </c>
    </row>
    <row r="25" ht="11.25" customHeight="1">
      <c r="B25" s="2"/>
    </row>
    <row r="26" ht="18.75">
      <c r="E26" s="6" t="s">
        <v>14</v>
      </c>
    </row>
    <row r="27" ht="15">
      <c r="E27" s="1" t="s">
        <v>52</v>
      </c>
    </row>
  </sheetData>
  <sheetProtection/>
  <mergeCells count="11"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  <mergeCell ref="E6:H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04/01/2016 - 06/30/2016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04/01/2015 - 06/30/2015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 aca="true" t="shared" si="0" ref="C6:H6">SUM(C7:C51)</f>
        <v>6264395488.620001</v>
      </c>
      <c r="D6" s="46">
        <f t="shared" si="0"/>
        <v>1412408134.83</v>
      </c>
      <c r="E6" s="47">
        <f t="shared" si="0"/>
        <v>60176793.8332413</v>
      </c>
      <c r="F6" s="45">
        <f t="shared" si="0"/>
        <v>6497567699.16</v>
      </c>
      <c r="G6" s="46">
        <f t="shared" si="0"/>
        <v>1396742572.9300003</v>
      </c>
      <c r="H6" s="47">
        <f t="shared" si="0"/>
        <v>77204278.4998974</v>
      </c>
      <c r="I6" s="20">
        <f>_xlfn.IFERROR((C6-F6)/F6,"")</f>
        <v>-0.03588607634979214</v>
      </c>
      <c r="J6" s="20">
        <f>_xlfn.IFERROR((D6-G6)/G6,"")</f>
        <v>0.011215783211316721</v>
      </c>
      <c r="K6" s="20">
        <f>_xlfn.IFERROR((E6-H6)/H6,"")</f>
        <v>-0.22055104972814082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213004626.48</v>
      </c>
      <c r="D7" s="53">
        <f>IF('County Data'!E2&gt;9,'County Data'!D2,"*")</f>
        <v>48144144.26</v>
      </c>
      <c r="E7" s="54">
        <f>IF('County Data'!G2&gt;9,'County Data'!F2,"*")</f>
        <v>2006311.666663</v>
      </c>
      <c r="F7" s="53">
        <f>IF('County Data'!I2&gt;9,'County Data'!H2,"*")</f>
        <v>231738606.49</v>
      </c>
      <c r="G7" s="53">
        <f>IF('County Data'!K2&gt;9,'County Data'!J2,"*")</f>
        <v>44286219.18</v>
      </c>
      <c r="H7" s="54">
        <f>IF('County Data'!M2&gt;9,'County Data'!L2,"*")</f>
        <v>2180528.6666633</v>
      </c>
      <c r="I7" s="22">
        <f aca="true" t="shared" si="1" ref="I7:I50">_xlfn.IFERROR((C7-F7)/F7,"")</f>
        <v>-0.0808409970774914</v>
      </c>
      <c r="J7" s="22">
        <f aca="true" t="shared" si="2" ref="J7:J50">_xlfn.IFERROR((D7-G7)/G7,"")</f>
        <v>0.08711344412399664</v>
      </c>
      <c r="K7" s="22">
        <f aca="true" t="shared" si="3" ref="K7:K50">_xlfn.IFERROR((E7-H7)/H7,"")</f>
        <v>-0.07989667949052519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257432112.84</v>
      </c>
      <c r="D8" s="53">
        <f>IF('County Data'!E3&gt;9,'County Data'!D3,"*")</f>
        <v>64866881.78</v>
      </c>
      <c r="E8" s="54">
        <f>IF('County Data'!G3&gt;9,'County Data'!F3,"*")</f>
        <v>2107583.4999958</v>
      </c>
      <c r="F8" s="53">
        <f>IF('County Data'!I3&gt;9,'County Data'!H3,"*")</f>
        <v>282175286.58</v>
      </c>
      <c r="G8" s="53">
        <f>IF('County Data'!K3&gt;9,'County Data'!J3,"*")</f>
        <v>65846075.04</v>
      </c>
      <c r="H8" s="54">
        <f>IF('County Data'!M3&gt;9,'County Data'!L3,"*")</f>
        <v>2657318.8333279</v>
      </c>
      <c r="I8" s="22">
        <f t="shared" si="1"/>
        <v>-0.08768724589559335</v>
      </c>
      <c r="J8" s="22">
        <f t="shared" si="2"/>
        <v>-0.014870943475448766</v>
      </c>
      <c r="K8" s="22">
        <f t="shared" si="3"/>
        <v>-0.20687594068026738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141646776.02</v>
      </c>
      <c r="D9" s="49">
        <f>IF('County Data'!E4&gt;9,'County Data'!D4,"*")</f>
        <v>37716092.93</v>
      </c>
      <c r="E9" s="50">
        <f>IF('County Data'!G4&gt;9,'County Data'!F4,"*")</f>
        <v>1265697.1666631</v>
      </c>
      <c r="F9" s="51">
        <f>IF('County Data'!I4&gt;9,'County Data'!H4,"*")</f>
        <v>143213682.06</v>
      </c>
      <c r="G9" s="49">
        <f>IF('County Data'!K4&gt;9,'County Data'!J4,"*")</f>
        <v>36806346.89</v>
      </c>
      <c r="H9" s="50">
        <f>IF('County Data'!M4&gt;9,'County Data'!L4,"*")</f>
        <v>1378765.8333294</v>
      </c>
      <c r="I9" s="9">
        <f t="shared" si="1"/>
        <v>-0.010941035922416473</v>
      </c>
      <c r="J9" s="9">
        <f t="shared" si="2"/>
        <v>0.024717096828948543</v>
      </c>
      <c r="K9" s="9">
        <f t="shared" si="3"/>
        <v>-0.08200715736715451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1733922976.15</v>
      </c>
      <c r="D10" s="53">
        <f>IF('County Data'!E5&gt;9,'County Data'!D5,"*")</f>
        <v>408170316.79</v>
      </c>
      <c r="E10" s="54">
        <f>IF('County Data'!G5&gt;9,'County Data'!F5,"*")</f>
        <v>19554203.1666439</v>
      </c>
      <c r="F10" s="53">
        <f>IF('County Data'!I5&gt;9,'County Data'!H5,"*")</f>
        <v>1761778847.96</v>
      </c>
      <c r="G10" s="53">
        <f>IF('County Data'!K5&gt;9,'County Data'!J5,"*")</f>
        <v>405406209.23</v>
      </c>
      <c r="H10" s="54">
        <f>IF('County Data'!M5&gt;9,'County Data'!L5,"*")</f>
        <v>26645722.1666422</v>
      </c>
      <c r="I10" s="22">
        <f t="shared" si="1"/>
        <v>-0.015811219349270104</v>
      </c>
      <c r="J10" s="22">
        <f t="shared" si="2"/>
        <v>0.006818118462590776</v>
      </c>
      <c r="K10" s="22">
        <f t="shared" si="3"/>
        <v>-0.26614099462750457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4064733.33</v>
      </c>
      <c r="D11" s="49">
        <f>IF('County Data'!E6&gt;9,'County Data'!D6,"*")</f>
        <v>1603021.82</v>
      </c>
      <c r="E11" s="50">
        <f>IF('County Data'!G6&gt;9,'County Data'!F6,"*")</f>
        <v>9761.9999998</v>
      </c>
      <c r="F11" s="51">
        <f>IF('County Data'!I6&gt;9,'County Data'!H6,"*")</f>
        <v>4056058.09</v>
      </c>
      <c r="G11" s="49">
        <f>IF('County Data'!K6&gt;9,'County Data'!J6,"*")</f>
        <v>1668791.06</v>
      </c>
      <c r="H11" s="50">
        <f>IF('County Data'!M6&gt;9,'County Data'!L6,"*")</f>
        <v>57948.9999996</v>
      </c>
      <c r="I11" s="9">
        <f t="shared" si="1"/>
        <v>0.0021388352453305774</v>
      </c>
      <c r="J11" s="9">
        <f t="shared" si="2"/>
        <v>-0.039411308926834726</v>
      </c>
      <c r="K11" s="9">
        <f t="shared" si="3"/>
        <v>-0.8315415278975067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345366724.8</v>
      </c>
      <c r="D12" s="53">
        <f>IF('County Data'!E7&gt;9,'County Data'!D7,"*")</f>
        <v>65310797.27</v>
      </c>
      <c r="E12" s="54">
        <f>IF('County Data'!G7&gt;9,'County Data'!F7,"*")</f>
        <v>1745990.4999954</v>
      </c>
      <c r="F12" s="53">
        <f>IF('County Data'!I7&gt;9,'County Data'!H7,"*")</f>
        <v>358203019.19</v>
      </c>
      <c r="G12" s="53">
        <f>IF('County Data'!K7&gt;9,'County Data'!J7,"*")</f>
        <v>59731664.07</v>
      </c>
      <c r="H12" s="54">
        <f>IF('County Data'!M7&gt;9,'County Data'!L7,"*")</f>
        <v>1647178.3333293</v>
      </c>
      <c r="I12" s="22">
        <f t="shared" si="1"/>
        <v>-0.03583524901332919</v>
      </c>
      <c r="J12" s="22">
        <f t="shared" si="2"/>
        <v>0.09340327758928285</v>
      </c>
      <c r="K12" s="22">
        <f t="shared" si="3"/>
        <v>0.05998874843525868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11929139.76</v>
      </c>
      <c r="D13" s="49">
        <f>IF('County Data'!E8&gt;9,'County Data'!D8,"*")</f>
        <v>3899716.3</v>
      </c>
      <c r="E13" s="50">
        <f>IF('County Data'!G8&gt;9,'County Data'!F8,"*")</f>
        <v>46653.8333331</v>
      </c>
      <c r="F13" s="51">
        <f>IF('County Data'!I8&gt;9,'County Data'!H8,"*")</f>
        <v>12709781.85</v>
      </c>
      <c r="G13" s="49">
        <f>IF('County Data'!K8&gt;9,'County Data'!J8,"*")</f>
        <v>4172458.28</v>
      </c>
      <c r="H13" s="50">
        <f>IF('County Data'!M8&gt;9,'County Data'!L8,"*")</f>
        <v>12683.3333329</v>
      </c>
      <c r="I13" s="9">
        <f t="shared" si="1"/>
        <v>-0.061420573477427534</v>
      </c>
      <c r="J13" s="9">
        <f t="shared" si="2"/>
        <v>-0.06536721560700662</v>
      </c>
      <c r="K13" s="9">
        <f t="shared" si="3"/>
        <v>2.6783574245488007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138312001.77</v>
      </c>
      <c r="D14" s="53">
        <f>IF('County Data'!E9&gt;9,'County Data'!D9,"*")</f>
        <v>45979171.79</v>
      </c>
      <c r="E14" s="54">
        <f>IF('County Data'!G9&gt;9,'County Data'!F9,"*")</f>
        <v>2821898.8333295</v>
      </c>
      <c r="F14" s="53">
        <f>IF('County Data'!I9&gt;9,'County Data'!H9,"*")</f>
        <v>156446503.54</v>
      </c>
      <c r="G14" s="53">
        <f>IF('County Data'!K9&gt;9,'County Data'!J9,"*")</f>
        <v>44302493.75</v>
      </c>
      <c r="H14" s="54">
        <f>IF('County Data'!M9&gt;9,'County Data'!L9,"*")</f>
        <v>2757745.3333289</v>
      </c>
      <c r="I14" s="22">
        <f t="shared" si="1"/>
        <v>-0.11591503395512691</v>
      </c>
      <c r="J14" s="22">
        <f t="shared" si="2"/>
        <v>0.03784613230716836</v>
      </c>
      <c r="K14" s="22">
        <f t="shared" si="3"/>
        <v>0.02326302549596193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103729949.84</v>
      </c>
      <c r="D15" s="59">
        <f>IF('County Data'!E10&gt;9,'County Data'!D10,"*")</f>
        <v>19074731.12</v>
      </c>
      <c r="E15" s="58">
        <f>IF('County Data'!G10&gt;9,'County Data'!F10,"*")</f>
        <v>670251.9999964</v>
      </c>
      <c r="F15" s="59">
        <f>IF('County Data'!I10&gt;9,'County Data'!H10,"*")</f>
        <v>115443680.12</v>
      </c>
      <c r="G15" s="59">
        <f>IF('County Data'!K10&gt;9,'County Data'!J10,"*")</f>
        <v>18813716.47</v>
      </c>
      <c r="H15" s="58">
        <f>IF('County Data'!M10&gt;9,'County Data'!L10,"*")</f>
        <v>732488.4999958</v>
      </c>
      <c r="I15" s="23">
        <f t="shared" si="1"/>
        <v>-0.10146705534529005</v>
      </c>
      <c r="J15" s="23">
        <f t="shared" si="2"/>
        <v>0.013873635781436982</v>
      </c>
      <c r="K15" s="23">
        <f t="shared" si="3"/>
        <v>-0.08496583905379655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188131076.2</v>
      </c>
      <c r="D16" s="53">
        <f>IF('County Data'!E11&gt;9,'County Data'!D11,"*")</f>
        <v>40239477.15</v>
      </c>
      <c r="E16" s="54">
        <f>IF('County Data'!G11&gt;9,'County Data'!F11,"*")</f>
        <v>1342719.9999957</v>
      </c>
      <c r="F16" s="53">
        <f>IF('County Data'!I11&gt;9,'County Data'!H11,"*")</f>
        <v>182170494.36</v>
      </c>
      <c r="G16" s="53">
        <f>IF('County Data'!K11&gt;9,'County Data'!J11,"*")</f>
        <v>39814968.07</v>
      </c>
      <c r="H16" s="54">
        <f>IF('County Data'!M11&gt;9,'County Data'!L11,"*")</f>
        <v>1404850.499995</v>
      </c>
      <c r="I16" s="22">
        <f t="shared" si="1"/>
        <v>0.03271979834572357</v>
      </c>
      <c r="J16" s="22">
        <f t="shared" si="2"/>
        <v>0.010662047480577025</v>
      </c>
      <c r="K16" s="22">
        <f t="shared" si="3"/>
        <v>-0.04422570230748468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1850574353.48</v>
      </c>
      <c r="D17" s="49">
        <f>IF('County Data'!E12&gt;9,'County Data'!D12,"*")</f>
        <v>346341434.15</v>
      </c>
      <c r="E17" s="50">
        <f>IF('County Data'!G12&gt;9,'County Data'!F12,"*")</f>
        <v>13045528.9999859</v>
      </c>
      <c r="F17" s="51">
        <f>IF('County Data'!I12&gt;9,'County Data'!H12,"*")</f>
        <v>1804746266.51</v>
      </c>
      <c r="G17" s="49">
        <f>IF('County Data'!K12&gt;9,'County Data'!J12,"*")</f>
        <v>348969591.69</v>
      </c>
      <c r="H17" s="50">
        <f>IF('County Data'!M12&gt;9,'County Data'!L12,"*")</f>
        <v>15102308.9999849</v>
      </c>
      <c r="I17" s="9">
        <f t="shared" si="1"/>
        <v>0.025393091439176056</v>
      </c>
      <c r="J17" s="9">
        <f t="shared" si="2"/>
        <v>-0.007531193555496639</v>
      </c>
      <c r="K17" s="9">
        <f t="shared" si="3"/>
        <v>-0.13618977071658753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359836828.12</v>
      </c>
      <c r="D18" s="53">
        <f>IF('County Data'!E13&gt;9,'County Data'!D13,"*")</f>
        <v>107738335.13</v>
      </c>
      <c r="E18" s="54">
        <f>IF('County Data'!G13&gt;9,'County Data'!F13,"*")</f>
        <v>4983583.333326</v>
      </c>
      <c r="F18" s="53">
        <f>IF('County Data'!I13&gt;9,'County Data'!H13,"*")</f>
        <v>347924247.51</v>
      </c>
      <c r="G18" s="53">
        <f>IF('County Data'!K13&gt;9,'County Data'!J13,"*")</f>
        <v>104952552.14</v>
      </c>
      <c r="H18" s="54">
        <f>IF('County Data'!M13&gt;9,'County Data'!L13,"*")</f>
        <v>4487270.8333255</v>
      </c>
      <c r="I18" s="22">
        <f t="shared" si="1"/>
        <v>0.03423900660921204</v>
      </c>
      <c r="J18" s="22">
        <f t="shared" si="2"/>
        <v>0.026543261056519503</v>
      </c>
      <c r="K18" s="22">
        <f t="shared" si="3"/>
        <v>0.11060453412228849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424217524.43</v>
      </c>
      <c r="D19" s="49">
        <f>IF('County Data'!E14&gt;9,'County Data'!D14,"*")</f>
        <v>102620691.19</v>
      </c>
      <c r="E19" s="50">
        <f>IF('County Data'!G14&gt;9,'County Data'!F14,"*")</f>
        <v>3680063.1666593</v>
      </c>
      <c r="F19" s="51">
        <f>IF('County Data'!I14&gt;9,'County Data'!H14,"*")</f>
        <v>587755307.06</v>
      </c>
      <c r="G19" s="49">
        <f>IF('County Data'!K14&gt;9,'County Data'!J14,"*")</f>
        <v>100880250.62</v>
      </c>
      <c r="H19" s="50">
        <f>IF('County Data'!M14&gt;9,'County Data'!L14,"*")</f>
        <v>6934524.6666587</v>
      </c>
      <c r="I19" s="9">
        <f t="shared" si="1"/>
        <v>-0.27824126922482295</v>
      </c>
      <c r="J19" s="9">
        <f t="shared" si="2"/>
        <v>0.017252540108727107</v>
      </c>
      <c r="K19" s="9">
        <f t="shared" si="3"/>
        <v>-0.46931284499525977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242298675.89</v>
      </c>
      <c r="D20" s="53">
        <f>IF('County Data'!E15&gt;9,'County Data'!D15,"*")</f>
        <v>54855856.15</v>
      </c>
      <c r="E20" s="54">
        <f>IF('County Data'!G15&gt;9,'County Data'!F15,"*")</f>
        <v>3166547.6666613</v>
      </c>
      <c r="F20" s="53">
        <f>IF('County Data'!I15&gt;9,'County Data'!H15,"*")</f>
        <v>274811776.1</v>
      </c>
      <c r="G20" s="53">
        <f>IF('County Data'!K15&gt;9,'County Data'!J15,"*")</f>
        <v>56370557.29</v>
      </c>
      <c r="H20" s="54">
        <f>IF('County Data'!M15&gt;9,'County Data'!L15,"*")</f>
        <v>4081253.1666592</v>
      </c>
      <c r="I20" s="22">
        <f t="shared" si="1"/>
        <v>-0.11831043294945626</v>
      </c>
      <c r="J20" s="22">
        <f t="shared" si="2"/>
        <v>-0.02687043046616651</v>
      </c>
      <c r="K20" s="22">
        <f t="shared" si="3"/>
        <v>-0.22412368521275838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249927989.51</v>
      </c>
      <c r="D21" s="49">
        <f>IF('County Data'!E16&gt;9,'County Data'!D16,"*")</f>
        <v>65847467</v>
      </c>
      <c r="E21" s="50">
        <f>IF('County Data'!G16&gt;9,'County Data'!F16,"*")</f>
        <v>3729997.9999931</v>
      </c>
      <c r="F21" s="51">
        <f>IF('County Data'!I16&gt;9,'County Data'!H16,"*")</f>
        <v>234394141.74</v>
      </c>
      <c r="G21" s="49">
        <f>IF('County Data'!K16&gt;9,'County Data'!J16,"*")</f>
        <v>64720679.15</v>
      </c>
      <c r="H21" s="50">
        <f>IF('County Data'!M16&gt;9,'County Data'!L16,"*")</f>
        <v>7123690.3333248</v>
      </c>
      <c r="I21" s="9">
        <f t="shared" si="1"/>
        <v>0.06627233792912277</v>
      </c>
      <c r="J21" s="9">
        <f t="shared" si="2"/>
        <v>0.017410012762512885</v>
      </c>
      <c r="K21" s="9">
        <f t="shared" si="3"/>
        <v>-0.47639526348526456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10" ref="I179:I234">_xlfn.IFERROR((C179-F179)/F179,"")</f>
      </c>
      <c r="J179" s="22">
        <f aca="true" t="shared" si="11" ref="J179:J234">_xlfn.IFERROR((D179-G179)/G179,"")</f>
      </c>
      <c r="K179" s="22">
        <f aca="true" t="shared" si="12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10"/>
      </c>
      <c r="J228" s="22">
        <f t="shared" si="11"/>
      </c>
      <c r="K228" s="22">
        <f t="shared" si="12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10"/>
      </c>
      <c r="J229" s="22">
        <f t="shared" si="11"/>
      </c>
      <c r="K229" s="22">
        <f t="shared" si="12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10"/>
      </c>
      <c r="J230" s="22">
        <f t="shared" si="11"/>
      </c>
      <c r="K230" s="22">
        <f t="shared" si="12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10"/>
      </c>
      <c r="J231" s="22">
        <f t="shared" si="11"/>
      </c>
      <c r="K231" s="22">
        <f t="shared" si="12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10"/>
      </c>
      <c r="J232" s="22">
        <f t="shared" si="11"/>
      </c>
      <c r="K232" s="22">
        <f t="shared" si="12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10"/>
      </c>
      <c r="J233" s="22">
        <f t="shared" si="11"/>
      </c>
      <c r="K233" s="22">
        <f t="shared" si="12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10"/>
      </c>
      <c r="J234" s="22">
        <f t="shared" si="11"/>
      </c>
      <c r="K234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04/01/2016 - 06/30/2016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04/01/2015 - 06/30/2015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1968126.42</v>
      </c>
      <c r="D6" s="46">
        <f>IF('Town Data'!E2&gt;9,'Town Data'!D2,"*")</f>
        <v>483379.74</v>
      </c>
      <c r="E6" s="47" t="str">
        <f>IF('Town Data'!G2&gt;9,'Town Data'!F2,"*")</f>
        <v>*</v>
      </c>
      <c r="F6" s="46">
        <f>IF('Town Data'!I2&gt;9,'Town Data'!H2,"*")</f>
        <v>1876724.43</v>
      </c>
      <c r="G6" s="46">
        <f>IF('Town Data'!K2&gt;9,'Town Data'!J2,"*")</f>
        <v>413195.87</v>
      </c>
      <c r="H6" s="47" t="str">
        <f>IF('Town Data'!M2&gt;9,'Town Data'!L2,"*")</f>
        <v>*</v>
      </c>
      <c r="I6" s="20">
        <f>_xlfn.IFERROR((C6-F6)/F6,"")</f>
        <v>0.04870293610447646</v>
      </c>
      <c r="J6" s="20">
        <f>_xlfn.IFERROR((D6-G6)/G6,"")</f>
        <v>0.16985617499032601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3705544.52</v>
      </c>
      <c r="D7" s="49">
        <f>IF('Town Data'!E3&gt;9,'Town Data'!D3,"*")</f>
        <v>1219045.94</v>
      </c>
      <c r="E7" s="50" t="str">
        <f>IF('Town Data'!G3&gt;9,'Town Data'!F3,"*")</f>
        <v>*</v>
      </c>
      <c r="F7" s="51">
        <f>IF('Town Data'!I3&gt;9,'Town Data'!H3,"*")</f>
        <v>4176890.78</v>
      </c>
      <c r="G7" s="49">
        <f>IF('Town Data'!K3&gt;9,'Town Data'!J3,"*")</f>
        <v>1253047.26</v>
      </c>
      <c r="H7" s="50" t="str">
        <f>IF('Town Data'!M3&gt;9,'Town Data'!L3,"*")</f>
        <v>*</v>
      </c>
      <c r="I7" s="9">
        <f aca="true" t="shared" si="0" ref="I7:I70">_xlfn.IFERROR((C7-F7)/F7,"")</f>
        <v>-0.11284620183437016</v>
      </c>
      <c r="J7" s="9">
        <f aca="true" t="shared" si="1" ref="J7:J70">_xlfn.IFERROR((D7-G7)/G7,"")</f>
        <v>-0.027134906308322375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29306620.07</v>
      </c>
      <c r="D8" s="53">
        <f>IF('Town Data'!E4&gt;9,'Town Data'!D4,"*")</f>
        <v>1330472.89</v>
      </c>
      <c r="E8" s="54" t="str">
        <f>IF('Town Data'!G4&gt;9,'Town Data'!F4,"*")</f>
        <v>*</v>
      </c>
      <c r="F8" s="53">
        <f>IF('Town Data'!I4&gt;9,'Town Data'!H4,"*")</f>
        <v>29305220.86</v>
      </c>
      <c r="G8" s="53">
        <f>IF('Town Data'!K4&gt;9,'Town Data'!J4,"*")</f>
        <v>1309501</v>
      </c>
      <c r="H8" s="54">
        <f>IF('Town Data'!M4&gt;9,'Town Data'!L4,"*")</f>
        <v>134240.4999996</v>
      </c>
      <c r="I8" s="22">
        <f t="shared" si="0"/>
        <v>4.7746099805401506E-05</v>
      </c>
      <c r="J8" s="22">
        <f t="shared" si="1"/>
        <v>0.01601517677344263</v>
      </c>
      <c r="K8" s="22">
        <f t="shared" si="2"/>
      </c>
      <c r="L8" s="15"/>
    </row>
    <row r="9" spans="1:12" ht="15">
      <c r="A9" s="15"/>
      <c r="B9" s="15" t="str">
        <f>'Town Data'!A5</f>
        <v>BARNET</v>
      </c>
      <c r="C9" s="48">
        <f>IF('Town Data'!C5&gt;9,'Town Data'!B5,"*")</f>
        <v>1506354.19</v>
      </c>
      <c r="D9" s="49">
        <f>IF('Town Data'!E5&gt;9,'Town Data'!D5,"*")</f>
        <v>460666.51</v>
      </c>
      <c r="E9" s="50" t="str">
        <f>IF('Town Data'!G5&gt;9,'Town Data'!F5,"*")</f>
        <v>*</v>
      </c>
      <c r="F9" s="51">
        <f>IF('Town Data'!I5&gt;9,'Town Data'!H5,"*")</f>
        <v>1185855</v>
      </c>
      <c r="G9" s="49">
        <f>IF('Town Data'!K5&gt;9,'Town Data'!J5,"*")</f>
        <v>495831</v>
      </c>
      <c r="H9" s="50" t="str">
        <f>IF('Town Data'!M5&gt;9,'Town Data'!L5,"*")</f>
        <v>*</v>
      </c>
      <c r="I9" s="9">
        <f t="shared" si="0"/>
        <v>0.27026844766012703</v>
      </c>
      <c r="J9" s="9">
        <f t="shared" si="1"/>
        <v>-0.07092031357458486</v>
      </c>
      <c r="K9" s="9">
        <f t="shared" si="2"/>
      </c>
      <c r="L9" s="15"/>
    </row>
    <row r="10" spans="1:12" ht="15">
      <c r="A10" s="15"/>
      <c r="B10" s="27" t="str">
        <f>'Town Data'!A6</f>
        <v>BARRE</v>
      </c>
      <c r="C10" s="52">
        <f>IF('Town Data'!C6&gt;9,'Town Data'!B6,"*")</f>
        <v>137250448.94</v>
      </c>
      <c r="D10" s="53">
        <f>IF('Town Data'!E6&gt;9,'Town Data'!D6,"*")</f>
        <v>28964873.63</v>
      </c>
      <c r="E10" s="54">
        <f>IF('Town Data'!G6&gt;9,'Town Data'!F6,"*")</f>
        <v>933112.999998</v>
      </c>
      <c r="F10" s="53">
        <f>IF('Town Data'!I6&gt;9,'Town Data'!H6,"*")</f>
        <v>148147753.04</v>
      </c>
      <c r="G10" s="53">
        <f>IF('Town Data'!K6&gt;9,'Town Data'!J6,"*")</f>
        <v>28788531.53</v>
      </c>
      <c r="H10" s="54">
        <f>IF('Town Data'!M6&gt;9,'Town Data'!L6,"*")</f>
        <v>951953.3333312</v>
      </c>
      <c r="I10" s="22">
        <f t="shared" si="0"/>
        <v>-0.07355699885004476</v>
      </c>
      <c r="J10" s="22">
        <f t="shared" si="1"/>
        <v>0.006125428795012864</v>
      </c>
      <c r="K10" s="22">
        <f t="shared" si="2"/>
        <v>-0.019791236264987272</v>
      </c>
      <c r="L10" s="15"/>
    </row>
    <row r="11" spans="1:12" ht="15">
      <c r="A11" s="15"/>
      <c r="B11" s="15" t="str">
        <f>'Town Data'!A7</f>
        <v>BARRE TOWN</v>
      </c>
      <c r="C11" s="48">
        <f>IF('Town Data'!C7&gt;9,'Town Data'!B7,"*")</f>
        <v>26029301.55</v>
      </c>
      <c r="D11" s="49">
        <f>IF('Town Data'!E7&gt;9,'Town Data'!D7,"*")</f>
        <v>3213511.65</v>
      </c>
      <c r="E11" s="50">
        <f>IF('Town Data'!G7&gt;9,'Town Data'!F7,"*")</f>
        <v>296273.8333329</v>
      </c>
      <c r="F11" s="51">
        <f>IF('Town Data'!I7&gt;9,'Town Data'!H7,"*")</f>
        <v>27540422</v>
      </c>
      <c r="G11" s="49">
        <f>IF('Town Data'!K7&gt;9,'Town Data'!J7,"*")</f>
        <v>3429215</v>
      </c>
      <c r="H11" s="50">
        <f>IF('Town Data'!M7&gt;9,'Town Data'!L7,"*")</f>
        <v>359116.6666663</v>
      </c>
      <c r="I11" s="9">
        <f t="shared" si="0"/>
        <v>-0.0548691828324199</v>
      </c>
      <c r="J11" s="9">
        <f t="shared" si="1"/>
        <v>-0.0629016699157096</v>
      </c>
      <c r="K11" s="9">
        <f t="shared" si="2"/>
        <v>-0.17499280642353218</v>
      </c>
      <c r="L11" s="15"/>
    </row>
    <row r="12" spans="1:12" ht="15">
      <c r="A12" s="15"/>
      <c r="B12" s="27" t="str">
        <f>'Town Data'!A8</f>
        <v>BARTON</v>
      </c>
      <c r="C12" s="52">
        <f>IF('Town Data'!C8&gt;9,'Town Data'!B8,"*")</f>
        <v>45370255.69</v>
      </c>
      <c r="D12" s="53">
        <f>IF('Town Data'!E8&gt;9,'Town Data'!D8,"*")</f>
        <v>3796823.81</v>
      </c>
      <c r="E12" s="54">
        <f>IF('Town Data'!G8&gt;9,'Town Data'!F8,"*")</f>
        <v>181130.9999994</v>
      </c>
      <c r="F12" s="53">
        <f>IF('Town Data'!I8&gt;9,'Town Data'!H8,"*")</f>
        <v>48919065.56</v>
      </c>
      <c r="G12" s="53">
        <f>IF('Town Data'!K8&gt;9,'Town Data'!J8,"*")</f>
        <v>3676829.32</v>
      </c>
      <c r="H12" s="54">
        <f>IF('Town Data'!M8&gt;9,'Town Data'!L8,"*")</f>
        <v>201116.6666661</v>
      </c>
      <c r="I12" s="22">
        <f t="shared" si="0"/>
        <v>-0.07254451468716903</v>
      </c>
      <c r="J12" s="22">
        <f t="shared" si="1"/>
        <v>0.03263531688764934</v>
      </c>
      <c r="K12" s="22">
        <f t="shared" si="2"/>
        <v>-0.09937349797011513</v>
      </c>
      <c r="L12" s="15"/>
    </row>
    <row r="13" spans="1:12" ht="15">
      <c r="A13" s="15"/>
      <c r="B13" s="15" t="str">
        <f>'Town Data'!A9</f>
        <v>BENNINGTON</v>
      </c>
      <c r="C13" s="48">
        <f>IF('Town Data'!C9&gt;9,'Town Data'!B9,"*")</f>
        <v>111036501.74</v>
      </c>
      <c r="D13" s="49">
        <f>IF('Town Data'!E9&gt;9,'Town Data'!D9,"*")</f>
        <v>32408668.37</v>
      </c>
      <c r="E13" s="50">
        <f>IF('Town Data'!G9&gt;9,'Town Data'!F9,"*")</f>
        <v>726410.1666649</v>
      </c>
      <c r="F13" s="51">
        <f>IF('Town Data'!I9&gt;9,'Town Data'!H9,"*")</f>
        <v>124409311.02</v>
      </c>
      <c r="G13" s="49">
        <f>IF('Town Data'!K9&gt;9,'Town Data'!J9,"*")</f>
        <v>33593625.02</v>
      </c>
      <c r="H13" s="50">
        <f>IF('Town Data'!M9&gt;9,'Town Data'!L9,"*")</f>
        <v>939599.9999979</v>
      </c>
      <c r="I13" s="9">
        <f t="shared" si="0"/>
        <v>-0.1074904214994824</v>
      </c>
      <c r="J13" s="9">
        <f t="shared" si="1"/>
        <v>-0.035273259414384035</v>
      </c>
      <c r="K13" s="9">
        <f t="shared" si="2"/>
        <v>-0.2268942457784977</v>
      </c>
      <c r="L13" s="15"/>
    </row>
    <row r="14" spans="1:12" ht="15">
      <c r="A14" s="15"/>
      <c r="B14" s="27" t="str">
        <f>'Town Data'!A10</f>
        <v>BENSON</v>
      </c>
      <c r="C14" s="52" t="str">
        <f>IF('Town Data'!C10&gt;9,'Town Data'!B10,"*")</f>
        <v>*</v>
      </c>
      <c r="D14" s="53">
        <f>IF('Town Data'!E10&gt;9,'Town Data'!D10,"*")</f>
        <v>218645.08</v>
      </c>
      <c r="E14" s="54" t="str">
        <f>IF('Town Data'!G10&gt;9,'Town Data'!F10,"*")</f>
        <v>*</v>
      </c>
      <c r="F14" s="53" t="str">
        <f>IF('Town Data'!I10&gt;9,'Town Data'!H10,"*")</f>
        <v>*</v>
      </c>
      <c r="G14" s="53" t="str">
        <f>IF('Town Data'!K10&gt;9,'Town Data'!J10,"*")</f>
        <v>*</v>
      </c>
      <c r="H14" s="54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BERLIN</v>
      </c>
      <c r="C15" s="48">
        <f>IF('Town Data'!C11&gt;9,'Town Data'!B11,"*")</f>
        <v>48188443.49</v>
      </c>
      <c r="D15" s="49">
        <f>IF('Town Data'!E11&gt;9,'Town Data'!D11,"*")</f>
        <v>16756428.14</v>
      </c>
      <c r="E15" s="50">
        <f>IF('Town Data'!G11&gt;9,'Town Data'!F11,"*")</f>
        <v>478487.3333325</v>
      </c>
      <c r="F15" s="51">
        <f>IF('Town Data'!I11&gt;9,'Town Data'!H11,"*")</f>
        <v>52772859.08</v>
      </c>
      <c r="G15" s="49">
        <f>IF('Town Data'!K11&gt;9,'Town Data'!J11,"*")</f>
        <v>16049020.74</v>
      </c>
      <c r="H15" s="50">
        <f>IF('Town Data'!M11&gt;9,'Town Data'!L11,"*")</f>
        <v>276733.8333325</v>
      </c>
      <c r="I15" s="9">
        <f t="shared" si="0"/>
        <v>-0.08687070721429627</v>
      </c>
      <c r="J15" s="9">
        <f t="shared" si="1"/>
        <v>0.04407791674397203</v>
      </c>
      <c r="K15" s="9">
        <f t="shared" si="2"/>
        <v>0.7290525252024028</v>
      </c>
      <c r="L15" s="15"/>
    </row>
    <row r="16" spans="1:12" ht="15">
      <c r="A16" s="15"/>
      <c r="B16" s="28" t="str">
        <f>'Town Data'!A12</f>
        <v>BETHEL</v>
      </c>
      <c r="C16" s="55">
        <f>IF('Town Data'!C12&gt;9,'Town Data'!B12,"*")</f>
        <v>14574182.46</v>
      </c>
      <c r="D16" s="56">
        <f>IF('Town Data'!E12&gt;9,'Town Data'!D12,"*")</f>
        <v>4524564.55</v>
      </c>
      <c r="E16" s="57">
        <f>IF('Town Data'!G12&gt;9,'Town Data'!F12,"*")</f>
        <v>264717.4999997</v>
      </c>
      <c r="F16" s="56">
        <f>IF('Town Data'!I12&gt;9,'Town Data'!H12,"*")</f>
        <v>14153404</v>
      </c>
      <c r="G16" s="56">
        <f>IF('Town Data'!K12&gt;9,'Town Data'!J12,"*")</f>
        <v>4417163</v>
      </c>
      <c r="H16" s="57">
        <f>IF('Town Data'!M12&gt;9,'Town Data'!L12,"*")</f>
        <v>235190.833333</v>
      </c>
      <c r="I16" s="26">
        <f t="shared" si="0"/>
        <v>0.02972984166918438</v>
      </c>
      <c r="J16" s="26">
        <f t="shared" si="1"/>
        <v>0.02431459966498855</v>
      </c>
      <c r="K16" s="26">
        <f t="shared" si="2"/>
        <v>0.12554344167357087</v>
      </c>
      <c r="L16" s="15"/>
    </row>
    <row r="17" spans="1:12" ht="15">
      <c r="A17" s="15"/>
      <c r="B17" s="27" t="str">
        <f>'Town Data'!A13</f>
        <v>BRADFORD</v>
      </c>
      <c r="C17" s="52">
        <f>IF('Town Data'!C13&gt;9,'Town Data'!B13,"*")</f>
        <v>21791924.23</v>
      </c>
      <c r="D17" s="53">
        <f>IF('Town Data'!E13&gt;9,'Town Data'!D13,"*")</f>
        <v>5370332.1</v>
      </c>
      <c r="E17" s="54">
        <f>IF('Town Data'!G13&gt;9,'Town Data'!F13,"*")</f>
        <v>202781.6666659</v>
      </c>
      <c r="F17" s="53">
        <f>IF('Town Data'!I13&gt;9,'Town Data'!H13,"*")</f>
        <v>23848026.55</v>
      </c>
      <c r="G17" s="53">
        <f>IF('Town Data'!K13&gt;9,'Town Data'!J13,"*")</f>
        <v>5634249.63</v>
      </c>
      <c r="H17" s="54">
        <f>IF('Town Data'!M13&gt;9,'Town Data'!L13,"*")</f>
        <v>181598.999999</v>
      </c>
      <c r="I17" s="22">
        <f t="shared" si="0"/>
        <v>-0.08621687482983786</v>
      </c>
      <c r="J17" s="22">
        <f t="shared" si="1"/>
        <v>-0.04684164659562666</v>
      </c>
      <c r="K17" s="22">
        <f t="shared" si="2"/>
        <v>0.11664528255671373</v>
      </c>
      <c r="L17" s="15"/>
    </row>
    <row r="18" spans="1:12" ht="15">
      <c r="A18" s="15"/>
      <c r="B18" s="15" t="str">
        <f>'Town Data'!A14</f>
        <v>BRANDON</v>
      </c>
      <c r="C18" s="48">
        <f>IF('Town Data'!C14&gt;9,'Town Data'!B14,"*")</f>
        <v>33944493.67</v>
      </c>
      <c r="D18" s="49">
        <f>IF('Town Data'!E14&gt;9,'Town Data'!D14,"*")</f>
        <v>4267004.46</v>
      </c>
      <c r="E18" s="50">
        <f>IF('Town Data'!G14&gt;9,'Town Data'!F14,"*")</f>
        <v>216260.4999994</v>
      </c>
      <c r="F18" s="51">
        <f>IF('Town Data'!I14&gt;9,'Town Data'!H14,"*")</f>
        <v>25337565.23</v>
      </c>
      <c r="G18" s="49">
        <f>IF('Town Data'!K14&gt;9,'Town Data'!J14,"*")</f>
        <v>3777135.48</v>
      </c>
      <c r="H18" s="50">
        <f>IF('Town Data'!M14&gt;9,'Town Data'!L14,"*")</f>
        <v>140729.333333</v>
      </c>
      <c r="I18" s="9">
        <f t="shared" si="0"/>
        <v>0.3396904304684054</v>
      </c>
      <c r="J18" s="9">
        <f t="shared" si="1"/>
        <v>0.12969325103477622</v>
      </c>
      <c r="K18" s="9">
        <f t="shared" si="2"/>
        <v>0.5367123177346035</v>
      </c>
      <c r="L18" s="15"/>
    </row>
    <row r="19" spans="1:12" ht="15">
      <c r="A19" s="15"/>
      <c r="B19" s="27" t="str">
        <f>'Town Data'!A15</f>
        <v>BRATTLEBORO</v>
      </c>
      <c r="C19" s="52">
        <f>IF('Town Data'!C15&gt;9,'Town Data'!B15,"*")</f>
        <v>145797609.65</v>
      </c>
      <c r="D19" s="53">
        <f>IF('Town Data'!E15&gt;9,'Town Data'!D15,"*")</f>
        <v>25231034.34</v>
      </c>
      <c r="E19" s="54">
        <f>IF('Town Data'!G15&gt;9,'Town Data'!F15,"*")</f>
        <v>2034289.8333309</v>
      </c>
      <c r="F19" s="53">
        <f>IF('Town Data'!I15&gt;9,'Town Data'!H15,"*")</f>
        <v>172555284.59</v>
      </c>
      <c r="G19" s="53">
        <f>IF('Town Data'!K15&gt;9,'Town Data'!J15,"*")</f>
        <v>24280461.83</v>
      </c>
      <c r="H19" s="54">
        <f>IF('Town Data'!M15&gt;9,'Town Data'!L15,"*")</f>
        <v>2050766.6666636</v>
      </c>
      <c r="I19" s="22">
        <f t="shared" si="0"/>
        <v>-0.15506725860977005</v>
      </c>
      <c r="J19" s="22">
        <f t="shared" si="1"/>
        <v>0.03914968820014416</v>
      </c>
      <c r="K19" s="22">
        <f t="shared" si="2"/>
        <v>-0.008034474911524762</v>
      </c>
      <c r="L19" s="15"/>
    </row>
    <row r="20" spans="1:12" ht="15">
      <c r="A20" s="15"/>
      <c r="B20" s="15" t="str">
        <f>'Town Data'!A16</f>
        <v>BRIDGEWATER</v>
      </c>
      <c r="C20" s="48">
        <f>IF('Town Data'!C16&gt;9,'Town Data'!B16,"*")</f>
        <v>3645445.48</v>
      </c>
      <c r="D20" s="49">
        <f>IF('Town Data'!E16&gt;9,'Town Data'!D16,"*")</f>
        <v>525965.16</v>
      </c>
      <c r="E20" s="50" t="str">
        <f>IF('Town Data'!G16&gt;9,'Town Data'!F16,"*")</f>
        <v>*</v>
      </c>
      <c r="F20" s="51">
        <f>IF('Town Data'!I16&gt;9,'Town Data'!H16,"*")</f>
        <v>1426789.5</v>
      </c>
      <c r="G20" s="49">
        <f>IF('Town Data'!K16&gt;9,'Town Data'!J16,"*")</f>
        <v>419521.5</v>
      </c>
      <c r="H20" s="50" t="str">
        <f>IF('Town Data'!M16&gt;9,'Town Data'!L16,"*")</f>
        <v>*</v>
      </c>
      <c r="I20" s="9">
        <f t="shared" si="0"/>
        <v>1.5549988137703565</v>
      </c>
      <c r="J20" s="9">
        <f t="shared" si="1"/>
        <v>0.25372635252305314</v>
      </c>
      <c r="K20" s="9">
        <f t="shared" si="2"/>
      </c>
      <c r="L20" s="15"/>
    </row>
    <row r="21" spans="1:12" ht="15">
      <c r="A21" s="15"/>
      <c r="B21" s="27" t="str">
        <f>'Town Data'!A17</f>
        <v>BRIDPORT</v>
      </c>
      <c r="C21" s="52">
        <f>IF('Town Data'!C17&gt;9,'Town Data'!B17,"*")</f>
        <v>3492614.46</v>
      </c>
      <c r="D21" s="53">
        <f>IF('Town Data'!E17&gt;9,'Town Data'!D17,"*")</f>
        <v>872415.98</v>
      </c>
      <c r="E21" s="54" t="str">
        <f>IF('Town Data'!G17&gt;9,'Town Data'!F17,"*")</f>
        <v>*</v>
      </c>
      <c r="F21" s="53">
        <f>IF('Town Data'!I17&gt;9,'Town Data'!H17,"*")</f>
        <v>3756488.85</v>
      </c>
      <c r="G21" s="53">
        <f>IF('Town Data'!K17&gt;9,'Town Data'!J17,"*")</f>
        <v>781243.25</v>
      </c>
      <c r="H21" s="54" t="str">
        <f>IF('Town Data'!M17&gt;9,'Town Data'!L17,"*")</f>
        <v>*</v>
      </c>
      <c r="I21" s="22">
        <f t="shared" si="0"/>
        <v>-0.07024495493977045</v>
      </c>
      <c r="J21" s="22">
        <f t="shared" si="1"/>
        <v>0.11670210270616736</v>
      </c>
      <c r="K21" s="22">
        <f t="shared" si="2"/>
      </c>
      <c r="L21" s="15"/>
    </row>
    <row r="22" spans="1:12" ht="15">
      <c r="A22" s="15"/>
      <c r="B22" s="15" t="str">
        <f>'Town Data'!A18</f>
        <v>BRIGHTON</v>
      </c>
      <c r="C22" s="48">
        <f>IF('Town Data'!C18&gt;9,'Town Data'!B18,"*")</f>
        <v>1909218.05</v>
      </c>
      <c r="D22" s="49">
        <f>IF('Town Data'!E18&gt;9,'Town Data'!D18,"*")</f>
        <v>848145.34</v>
      </c>
      <c r="E22" s="50" t="str">
        <f>IF('Town Data'!G18&gt;9,'Town Data'!F18,"*")</f>
        <v>*</v>
      </c>
      <c r="F22" s="51">
        <f>IF('Town Data'!I18&gt;9,'Town Data'!H18,"*")</f>
        <v>2001096.33</v>
      </c>
      <c r="G22" s="49">
        <f>IF('Town Data'!K18&gt;9,'Town Data'!J18,"*")</f>
        <v>808319.98</v>
      </c>
      <c r="H22" s="50" t="str">
        <f>IF('Town Data'!M18&gt;9,'Town Data'!L18,"*")</f>
        <v>*</v>
      </c>
      <c r="I22" s="9">
        <f t="shared" si="0"/>
        <v>-0.04591397156777556</v>
      </c>
      <c r="J22" s="9">
        <f t="shared" si="1"/>
        <v>0.04926930050646526</v>
      </c>
      <c r="K22" s="9">
        <f t="shared" si="2"/>
      </c>
      <c r="L22" s="15"/>
    </row>
    <row r="23" spans="1:12" ht="15">
      <c r="A23" s="15"/>
      <c r="B23" s="27" t="str">
        <f>'Town Data'!A19</f>
        <v>BRISTOL</v>
      </c>
      <c r="C23" s="52">
        <f>IF('Town Data'!C19&gt;9,'Town Data'!B19,"*")</f>
        <v>15125209.82</v>
      </c>
      <c r="D23" s="53">
        <f>IF('Town Data'!E19&gt;9,'Town Data'!D19,"*")</f>
        <v>4364954.6</v>
      </c>
      <c r="E23" s="54">
        <f>IF('Town Data'!G19&gt;9,'Town Data'!F19,"*")</f>
        <v>246108.833333</v>
      </c>
      <c r="F23" s="53">
        <f>IF('Town Data'!I19&gt;9,'Town Data'!H19,"*")</f>
        <v>14615669.13</v>
      </c>
      <c r="G23" s="53">
        <f>IF('Town Data'!K19&gt;9,'Town Data'!J19,"*")</f>
        <v>3872539.9</v>
      </c>
      <c r="H23" s="54">
        <f>IF('Town Data'!M19&gt;9,'Town Data'!L19,"*")</f>
        <v>266421.4999995</v>
      </c>
      <c r="I23" s="22">
        <f t="shared" si="0"/>
        <v>0.034862631704909115</v>
      </c>
      <c r="J23" s="22">
        <f t="shared" si="1"/>
        <v>0.12715548779755625</v>
      </c>
      <c r="K23" s="22">
        <f t="shared" si="2"/>
        <v>-0.0762425955357887</v>
      </c>
      <c r="L23" s="15"/>
    </row>
    <row r="24" spans="1:12" ht="15">
      <c r="A24" s="15"/>
      <c r="B24" s="15" t="str">
        <f>'Town Data'!A20</f>
        <v>BURKE</v>
      </c>
      <c r="C24" s="48">
        <f>IF('Town Data'!C20&gt;9,'Town Data'!B20,"*")</f>
        <v>1864173.59</v>
      </c>
      <c r="D24" s="49">
        <f>IF('Town Data'!E20&gt;9,'Town Data'!D20,"*")</f>
        <v>863544.79</v>
      </c>
      <c r="E24" s="50" t="str">
        <f>IF('Town Data'!G20&gt;9,'Town Data'!F20,"*")</f>
        <v>*</v>
      </c>
      <c r="F24" s="51">
        <f>IF('Town Data'!I20&gt;9,'Town Data'!H20,"*")</f>
        <v>2386075.44</v>
      </c>
      <c r="G24" s="49">
        <f>IF('Town Data'!K20&gt;9,'Town Data'!J20,"*")</f>
        <v>1265768.64</v>
      </c>
      <c r="H24" s="50" t="str">
        <f>IF('Town Data'!M20&gt;9,'Town Data'!L20,"*")</f>
        <v>*</v>
      </c>
      <c r="I24" s="9">
        <f t="shared" si="0"/>
        <v>-0.2187281429794189</v>
      </c>
      <c r="J24" s="9">
        <f t="shared" si="1"/>
        <v>-0.31777043393964943</v>
      </c>
      <c r="K24" s="9">
        <f t="shared" si="2"/>
      </c>
      <c r="L24" s="15"/>
    </row>
    <row r="25" spans="1:12" ht="15">
      <c r="A25" s="15"/>
      <c r="B25" s="27" t="str">
        <f>'Town Data'!A21</f>
        <v>BURLINGTON</v>
      </c>
      <c r="C25" s="52">
        <f>IF('Town Data'!C21&gt;9,'Town Data'!B21,"*")</f>
        <v>271245943.88</v>
      </c>
      <c r="D25" s="53">
        <f>IF('Town Data'!E21&gt;9,'Town Data'!D21,"*")</f>
        <v>59337680.73</v>
      </c>
      <c r="E25" s="54">
        <f>IF('Town Data'!G21&gt;9,'Town Data'!F21,"*")</f>
        <v>2184726.3333291</v>
      </c>
      <c r="F25" s="53">
        <f>IF('Town Data'!I21&gt;9,'Town Data'!H21,"*")</f>
        <v>288476062.55</v>
      </c>
      <c r="G25" s="53">
        <f>IF('Town Data'!K21&gt;9,'Town Data'!J21,"*")</f>
        <v>58910831.88</v>
      </c>
      <c r="H25" s="54">
        <f>IF('Town Data'!M21&gt;9,'Town Data'!L21,"*")</f>
        <v>2152817.9999951</v>
      </c>
      <c r="I25" s="22">
        <f t="shared" si="0"/>
        <v>-0.05972807073728557</v>
      </c>
      <c r="J25" s="22">
        <f t="shared" si="1"/>
        <v>0.00724567683697754</v>
      </c>
      <c r="K25" s="22">
        <f t="shared" si="2"/>
        <v>0.014821658558258498</v>
      </c>
      <c r="L25" s="15"/>
    </row>
    <row r="26" spans="1:12" ht="15">
      <c r="A26" s="15"/>
      <c r="B26" s="15" t="str">
        <f>'Town Data'!A22</f>
        <v>CABOT</v>
      </c>
      <c r="C26" s="48">
        <f>IF('Town Data'!C22&gt;9,'Town Data'!B22,"*")</f>
        <v>62818394.07</v>
      </c>
      <c r="D26" s="49">
        <f>IF('Town Data'!E22&gt;9,'Town Data'!D22,"*")</f>
        <v>698380.16</v>
      </c>
      <c r="E26" s="50" t="str">
        <f>IF('Town Data'!G22&gt;9,'Town Data'!F22,"*")</f>
        <v>*</v>
      </c>
      <c r="F26" s="51">
        <f>IF('Town Data'!I22&gt;9,'Town Data'!H22,"*")</f>
        <v>206260938</v>
      </c>
      <c r="G26" s="49">
        <f>IF('Town Data'!K22&gt;9,'Town Data'!J22,"*")</f>
        <v>743643</v>
      </c>
      <c r="H26" s="50" t="str">
        <f>IF('Town Data'!M22&gt;9,'Town Data'!L22,"*")</f>
        <v>*</v>
      </c>
      <c r="I26" s="9">
        <f t="shared" si="0"/>
        <v>-0.6954421196804603</v>
      </c>
      <c r="J26" s="9">
        <f t="shared" si="1"/>
        <v>-0.060866356571634465</v>
      </c>
      <c r="K26" s="9">
        <f t="shared" si="2"/>
      </c>
      <c r="L26" s="15"/>
    </row>
    <row r="27" spans="1:12" ht="15">
      <c r="A27" s="15"/>
      <c r="B27" s="27" t="str">
        <f>'Town Data'!A23</f>
        <v>CALAIS</v>
      </c>
      <c r="C27" s="52">
        <f>IF('Town Data'!C23&gt;9,'Town Data'!B23,"*")</f>
        <v>606318.71</v>
      </c>
      <c r="D27" s="53" t="str">
        <f>IF('Town Data'!E23&gt;9,'Town Data'!D23,"*")</f>
        <v>*</v>
      </c>
      <c r="E27" s="54" t="str">
        <f>IF('Town Data'!G23&gt;9,'Town Data'!F23,"*")</f>
        <v>*</v>
      </c>
      <c r="F27" s="53">
        <f>IF('Town Data'!I23&gt;9,'Town Data'!H23,"*")</f>
        <v>1011996.11</v>
      </c>
      <c r="G27" s="53">
        <f>IF('Town Data'!K23&gt;9,'Town Data'!J23,"*")</f>
        <v>138919.11</v>
      </c>
      <c r="H27" s="54" t="str">
        <f>IF('Town Data'!M23&gt;9,'Town Data'!L23,"*")</f>
        <v>*</v>
      </c>
      <c r="I27" s="22">
        <f t="shared" si="0"/>
        <v>-0.4008685369353841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CAMBRIDGE</v>
      </c>
      <c r="C28" s="48">
        <f>IF('Town Data'!C24&gt;9,'Town Data'!B24,"*")</f>
        <v>10776241.59</v>
      </c>
      <c r="D28" s="49">
        <f>IF('Town Data'!E24&gt;9,'Town Data'!D24,"*")</f>
        <v>4005267.76</v>
      </c>
      <c r="E28" s="50" t="str">
        <f>IF('Town Data'!G24&gt;9,'Town Data'!F24,"*")</f>
        <v>*</v>
      </c>
      <c r="F28" s="51">
        <f>IF('Town Data'!I24&gt;9,'Town Data'!H24,"*")</f>
        <v>11335083.13</v>
      </c>
      <c r="G28" s="49">
        <f>IF('Town Data'!K24&gt;9,'Town Data'!J24,"*")</f>
        <v>3745007.84</v>
      </c>
      <c r="H28" s="50" t="str">
        <f>IF('Town Data'!M24&gt;9,'Town Data'!L24,"*")</f>
        <v>*</v>
      </c>
      <c r="I28" s="9">
        <f t="shared" si="0"/>
        <v>-0.04930193573269373</v>
      </c>
      <c r="J28" s="9">
        <f t="shared" si="1"/>
        <v>0.06949516025579267</v>
      </c>
      <c r="K28" s="9">
        <f t="shared" si="2"/>
      </c>
      <c r="L28" s="15"/>
    </row>
    <row r="29" spans="1:12" ht="15">
      <c r="A29" s="15"/>
      <c r="B29" s="27" t="str">
        <f>'Town Data'!A25</f>
        <v>CASTLETON</v>
      </c>
      <c r="C29" s="52">
        <f>IF('Town Data'!C25&gt;9,'Town Data'!B25,"*")</f>
        <v>25424081.26</v>
      </c>
      <c r="D29" s="53">
        <f>IF('Town Data'!E25&gt;9,'Town Data'!D25,"*")</f>
        <v>5999681.1</v>
      </c>
      <c r="E29" s="54" t="str">
        <f>IF('Town Data'!G25&gt;9,'Town Data'!F25,"*")</f>
        <v>*</v>
      </c>
      <c r="F29" s="53">
        <f>IF('Town Data'!I25&gt;9,'Town Data'!H25,"*")</f>
        <v>23712261.79</v>
      </c>
      <c r="G29" s="53">
        <f>IF('Town Data'!K25&gt;9,'Town Data'!J25,"*")</f>
        <v>4383787.01</v>
      </c>
      <c r="H29" s="54" t="str">
        <f>IF('Town Data'!M25&gt;9,'Town Data'!L25,"*")</f>
        <v>*</v>
      </c>
      <c r="I29" s="22">
        <f t="shared" si="0"/>
        <v>0.07219131962864529</v>
      </c>
      <c r="J29" s="22">
        <f t="shared" si="1"/>
        <v>0.36860688859060237</v>
      </c>
      <c r="K29" s="22">
        <f t="shared" si="2"/>
      </c>
      <c r="L29" s="15"/>
    </row>
    <row r="30" spans="1:12" ht="15">
      <c r="A30" s="15"/>
      <c r="B30" s="15" t="str">
        <f>'Town Data'!A26</f>
        <v>CAVENDISH</v>
      </c>
      <c r="C30" s="48">
        <f>IF('Town Data'!C26&gt;9,'Town Data'!B26,"*")</f>
        <v>700327.9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665368.23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  <v>0.0525418383742188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CHARLOTTE</v>
      </c>
      <c r="C31" s="52">
        <f>IF('Town Data'!C27&gt;9,'Town Data'!B27,"*")</f>
        <v>4214055.51</v>
      </c>
      <c r="D31" s="53">
        <f>IF('Town Data'!E27&gt;9,'Town Data'!D27,"*")</f>
        <v>2064613.91</v>
      </c>
      <c r="E31" s="54" t="str">
        <f>IF('Town Data'!G27&gt;9,'Town Data'!F27,"*")</f>
        <v>*</v>
      </c>
      <c r="F31" s="53">
        <f>IF('Town Data'!I27&gt;9,'Town Data'!H27,"*")</f>
        <v>3731737.65</v>
      </c>
      <c r="G31" s="53">
        <f>IF('Town Data'!K27&gt;9,'Town Data'!J27,"*")</f>
        <v>1776144</v>
      </c>
      <c r="H31" s="54" t="str">
        <f>IF('Town Data'!M27&gt;9,'Town Data'!L27,"*")</f>
        <v>*</v>
      </c>
      <c r="I31" s="22">
        <f t="shared" si="0"/>
        <v>0.1292475262830976</v>
      </c>
      <c r="J31" s="22">
        <f t="shared" si="1"/>
        <v>0.1624135824572782</v>
      </c>
      <c r="K31" s="22">
        <f t="shared" si="2"/>
      </c>
      <c r="L31" s="15"/>
    </row>
    <row r="32" spans="1:12" ht="15">
      <c r="A32" s="15"/>
      <c r="B32" s="15" t="str">
        <f>'Town Data'!A28</f>
        <v>CHELSEA</v>
      </c>
      <c r="C32" s="48">
        <f>IF('Town Data'!C28&gt;9,'Town Data'!B28,"*")</f>
        <v>3169766.15</v>
      </c>
      <c r="D32" s="49">
        <f>IF('Town Data'!E28&gt;9,'Town Data'!D28,"*")</f>
        <v>191004.14</v>
      </c>
      <c r="E32" s="50" t="str">
        <f>IF('Town Data'!G28&gt;9,'Town Data'!F28,"*")</f>
        <v>*</v>
      </c>
      <c r="F32" s="51">
        <f>IF('Town Data'!I28&gt;9,'Town Data'!H28,"*")</f>
        <v>3773656</v>
      </c>
      <c r="G32" s="49">
        <f>IF('Town Data'!K28&gt;9,'Town Data'!J28,"*")</f>
        <v>345723.5</v>
      </c>
      <c r="H32" s="50" t="str">
        <f>IF('Town Data'!M28&gt;9,'Town Data'!L28,"*")</f>
        <v>*</v>
      </c>
      <c r="I32" s="9">
        <f t="shared" si="0"/>
        <v>-0.16002779532633607</v>
      </c>
      <c r="J32" s="9">
        <f t="shared" si="1"/>
        <v>-0.4475234110495815</v>
      </c>
      <c r="K32" s="9">
        <f t="shared" si="2"/>
      </c>
      <c r="L32" s="15"/>
    </row>
    <row r="33" spans="1:12" ht="15">
      <c r="A33" s="15"/>
      <c r="B33" s="27" t="str">
        <f>'Town Data'!A29</f>
        <v>CHESTER</v>
      </c>
      <c r="C33" s="52">
        <f>IF('Town Data'!C29&gt;9,'Town Data'!B29,"*")</f>
        <v>7619995.62</v>
      </c>
      <c r="D33" s="53">
        <f>IF('Town Data'!E29&gt;9,'Town Data'!D29,"*")</f>
        <v>2093085.21</v>
      </c>
      <c r="E33" s="54">
        <f>IF('Town Data'!G29&gt;9,'Town Data'!F29,"*")</f>
        <v>282404.8333329</v>
      </c>
      <c r="F33" s="53">
        <f>IF('Town Data'!I29&gt;9,'Town Data'!H29,"*")</f>
        <v>7349130.3</v>
      </c>
      <c r="G33" s="53">
        <f>IF('Town Data'!K29&gt;9,'Town Data'!J29,"*")</f>
        <v>2181443.97</v>
      </c>
      <c r="H33" s="54">
        <f>IF('Town Data'!M29&gt;9,'Town Data'!L29,"*")</f>
        <v>262885.6666663</v>
      </c>
      <c r="I33" s="22">
        <f t="shared" si="0"/>
        <v>0.03685678562536853</v>
      </c>
      <c r="J33" s="22">
        <f t="shared" si="1"/>
        <v>-0.040504712115067634</v>
      </c>
      <c r="K33" s="22">
        <f t="shared" si="2"/>
        <v>0.0742496421129614</v>
      </c>
      <c r="L33" s="15"/>
    </row>
    <row r="34" spans="1:12" ht="15">
      <c r="A34" s="15"/>
      <c r="B34" s="15" t="str">
        <f>'Town Data'!A30</f>
        <v>CLARENDON</v>
      </c>
      <c r="C34" s="48">
        <f>IF('Town Data'!C30&gt;9,'Town Data'!B30,"*")</f>
        <v>25187176</v>
      </c>
      <c r="D34" s="49">
        <f>IF('Town Data'!E30&gt;9,'Town Data'!D30,"*")</f>
        <v>4714036.41</v>
      </c>
      <c r="E34" s="50">
        <f>IF('Town Data'!G30&gt;9,'Town Data'!F30,"*")</f>
        <v>201842.3333328</v>
      </c>
      <c r="F34" s="51">
        <f>IF('Town Data'!I30&gt;9,'Town Data'!H30,"*")</f>
        <v>21927355.96</v>
      </c>
      <c r="G34" s="49">
        <f>IF('Town Data'!K30&gt;9,'Town Data'!J30,"*")</f>
        <v>5247558.89</v>
      </c>
      <c r="H34" s="50">
        <f>IF('Town Data'!M30&gt;9,'Town Data'!L30,"*")</f>
        <v>169266.6666663</v>
      </c>
      <c r="I34" s="9">
        <f t="shared" si="0"/>
        <v>0.14866452872597044</v>
      </c>
      <c r="J34" s="9">
        <f t="shared" si="1"/>
        <v>-0.10167060364328746</v>
      </c>
      <c r="K34" s="9">
        <f t="shared" si="2"/>
        <v>0.1924517526579591</v>
      </c>
      <c r="L34" s="15"/>
    </row>
    <row r="35" spans="1:12" ht="15">
      <c r="A35" s="15"/>
      <c r="B35" s="27" t="str">
        <f>'Town Data'!A31</f>
        <v>COLCHESTER</v>
      </c>
      <c r="C35" s="52">
        <f>IF('Town Data'!C31&gt;9,'Town Data'!B31,"*")</f>
        <v>328277346.46</v>
      </c>
      <c r="D35" s="53">
        <f>IF('Town Data'!E31&gt;9,'Town Data'!D31,"*")</f>
        <v>81384895</v>
      </c>
      <c r="E35" s="54">
        <f>IF('Town Data'!G31&gt;9,'Town Data'!F31,"*")</f>
        <v>4741052.3333309</v>
      </c>
      <c r="F35" s="53">
        <f>IF('Town Data'!I31&gt;9,'Town Data'!H31,"*")</f>
        <v>341362697.63</v>
      </c>
      <c r="G35" s="53">
        <f>IF('Town Data'!K31&gt;9,'Town Data'!J31,"*")</f>
        <v>80169937.45</v>
      </c>
      <c r="H35" s="54">
        <f>IF('Town Data'!M31&gt;9,'Town Data'!L31,"*")</f>
        <v>5078565.3333312</v>
      </c>
      <c r="I35" s="22">
        <f t="shared" si="0"/>
        <v>-0.03833269206286597</v>
      </c>
      <c r="J35" s="22">
        <f t="shared" si="1"/>
        <v>0.015154777322331527</v>
      </c>
      <c r="K35" s="22">
        <f t="shared" si="2"/>
        <v>-0.06645833574004922</v>
      </c>
      <c r="L35" s="15"/>
    </row>
    <row r="36" spans="1:12" ht="15">
      <c r="A36" s="15"/>
      <c r="B36" s="15" t="str">
        <f>'Town Data'!A32</f>
        <v>CONCORD</v>
      </c>
      <c r="C36" s="48">
        <f>IF('Town Data'!C32&gt;9,'Town Data'!B32,"*")</f>
        <v>623785.1</v>
      </c>
      <c r="D36" s="49">
        <f>IF('Town Data'!E32&gt;9,'Town Data'!D32,"*")</f>
        <v>296566.26</v>
      </c>
      <c r="E36" s="50" t="str">
        <f>IF('Town Data'!G32&gt;9,'Town Data'!F32,"*")</f>
        <v>*</v>
      </c>
      <c r="F36" s="51">
        <f>IF('Town Data'!I32&gt;9,'Town Data'!H32,"*")</f>
        <v>542262.85</v>
      </c>
      <c r="G36" s="49">
        <f>IF('Town Data'!K32&gt;9,'Town Data'!J32,"*")</f>
        <v>336323.92</v>
      </c>
      <c r="H36" s="50" t="str">
        <f>IF('Town Data'!M32&gt;9,'Town Data'!L32,"*")</f>
        <v>*</v>
      </c>
      <c r="I36" s="9">
        <f t="shared" si="0"/>
        <v>0.15033714738156967</v>
      </c>
      <c r="J36" s="9">
        <f t="shared" si="1"/>
        <v>-0.11821240665843802</v>
      </c>
      <c r="K36" s="9">
        <f t="shared" si="2"/>
      </c>
      <c r="L36" s="15"/>
    </row>
    <row r="37" spans="1:12" ht="15">
      <c r="A37" s="15"/>
      <c r="B37" s="27" t="str">
        <f>'Town Data'!A33</f>
        <v>CORINTH</v>
      </c>
      <c r="C37" s="52">
        <f>IF('Town Data'!C33&gt;9,'Town Data'!B33,"*")</f>
        <v>1043450.95</v>
      </c>
      <c r="D37" s="53">
        <f>IF('Town Data'!E33&gt;9,'Town Data'!D33,"*")</f>
        <v>448429.23</v>
      </c>
      <c r="E37" s="54" t="str">
        <f>IF('Town Data'!G33&gt;9,'Town Data'!F33,"*")</f>
        <v>*</v>
      </c>
      <c r="F37" s="53">
        <f>IF('Town Data'!I33&gt;9,'Town Data'!H33,"*")</f>
        <v>922652.72</v>
      </c>
      <c r="G37" s="53">
        <f>IF('Town Data'!K33&gt;9,'Town Data'!J33,"*")</f>
        <v>439208.55</v>
      </c>
      <c r="H37" s="54" t="str">
        <f>IF('Town Data'!M33&gt;9,'Town Data'!L33,"*")</f>
        <v>*</v>
      </c>
      <c r="I37" s="22">
        <f t="shared" si="0"/>
        <v>0.130924916148299</v>
      </c>
      <c r="J37" s="22">
        <f t="shared" si="1"/>
        <v>0.020993853603259758</v>
      </c>
      <c r="K37" s="22">
        <f>_xlfn.IFERROR((E37-H37)/H37,"")</f>
      </c>
      <c r="L37" s="15"/>
    </row>
    <row r="38" spans="1:12" ht="15">
      <c r="A38" s="15"/>
      <c r="B38" s="15" t="str">
        <f>'Town Data'!A34</f>
        <v>COVENTRY</v>
      </c>
      <c r="C38" s="48">
        <f>IF('Town Data'!C34&gt;9,'Town Data'!B34,"*")</f>
        <v>2962686.43</v>
      </c>
      <c r="D38" s="49">
        <f>IF('Town Data'!E34&gt;9,'Town Data'!D34,"*")</f>
        <v>1278907.04</v>
      </c>
      <c r="E38" s="50" t="str">
        <f>IF('Town Data'!G34&gt;9,'Town Data'!F34,"*")</f>
        <v>*</v>
      </c>
      <c r="F38" s="51">
        <f>IF('Town Data'!I34&gt;9,'Town Data'!H34,"*")</f>
        <v>2047141.46</v>
      </c>
      <c r="G38" s="49" t="str">
        <f>IF('Town Data'!K34&gt;9,'Town Data'!J34,"*")</f>
        <v>*</v>
      </c>
      <c r="H38" s="50" t="str">
        <f>IF('Town Data'!M34&gt;9,'Town Data'!L34,"*")</f>
        <v>*</v>
      </c>
      <c r="I38" s="9">
        <f t="shared" si="0"/>
        <v>0.44723092560491656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CRAFTSBURY</v>
      </c>
      <c r="C39" s="52">
        <f>IF('Town Data'!C35&gt;9,'Town Data'!B35,"*")</f>
        <v>1430259.2</v>
      </c>
      <c r="D39" s="53">
        <f>IF('Town Data'!E35&gt;9,'Town Data'!D35,"*")</f>
        <v>623980</v>
      </c>
      <c r="E39" s="54" t="str">
        <f>IF('Town Data'!G35&gt;9,'Town Data'!F35,"*")</f>
        <v>*</v>
      </c>
      <c r="F39" s="53">
        <f>IF('Town Data'!I35&gt;9,'Town Data'!H35,"*")</f>
        <v>1515478.43</v>
      </c>
      <c r="G39" s="53">
        <f>IF('Town Data'!K35&gt;9,'Town Data'!J35,"*")</f>
        <v>669265.03</v>
      </c>
      <c r="H39" s="54" t="str">
        <f>IF('Town Data'!M35&gt;9,'Town Data'!L35,"*")</f>
        <v>*</v>
      </c>
      <c r="I39" s="22">
        <f t="shared" si="0"/>
        <v>-0.05623255884941892</v>
      </c>
      <c r="J39" s="22">
        <f t="shared" si="1"/>
        <v>-0.06766382220807207</v>
      </c>
      <c r="K39" s="22">
        <f t="shared" si="2"/>
      </c>
      <c r="L39" s="15"/>
    </row>
    <row r="40" spans="1:12" ht="15">
      <c r="A40" s="15"/>
      <c r="B40" s="15" t="str">
        <f>'Town Data'!A36</f>
        <v>DANBY</v>
      </c>
      <c r="C40" s="48">
        <f>IF('Town Data'!C36&gt;9,'Town Data'!B36,"*")</f>
        <v>2223654.66</v>
      </c>
      <c r="D40" s="49">
        <f>IF('Town Data'!E36&gt;9,'Town Data'!D36,"*")</f>
        <v>482368.29</v>
      </c>
      <c r="E40" s="50" t="str">
        <f>IF('Town Data'!G36&gt;9,'Town Data'!F36,"*")</f>
        <v>*</v>
      </c>
      <c r="F40" s="51">
        <f>IF('Town Data'!I36&gt;9,'Town Data'!H36,"*")</f>
        <v>2427189</v>
      </c>
      <c r="G40" s="49">
        <f>IF('Town Data'!K36&gt;9,'Town Data'!J36,"*")</f>
        <v>715827</v>
      </c>
      <c r="H40" s="50" t="str">
        <f>IF('Town Data'!M36&gt;9,'Town Data'!L36,"*")</f>
        <v>*</v>
      </c>
      <c r="I40" s="9">
        <f t="shared" si="0"/>
        <v>-0.08385599143700793</v>
      </c>
      <c r="J40" s="9">
        <f t="shared" si="1"/>
        <v>-0.3261384524473092</v>
      </c>
      <c r="K40" s="9">
        <f t="shared" si="2"/>
      </c>
      <c r="L40" s="15"/>
    </row>
    <row r="41" spans="1:12" ht="15">
      <c r="A41" s="15"/>
      <c r="B41" s="27" t="str">
        <f>'Town Data'!A37</f>
        <v>DANVILLE</v>
      </c>
      <c r="C41" s="52">
        <f>IF('Town Data'!C37&gt;9,'Town Data'!B37,"*")</f>
        <v>2639523.62</v>
      </c>
      <c r="D41" s="53">
        <f>IF('Town Data'!E37&gt;9,'Town Data'!D37,"*")</f>
        <v>1747855.07</v>
      </c>
      <c r="E41" s="54" t="str">
        <f>IF('Town Data'!G37&gt;9,'Town Data'!F37,"*")</f>
        <v>*</v>
      </c>
      <c r="F41" s="53">
        <f>IF('Town Data'!I37&gt;9,'Town Data'!H37,"*")</f>
        <v>2552009.54</v>
      </c>
      <c r="G41" s="53">
        <f>IF('Town Data'!K37&gt;9,'Town Data'!J37,"*")</f>
        <v>1661808.68</v>
      </c>
      <c r="H41" s="54" t="str">
        <f>IF('Town Data'!M37&gt;9,'Town Data'!L37,"*")</f>
        <v>*</v>
      </c>
      <c r="I41" s="22">
        <f t="shared" si="0"/>
        <v>0.03429222290446456</v>
      </c>
      <c r="J41" s="22">
        <f t="shared" si="1"/>
        <v>0.05177875831049344</v>
      </c>
      <c r="K41" s="22">
        <f t="shared" si="2"/>
      </c>
      <c r="L41" s="15"/>
    </row>
    <row r="42" spans="1:12" ht="15">
      <c r="A42" s="15"/>
      <c r="B42" s="15" t="str">
        <f>'Town Data'!A38</f>
        <v>DERBY</v>
      </c>
      <c r="C42" s="48">
        <f>IF('Town Data'!C38&gt;9,'Town Data'!B38,"*")</f>
        <v>53660782.88</v>
      </c>
      <c r="D42" s="49">
        <f>IF('Town Data'!E38&gt;9,'Town Data'!D38,"*")</f>
        <v>16413340.4</v>
      </c>
      <c r="E42" s="50">
        <f>IF('Town Data'!G38&gt;9,'Town Data'!F38,"*")</f>
        <v>425845.8333323</v>
      </c>
      <c r="F42" s="51">
        <f>IF('Town Data'!I38&gt;9,'Town Data'!H38,"*")</f>
        <v>50719443.53</v>
      </c>
      <c r="G42" s="49">
        <f>IF('Town Data'!K38&gt;9,'Town Data'!J38,"*")</f>
        <v>15798254.92</v>
      </c>
      <c r="H42" s="50">
        <f>IF('Town Data'!M38&gt;9,'Town Data'!L38,"*")</f>
        <v>517645.8333316</v>
      </c>
      <c r="I42" s="9">
        <f t="shared" si="0"/>
        <v>0.05799234268531024</v>
      </c>
      <c r="J42" s="9">
        <f t="shared" si="1"/>
        <v>0.03893376091946239</v>
      </c>
      <c r="K42" s="9">
        <f t="shared" si="2"/>
        <v>-0.17734132893231194</v>
      </c>
      <c r="L42" s="15"/>
    </row>
    <row r="43" spans="1:12" ht="15">
      <c r="A43" s="15"/>
      <c r="B43" s="27" t="str">
        <f>'Town Data'!A39</f>
        <v>DORSET</v>
      </c>
      <c r="C43" s="52">
        <f>IF('Town Data'!C39&gt;9,'Town Data'!B39,"*")</f>
        <v>5309039.91</v>
      </c>
      <c r="D43" s="53">
        <f>IF('Town Data'!E39&gt;9,'Town Data'!D39,"*")</f>
        <v>2420655.68</v>
      </c>
      <c r="E43" s="54" t="str">
        <f>IF('Town Data'!G39&gt;9,'Town Data'!F39,"*")</f>
        <v>*</v>
      </c>
      <c r="F43" s="53">
        <f>IF('Town Data'!I39&gt;9,'Town Data'!H39,"*")</f>
        <v>5201059.63</v>
      </c>
      <c r="G43" s="53">
        <f>IF('Town Data'!K39&gt;9,'Town Data'!J39,"*")</f>
        <v>2307338.89</v>
      </c>
      <c r="H43" s="54">
        <f>IF('Town Data'!M39&gt;9,'Town Data'!L39,"*")</f>
        <v>31943.333333</v>
      </c>
      <c r="I43" s="22">
        <f t="shared" si="0"/>
        <v>0.02076120784640961</v>
      </c>
      <c r="J43" s="22">
        <f t="shared" si="1"/>
        <v>0.04911146363939631</v>
      </c>
      <c r="K43" s="22">
        <f t="shared" si="2"/>
      </c>
      <c r="L43" s="15"/>
    </row>
    <row r="44" spans="1:12" ht="15">
      <c r="A44" s="15"/>
      <c r="B44" s="15" t="str">
        <f>'Town Data'!A40</f>
        <v>DOVER</v>
      </c>
      <c r="C44" s="48">
        <f>IF('Town Data'!C40&gt;9,'Town Data'!B40,"*")</f>
        <v>3398986.99</v>
      </c>
      <c r="D44" s="49">
        <f>IF('Town Data'!E40&gt;9,'Town Data'!D40,"*")</f>
        <v>2692221.01</v>
      </c>
      <c r="E44" s="50" t="str">
        <f>IF('Town Data'!G40&gt;9,'Town Data'!F40,"*")</f>
        <v>*</v>
      </c>
      <c r="F44" s="51">
        <f>IF('Town Data'!I40&gt;9,'Town Data'!H40,"*")</f>
        <v>6429358.6</v>
      </c>
      <c r="G44" s="49">
        <f>IF('Town Data'!K40&gt;9,'Town Data'!J40,"*")</f>
        <v>5420094.6</v>
      </c>
      <c r="H44" s="50" t="str">
        <f>IF('Town Data'!M40&gt;9,'Town Data'!L40,"*")</f>
        <v>*</v>
      </c>
      <c r="I44" s="9">
        <f t="shared" si="0"/>
        <v>-0.4713334250791361</v>
      </c>
      <c r="J44" s="9">
        <f t="shared" si="1"/>
        <v>-0.5032889259903324</v>
      </c>
      <c r="K44" s="9">
        <f t="shared" si="2"/>
      </c>
      <c r="L44" s="15"/>
    </row>
    <row r="45" spans="1:12" ht="15">
      <c r="A45" s="15"/>
      <c r="B45" s="27" t="str">
        <f>'Town Data'!A41</f>
        <v>DUMMERSTON</v>
      </c>
      <c r="C45" s="52">
        <f>IF('Town Data'!C41&gt;9,'Town Data'!B41,"*")</f>
        <v>4149151.99</v>
      </c>
      <c r="D45" s="53">
        <f>IF('Town Data'!E41&gt;9,'Town Data'!D41,"*")</f>
        <v>1142482.54</v>
      </c>
      <c r="E45" s="54" t="str">
        <f>IF('Town Data'!G41&gt;9,'Town Data'!F41,"*")</f>
        <v>*</v>
      </c>
      <c r="F45" s="53">
        <f>IF('Town Data'!I41&gt;9,'Town Data'!H41,"*")</f>
        <v>3816075.97</v>
      </c>
      <c r="G45" s="53">
        <f>IF('Town Data'!K41&gt;9,'Town Data'!J41,"*")</f>
        <v>1040776.76</v>
      </c>
      <c r="H45" s="54" t="str">
        <f>IF('Town Data'!M41&gt;9,'Town Data'!L41,"*")</f>
        <v>*</v>
      </c>
      <c r="I45" s="22">
        <f t="shared" si="0"/>
        <v>0.08728233468580554</v>
      </c>
      <c r="J45" s="22">
        <f t="shared" si="1"/>
        <v>0.09772103289470072</v>
      </c>
      <c r="K45" s="22">
        <f t="shared" si="2"/>
      </c>
      <c r="L45" s="15"/>
    </row>
    <row r="46" spans="1:12" ht="15">
      <c r="A46" s="15"/>
      <c r="B46" s="15" t="str">
        <f>'Town Data'!A42</f>
        <v>DUXBURY</v>
      </c>
      <c r="C46" s="48">
        <f>IF('Town Data'!C42&gt;9,'Town Data'!B42,"*")</f>
        <v>521417.14</v>
      </c>
      <c r="D46" s="49" t="str">
        <f>IF('Town Data'!E42&gt;9,'Town Data'!D42,"*")</f>
        <v>*</v>
      </c>
      <c r="E46" s="50" t="str">
        <f>IF('Town Data'!G42&gt;9,'Town Data'!F42,"*")</f>
        <v>*</v>
      </c>
      <c r="F46" s="51" t="str">
        <f>IF('Town Data'!I42&gt;9,'Town Data'!H42,"*")</f>
        <v>*</v>
      </c>
      <c r="G46" s="49" t="str">
        <f>IF('Town Data'!K42&gt;9,'Town Data'!J42,"*")</f>
        <v>*</v>
      </c>
      <c r="H46" s="50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EAST MONTPELIER</v>
      </c>
      <c r="C47" s="52">
        <f>IF('Town Data'!C43&gt;9,'Town Data'!B43,"*")</f>
        <v>12911926.72</v>
      </c>
      <c r="D47" s="53">
        <f>IF('Town Data'!E43&gt;9,'Town Data'!D43,"*")</f>
        <v>4591550.67</v>
      </c>
      <c r="E47" s="54" t="str">
        <f>IF('Town Data'!G43&gt;9,'Town Data'!F43,"*")</f>
        <v>*</v>
      </c>
      <c r="F47" s="53">
        <f>IF('Town Data'!I43&gt;9,'Town Data'!H43,"*")</f>
        <v>11230516.41</v>
      </c>
      <c r="G47" s="53">
        <f>IF('Town Data'!K43&gt;9,'Town Data'!J43,"*")</f>
        <v>3893700.4</v>
      </c>
      <c r="H47" s="54" t="str">
        <f>IF('Town Data'!M43&gt;9,'Town Data'!L43,"*")</f>
        <v>*</v>
      </c>
      <c r="I47" s="22">
        <f t="shared" si="0"/>
        <v>0.14971798701107106</v>
      </c>
      <c r="J47" s="22">
        <f t="shared" si="1"/>
        <v>0.17922546634558736</v>
      </c>
      <c r="K47" s="22">
        <f t="shared" si="2"/>
      </c>
      <c r="L47" s="15"/>
    </row>
    <row r="48" spans="1:12" ht="15">
      <c r="A48" s="15"/>
      <c r="B48" s="15" t="str">
        <f>'Town Data'!A44</f>
        <v>EDEN</v>
      </c>
      <c r="C48" s="48">
        <f>IF('Town Data'!C44&gt;9,'Town Data'!B44,"*")</f>
        <v>823106.32</v>
      </c>
      <c r="D48" s="49" t="str">
        <f>IF('Town Data'!E44&gt;9,'Town Data'!D44,"*")</f>
        <v>*</v>
      </c>
      <c r="E48" s="50" t="str">
        <f>IF('Town Data'!G44&gt;9,'Town Data'!F44,"*")</f>
        <v>*</v>
      </c>
      <c r="F48" s="51">
        <f>IF('Town Data'!I44&gt;9,'Town Data'!H44,"*")</f>
        <v>917336.66</v>
      </c>
      <c r="G48" s="49">
        <f>IF('Town Data'!K44&gt;9,'Town Data'!J44,"*")</f>
        <v>271929.61</v>
      </c>
      <c r="H48" s="50" t="str">
        <f>IF('Town Data'!M44&gt;9,'Town Data'!L44,"*")</f>
        <v>*</v>
      </c>
      <c r="I48" s="9">
        <f t="shared" si="0"/>
        <v>-0.10272165510097468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ENOSBURG</v>
      </c>
      <c r="C49" s="52">
        <f>IF('Town Data'!C45&gt;9,'Town Data'!B45,"*")</f>
        <v>19090538.08</v>
      </c>
      <c r="D49" s="53">
        <f>IF('Town Data'!E45&gt;9,'Town Data'!D45,"*")</f>
        <v>5634139.74</v>
      </c>
      <c r="E49" s="54">
        <f>IF('Town Data'!G45&gt;9,'Town Data'!F45,"*")</f>
        <v>231775.4999994</v>
      </c>
      <c r="F49" s="53">
        <f>IF('Town Data'!I45&gt;9,'Town Data'!H45,"*")</f>
        <v>20064702.12</v>
      </c>
      <c r="G49" s="53">
        <f>IF('Town Data'!K45&gt;9,'Town Data'!J45,"*")</f>
        <v>5235180.02</v>
      </c>
      <c r="H49" s="54">
        <f>IF('Town Data'!M45&gt;9,'Town Data'!L45,"*")</f>
        <v>244991.1666661</v>
      </c>
      <c r="I49" s="22">
        <f t="shared" si="0"/>
        <v>-0.04855113393529925</v>
      </c>
      <c r="J49" s="22">
        <f t="shared" si="1"/>
        <v>0.07620745007351261</v>
      </c>
      <c r="K49" s="22">
        <f t="shared" si="2"/>
        <v>-0.053943441498491757</v>
      </c>
      <c r="L49" s="15"/>
    </row>
    <row r="50" spans="1:12" ht="15">
      <c r="A50" s="15"/>
      <c r="B50" s="15" t="str">
        <f>'Town Data'!A46</f>
        <v>ESSEX</v>
      </c>
      <c r="C50" s="48">
        <f>IF('Town Data'!C46&gt;9,'Town Data'!B46,"*")</f>
        <v>116051532.13</v>
      </c>
      <c r="D50" s="49">
        <f>IF('Town Data'!E46&gt;9,'Town Data'!D46,"*")</f>
        <v>38257888.32</v>
      </c>
      <c r="E50" s="50">
        <f>IF('Town Data'!G46&gt;9,'Town Data'!F46,"*")</f>
        <v>2004522.9999973</v>
      </c>
      <c r="F50" s="51">
        <f>IF('Town Data'!I46&gt;9,'Town Data'!H46,"*")</f>
        <v>123812804.61</v>
      </c>
      <c r="G50" s="49">
        <f>IF('Town Data'!K46&gt;9,'Town Data'!J46,"*")</f>
        <v>37192116.33</v>
      </c>
      <c r="H50" s="50">
        <f>IF('Town Data'!M46&gt;9,'Town Data'!L46,"*")</f>
        <v>3045548.1666632</v>
      </c>
      <c r="I50" s="9">
        <f t="shared" si="0"/>
        <v>-0.06268553971010805</v>
      </c>
      <c r="J50" s="9">
        <f t="shared" si="1"/>
        <v>0.028655857616263863</v>
      </c>
      <c r="K50" s="9">
        <f t="shared" si="2"/>
        <v>-0.34181865125662436</v>
      </c>
      <c r="L50" s="15"/>
    </row>
    <row r="51" spans="1:12" ht="15">
      <c r="A51" s="15"/>
      <c r="B51" s="27" t="str">
        <f>'Town Data'!A47</f>
        <v>FAIR HAVEN</v>
      </c>
      <c r="C51" s="52">
        <f>IF('Town Data'!C47&gt;9,'Town Data'!B47,"*")</f>
        <v>15142225.84</v>
      </c>
      <c r="D51" s="53">
        <f>IF('Town Data'!E47&gt;9,'Town Data'!D47,"*")</f>
        <v>4097720.89</v>
      </c>
      <c r="E51" s="54" t="str">
        <f>IF('Town Data'!G47&gt;9,'Town Data'!F47,"*")</f>
        <v>*</v>
      </c>
      <c r="F51" s="53">
        <f>IF('Town Data'!I47&gt;9,'Town Data'!H47,"*")</f>
        <v>17655618.5</v>
      </c>
      <c r="G51" s="53">
        <f>IF('Town Data'!K47&gt;9,'Town Data'!J47,"*")</f>
        <v>3583895.43</v>
      </c>
      <c r="H51" s="54" t="str">
        <f>IF('Town Data'!M47&gt;9,'Town Data'!L47,"*")</f>
        <v>*</v>
      </c>
      <c r="I51" s="22">
        <f t="shared" si="0"/>
        <v>-0.14235653426698136</v>
      </c>
      <c r="J51" s="22">
        <f t="shared" si="1"/>
        <v>0.14337066190572417</v>
      </c>
      <c r="K51" s="22">
        <f t="shared" si="2"/>
      </c>
      <c r="L51" s="15"/>
    </row>
    <row r="52" spans="1:12" ht="15">
      <c r="A52" s="15"/>
      <c r="B52" s="15" t="str">
        <f>'Town Data'!A48</f>
        <v>FAIRFAX</v>
      </c>
      <c r="C52" s="48">
        <f>IF('Town Data'!C48&gt;9,'Town Data'!B48,"*")</f>
        <v>9084011.23</v>
      </c>
      <c r="D52" s="49">
        <f>IF('Town Data'!E48&gt;9,'Town Data'!D48,"*")</f>
        <v>3791894.64</v>
      </c>
      <c r="E52" s="50" t="str">
        <f>IF('Town Data'!G48&gt;9,'Town Data'!F48,"*")</f>
        <v>*</v>
      </c>
      <c r="F52" s="51">
        <f>IF('Town Data'!I48&gt;9,'Town Data'!H48,"*")</f>
        <v>8312421.93</v>
      </c>
      <c r="G52" s="49">
        <f>IF('Town Data'!K48&gt;9,'Town Data'!J48,"*")</f>
        <v>3080689.55</v>
      </c>
      <c r="H52" s="50" t="str">
        <f>IF('Town Data'!M48&gt;9,'Town Data'!L48,"*")</f>
        <v>*</v>
      </c>
      <c r="I52" s="9">
        <f t="shared" si="0"/>
        <v>0.09282364472083539</v>
      </c>
      <c r="J52" s="9">
        <f t="shared" si="1"/>
        <v>0.23085905881038885</v>
      </c>
      <c r="K52" s="9">
        <f t="shared" si="2"/>
      </c>
      <c r="L52" s="15"/>
    </row>
    <row r="53" spans="1:12" ht="15">
      <c r="A53" s="15"/>
      <c r="B53" s="27" t="str">
        <f>'Town Data'!A49</f>
        <v>FAIRFIELD</v>
      </c>
      <c r="C53" s="52">
        <f>IF('Town Data'!C49&gt;9,'Town Data'!B49,"*")</f>
        <v>1955362.62</v>
      </c>
      <c r="D53" s="53">
        <f>IF('Town Data'!E49&gt;9,'Town Data'!D49,"*")</f>
        <v>272682.5</v>
      </c>
      <c r="E53" s="54" t="str">
        <f>IF('Town Data'!G49&gt;9,'Town Data'!F49,"*")</f>
        <v>*</v>
      </c>
      <c r="F53" s="53">
        <f>IF('Town Data'!I49&gt;9,'Town Data'!H49,"*")</f>
        <v>1646854</v>
      </c>
      <c r="G53" s="53">
        <f>IF('Town Data'!K49&gt;9,'Town Data'!J49,"*")</f>
        <v>222202</v>
      </c>
      <c r="H53" s="54" t="str">
        <f>IF('Town Data'!M49&gt;9,'Town Data'!L49,"*")</f>
        <v>*</v>
      </c>
      <c r="I53" s="22">
        <f t="shared" si="0"/>
        <v>0.1873321010848564</v>
      </c>
      <c r="J53" s="22">
        <f t="shared" si="1"/>
        <v>0.2271829236460518</v>
      </c>
      <c r="K53" s="22">
        <f t="shared" si="2"/>
      </c>
      <c r="L53" s="15"/>
    </row>
    <row r="54" spans="1:12" ht="15">
      <c r="A54" s="15"/>
      <c r="B54" s="15" t="str">
        <f>'Town Data'!A50</f>
        <v>FAIRLEE</v>
      </c>
      <c r="C54" s="48">
        <f>IF('Town Data'!C50&gt;9,'Town Data'!B50,"*")</f>
        <v>12519790.79</v>
      </c>
      <c r="D54" s="49">
        <f>IF('Town Data'!E50&gt;9,'Town Data'!D50,"*")</f>
        <v>1666086.58</v>
      </c>
      <c r="E54" s="50" t="str">
        <f>IF('Town Data'!G50&gt;9,'Town Data'!F50,"*")</f>
        <v>*</v>
      </c>
      <c r="F54" s="51">
        <f>IF('Town Data'!I50&gt;9,'Town Data'!H50,"*")</f>
        <v>13026631.6</v>
      </c>
      <c r="G54" s="49">
        <f>IF('Town Data'!K50&gt;9,'Town Data'!J50,"*")</f>
        <v>1426684.1</v>
      </c>
      <c r="H54" s="50">
        <f>IF('Town Data'!M50&gt;9,'Town Data'!L50,"*")</f>
        <v>58295.3333329</v>
      </c>
      <c r="I54" s="9">
        <f t="shared" si="0"/>
        <v>-0.03890804818645524</v>
      </c>
      <c r="J54" s="9">
        <f t="shared" si="1"/>
        <v>0.1678034261403768</v>
      </c>
      <c r="K54" s="9">
        <f t="shared" si="2"/>
      </c>
      <c r="L54" s="15"/>
    </row>
    <row r="55" spans="1:12" ht="15">
      <c r="A55" s="15"/>
      <c r="B55" s="27" t="str">
        <f>'Town Data'!A51</f>
        <v>FAYSTON</v>
      </c>
      <c r="C55" s="52">
        <f>IF('Town Data'!C51&gt;9,'Town Data'!B51,"*")</f>
        <v>422128.43</v>
      </c>
      <c r="D55" s="53" t="str">
        <f>IF('Town Data'!E51&gt;9,'Town Data'!D51,"*")</f>
        <v>*</v>
      </c>
      <c r="E55" s="54" t="str">
        <f>IF('Town Data'!G51&gt;9,'Town Data'!F51,"*")</f>
        <v>*</v>
      </c>
      <c r="F55" s="53">
        <f>IF('Town Data'!I51&gt;9,'Town Data'!H51,"*")</f>
        <v>585571.95</v>
      </c>
      <c r="G55" s="53" t="str">
        <f>IF('Town Data'!K51&gt;9,'Town Data'!J51,"*")</f>
        <v>*</v>
      </c>
      <c r="H55" s="54" t="str">
        <f>IF('Town Data'!M51&gt;9,'Town Data'!L51,"*")</f>
        <v>*</v>
      </c>
      <c r="I55" s="22">
        <f t="shared" si="0"/>
        <v>-0.27911774121011085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FERRISBURGH</v>
      </c>
      <c r="C56" s="48">
        <f>IF('Town Data'!C52&gt;9,'Town Data'!B52,"*")</f>
        <v>5975044.16</v>
      </c>
      <c r="D56" s="49">
        <f>IF('Town Data'!E52&gt;9,'Town Data'!D52,"*")</f>
        <v>2772527.4</v>
      </c>
      <c r="E56" s="50" t="str">
        <f>IF('Town Data'!G52&gt;9,'Town Data'!F52,"*")</f>
        <v>*</v>
      </c>
      <c r="F56" s="51">
        <f>IF('Town Data'!I52&gt;9,'Town Data'!H52,"*")</f>
        <v>6473002.58</v>
      </c>
      <c r="G56" s="49">
        <f>IF('Town Data'!K52&gt;9,'Town Data'!J52,"*")</f>
        <v>2212891.54</v>
      </c>
      <c r="H56" s="50" t="str">
        <f>IF('Town Data'!M52&gt;9,'Town Data'!L52,"*")</f>
        <v>*</v>
      </c>
      <c r="I56" s="9">
        <f t="shared" si="0"/>
        <v>-0.07692850633778056</v>
      </c>
      <c r="J56" s="9">
        <f t="shared" si="1"/>
        <v>0.252898006921749</v>
      </c>
      <c r="K56" s="9">
        <f t="shared" si="2"/>
      </c>
      <c r="L56" s="15"/>
    </row>
    <row r="57" spans="1:12" ht="15">
      <c r="A57" s="15"/>
      <c r="B57" s="27" t="str">
        <f>'Town Data'!A53</f>
        <v>GEORGIA</v>
      </c>
      <c r="C57" s="52">
        <f>IF('Town Data'!C53&gt;9,'Town Data'!B53,"*")</f>
        <v>4485221.87</v>
      </c>
      <c r="D57" s="53">
        <f>IF('Town Data'!E53&gt;9,'Town Data'!D53,"*")</f>
        <v>2149457</v>
      </c>
      <c r="E57" s="54" t="str">
        <f>IF('Town Data'!G53&gt;9,'Town Data'!F53,"*")</f>
        <v>*</v>
      </c>
      <c r="F57" s="53">
        <f>IF('Town Data'!I53&gt;9,'Town Data'!H53,"*")</f>
        <v>5871654</v>
      </c>
      <c r="G57" s="53">
        <f>IF('Town Data'!K53&gt;9,'Town Data'!J53,"*")</f>
        <v>1897333</v>
      </c>
      <c r="H57" s="54" t="str">
        <f>IF('Town Data'!M53&gt;9,'Town Data'!L53,"*")</f>
        <v>*</v>
      </c>
      <c r="I57" s="22">
        <f t="shared" si="0"/>
        <v>-0.23612292720245434</v>
      </c>
      <c r="J57" s="22">
        <f t="shared" si="1"/>
        <v>0.1328833683913156</v>
      </c>
      <c r="K57" s="22">
        <f t="shared" si="2"/>
      </c>
      <c r="L57" s="15"/>
    </row>
    <row r="58" spans="1:12" ht="15">
      <c r="A58" s="15"/>
      <c r="B58" s="15" t="str">
        <f>'Town Data'!A54</f>
        <v>GLOVER</v>
      </c>
      <c r="C58" s="48">
        <f>IF('Town Data'!C54&gt;9,'Town Data'!B54,"*")</f>
        <v>266534.82</v>
      </c>
      <c r="D58" s="49" t="str">
        <f>IF('Town Data'!E54&gt;9,'Town Data'!D54,"*")</f>
        <v>*</v>
      </c>
      <c r="E58" s="50" t="str">
        <f>IF('Town Data'!G54&gt;9,'Town Data'!F54,"*")</f>
        <v>*</v>
      </c>
      <c r="F58" s="51">
        <f>IF('Town Data'!I54&gt;9,'Town Data'!H54,"*")</f>
        <v>256250.85</v>
      </c>
      <c r="G58" s="49">
        <f>IF('Town Data'!K54&gt;9,'Town Data'!J54,"*")</f>
        <v>195816</v>
      </c>
      <c r="H58" s="50" t="str">
        <f>IF('Town Data'!M54&gt;9,'Town Data'!L54,"*")</f>
        <v>*</v>
      </c>
      <c r="I58" s="9">
        <f t="shared" si="0"/>
        <v>0.04013243273144265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GRAFTON</v>
      </c>
      <c r="C59" s="52">
        <f>IF('Town Data'!C55&gt;9,'Town Data'!B55,"*")</f>
        <v>397341.84</v>
      </c>
      <c r="D59" s="53">
        <f>IF('Town Data'!E55&gt;9,'Town Data'!D55,"*")</f>
        <v>207252.61</v>
      </c>
      <c r="E59" s="54" t="str">
        <f>IF('Town Data'!G55&gt;9,'Town Data'!F55,"*")</f>
        <v>*</v>
      </c>
      <c r="F59" s="53">
        <f>IF('Town Data'!I55&gt;9,'Town Data'!H55,"*")</f>
        <v>331814</v>
      </c>
      <c r="G59" s="53">
        <f>IF('Town Data'!K55&gt;9,'Town Data'!J55,"*")</f>
        <v>124740</v>
      </c>
      <c r="H59" s="54" t="str">
        <f>IF('Town Data'!M55&gt;9,'Town Data'!L55,"*")</f>
        <v>*</v>
      </c>
      <c r="I59" s="22">
        <f t="shared" si="0"/>
        <v>0.19748365047888283</v>
      </c>
      <c r="J59" s="22">
        <f t="shared" si="1"/>
        <v>0.6614767516434182</v>
      </c>
      <c r="K59" s="22">
        <f t="shared" si="2"/>
      </c>
      <c r="L59" s="15"/>
    </row>
    <row r="60" spans="1:12" ht="15">
      <c r="A60" s="15"/>
      <c r="B60" s="15" t="str">
        <f>'Town Data'!A56</f>
        <v>GRAND ISLE</v>
      </c>
      <c r="C60" s="48">
        <f>IF('Town Data'!C56&gt;9,'Town Data'!B56,"*")</f>
        <v>1315286.06</v>
      </c>
      <c r="D60" s="49">
        <f>IF('Town Data'!E56&gt;9,'Town Data'!D56,"*")</f>
        <v>484493.59</v>
      </c>
      <c r="E60" s="50" t="str">
        <f>IF('Town Data'!G56&gt;9,'Town Data'!F56,"*")</f>
        <v>*</v>
      </c>
      <c r="F60" s="51">
        <f>IF('Town Data'!I56&gt;9,'Town Data'!H56,"*")</f>
        <v>1302696</v>
      </c>
      <c r="G60" s="49">
        <f>IF('Town Data'!K56&gt;9,'Town Data'!J56,"*")</f>
        <v>518782</v>
      </c>
      <c r="H60" s="50" t="str">
        <f>IF('Town Data'!M56&gt;9,'Town Data'!L56,"*")</f>
        <v>*</v>
      </c>
      <c r="I60" s="9">
        <f t="shared" si="0"/>
        <v>0.009664618606336441</v>
      </c>
      <c r="J60" s="9">
        <f t="shared" si="1"/>
        <v>-0.06609406263131715</v>
      </c>
      <c r="K60" s="9">
        <f t="shared" si="2"/>
      </c>
      <c r="L60" s="15"/>
    </row>
    <row r="61" spans="1:12" ht="15">
      <c r="A61" s="15"/>
      <c r="B61" s="27" t="str">
        <f>'Town Data'!A57</f>
        <v>GRANVILLE</v>
      </c>
      <c r="C61" s="52">
        <f>IF('Town Data'!C57&gt;9,'Town Data'!B57,"*")</f>
        <v>298881.56</v>
      </c>
      <c r="D61" s="53" t="str">
        <f>IF('Town Data'!E57&gt;9,'Town Data'!D57,"*")</f>
        <v>*</v>
      </c>
      <c r="E61" s="54" t="str">
        <f>IF('Town Data'!G57&gt;9,'Town Data'!F57,"*")</f>
        <v>*</v>
      </c>
      <c r="F61" s="53">
        <f>IF('Town Data'!I57&gt;9,'Town Data'!H57,"*")</f>
        <v>188069.42</v>
      </c>
      <c r="G61" s="53" t="str">
        <f>IF('Town Data'!K57&gt;9,'Town Data'!J57,"*")</f>
        <v>*</v>
      </c>
      <c r="H61" s="54" t="str">
        <f>IF('Town Data'!M57&gt;9,'Town Data'!L57,"*")</f>
        <v>*</v>
      </c>
      <c r="I61" s="22">
        <f t="shared" si="0"/>
        <v>0.5892087081461728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GREENSBORO</v>
      </c>
      <c r="C62" s="48">
        <f>IF('Town Data'!C58&gt;9,'Town Data'!B58,"*")</f>
        <v>2784010.91</v>
      </c>
      <c r="D62" s="49">
        <f>IF('Town Data'!E58&gt;9,'Town Data'!D58,"*")</f>
        <v>1618788.81</v>
      </c>
      <c r="E62" s="50" t="str">
        <f>IF('Town Data'!G58&gt;9,'Town Data'!F58,"*")</f>
        <v>*</v>
      </c>
      <c r="F62" s="51">
        <f>IF('Town Data'!I58&gt;9,'Town Data'!H58,"*")</f>
        <v>2492421.26</v>
      </c>
      <c r="G62" s="49">
        <f>IF('Town Data'!K58&gt;9,'Town Data'!J58,"*")</f>
        <v>1378098</v>
      </c>
      <c r="H62" s="50" t="str">
        <f>IF('Town Data'!M58&gt;9,'Town Data'!L58,"*")</f>
        <v>*</v>
      </c>
      <c r="I62" s="9">
        <f t="shared" si="0"/>
        <v>0.11699051628214742</v>
      </c>
      <c r="J62" s="9">
        <f t="shared" si="1"/>
        <v>0.17465434969066065</v>
      </c>
      <c r="K62" s="9">
        <f t="shared" si="2"/>
      </c>
      <c r="L62" s="15"/>
    </row>
    <row r="63" spans="1:12" ht="15">
      <c r="A63" s="15"/>
      <c r="B63" s="27" t="str">
        <f>'Town Data'!A59</f>
        <v>GROTON</v>
      </c>
      <c r="C63" s="52">
        <f>IF('Town Data'!C59&gt;9,'Town Data'!B59,"*")</f>
        <v>743792.37</v>
      </c>
      <c r="D63" s="53">
        <f>IF('Town Data'!E59&gt;9,'Town Data'!D59,"*")</f>
        <v>360280.76</v>
      </c>
      <c r="E63" s="54" t="str">
        <f>IF('Town Data'!G59&gt;9,'Town Data'!F59,"*")</f>
        <v>*</v>
      </c>
      <c r="F63" s="53">
        <f>IF('Town Data'!I59&gt;9,'Town Data'!H59,"*")</f>
        <v>778680.14</v>
      </c>
      <c r="G63" s="53">
        <f>IF('Town Data'!K59&gt;9,'Town Data'!J59,"*")</f>
        <v>467401.14</v>
      </c>
      <c r="H63" s="54" t="str">
        <f>IF('Town Data'!M59&gt;9,'Town Data'!L59,"*")</f>
        <v>*</v>
      </c>
      <c r="I63" s="22">
        <f t="shared" si="0"/>
        <v>-0.044803723901318475</v>
      </c>
      <c r="J63" s="22">
        <f t="shared" si="1"/>
        <v>-0.22918296690504436</v>
      </c>
      <c r="K63" s="22">
        <f t="shared" si="2"/>
      </c>
      <c r="L63" s="15"/>
    </row>
    <row r="64" spans="1:12" ht="15">
      <c r="A64" s="15"/>
      <c r="B64" s="15" t="str">
        <f>'Town Data'!A60</f>
        <v>GUILFORD</v>
      </c>
      <c r="C64" s="48">
        <f>IF('Town Data'!C60&gt;9,'Town Data'!B60,"*")</f>
        <v>965342.9</v>
      </c>
      <c r="D64" s="49">
        <f>IF('Town Data'!E60&gt;9,'Town Data'!D60,"*")</f>
        <v>321089.78</v>
      </c>
      <c r="E64" s="50" t="str">
        <f>IF('Town Data'!G60&gt;9,'Town Data'!F60,"*")</f>
        <v>*</v>
      </c>
      <c r="F64" s="51">
        <f>IF('Town Data'!I60&gt;9,'Town Data'!H60,"*")</f>
        <v>1204372.88</v>
      </c>
      <c r="G64" s="49">
        <f>IF('Town Data'!K60&gt;9,'Town Data'!J60,"*")</f>
        <v>382241.88</v>
      </c>
      <c r="H64" s="50" t="str">
        <f>IF('Town Data'!M60&gt;9,'Town Data'!L60,"*")</f>
        <v>*</v>
      </c>
      <c r="I64" s="9">
        <f t="shared" si="0"/>
        <v>-0.19846841785411168</v>
      </c>
      <c r="J64" s="9">
        <f t="shared" si="1"/>
        <v>-0.15998273135324673</v>
      </c>
      <c r="K64" s="9">
        <f t="shared" si="2"/>
      </c>
      <c r="L64" s="15"/>
    </row>
    <row r="65" spans="1:12" ht="15">
      <c r="A65" s="15"/>
      <c r="B65" s="27" t="str">
        <f>'Town Data'!A61</f>
        <v>HARDWICK</v>
      </c>
      <c r="C65" s="52">
        <f>IF('Town Data'!C61&gt;9,'Town Data'!B61,"*")</f>
        <v>22800676.62</v>
      </c>
      <c r="D65" s="53">
        <f>IF('Town Data'!E61&gt;9,'Town Data'!D61,"*")</f>
        <v>4382769.67</v>
      </c>
      <c r="E65" s="54" t="str">
        <f>IF('Town Data'!G61&gt;9,'Town Data'!F61,"*")</f>
        <v>*</v>
      </c>
      <c r="F65" s="53">
        <f>IF('Town Data'!I61&gt;9,'Town Data'!H61,"*")</f>
        <v>21189424.5</v>
      </c>
      <c r="G65" s="53">
        <f>IF('Town Data'!K61&gt;9,'Town Data'!J61,"*")</f>
        <v>3724391.29</v>
      </c>
      <c r="H65" s="54" t="str">
        <f>IF('Town Data'!M61&gt;9,'Town Data'!L61,"*")</f>
        <v>*</v>
      </c>
      <c r="I65" s="22">
        <f t="shared" si="0"/>
        <v>0.07604039080910391</v>
      </c>
      <c r="J65" s="22">
        <f t="shared" si="1"/>
        <v>0.17677476095697772</v>
      </c>
      <c r="K65" s="22">
        <f t="shared" si="2"/>
      </c>
      <c r="L65" s="15"/>
    </row>
    <row r="66" spans="1:12" ht="15">
      <c r="A66" s="15"/>
      <c r="B66" s="15" t="str">
        <f>'Town Data'!A62</f>
        <v>HARTFORD</v>
      </c>
      <c r="C66" s="48">
        <f>IF('Town Data'!C62&gt;9,'Town Data'!B62,"*")</f>
        <v>62058428.59</v>
      </c>
      <c r="D66" s="49">
        <f>IF('Town Data'!E62&gt;9,'Town Data'!D62,"*")</f>
        <v>16869522.03</v>
      </c>
      <c r="E66" s="50">
        <f>IF('Town Data'!G62&gt;9,'Town Data'!F62,"*")</f>
        <v>918647.4999977</v>
      </c>
      <c r="F66" s="51">
        <f>IF('Town Data'!I62&gt;9,'Town Data'!H62,"*")</f>
        <v>56403812.13</v>
      </c>
      <c r="G66" s="49">
        <f>IF('Town Data'!K62&gt;9,'Town Data'!J62,"*")</f>
        <v>18170690.05</v>
      </c>
      <c r="H66" s="50">
        <f>IF('Town Data'!M62&gt;9,'Town Data'!L62,"*")</f>
        <v>723593.9999974</v>
      </c>
      <c r="I66" s="9">
        <f t="shared" si="0"/>
        <v>0.10025238093778469</v>
      </c>
      <c r="J66" s="9">
        <f t="shared" si="1"/>
        <v>-0.07160806862147756</v>
      </c>
      <c r="K66" s="9">
        <f t="shared" si="2"/>
        <v>0.26956207486657</v>
      </c>
      <c r="L66" s="15"/>
    </row>
    <row r="67" spans="1:12" ht="15">
      <c r="A67" s="15"/>
      <c r="B67" s="27" t="str">
        <f>'Town Data'!A63</f>
        <v>HARTLAND</v>
      </c>
      <c r="C67" s="52">
        <f>IF('Town Data'!C63&gt;9,'Town Data'!B63,"*")</f>
        <v>2559131.44</v>
      </c>
      <c r="D67" s="53">
        <f>IF('Town Data'!E63&gt;9,'Town Data'!D63,"*")</f>
        <v>788260.22</v>
      </c>
      <c r="E67" s="54" t="str">
        <f>IF('Town Data'!G63&gt;9,'Town Data'!F63,"*")</f>
        <v>*</v>
      </c>
      <c r="F67" s="53">
        <f>IF('Town Data'!I63&gt;9,'Town Data'!H63,"*")</f>
        <v>2239629.09</v>
      </c>
      <c r="G67" s="53">
        <f>IF('Town Data'!K63&gt;9,'Town Data'!J63,"*")</f>
        <v>663140.09</v>
      </c>
      <c r="H67" s="54" t="str">
        <f>IF('Town Data'!M63&gt;9,'Town Data'!L63,"*")</f>
        <v>*</v>
      </c>
      <c r="I67" s="22">
        <f t="shared" si="0"/>
        <v>0.14265859977734086</v>
      </c>
      <c r="J67" s="22">
        <f t="shared" si="1"/>
        <v>0.1886782776170266</v>
      </c>
      <c r="K67" s="22">
        <f t="shared" si="2"/>
      </c>
      <c r="L67" s="15"/>
    </row>
    <row r="68" spans="1:12" ht="15">
      <c r="A68" s="15"/>
      <c r="B68" s="15" t="str">
        <f>'Town Data'!A64</f>
        <v>HIGHGATE</v>
      </c>
      <c r="C68" s="48">
        <f>IF('Town Data'!C64&gt;9,'Town Data'!B64,"*")</f>
        <v>4256669</v>
      </c>
      <c r="D68" s="49">
        <f>IF('Town Data'!E64&gt;9,'Town Data'!D64,"*")</f>
        <v>1807484.86</v>
      </c>
      <c r="E68" s="50" t="str">
        <f>IF('Town Data'!G64&gt;9,'Town Data'!F64,"*")</f>
        <v>*</v>
      </c>
      <c r="F68" s="51">
        <f>IF('Town Data'!I64&gt;9,'Town Data'!H64,"*")</f>
        <v>4715066.44</v>
      </c>
      <c r="G68" s="49">
        <f>IF('Town Data'!K64&gt;9,'Town Data'!J64,"*")</f>
        <v>1688488.44</v>
      </c>
      <c r="H68" s="50" t="str">
        <f>IF('Town Data'!M64&gt;9,'Town Data'!L64,"*")</f>
        <v>*</v>
      </c>
      <c r="I68" s="9">
        <f t="shared" si="0"/>
        <v>-0.09721972019550171</v>
      </c>
      <c r="J68" s="9">
        <f t="shared" si="1"/>
        <v>0.0704751167855198</v>
      </c>
      <c r="K68" s="9">
        <f t="shared" si="2"/>
      </c>
      <c r="L68" s="15"/>
    </row>
    <row r="69" spans="1:12" ht="15">
      <c r="A69" s="15"/>
      <c r="B69" s="27" t="str">
        <f>'Town Data'!A65</f>
        <v>HINESBURG</v>
      </c>
      <c r="C69" s="52">
        <f>IF('Town Data'!C65&gt;9,'Town Data'!B65,"*")</f>
        <v>24401255.94</v>
      </c>
      <c r="D69" s="53">
        <f>IF('Town Data'!E65&gt;9,'Town Data'!D65,"*")</f>
        <v>3992173.79</v>
      </c>
      <c r="E69" s="54" t="str">
        <f>IF('Town Data'!G65&gt;9,'Town Data'!F65,"*")</f>
        <v>*</v>
      </c>
      <c r="F69" s="53">
        <f>IF('Town Data'!I65&gt;9,'Town Data'!H65,"*")</f>
        <v>22283853.63</v>
      </c>
      <c r="G69" s="53">
        <f>IF('Town Data'!K65&gt;9,'Town Data'!J65,"*")</f>
        <v>3522602.67</v>
      </c>
      <c r="H69" s="54" t="str">
        <f>IF('Town Data'!M65&gt;9,'Town Data'!L65,"*")</f>
        <v>*</v>
      </c>
      <c r="I69" s="22">
        <f t="shared" si="0"/>
        <v>0.0950195753910991</v>
      </c>
      <c r="J69" s="22">
        <f t="shared" si="1"/>
        <v>0.1333023233074425</v>
      </c>
      <c r="K69" s="22">
        <f t="shared" si="2"/>
      </c>
      <c r="L69" s="15"/>
    </row>
    <row r="70" spans="1:12" ht="15">
      <c r="A70" s="15"/>
      <c r="B70" s="15" t="str">
        <f>'Town Data'!A66</f>
        <v>HUNTINGTON</v>
      </c>
      <c r="C70" s="48">
        <f>IF('Town Data'!C66&gt;9,'Town Data'!B66,"*")</f>
        <v>498535.15</v>
      </c>
      <c r="D70" s="49">
        <f>IF('Town Data'!E66&gt;9,'Town Data'!D66,"*")</f>
        <v>192842.38</v>
      </c>
      <c r="E70" s="50" t="str">
        <f>IF('Town Data'!G66&gt;9,'Town Data'!F66,"*")</f>
        <v>*</v>
      </c>
      <c r="F70" s="51">
        <f>IF('Town Data'!I66&gt;9,'Town Data'!H66,"*")</f>
        <v>523266</v>
      </c>
      <c r="G70" s="49">
        <f>IF('Town Data'!K66&gt;9,'Town Data'!J66,"*")</f>
        <v>173230</v>
      </c>
      <c r="H70" s="50" t="str">
        <f>IF('Town Data'!M66&gt;9,'Town Data'!L66,"*")</f>
        <v>*</v>
      </c>
      <c r="I70" s="9">
        <f t="shared" si="0"/>
        <v>-0.04726248217923575</v>
      </c>
      <c r="J70" s="9">
        <f t="shared" si="1"/>
        <v>0.11321584021243436</v>
      </c>
      <c r="K70" s="9">
        <f t="shared" si="2"/>
      </c>
      <c r="L70" s="15"/>
    </row>
    <row r="71" spans="1:12" ht="15">
      <c r="A71" s="15"/>
      <c r="B71" s="27" t="str">
        <f>'Town Data'!A67</f>
        <v>HYDE PARK</v>
      </c>
      <c r="C71" s="52">
        <f>IF('Town Data'!C67&gt;9,'Town Data'!B67,"*")</f>
        <v>2315011.02</v>
      </c>
      <c r="D71" s="53">
        <f>IF('Town Data'!E67&gt;9,'Town Data'!D67,"*")</f>
        <v>887615.11</v>
      </c>
      <c r="E71" s="54" t="str">
        <f>IF('Town Data'!G67&gt;9,'Town Data'!F67,"*")</f>
        <v>*</v>
      </c>
      <c r="F71" s="53">
        <f>IF('Town Data'!I67&gt;9,'Town Data'!H67,"*")</f>
        <v>4386173.87</v>
      </c>
      <c r="G71" s="53">
        <f>IF('Town Data'!K67&gt;9,'Town Data'!J67,"*")</f>
        <v>880208.88</v>
      </c>
      <c r="H71" s="54" t="str">
        <f>IF('Town Data'!M67&gt;9,'Town Data'!L67,"*")</f>
        <v>*</v>
      </c>
      <c r="I71" s="22">
        <f aca="true" t="shared" si="3" ref="I71:I100">_xlfn.IFERROR((C71-F71)/F71,"")</f>
        <v>-0.47220263295216797</v>
      </c>
      <c r="J71" s="22">
        <f aca="true" t="shared" si="4" ref="J71:J100">_xlfn.IFERROR((D71-G71)/G71,"")</f>
        <v>0.008414173235789192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IRASBURG</v>
      </c>
      <c r="C72" s="48">
        <f>IF('Town Data'!C68&gt;9,'Town Data'!B68,"*")</f>
        <v>3616733.68</v>
      </c>
      <c r="D72" s="49">
        <f>IF('Town Data'!E68&gt;9,'Town Data'!D68,"*")</f>
        <v>864057.65</v>
      </c>
      <c r="E72" s="50" t="str">
        <f>IF('Town Data'!G68&gt;9,'Town Data'!F68,"*")</f>
        <v>*</v>
      </c>
      <c r="F72" s="51">
        <f>IF('Town Data'!I68&gt;9,'Town Data'!H68,"*")</f>
        <v>5085469.48</v>
      </c>
      <c r="G72" s="49">
        <f>IF('Town Data'!K68&gt;9,'Town Data'!J68,"*")</f>
        <v>841023.9</v>
      </c>
      <c r="H72" s="50" t="str">
        <f>IF('Town Data'!M68&gt;9,'Town Data'!L68,"*")</f>
        <v>*</v>
      </c>
      <c r="I72" s="9">
        <f t="shared" si="3"/>
        <v>-0.28881026732658716</v>
      </c>
      <c r="J72" s="9">
        <f t="shared" si="4"/>
        <v>0.027387747244757253</v>
      </c>
      <c r="K72" s="9">
        <f t="shared" si="5"/>
      </c>
      <c r="L72" s="15"/>
    </row>
    <row r="73" spans="1:12" ht="15">
      <c r="A73" s="15"/>
      <c r="B73" s="27" t="str">
        <f>'Town Data'!A69</f>
        <v>JAMAICA</v>
      </c>
      <c r="C73" s="52">
        <f>IF('Town Data'!C69&gt;9,'Town Data'!B69,"*")</f>
        <v>3111786.55</v>
      </c>
      <c r="D73" s="53">
        <f>IF('Town Data'!E69&gt;9,'Town Data'!D69,"*")</f>
        <v>805239.64</v>
      </c>
      <c r="E73" s="54" t="str">
        <f>IF('Town Data'!G69&gt;9,'Town Data'!F69,"*")</f>
        <v>*</v>
      </c>
      <c r="F73" s="53">
        <f>IF('Town Data'!I69&gt;9,'Town Data'!H69,"*")</f>
        <v>2735829.33</v>
      </c>
      <c r="G73" s="53">
        <f>IF('Town Data'!K69&gt;9,'Town Data'!J69,"*")</f>
        <v>791021.83</v>
      </c>
      <c r="H73" s="54" t="str">
        <f>IF('Town Data'!M69&gt;9,'Town Data'!L69,"*")</f>
        <v>*</v>
      </c>
      <c r="I73" s="22">
        <f t="shared" si="3"/>
        <v>0.13741983678492098</v>
      </c>
      <c r="J73" s="22">
        <f t="shared" si="4"/>
        <v>0.017973979302189493</v>
      </c>
      <c r="K73" s="22">
        <f t="shared" si="5"/>
      </c>
      <c r="L73" s="15"/>
    </row>
    <row r="74" spans="1:12" ht="15">
      <c r="A74" s="15"/>
      <c r="B74" s="15" t="str">
        <f>'Town Data'!A70</f>
        <v>JERICHO</v>
      </c>
      <c r="C74" s="48">
        <f>IF('Town Data'!C70&gt;9,'Town Data'!B70,"*")</f>
        <v>4183176.71</v>
      </c>
      <c r="D74" s="49">
        <f>IF('Town Data'!E70&gt;9,'Town Data'!D70,"*")</f>
        <v>1879732.22</v>
      </c>
      <c r="E74" s="50" t="str">
        <f>IF('Town Data'!G70&gt;9,'Town Data'!F70,"*")</f>
        <v>*</v>
      </c>
      <c r="F74" s="51">
        <f>IF('Town Data'!I70&gt;9,'Town Data'!H70,"*")</f>
        <v>3753525.46</v>
      </c>
      <c r="G74" s="49">
        <f>IF('Town Data'!K70&gt;9,'Town Data'!J70,"*")</f>
        <v>1545426.81</v>
      </c>
      <c r="H74" s="50" t="str">
        <f>IF('Town Data'!M70&gt;9,'Town Data'!L70,"*")</f>
        <v>*</v>
      </c>
      <c r="I74" s="9">
        <f t="shared" si="3"/>
        <v>0.11446605453423513</v>
      </c>
      <c r="J74" s="9">
        <f t="shared" si="4"/>
        <v>0.21631914745933514</v>
      </c>
      <c r="K74" s="9">
        <f t="shared" si="5"/>
      </c>
      <c r="L74" s="15"/>
    </row>
    <row r="75" spans="1:12" ht="15">
      <c r="A75" s="15"/>
      <c r="B75" s="27" t="str">
        <f>'Town Data'!A71</f>
        <v>JOHNSON</v>
      </c>
      <c r="C75" s="52">
        <f>IF('Town Data'!C71&gt;9,'Town Data'!B71,"*")</f>
        <v>27105900.89</v>
      </c>
      <c r="D75" s="53">
        <f>IF('Town Data'!E71&gt;9,'Town Data'!D71,"*")</f>
        <v>8041694.98</v>
      </c>
      <c r="E75" s="54">
        <f>IF('Town Data'!G71&gt;9,'Town Data'!F71,"*")</f>
        <v>461405.6666664</v>
      </c>
      <c r="F75" s="53">
        <f>IF('Town Data'!I71&gt;9,'Town Data'!H71,"*")</f>
        <v>28088762.39</v>
      </c>
      <c r="G75" s="53">
        <f>IF('Town Data'!K71&gt;9,'Town Data'!J71,"*")</f>
        <v>8013794.38</v>
      </c>
      <c r="H75" s="54" t="str">
        <f>IF('Town Data'!M71&gt;9,'Town Data'!L71,"*")</f>
        <v>*</v>
      </c>
      <c r="I75" s="22">
        <f t="shared" si="3"/>
        <v>-0.034991271112390226</v>
      </c>
      <c r="J75" s="22">
        <f t="shared" si="4"/>
        <v>0.003481571734562094</v>
      </c>
      <c r="K75" s="22">
        <f t="shared" si="5"/>
      </c>
      <c r="L75" s="15"/>
    </row>
    <row r="76" spans="1:12" ht="15">
      <c r="A76" s="15"/>
      <c r="B76" s="15" t="str">
        <f>'Town Data'!A72</f>
        <v>KILLINGTON</v>
      </c>
      <c r="C76" s="48">
        <f>IF('Town Data'!C72&gt;9,'Town Data'!B72,"*")</f>
        <v>6599977.02</v>
      </c>
      <c r="D76" s="49">
        <f>IF('Town Data'!E72&gt;9,'Town Data'!D72,"*")</f>
        <v>5217855.84</v>
      </c>
      <c r="E76" s="50" t="str">
        <f>IF('Town Data'!G72&gt;9,'Town Data'!F72,"*")</f>
        <v>*</v>
      </c>
      <c r="F76" s="51">
        <f>IF('Town Data'!I72&gt;9,'Town Data'!H72,"*")</f>
        <v>9327923.71</v>
      </c>
      <c r="G76" s="49">
        <f>IF('Town Data'!K72&gt;9,'Town Data'!J72,"*")</f>
        <v>7074209.71</v>
      </c>
      <c r="H76" s="50" t="str">
        <f>IF('Town Data'!M72&gt;9,'Town Data'!L72,"*")</f>
        <v>*</v>
      </c>
      <c r="I76" s="9">
        <f t="shared" si="3"/>
        <v>-0.292449506965361</v>
      </c>
      <c r="J76" s="9">
        <f t="shared" si="4"/>
        <v>-0.26241148426457944</v>
      </c>
      <c r="K76" s="9">
        <f t="shared" si="5"/>
      </c>
      <c r="L76" s="15"/>
    </row>
    <row r="77" spans="1:12" ht="15">
      <c r="A77" s="15"/>
      <c r="B77" s="27" t="str">
        <f>'Town Data'!A73</f>
        <v>LEICESTER</v>
      </c>
      <c r="C77" s="52">
        <f>IF('Town Data'!C73&gt;9,'Town Data'!B73,"*")</f>
        <v>1317536.55</v>
      </c>
      <c r="D77" s="53" t="str">
        <f>IF('Town Data'!E73&gt;9,'Town Data'!D73,"*")</f>
        <v>*</v>
      </c>
      <c r="E77" s="54" t="str">
        <f>IF('Town Data'!G73&gt;9,'Town Data'!F73,"*")</f>
        <v>*</v>
      </c>
      <c r="F77" s="53">
        <f>IF('Town Data'!I73&gt;9,'Town Data'!H73,"*")</f>
        <v>731662</v>
      </c>
      <c r="G77" s="53" t="str">
        <f>IF('Town Data'!K73&gt;9,'Town Data'!J73,"*")</f>
        <v>*</v>
      </c>
      <c r="H77" s="54" t="str">
        <f>IF('Town Data'!M73&gt;9,'Town Data'!L73,"*")</f>
        <v>*</v>
      </c>
      <c r="I77" s="22">
        <f t="shared" si="3"/>
        <v>0.8007448111286359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LINCOLN</v>
      </c>
      <c r="C78" s="48">
        <f>IF('Town Data'!C74&gt;9,'Town Data'!B74,"*")</f>
        <v>551800.21</v>
      </c>
      <c r="D78" s="49">
        <f>IF('Town Data'!E74&gt;9,'Town Data'!D74,"*")</f>
        <v>175306.72</v>
      </c>
      <c r="E78" s="50" t="str">
        <f>IF('Town Data'!G74&gt;9,'Town Data'!F74,"*")</f>
        <v>*</v>
      </c>
      <c r="F78" s="51">
        <f>IF('Town Data'!I74&gt;9,'Town Data'!H74,"*")</f>
        <v>526193.17</v>
      </c>
      <c r="G78" s="49">
        <f>IF('Town Data'!K74&gt;9,'Town Data'!J74,"*")</f>
        <v>132381.5</v>
      </c>
      <c r="H78" s="50" t="str">
        <f>IF('Town Data'!M74&gt;9,'Town Data'!L74,"*")</f>
        <v>*</v>
      </c>
      <c r="I78" s="9">
        <f t="shared" si="3"/>
        <v>0.04866471375901728</v>
      </c>
      <c r="J78" s="9">
        <f t="shared" si="4"/>
        <v>0.3242539176546572</v>
      </c>
      <c r="K78" s="9">
        <f t="shared" si="5"/>
      </c>
      <c r="L78" s="15"/>
    </row>
    <row r="79" spans="1:12" ht="15">
      <c r="A79" s="15"/>
      <c r="B79" s="27" t="str">
        <f>'Town Data'!A75</f>
        <v>LONDONDERRY</v>
      </c>
      <c r="C79" s="52">
        <f>IF('Town Data'!C75&gt;9,'Town Data'!B75,"*")</f>
        <v>7265492.61</v>
      </c>
      <c r="D79" s="53">
        <f>IF('Town Data'!E75&gt;9,'Town Data'!D75,"*")</f>
        <v>2693778.63</v>
      </c>
      <c r="E79" s="54" t="str">
        <f>IF('Town Data'!G75&gt;9,'Town Data'!F75,"*")</f>
        <v>*</v>
      </c>
      <c r="F79" s="53">
        <f>IF('Town Data'!I75&gt;9,'Town Data'!H75,"*")</f>
        <v>7247312.15</v>
      </c>
      <c r="G79" s="53">
        <f>IF('Town Data'!K75&gt;9,'Town Data'!J75,"*")</f>
        <v>2552542.93</v>
      </c>
      <c r="H79" s="54" t="str">
        <f>IF('Town Data'!M75&gt;9,'Town Data'!L75,"*")</f>
        <v>*</v>
      </c>
      <c r="I79" s="22">
        <f t="shared" si="3"/>
        <v>0.0025085796808131085</v>
      </c>
      <c r="J79" s="22">
        <f t="shared" si="4"/>
        <v>0.05533137105748882</v>
      </c>
      <c r="K79" s="22">
        <f t="shared" si="5"/>
      </c>
      <c r="L79" s="15"/>
    </row>
    <row r="80" spans="1:12" ht="15">
      <c r="A80" s="15"/>
      <c r="B80" s="15" t="str">
        <f>'Town Data'!A76</f>
        <v>LUDLOW</v>
      </c>
      <c r="C80" s="48">
        <f>IF('Town Data'!C76&gt;9,'Town Data'!B76,"*")</f>
        <v>16843508.97</v>
      </c>
      <c r="D80" s="49">
        <f>IF('Town Data'!E76&gt;9,'Town Data'!D76,"*")</f>
        <v>8928433.58</v>
      </c>
      <c r="E80" s="50">
        <f>IF('Town Data'!G76&gt;9,'Town Data'!F76,"*")</f>
        <v>145242.6666665</v>
      </c>
      <c r="F80" s="51">
        <f>IF('Town Data'!I76&gt;9,'Town Data'!H76,"*")</f>
        <v>18730557.42</v>
      </c>
      <c r="G80" s="49">
        <f>IF('Town Data'!K76&gt;9,'Town Data'!J76,"*")</f>
        <v>9752946.68</v>
      </c>
      <c r="H80" s="50">
        <f>IF('Town Data'!M76&gt;9,'Town Data'!L76,"*")</f>
        <v>286999.9999997</v>
      </c>
      <c r="I80" s="9">
        <f t="shared" si="3"/>
        <v>-0.10074705240672986</v>
      </c>
      <c r="J80" s="9">
        <f t="shared" si="4"/>
        <v>-0.08453989620293911</v>
      </c>
      <c r="K80" s="9">
        <f t="shared" si="5"/>
        <v>-0.4939279907085302</v>
      </c>
      <c r="L80" s="15"/>
    </row>
    <row r="81" spans="1:12" ht="15">
      <c r="A81" s="15"/>
      <c r="B81" s="27" t="str">
        <f>'Town Data'!A77</f>
        <v>LUNENBURG</v>
      </c>
      <c r="C81" s="52">
        <f>IF('Town Data'!C77&gt;9,'Town Data'!B77,"*")</f>
        <v>450453.2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>
        <f>IF('Town Data'!I77&gt;9,'Town Data'!H77,"*")</f>
        <v>434069.66</v>
      </c>
      <c r="G81" s="53">
        <f>IF('Town Data'!K77&gt;9,'Town Data'!J77,"*")</f>
        <v>105578.16</v>
      </c>
      <c r="H81" s="54" t="str">
        <f>IF('Town Data'!M77&gt;9,'Town Data'!L77,"*")</f>
        <v>*</v>
      </c>
      <c r="I81" s="22">
        <f t="shared" si="3"/>
        <v>0.03774403398754025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LYNDON</v>
      </c>
      <c r="C82" s="48">
        <f>IF('Town Data'!C78&gt;9,'Town Data'!B78,"*")</f>
        <v>40379827.73</v>
      </c>
      <c r="D82" s="49">
        <f>IF('Town Data'!E78&gt;9,'Town Data'!D78,"*")</f>
        <v>8950466.65</v>
      </c>
      <c r="E82" s="50">
        <f>IF('Town Data'!G78&gt;9,'Town Data'!F78,"*")</f>
        <v>149922.666666</v>
      </c>
      <c r="F82" s="51">
        <f>IF('Town Data'!I78&gt;9,'Town Data'!H78,"*")</f>
        <v>35440857.53</v>
      </c>
      <c r="G82" s="49">
        <f>IF('Town Data'!K78&gt;9,'Town Data'!J78,"*")</f>
        <v>8463158.89</v>
      </c>
      <c r="H82" s="50">
        <f>IF('Town Data'!M78&gt;9,'Town Data'!L78,"*")</f>
        <v>135762.4999991</v>
      </c>
      <c r="I82" s="9">
        <f t="shared" si="3"/>
        <v>0.1393580896235158</v>
      </c>
      <c r="J82" s="9">
        <f t="shared" si="4"/>
        <v>0.0575798902435589</v>
      </c>
      <c r="K82" s="9">
        <f t="shared" si="5"/>
        <v>0.10430101586958021</v>
      </c>
      <c r="L82" s="15"/>
    </row>
    <row r="83" spans="1:12" ht="15">
      <c r="A83" s="15"/>
      <c r="B83" s="27" t="str">
        <f>'Town Data'!A79</f>
        <v>MANCHESTER</v>
      </c>
      <c r="C83" s="52">
        <f>IF('Town Data'!C79&gt;9,'Town Data'!B79,"*")</f>
        <v>88559107.25</v>
      </c>
      <c r="D83" s="53">
        <f>IF('Town Data'!E79&gt;9,'Town Data'!D79,"*")</f>
        <v>23368728.77</v>
      </c>
      <c r="E83" s="54">
        <f>IF('Town Data'!G79&gt;9,'Town Data'!F79,"*")</f>
        <v>728549.3333318</v>
      </c>
      <c r="F83" s="53">
        <f>IF('Town Data'!I79&gt;9,'Town Data'!H79,"*")</f>
        <v>98493807.69</v>
      </c>
      <c r="G83" s="53">
        <f>IF('Town Data'!K79&gt;9,'Town Data'!J79,"*")</f>
        <v>23377249.68</v>
      </c>
      <c r="H83" s="54">
        <f>IF('Town Data'!M79&gt;9,'Town Data'!L79,"*")</f>
        <v>1018749.9999982</v>
      </c>
      <c r="I83" s="22">
        <f t="shared" si="3"/>
        <v>-0.1008662440106746</v>
      </c>
      <c r="J83" s="22">
        <f t="shared" si="4"/>
        <v>-0.00036449582892080184</v>
      </c>
      <c r="K83" s="22">
        <f t="shared" si="5"/>
        <v>-0.2848595501024911</v>
      </c>
      <c r="L83" s="15"/>
    </row>
    <row r="84" spans="1:12" ht="15">
      <c r="A84" s="15"/>
      <c r="B84" s="15" t="str">
        <f>'Town Data'!A80</f>
        <v>MARLBORO</v>
      </c>
      <c r="C84" s="48">
        <f>IF('Town Data'!C80&gt;9,'Town Data'!B80,"*")</f>
        <v>348119.2</v>
      </c>
      <c r="D84" s="51">
        <f>IF('Town Data'!E80&gt;9,'Town Data'!D80,"*")</f>
        <v>202492.67</v>
      </c>
      <c r="E84" s="58" t="str">
        <f>IF('Town Data'!G80&gt;9,'Town Data'!F80,"*")</f>
        <v>*</v>
      </c>
      <c r="F84" s="51">
        <f>IF('Town Data'!I80&gt;9,'Town Data'!H80,"*")</f>
        <v>361681</v>
      </c>
      <c r="G84" s="49">
        <f>IF('Town Data'!K80&gt;9,'Town Data'!J80,"*")</f>
        <v>213795</v>
      </c>
      <c r="H84" s="50" t="str">
        <f>IF('Town Data'!M80&gt;9,'Town Data'!L80,"*")</f>
        <v>*</v>
      </c>
      <c r="I84" s="9">
        <f t="shared" si="3"/>
        <v>-0.037496578476613335</v>
      </c>
      <c r="J84" s="9">
        <f t="shared" si="4"/>
        <v>-0.05286526813068588</v>
      </c>
      <c r="K84" s="9">
        <f t="shared" si="5"/>
      </c>
      <c r="L84" s="15"/>
    </row>
    <row r="85" spans="1:12" ht="15">
      <c r="A85" s="15"/>
      <c r="B85" s="27" t="str">
        <f>'Town Data'!A81</f>
        <v>MARSHFIELD</v>
      </c>
      <c r="C85" s="52">
        <f>IF('Town Data'!C81&gt;9,'Town Data'!B81,"*")</f>
        <v>1445006.43</v>
      </c>
      <c r="D85" s="53">
        <f>IF('Town Data'!E81&gt;9,'Town Data'!D81,"*")</f>
        <v>640804.81</v>
      </c>
      <c r="E85" s="54" t="str">
        <f>IF('Town Data'!G81&gt;9,'Town Data'!F81,"*")</f>
        <v>*</v>
      </c>
      <c r="F85" s="53">
        <f>IF('Town Data'!I81&gt;9,'Town Data'!H81,"*")</f>
        <v>2574825.45</v>
      </c>
      <c r="G85" s="53">
        <f>IF('Town Data'!K81&gt;9,'Town Data'!J81,"*")</f>
        <v>538654.97</v>
      </c>
      <c r="H85" s="54" t="str">
        <f>IF('Town Data'!M81&gt;9,'Town Data'!L81,"*")</f>
        <v>*</v>
      </c>
      <c r="I85" s="22">
        <f t="shared" si="3"/>
        <v>-0.4387944122581203</v>
      </c>
      <c r="J85" s="22">
        <f t="shared" si="4"/>
        <v>0.18963872179625502</v>
      </c>
      <c r="K85" s="22">
        <f t="shared" si="5"/>
      </c>
      <c r="L85" s="15"/>
    </row>
    <row r="86" spans="1:12" ht="15">
      <c r="A86" s="15"/>
      <c r="B86" s="15" t="str">
        <f>'Town Data'!A82</f>
        <v>MENDON</v>
      </c>
      <c r="C86" s="48">
        <f>IF('Town Data'!C82&gt;9,'Town Data'!B82,"*")</f>
        <v>6921481.28</v>
      </c>
      <c r="D86" s="49">
        <f>IF('Town Data'!E82&gt;9,'Town Data'!D82,"*")</f>
        <v>786198.21</v>
      </c>
      <c r="E86" s="50" t="str">
        <f>IF('Town Data'!G82&gt;9,'Town Data'!F82,"*")</f>
        <v>*</v>
      </c>
      <c r="F86" s="51">
        <f>IF('Town Data'!I82&gt;9,'Town Data'!H82,"*")</f>
        <v>6529936.53</v>
      </c>
      <c r="G86" s="49">
        <f>IF('Town Data'!K82&gt;9,'Town Data'!J82,"*")</f>
        <v>871318.92</v>
      </c>
      <c r="H86" s="50" t="str">
        <f>IF('Town Data'!M82&gt;9,'Town Data'!L82,"*")</f>
        <v>*</v>
      </c>
      <c r="I86" s="9">
        <f t="shared" si="3"/>
        <v>0.05996149399020269</v>
      </c>
      <c r="J86" s="9">
        <f t="shared" si="4"/>
        <v>-0.09769179578930763</v>
      </c>
      <c r="K86" s="9">
        <f t="shared" si="5"/>
      </c>
      <c r="L86" s="15"/>
    </row>
    <row r="87" spans="1:12" ht="15">
      <c r="A87" s="15"/>
      <c r="B87" s="27" t="str">
        <f>'Town Data'!A83</f>
        <v>MIDDLEBURY</v>
      </c>
      <c r="C87" s="52">
        <f>IF('Town Data'!C83&gt;9,'Town Data'!B83,"*")</f>
        <v>106637490.51</v>
      </c>
      <c r="D87" s="53">
        <f>IF('Town Data'!E83&gt;9,'Town Data'!D83,"*")</f>
        <v>29403599.31</v>
      </c>
      <c r="E87" s="54">
        <f>IF('Town Data'!G83&gt;9,'Town Data'!F83,"*")</f>
        <v>368360.4999983</v>
      </c>
      <c r="F87" s="53">
        <f>IF('Town Data'!I83&gt;9,'Town Data'!H83,"*")</f>
        <v>103283024.44</v>
      </c>
      <c r="G87" s="53">
        <f>IF('Town Data'!K83&gt;9,'Town Data'!J83,"*")</f>
        <v>27588576.32</v>
      </c>
      <c r="H87" s="54">
        <f>IF('Town Data'!M83&gt;9,'Town Data'!L83,"*")</f>
        <v>477054.1666652</v>
      </c>
      <c r="I87" s="22">
        <f t="shared" si="3"/>
        <v>0.03247838730699362</v>
      </c>
      <c r="J87" s="22">
        <f t="shared" si="4"/>
        <v>0.06578893267081055</v>
      </c>
      <c r="K87" s="22">
        <f t="shared" si="5"/>
        <v>-0.22784344894566663</v>
      </c>
      <c r="L87" s="15"/>
    </row>
    <row r="88" spans="1:12" ht="15">
      <c r="A88" s="15"/>
      <c r="B88" s="15" t="str">
        <f>'Town Data'!A84</f>
        <v>MIDDLESEX</v>
      </c>
      <c r="C88" s="48">
        <f>IF('Town Data'!C84&gt;9,'Town Data'!B84,"*")</f>
        <v>2158792.09</v>
      </c>
      <c r="D88" s="49">
        <f>IF('Town Data'!E84&gt;9,'Town Data'!D84,"*")</f>
        <v>405189.06</v>
      </c>
      <c r="E88" s="50" t="str">
        <f>IF('Town Data'!G84&gt;9,'Town Data'!F84,"*")</f>
        <v>*</v>
      </c>
      <c r="F88" s="51">
        <f>IF('Town Data'!I84&gt;9,'Town Data'!H84,"*")</f>
        <v>1362312.71</v>
      </c>
      <c r="G88" s="49">
        <f>IF('Town Data'!K84&gt;9,'Town Data'!J84,"*")</f>
        <v>373792.77</v>
      </c>
      <c r="H88" s="50" t="str">
        <f>IF('Town Data'!M84&gt;9,'Town Data'!L84,"*")</f>
        <v>*</v>
      </c>
      <c r="I88" s="9">
        <f t="shared" si="3"/>
        <v>0.5846523886575204</v>
      </c>
      <c r="J88" s="9">
        <f t="shared" si="4"/>
        <v>0.08399383968823147</v>
      </c>
      <c r="K88" s="9">
        <f t="shared" si="5"/>
      </c>
      <c r="L88" s="15"/>
    </row>
    <row r="89" spans="1:12" ht="15">
      <c r="A89" s="15"/>
      <c r="B89" s="27" t="str">
        <f>'Town Data'!A85</f>
        <v>MILTON</v>
      </c>
      <c r="C89" s="52">
        <f>IF('Town Data'!C85&gt;9,'Town Data'!B85,"*")</f>
        <v>69369313.94</v>
      </c>
      <c r="D89" s="53">
        <f>IF('Town Data'!E85&gt;9,'Town Data'!D85,"*")</f>
        <v>11861577.11</v>
      </c>
      <c r="E89" s="54">
        <f>IF('Town Data'!G85&gt;9,'Town Data'!F85,"*")</f>
        <v>324692.1666656</v>
      </c>
      <c r="F89" s="53">
        <f>IF('Town Data'!I85&gt;9,'Town Data'!H85,"*")</f>
        <v>71668933.44</v>
      </c>
      <c r="G89" s="53">
        <f>IF('Town Data'!K85&gt;9,'Town Data'!J85,"*")</f>
        <v>10975646.64</v>
      </c>
      <c r="H89" s="54">
        <f>IF('Town Data'!M85&gt;9,'Town Data'!L85,"*")</f>
        <v>327338.1666656</v>
      </c>
      <c r="I89" s="22">
        <f t="shared" si="3"/>
        <v>-0.03208669907059803</v>
      </c>
      <c r="J89" s="22">
        <f t="shared" si="4"/>
        <v>0.0807178382339028</v>
      </c>
      <c r="K89" s="22">
        <f t="shared" si="5"/>
        <v>-0.00808338369751757</v>
      </c>
      <c r="L89" s="15"/>
    </row>
    <row r="90" spans="1:12" ht="15">
      <c r="A90" s="15"/>
      <c r="B90" s="15" t="str">
        <f>'Town Data'!A86</f>
        <v>MONTGOMERY</v>
      </c>
      <c r="C90" s="48">
        <f>IF('Town Data'!C86&gt;9,'Town Data'!B86,"*")</f>
        <v>3687157.16</v>
      </c>
      <c r="D90" s="49">
        <f>IF('Town Data'!E86&gt;9,'Town Data'!D86,"*")</f>
        <v>476893.98</v>
      </c>
      <c r="E90" s="50" t="str">
        <f>IF('Town Data'!G86&gt;9,'Town Data'!F86,"*")</f>
        <v>*</v>
      </c>
      <c r="F90" s="51">
        <f>IF('Town Data'!I86&gt;9,'Town Data'!H86,"*")</f>
        <v>2476889.01</v>
      </c>
      <c r="G90" s="49">
        <f>IF('Town Data'!K86&gt;9,'Town Data'!J86,"*")</f>
        <v>485909.05</v>
      </c>
      <c r="H90" s="50" t="str">
        <f>IF('Town Data'!M86&gt;9,'Town Data'!L86,"*")</f>
        <v>*</v>
      </c>
      <c r="I90" s="9">
        <f t="shared" si="3"/>
        <v>0.48862429649199357</v>
      </c>
      <c r="J90" s="9">
        <f t="shared" si="4"/>
        <v>-0.01855299875563134</v>
      </c>
      <c r="K90" s="9">
        <f t="shared" si="5"/>
      </c>
      <c r="L90" s="15"/>
    </row>
    <row r="91" spans="1:12" ht="15">
      <c r="A91" s="15"/>
      <c r="B91" s="27" t="str">
        <f>'Town Data'!A87</f>
        <v>MONTPELIER</v>
      </c>
      <c r="C91" s="52">
        <f>IF('Town Data'!C87&gt;9,'Town Data'!B87,"*")</f>
        <v>52484188.73</v>
      </c>
      <c r="D91" s="53">
        <f>IF('Town Data'!E87&gt;9,'Town Data'!D87,"*")</f>
        <v>17582115.77</v>
      </c>
      <c r="E91" s="54">
        <f>IF('Town Data'!G87&gt;9,'Town Data'!F87,"*")</f>
        <v>902980.9999985</v>
      </c>
      <c r="F91" s="53">
        <f>IF('Town Data'!I87&gt;9,'Town Data'!H87,"*")</f>
        <v>52482996.39</v>
      </c>
      <c r="G91" s="53">
        <f>IF('Town Data'!K87&gt;9,'Town Data'!J87,"*")</f>
        <v>17676879.91</v>
      </c>
      <c r="H91" s="54">
        <f>IF('Town Data'!M87&gt;9,'Town Data'!L87,"*")</f>
        <v>2545589.8333315</v>
      </c>
      <c r="I91" s="22">
        <f t="shared" si="3"/>
        <v>2.2718596155140863E-05</v>
      </c>
      <c r="J91" s="22">
        <f t="shared" si="4"/>
        <v>-0.005360908739691754</v>
      </c>
      <c r="K91" s="22">
        <f t="shared" si="5"/>
        <v>-0.6452763174274867</v>
      </c>
      <c r="L91" s="15"/>
    </row>
    <row r="92" spans="1:12" ht="15">
      <c r="A92" s="15"/>
      <c r="B92" s="15" t="str">
        <f>'Town Data'!A88</f>
        <v>MORETOWN</v>
      </c>
      <c r="C92" s="48">
        <f>IF('Town Data'!C88&gt;9,'Town Data'!B88,"*")</f>
        <v>1537153.74</v>
      </c>
      <c r="D92" s="49">
        <f>IF('Town Data'!E88&gt;9,'Town Data'!D88,"*")</f>
        <v>472421.94</v>
      </c>
      <c r="E92" s="50" t="str">
        <f>IF('Town Data'!G88&gt;9,'Town Data'!F88,"*")</f>
        <v>*</v>
      </c>
      <c r="F92" s="51">
        <f>IF('Town Data'!I88&gt;9,'Town Data'!H88,"*")</f>
        <v>1550685.37</v>
      </c>
      <c r="G92" s="49">
        <f>IF('Town Data'!K88&gt;9,'Town Data'!J88,"*")</f>
        <v>464448</v>
      </c>
      <c r="H92" s="50" t="str">
        <f>IF('Town Data'!M88&gt;9,'Town Data'!L88,"*")</f>
        <v>*</v>
      </c>
      <c r="I92" s="9">
        <f t="shared" si="3"/>
        <v>-0.008726225359306847</v>
      </c>
      <c r="J92" s="9">
        <f t="shared" si="4"/>
        <v>0.017168638900372058</v>
      </c>
      <c r="K92" s="9">
        <f t="shared" si="5"/>
      </c>
      <c r="L92" s="15"/>
    </row>
    <row r="93" spans="1:12" ht="15">
      <c r="A93" s="15"/>
      <c r="B93" s="27" t="str">
        <f>'Town Data'!A89</f>
        <v>MORRISTOWN</v>
      </c>
      <c r="C93" s="52">
        <f>IF('Town Data'!C89&gt;9,'Town Data'!B89,"*")</f>
        <v>65411525.57</v>
      </c>
      <c r="D93" s="53">
        <f>IF('Town Data'!E89&gt;9,'Town Data'!D89,"*")</f>
        <v>20571989.11</v>
      </c>
      <c r="E93" s="54">
        <f>IF('Town Data'!G89&gt;9,'Town Data'!F89,"*")</f>
        <v>877852.4999984</v>
      </c>
      <c r="F93" s="53">
        <f>IF('Town Data'!I89&gt;9,'Town Data'!H89,"*")</f>
        <v>79007120.53</v>
      </c>
      <c r="G93" s="53">
        <f>IF('Town Data'!K89&gt;9,'Town Data'!J89,"*")</f>
        <v>19577472.62</v>
      </c>
      <c r="H93" s="54">
        <f>IF('Town Data'!M89&gt;9,'Town Data'!L89,"*")</f>
        <v>1050666.6666647</v>
      </c>
      <c r="I93" s="22">
        <f t="shared" si="3"/>
        <v>-0.17208062854078554</v>
      </c>
      <c r="J93" s="22">
        <f t="shared" si="4"/>
        <v>0.050799023413472574</v>
      </c>
      <c r="K93" s="22">
        <f t="shared" si="5"/>
        <v>-0.16448048857863912</v>
      </c>
      <c r="L93" s="15"/>
    </row>
    <row r="94" spans="1:12" ht="15">
      <c r="A94" s="15"/>
      <c r="B94" s="15" t="str">
        <f>'Town Data'!A90</f>
        <v>MOUNT HOLLY</v>
      </c>
      <c r="C94" s="48">
        <f>IF('Town Data'!C90&gt;9,'Town Data'!B90,"*")</f>
        <v>839768.92</v>
      </c>
      <c r="D94" s="49">
        <f>IF('Town Data'!E90&gt;9,'Town Data'!D90,"*")</f>
        <v>348564.72</v>
      </c>
      <c r="E94" s="50" t="str">
        <f>IF('Town Data'!G90&gt;9,'Town Data'!F90,"*")</f>
        <v>*</v>
      </c>
      <c r="F94" s="51">
        <f>IF('Town Data'!I90&gt;9,'Town Data'!H90,"*")</f>
        <v>786687</v>
      </c>
      <c r="G94" s="49">
        <f>IF('Town Data'!K90&gt;9,'Town Data'!J90,"*")</f>
        <v>260258</v>
      </c>
      <c r="H94" s="50" t="str">
        <f>IF('Town Data'!M90&gt;9,'Town Data'!L90,"*")</f>
        <v>*</v>
      </c>
      <c r="I94" s="9">
        <f t="shared" si="3"/>
        <v>0.06747527288489583</v>
      </c>
      <c r="J94" s="9">
        <f t="shared" si="4"/>
        <v>0.33930453626785717</v>
      </c>
      <c r="K94" s="9">
        <f t="shared" si="5"/>
      </c>
      <c r="L94" s="15"/>
    </row>
    <row r="95" spans="1:12" ht="15">
      <c r="A95" s="15"/>
      <c r="B95" s="27" t="str">
        <f>'Town Data'!A91</f>
        <v>NEW HAVEN</v>
      </c>
      <c r="C95" s="52">
        <f>IF('Town Data'!C91&gt;9,'Town Data'!B91,"*")</f>
        <v>6695311.65</v>
      </c>
      <c r="D95" s="53">
        <f>IF('Town Data'!E91&gt;9,'Town Data'!D91,"*")</f>
        <v>2258969.34</v>
      </c>
      <c r="E95" s="54" t="str">
        <f>IF('Town Data'!G91&gt;9,'Town Data'!F91,"*")</f>
        <v>*</v>
      </c>
      <c r="F95" s="53">
        <f>IF('Town Data'!I91&gt;9,'Town Data'!H91,"*")</f>
        <v>31565515.76</v>
      </c>
      <c r="G95" s="53">
        <f>IF('Town Data'!K91&gt;9,'Town Data'!J91,"*")</f>
        <v>2103901.79</v>
      </c>
      <c r="H95" s="54" t="str">
        <f>IF('Town Data'!M91&gt;9,'Town Data'!L91,"*")</f>
        <v>*</v>
      </c>
      <c r="I95" s="22">
        <f t="shared" si="3"/>
        <v>-0.7878915807710534</v>
      </c>
      <c r="J95" s="22">
        <f t="shared" si="4"/>
        <v>0.07370474740648413</v>
      </c>
      <c r="K95" s="22">
        <f t="shared" si="5"/>
      </c>
      <c r="L95" s="15"/>
    </row>
    <row r="96" spans="1:12" ht="15">
      <c r="A96" s="15"/>
      <c r="B96" s="15" t="str">
        <f>'Town Data'!A92</f>
        <v>NEWBURY</v>
      </c>
      <c r="C96" s="48">
        <f>IF('Town Data'!C92&gt;9,'Town Data'!B92,"*")</f>
        <v>8679680.21</v>
      </c>
      <c r="D96" s="49">
        <f>IF('Town Data'!E92&gt;9,'Town Data'!D92,"*")</f>
        <v>612393.36</v>
      </c>
      <c r="E96" s="50" t="str">
        <f>IF('Town Data'!G92&gt;9,'Town Data'!F92,"*")</f>
        <v>*</v>
      </c>
      <c r="F96" s="51">
        <f>IF('Town Data'!I92&gt;9,'Town Data'!H92,"*")</f>
        <v>9839648.34</v>
      </c>
      <c r="G96" s="49">
        <f>IF('Town Data'!K92&gt;9,'Town Data'!J92,"*")</f>
        <v>657129.11</v>
      </c>
      <c r="H96" s="50">
        <f>IF('Town Data'!M92&gt;9,'Town Data'!L92,"*")</f>
        <v>48047.9999996</v>
      </c>
      <c r="I96" s="9">
        <f t="shared" si="3"/>
        <v>-0.1178871530687243</v>
      </c>
      <c r="J96" s="9">
        <f t="shared" si="4"/>
        <v>-0.06807756545741825</v>
      </c>
      <c r="K96" s="9">
        <f t="shared" si="5"/>
      </c>
      <c r="L96" s="15"/>
    </row>
    <row r="97" spans="1:12" ht="15">
      <c r="A97" s="15"/>
      <c r="B97" s="27" t="str">
        <f>'Town Data'!A93</f>
        <v>NEWFANE</v>
      </c>
      <c r="C97" s="52">
        <f>IF('Town Data'!C93&gt;9,'Town Data'!B93,"*")</f>
        <v>2397639.8</v>
      </c>
      <c r="D97" s="53">
        <f>IF('Town Data'!E93&gt;9,'Town Data'!D93,"*")</f>
        <v>1736666.78</v>
      </c>
      <c r="E97" s="54" t="str">
        <f>IF('Town Data'!G93&gt;9,'Town Data'!F93,"*")</f>
        <v>*</v>
      </c>
      <c r="F97" s="53">
        <f>IF('Town Data'!I93&gt;9,'Town Data'!H93,"*")</f>
        <v>2298370.25</v>
      </c>
      <c r="G97" s="53">
        <f>IF('Town Data'!K93&gt;9,'Town Data'!J93,"*")</f>
        <v>1574355.25</v>
      </c>
      <c r="H97" s="54" t="str">
        <f>IF('Town Data'!M93&gt;9,'Town Data'!L93,"*")</f>
        <v>*</v>
      </c>
      <c r="I97" s="22">
        <f t="shared" si="3"/>
        <v>0.04319127868975846</v>
      </c>
      <c r="J97" s="22">
        <f t="shared" si="4"/>
        <v>0.1030971440530973</v>
      </c>
      <c r="K97" s="22">
        <f t="shared" si="5"/>
      </c>
      <c r="L97" s="15"/>
    </row>
    <row r="98" spans="1:12" ht="15">
      <c r="A98" s="15"/>
      <c r="B98" s="15" t="str">
        <f>'Town Data'!A94</f>
        <v>NEWPORT</v>
      </c>
      <c r="C98" s="48">
        <f>IF('Town Data'!C94&gt;9,'Town Data'!B94,"*")</f>
        <v>64501943.79</v>
      </c>
      <c r="D98" s="49">
        <f>IF('Town Data'!E94&gt;9,'Town Data'!D94,"*")</f>
        <v>11954367.72</v>
      </c>
      <c r="E98" s="50">
        <f>IF('Town Data'!G94&gt;9,'Town Data'!F94,"*")</f>
        <v>299622.1666651</v>
      </c>
      <c r="F98" s="51">
        <f>IF('Town Data'!I94&gt;9,'Town Data'!H94,"*")</f>
        <v>57172003.06</v>
      </c>
      <c r="G98" s="49">
        <f>IF('Town Data'!K94&gt;9,'Town Data'!J94,"*")</f>
        <v>11730783.69</v>
      </c>
      <c r="H98" s="50">
        <f>IF('Town Data'!M94&gt;9,'Town Data'!L94,"*")</f>
        <v>292493.4999982</v>
      </c>
      <c r="I98" s="9">
        <f t="shared" si="3"/>
        <v>0.12820856953896617</v>
      </c>
      <c r="J98" s="9">
        <f t="shared" si="4"/>
        <v>0.01905959873683437</v>
      </c>
      <c r="K98" s="9">
        <f t="shared" si="5"/>
        <v>0.024372051573603896</v>
      </c>
      <c r="L98" s="15"/>
    </row>
    <row r="99" spans="1:12" ht="15">
      <c r="A99" s="15"/>
      <c r="B99" s="27" t="str">
        <f>'Town Data'!A95</f>
        <v>NEWPORT TOWN</v>
      </c>
      <c r="C99" s="52">
        <f>IF('Town Data'!C95&gt;9,'Town Data'!B95,"*")</f>
        <v>1445233.48</v>
      </c>
      <c r="D99" s="53">
        <f>IF('Town Data'!E95&gt;9,'Town Data'!D95,"*")</f>
        <v>348608.45</v>
      </c>
      <c r="E99" s="54" t="str">
        <f>IF('Town Data'!G95&gt;9,'Town Data'!F95,"*")</f>
        <v>*</v>
      </c>
      <c r="F99" s="53">
        <f>IF('Town Data'!I95&gt;9,'Town Data'!H95,"*")</f>
        <v>1059982.92</v>
      </c>
      <c r="G99" s="53">
        <f>IF('Town Data'!K95&gt;9,'Town Data'!J95,"*")</f>
        <v>362927.07</v>
      </c>
      <c r="H99" s="54" t="str">
        <f>IF('Town Data'!M95&gt;9,'Town Data'!L95,"*")</f>
        <v>*</v>
      </c>
      <c r="I99" s="22">
        <f t="shared" si="3"/>
        <v>0.3634497808700541</v>
      </c>
      <c r="J99" s="22">
        <f t="shared" si="4"/>
        <v>-0.03945316065842097</v>
      </c>
      <c r="K99" s="22">
        <f t="shared" si="5"/>
      </c>
      <c r="L99" s="15"/>
    </row>
    <row r="100" spans="1:12" ht="15">
      <c r="A100" s="15"/>
      <c r="B100" s="27" t="str">
        <f>'Town Data'!A96</f>
        <v>NORTH HERO</v>
      </c>
      <c r="C100" s="52">
        <f>IF('Town Data'!C96&gt;9,'Town Data'!B96,"*")</f>
        <v>1670424.9</v>
      </c>
      <c r="D100" s="53">
        <f>IF('Town Data'!E96&gt;9,'Town Data'!D96,"*")</f>
        <v>585546.45</v>
      </c>
      <c r="E100" s="54" t="str">
        <f>IF('Town Data'!G96&gt;9,'Town Data'!F96,"*")</f>
        <v>*</v>
      </c>
      <c r="F100" s="53">
        <f>IF('Town Data'!I96&gt;9,'Town Data'!H96,"*")</f>
        <v>2091745.86</v>
      </c>
      <c r="G100" s="53">
        <f>IF('Town Data'!K96&gt;9,'Town Data'!J96,"*")</f>
        <v>878528.31</v>
      </c>
      <c r="H100" s="54" t="str">
        <f>IF('Town Data'!M96&gt;9,'Town Data'!L96,"*")</f>
        <v>*</v>
      </c>
      <c r="I100" s="22">
        <f t="shared" si="3"/>
        <v>-0.20142072134900757</v>
      </c>
      <c r="J100" s="22">
        <f t="shared" si="4"/>
        <v>-0.33349165492458643</v>
      </c>
      <c r="K100" s="22">
        <f t="shared" si="5"/>
      </c>
      <c r="L100" s="15"/>
    </row>
    <row r="101" spans="1:12" ht="15">
      <c r="A101" s="15"/>
      <c r="B101" s="27" t="str">
        <f>'Town Data'!A97</f>
        <v>NORTHFIELD</v>
      </c>
      <c r="C101" s="52">
        <f>IF('Town Data'!C97&gt;9,'Town Data'!B97,"*")</f>
        <v>13436427.38</v>
      </c>
      <c r="D101" s="53">
        <f>IF('Town Data'!E97&gt;9,'Town Data'!D97,"*")</f>
        <v>3474599.01</v>
      </c>
      <c r="E101" s="54" t="str">
        <f>IF('Town Data'!G97&gt;9,'Town Data'!F97,"*")</f>
        <v>*</v>
      </c>
      <c r="F101" s="53">
        <f>IF('Town Data'!I97&gt;9,'Town Data'!H97,"*")</f>
        <v>13716617.01</v>
      </c>
      <c r="G101" s="53">
        <f>IF('Town Data'!K97&gt;9,'Town Data'!J97,"*")</f>
        <v>3419538.02</v>
      </c>
      <c r="H101" s="54">
        <f>IF('Town Data'!M97&gt;9,'Town Data'!L97,"*")</f>
        <v>351516.6666663</v>
      </c>
      <c r="I101" s="22">
        <f aca="true" t="shared" si="6" ref="I101:I164">_xlfn.IFERROR((C101-F101)/F101,"")</f>
        <v>-0.020427021458405432</v>
      </c>
      <c r="J101" s="22">
        <f aca="true" t="shared" si="7" ref="J101:J164">_xlfn.IFERROR((D101-G101)/G101,"")</f>
        <v>0.01610187975041136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NORWICH</v>
      </c>
      <c r="C102" s="52">
        <f>IF('Town Data'!C98&gt;9,'Town Data'!B98,"*")</f>
        <v>32872597.16</v>
      </c>
      <c r="D102" s="53">
        <f>IF('Town Data'!E98&gt;9,'Town Data'!D98,"*")</f>
        <v>3145084.06</v>
      </c>
      <c r="E102" s="54">
        <f>IF('Town Data'!G98&gt;9,'Town Data'!F98,"*")</f>
        <v>179870.1666665</v>
      </c>
      <c r="F102" s="53">
        <f>IF('Town Data'!I98&gt;9,'Town Data'!H98,"*")</f>
        <v>27703786.58</v>
      </c>
      <c r="G102" s="53">
        <f>IF('Town Data'!K98&gt;9,'Town Data'!J98,"*")</f>
        <v>2804243.69</v>
      </c>
      <c r="H102" s="54">
        <f>IF('Town Data'!M98&gt;9,'Town Data'!L98,"*")</f>
        <v>228179.1666661</v>
      </c>
      <c r="I102" s="22">
        <f t="shared" si="6"/>
        <v>0.18657415530812257</v>
      </c>
      <c r="J102" s="22">
        <f t="shared" si="7"/>
        <v>0.1215444903078306</v>
      </c>
      <c r="K102" s="22">
        <f t="shared" si="8"/>
        <v>-0.21171520917285014</v>
      </c>
      <c r="L102" s="15"/>
    </row>
    <row r="103" spans="2:12" ht="15">
      <c r="B103" s="27" t="str">
        <f>'Town Data'!A99</f>
        <v>ORWELL</v>
      </c>
      <c r="C103" s="52">
        <f>IF('Town Data'!C99&gt;9,'Town Data'!B99,"*")</f>
        <v>3356583.31</v>
      </c>
      <c r="D103" s="53">
        <f>IF('Town Data'!E99&gt;9,'Town Data'!D99,"*")</f>
        <v>714186.66</v>
      </c>
      <c r="E103" s="54" t="str">
        <f>IF('Town Data'!G99&gt;9,'Town Data'!F99,"*")</f>
        <v>*</v>
      </c>
      <c r="F103" s="53">
        <f>IF('Town Data'!I99&gt;9,'Town Data'!H99,"*")</f>
        <v>3374333.35</v>
      </c>
      <c r="G103" s="53">
        <f>IF('Town Data'!K99&gt;9,'Town Data'!J99,"*")</f>
        <v>650275.45</v>
      </c>
      <c r="H103" s="54" t="str">
        <f>IF('Town Data'!M99&gt;9,'Town Data'!L99,"*")</f>
        <v>*</v>
      </c>
      <c r="I103" s="22">
        <f t="shared" si="6"/>
        <v>-0.005260310158745886</v>
      </c>
      <c r="J103" s="22">
        <f t="shared" si="7"/>
        <v>0.09828328902774983</v>
      </c>
      <c r="K103" s="22">
        <f t="shared" si="8"/>
      </c>
      <c r="L103" s="15"/>
    </row>
    <row r="104" spans="2:12" ht="15">
      <c r="B104" s="27" t="str">
        <f>'Town Data'!A100</f>
        <v>PAWLET</v>
      </c>
      <c r="C104" s="52">
        <f>IF('Town Data'!C100&gt;9,'Town Data'!B100,"*")</f>
        <v>2572499.13</v>
      </c>
      <c r="D104" s="53">
        <f>IF('Town Data'!E100&gt;9,'Town Data'!D100,"*")</f>
        <v>934377.49</v>
      </c>
      <c r="E104" s="54" t="str">
        <f>IF('Town Data'!G100&gt;9,'Town Data'!F100,"*")</f>
        <v>*</v>
      </c>
      <c r="F104" s="53">
        <f>IF('Town Data'!I100&gt;9,'Town Data'!H100,"*")</f>
        <v>2679417</v>
      </c>
      <c r="G104" s="53">
        <f>IF('Town Data'!K100&gt;9,'Town Data'!J100,"*")</f>
        <v>971966.5</v>
      </c>
      <c r="H104" s="54" t="str">
        <f>IF('Town Data'!M100&gt;9,'Town Data'!L100,"*")</f>
        <v>*</v>
      </c>
      <c r="I104" s="22">
        <f t="shared" si="6"/>
        <v>-0.03990340809213352</v>
      </c>
      <c r="J104" s="22">
        <f t="shared" si="7"/>
        <v>-0.038673153858697816</v>
      </c>
      <c r="K104" s="22">
        <f t="shared" si="8"/>
      </c>
      <c r="L104" s="15"/>
    </row>
    <row r="105" spans="2:12" ht="15">
      <c r="B105" s="27" t="str">
        <f>'Town Data'!A101</f>
        <v>PITTSFIELD</v>
      </c>
      <c r="C105" s="52">
        <f>IF('Town Data'!C101&gt;9,'Town Data'!B101,"*")</f>
        <v>2529231.03</v>
      </c>
      <c r="D105" s="53">
        <f>IF('Town Data'!E101&gt;9,'Town Data'!D101,"*")</f>
        <v>938657.22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PITTSFORD</v>
      </c>
      <c r="C106" s="52">
        <f>IF('Town Data'!C102&gt;9,'Town Data'!B102,"*")</f>
        <v>6972208.82</v>
      </c>
      <c r="D106" s="53">
        <f>IF('Town Data'!E102&gt;9,'Town Data'!D102,"*")</f>
        <v>2079437.13</v>
      </c>
      <c r="E106" s="54" t="str">
        <f>IF('Town Data'!G102&gt;9,'Town Data'!F102,"*")</f>
        <v>*</v>
      </c>
      <c r="F106" s="53">
        <f>IF('Town Data'!I102&gt;9,'Town Data'!H102,"*")</f>
        <v>7878693.67</v>
      </c>
      <c r="G106" s="53">
        <f>IF('Town Data'!K102&gt;9,'Town Data'!J102,"*")</f>
        <v>2606184.77</v>
      </c>
      <c r="H106" s="54" t="str">
        <f>IF('Town Data'!M102&gt;9,'Town Data'!L102,"*")</f>
        <v>*</v>
      </c>
      <c r="I106" s="22">
        <f t="shared" si="6"/>
        <v>-0.11505522209242076</v>
      </c>
      <c r="J106" s="22">
        <f t="shared" si="7"/>
        <v>-0.20211446481593864</v>
      </c>
      <c r="K106" s="22">
        <f t="shared" si="8"/>
      </c>
      <c r="L106" s="15"/>
    </row>
    <row r="107" spans="2:12" ht="15">
      <c r="B107" s="27" t="str">
        <f>'Town Data'!A103</f>
        <v>PLAINFIELD</v>
      </c>
      <c r="C107" s="52">
        <f>IF('Town Data'!C103&gt;9,'Town Data'!B103,"*")</f>
        <v>1224789.52</v>
      </c>
      <c r="D107" s="53">
        <f>IF('Town Data'!E103&gt;9,'Town Data'!D103,"*")</f>
        <v>391173.74</v>
      </c>
      <c r="E107" s="54" t="str">
        <f>IF('Town Data'!G103&gt;9,'Town Data'!F103,"*")</f>
        <v>*</v>
      </c>
      <c r="F107" s="53">
        <f>IF('Town Data'!I103&gt;9,'Town Data'!H103,"*")</f>
        <v>1228084.75</v>
      </c>
      <c r="G107" s="53">
        <f>IF('Town Data'!K103&gt;9,'Town Data'!J103,"*")</f>
        <v>408109.83</v>
      </c>
      <c r="H107" s="54" t="str">
        <f>IF('Town Data'!M103&gt;9,'Town Data'!L103,"*")</f>
        <v>*</v>
      </c>
      <c r="I107" s="22">
        <f t="shared" si="6"/>
        <v>-0.0026832268701325224</v>
      </c>
      <c r="J107" s="22">
        <f t="shared" si="7"/>
        <v>-0.04149885338463919</v>
      </c>
      <c r="K107" s="22">
        <f t="shared" si="8"/>
      </c>
      <c r="L107" s="15"/>
    </row>
    <row r="108" spans="2:12" ht="15">
      <c r="B108" s="27" t="str">
        <f>'Town Data'!A104</f>
        <v>POULTNEY</v>
      </c>
      <c r="C108" s="52">
        <f>IF('Town Data'!C104&gt;9,'Town Data'!B104,"*")</f>
        <v>11692574.63</v>
      </c>
      <c r="D108" s="53">
        <f>IF('Town Data'!E104&gt;9,'Town Data'!D104,"*")</f>
        <v>2264520.16</v>
      </c>
      <c r="E108" s="54" t="str">
        <f>IF('Town Data'!G104&gt;9,'Town Data'!F104,"*")</f>
        <v>*</v>
      </c>
      <c r="F108" s="53">
        <f>IF('Town Data'!I104&gt;9,'Town Data'!H104,"*")</f>
        <v>11762440.03</v>
      </c>
      <c r="G108" s="53">
        <f>IF('Town Data'!K104&gt;9,'Town Data'!J104,"*")</f>
        <v>2050893.49</v>
      </c>
      <c r="H108" s="54" t="str">
        <f>IF('Town Data'!M104&gt;9,'Town Data'!L104,"*")</f>
        <v>*</v>
      </c>
      <c r="I108" s="22">
        <f t="shared" si="6"/>
        <v>-0.00593970297164597</v>
      </c>
      <c r="J108" s="22">
        <f t="shared" si="7"/>
        <v>0.10416273250738153</v>
      </c>
      <c r="K108" s="22">
        <f t="shared" si="8"/>
      </c>
      <c r="L108" s="15"/>
    </row>
    <row r="109" spans="2:12" ht="15">
      <c r="B109" s="27" t="str">
        <f>'Town Data'!A105</f>
        <v>POWNAL</v>
      </c>
      <c r="C109" s="52">
        <f>IF('Town Data'!C105&gt;9,'Town Data'!B105,"*")</f>
        <v>2593422.49</v>
      </c>
      <c r="D109" s="53">
        <f>IF('Town Data'!E105&gt;9,'Town Data'!D105,"*")</f>
        <v>1257272.7</v>
      </c>
      <c r="E109" s="54" t="str">
        <f>IF('Town Data'!G105&gt;9,'Town Data'!F105,"*")</f>
        <v>*</v>
      </c>
      <c r="F109" s="53">
        <f>IF('Town Data'!I105&gt;9,'Town Data'!H105,"*")</f>
        <v>2476894.68</v>
      </c>
      <c r="G109" s="53">
        <f>IF('Town Data'!K105&gt;9,'Town Data'!J105,"*")</f>
        <v>1142510.47</v>
      </c>
      <c r="H109" s="54" t="str">
        <f>IF('Town Data'!M105&gt;9,'Town Data'!L105,"*")</f>
        <v>*</v>
      </c>
      <c r="I109" s="22">
        <f t="shared" si="6"/>
        <v>0.04704592849301128</v>
      </c>
      <c r="J109" s="22">
        <f t="shared" si="7"/>
        <v>0.10044742084507986</v>
      </c>
      <c r="K109" s="22">
        <f t="shared" si="8"/>
      </c>
      <c r="L109" s="15"/>
    </row>
    <row r="110" spans="2:12" ht="15">
      <c r="B110" s="27" t="str">
        <f>'Town Data'!A106</f>
        <v>PROCTOR</v>
      </c>
      <c r="C110" s="52">
        <f>IF('Town Data'!C106&gt;9,'Town Data'!B106,"*")</f>
        <v>1981846.76</v>
      </c>
      <c r="D110" s="53">
        <f>IF('Town Data'!E106&gt;9,'Town Data'!D106,"*")</f>
        <v>352756.48</v>
      </c>
      <c r="E110" s="54" t="str">
        <f>IF('Town Data'!G106&gt;9,'Town Data'!F106,"*")</f>
        <v>*</v>
      </c>
      <c r="F110" s="53">
        <f>IF('Town Data'!I106&gt;9,'Town Data'!H106,"*")</f>
        <v>2255216</v>
      </c>
      <c r="G110" s="53">
        <f>IF('Town Data'!K106&gt;9,'Town Data'!J106,"*")</f>
        <v>369428</v>
      </c>
      <c r="H110" s="54" t="str">
        <f>IF('Town Data'!M106&gt;9,'Town Data'!L106,"*")</f>
        <v>*</v>
      </c>
      <c r="I110" s="22">
        <f t="shared" si="6"/>
        <v>-0.12121643337046208</v>
      </c>
      <c r="J110" s="22">
        <f t="shared" si="7"/>
        <v>-0.045127927498727814</v>
      </c>
      <c r="K110" s="22">
        <f t="shared" si="8"/>
      </c>
      <c r="L110" s="15"/>
    </row>
    <row r="111" spans="2:12" ht="15">
      <c r="B111" s="27" t="str">
        <f>'Town Data'!A107</f>
        <v>PUTNEY</v>
      </c>
      <c r="C111" s="52">
        <f>IF('Town Data'!C107&gt;9,'Town Data'!B107,"*")</f>
        <v>13575414.65</v>
      </c>
      <c r="D111" s="53">
        <f>IF('Town Data'!E107&gt;9,'Town Data'!D107,"*")</f>
        <v>976383.56</v>
      </c>
      <c r="E111" s="54" t="str">
        <f>IF('Town Data'!G107&gt;9,'Town Data'!F107,"*")</f>
        <v>*</v>
      </c>
      <c r="F111" s="53">
        <f>IF('Town Data'!I107&gt;9,'Town Data'!H107,"*")</f>
        <v>14757563.45</v>
      </c>
      <c r="G111" s="53">
        <f>IF('Town Data'!K107&gt;9,'Town Data'!J107,"*")</f>
        <v>999704.26</v>
      </c>
      <c r="H111" s="54">
        <f>IF('Town Data'!M107&gt;9,'Town Data'!L107,"*")</f>
        <v>43646.1666662</v>
      </c>
      <c r="I111" s="22">
        <f t="shared" si="6"/>
        <v>-0.08010460561496004</v>
      </c>
      <c r="J111" s="22">
        <f t="shared" si="7"/>
        <v>-0.023327598904099852</v>
      </c>
      <c r="K111" s="22">
        <f t="shared" si="8"/>
      </c>
      <c r="L111" s="15"/>
    </row>
    <row r="112" spans="2:12" ht="15">
      <c r="B112" s="27" t="str">
        <f>'Town Data'!A108</f>
        <v>RANDOLPH</v>
      </c>
      <c r="C112" s="52">
        <f>IF('Town Data'!C108&gt;9,'Town Data'!B108,"*")</f>
        <v>36546943.4</v>
      </c>
      <c r="D112" s="53">
        <f>IF('Town Data'!E108&gt;9,'Town Data'!D108,"*")</f>
        <v>6207370.05</v>
      </c>
      <c r="E112" s="54">
        <f>IF('Town Data'!G108&gt;9,'Town Data'!F108,"*")</f>
        <v>143592.8333324</v>
      </c>
      <c r="F112" s="53">
        <f>IF('Town Data'!I108&gt;9,'Town Data'!H108,"*")</f>
        <v>45463344.03</v>
      </c>
      <c r="G112" s="53">
        <f>IF('Town Data'!K108&gt;9,'Town Data'!J108,"*")</f>
        <v>6266523.05</v>
      </c>
      <c r="H112" s="54">
        <f>IF('Town Data'!M108&gt;9,'Town Data'!L108,"*")</f>
        <v>226062.8333323</v>
      </c>
      <c r="I112" s="22">
        <f t="shared" si="6"/>
        <v>-0.19612285062260965</v>
      </c>
      <c r="J112" s="22">
        <f t="shared" si="7"/>
        <v>-0.009439524841450955</v>
      </c>
      <c r="K112" s="22">
        <f t="shared" si="8"/>
        <v>-0.3648100786150619</v>
      </c>
      <c r="L112" s="15"/>
    </row>
    <row r="113" spans="2:12" ht="15">
      <c r="B113" s="27" t="str">
        <f>'Town Data'!A109</f>
        <v>RICHFORD</v>
      </c>
      <c r="C113" s="52">
        <f>IF('Town Data'!C109&gt;9,'Town Data'!B109,"*")</f>
        <v>16719971.77</v>
      </c>
      <c r="D113" s="53">
        <f>IF('Town Data'!E109&gt;9,'Town Data'!D109,"*")</f>
        <v>803538.8</v>
      </c>
      <c r="E113" s="54" t="str">
        <f>IF('Town Data'!G109&gt;9,'Town Data'!F109,"*")</f>
        <v>*</v>
      </c>
      <c r="F113" s="53">
        <f>IF('Town Data'!I109&gt;9,'Town Data'!H109,"*")</f>
        <v>16459066.28</v>
      </c>
      <c r="G113" s="53">
        <f>IF('Town Data'!K109&gt;9,'Town Data'!J109,"*")</f>
        <v>747773.55</v>
      </c>
      <c r="H113" s="54" t="str">
        <f>IF('Town Data'!M109&gt;9,'Town Data'!L109,"*")</f>
        <v>*</v>
      </c>
      <c r="I113" s="22">
        <f t="shared" si="6"/>
        <v>0.01585177953363222</v>
      </c>
      <c r="J113" s="22">
        <f t="shared" si="7"/>
        <v>0.07457505016057334</v>
      </c>
      <c r="K113" s="22">
        <f t="shared" si="8"/>
      </c>
      <c r="L113" s="15"/>
    </row>
    <row r="114" spans="2:12" ht="15">
      <c r="B114" s="27" t="str">
        <f>'Town Data'!A110</f>
        <v>RICHMOND</v>
      </c>
      <c r="C114" s="52">
        <f>IF('Town Data'!C110&gt;9,'Town Data'!B110,"*")</f>
        <v>25663758.45</v>
      </c>
      <c r="D114" s="53">
        <f>IF('Town Data'!E110&gt;9,'Town Data'!D110,"*")</f>
        <v>6246045.33</v>
      </c>
      <c r="E114" s="54">
        <f>IF('Town Data'!G110&gt;9,'Town Data'!F110,"*")</f>
        <v>101810.333333</v>
      </c>
      <c r="F114" s="53">
        <f>IF('Town Data'!I110&gt;9,'Town Data'!H110,"*")</f>
        <v>21524079</v>
      </c>
      <c r="G114" s="53">
        <f>IF('Town Data'!K110&gt;9,'Town Data'!J110,"*")</f>
        <v>5698312.06</v>
      </c>
      <c r="H114" s="54">
        <f>IF('Town Data'!M110&gt;9,'Town Data'!L110,"*")</f>
        <v>246991.6666663</v>
      </c>
      <c r="I114" s="22">
        <f t="shared" si="6"/>
        <v>0.19232783200619172</v>
      </c>
      <c r="J114" s="22">
        <f t="shared" si="7"/>
        <v>0.09612202073748845</v>
      </c>
      <c r="K114" s="22">
        <f t="shared" si="8"/>
        <v>-0.5877985087223545</v>
      </c>
      <c r="L114" s="15"/>
    </row>
    <row r="115" spans="2:12" ht="15">
      <c r="B115" s="27" t="str">
        <f>'Town Data'!A111</f>
        <v>ROCHESTER</v>
      </c>
      <c r="C115" s="52">
        <f>IF('Town Data'!C111&gt;9,'Town Data'!B111,"*")</f>
        <v>4370935.99</v>
      </c>
      <c r="D115" s="53">
        <f>IF('Town Data'!E111&gt;9,'Town Data'!D111,"*")</f>
        <v>890803.34</v>
      </c>
      <c r="E115" s="54" t="str">
        <f>IF('Town Data'!G111&gt;9,'Town Data'!F111,"*")</f>
        <v>*</v>
      </c>
      <c r="F115" s="53">
        <f>IF('Town Data'!I111&gt;9,'Town Data'!H111,"*")</f>
        <v>4493296.6</v>
      </c>
      <c r="G115" s="53">
        <f>IF('Town Data'!K111&gt;9,'Town Data'!J111,"*")</f>
        <v>709401.42</v>
      </c>
      <c r="H115" s="54" t="str">
        <f>IF('Town Data'!M111&gt;9,'Town Data'!L111,"*")</f>
        <v>*</v>
      </c>
      <c r="I115" s="22">
        <f t="shared" si="6"/>
        <v>-0.027231812384697556</v>
      </c>
      <c r="J115" s="22">
        <f t="shared" si="7"/>
        <v>0.2557112445588281</v>
      </c>
      <c r="K115" s="22">
        <f t="shared" si="8"/>
      </c>
      <c r="L115" s="15"/>
    </row>
    <row r="116" spans="2:12" ht="15">
      <c r="B116" s="27" t="str">
        <f>'Town Data'!A112</f>
        <v>ROCKINGHAM</v>
      </c>
      <c r="C116" s="52">
        <f>IF('Town Data'!C112&gt;9,'Town Data'!B112,"*")</f>
        <v>22601351.06</v>
      </c>
      <c r="D116" s="53">
        <f>IF('Town Data'!E112&gt;9,'Town Data'!D112,"*")</f>
        <v>3568053.92</v>
      </c>
      <c r="E116" s="54">
        <f>IF('Town Data'!G112&gt;9,'Town Data'!F112,"*")</f>
        <v>191013.8333329</v>
      </c>
      <c r="F116" s="53">
        <f>IF('Town Data'!I112&gt;9,'Town Data'!H112,"*")</f>
        <v>23179949.91</v>
      </c>
      <c r="G116" s="53">
        <f>IF('Town Data'!K112&gt;9,'Town Data'!J112,"*")</f>
        <v>3623709.14</v>
      </c>
      <c r="H116" s="54">
        <f>IF('Town Data'!M112&gt;9,'Town Data'!L112,"*")</f>
        <v>253520.3333324</v>
      </c>
      <c r="I116" s="22">
        <f t="shared" si="6"/>
        <v>-0.024961177752605482</v>
      </c>
      <c r="J116" s="22">
        <f t="shared" si="7"/>
        <v>-0.015358633336670117</v>
      </c>
      <c r="K116" s="22">
        <f t="shared" si="8"/>
        <v>-0.2465541882888952</v>
      </c>
      <c r="L116" s="15"/>
    </row>
    <row r="117" spans="2:12" ht="15">
      <c r="B117" s="27" t="str">
        <f>'Town Data'!A113</f>
        <v>ROYALTON</v>
      </c>
      <c r="C117" s="52">
        <f>IF('Town Data'!C113&gt;9,'Town Data'!B113,"*")</f>
        <v>12581180.93</v>
      </c>
      <c r="D117" s="53">
        <f>IF('Town Data'!E113&gt;9,'Town Data'!D113,"*")</f>
        <v>3301569.85</v>
      </c>
      <c r="E117" s="54" t="str">
        <f>IF('Town Data'!G113&gt;9,'Town Data'!F113,"*")</f>
        <v>*</v>
      </c>
      <c r="F117" s="53">
        <f>IF('Town Data'!I113&gt;9,'Town Data'!H113,"*")</f>
        <v>12717237.91</v>
      </c>
      <c r="G117" s="53">
        <f>IF('Town Data'!K113&gt;9,'Town Data'!J113,"*")</f>
        <v>3069435.18</v>
      </c>
      <c r="H117" s="54" t="str">
        <f>IF('Town Data'!M113&gt;9,'Town Data'!L113,"*")</f>
        <v>*</v>
      </c>
      <c r="I117" s="22">
        <f t="shared" si="6"/>
        <v>-0.010698626617106391</v>
      </c>
      <c r="J117" s="22">
        <f t="shared" si="7"/>
        <v>0.07562781306233674</v>
      </c>
      <c r="K117" s="22">
        <f t="shared" si="8"/>
      </c>
      <c r="L117" s="15"/>
    </row>
    <row r="118" spans="2:12" ht="15">
      <c r="B118" s="27" t="str">
        <f>'Town Data'!A114</f>
        <v>RUTLAND</v>
      </c>
      <c r="C118" s="52">
        <f>IF('Town Data'!C114&gt;9,'Town Data'!B114,"*")</f>
        <v>123998549.09</v>
      </c>
      <c r="D118" s="53">
        <f>IF('Town Data'!E114&gt;9,'Town Data'!D114,"*")</f>
        <v>45461580.52</v>
      </c>
      <c r="E118" s="54">
        <f>IF('Town Data'!G114&gt;9,'Town Data'!F114,"*")</f>
        <v>1725711.6666638</v>
      </c>
      <c r="F118" s="53">
        <f>IF('Town Data'!I114&gt;9,'Town Data'!H114,"*")</f>
        <v>123827795.24</v>
      </c>
      <c r="G118" s="53">
        <f>IF('Town Data'!K114&gt;9,'Town Data'!J114,"*")</f>
        <v>42296792.67</v>
      </c>
      <c r="H118" s="54">
        <f>IF('Town Data'!M114&gt;9,'Town Data'!L114,"*")</f>
        <v>1403345.8333293</v>
      </c>
      <c r="I118" s="22">
        <f t="shared" si="6"/>
        <v>0.0013789622085175466</v>
      </c>
      <c r="J118" s="22">
        <f t="shared" si="7"/>
        <v>0.07482335303037532</v>
      </c>
      <c r="K118" s="22">
        <f t="shared" si="8"/>
        <v>0.22971232441665412</v>
      </c>
      <c r="L118" s="15"/>
    </row>
    <row r="119" spans="2:12" ht="15">
      <c r="B119" s="27" t="str">
        <f>'Town Data'!A115</f>
        <v>RUTLAND TOWN</v>
      </c>
      <c r="C119" s="52">
        <f>IF('Town Data'!C115&gt;9,'Town Data'!B115,"*")</f>
        <v>72630978.5</v>
      </c>
      <c r="D119" s="53">
        <f>IF('Town Data'!E115&gt;9,'Town Data'!D115,"*")</f>
        <v>24727845.51</v>
      </c>
      <c r="E119" s="54">
        <f>IF('Town Data'!G115&gt;9,'Town Data'!F115,"*")</f>
        <v>2125650.9999988</v>
      </c>
      <c r="F119" s="53">
        <f>IF('Town Data'!I115&gt;9,'Town Data'!H115,"*")</f>
        <v>67268949.14</v>
      </c>
      <c r="G119" s="53">
        <f>IF('Town Data'!K115&gt;9,'Town Data'!J115,"*")</f>
        <v>25224069.33</v>
      </c>
      <c r="H119" s="54">
        <f>IF('Town Data'!M115&gt;9,'Town Data'!L115,"*")</f>
        <v>2211091.1666654</v>
      </c>
      <c r="I119" s="22">
        <f t="shared" si="6"/>
        <v>0.0797103184835035</v>
      </c>
      <c r="J119" s="22">
        <f t="shared" si="7"/>
        <v>-0.019672631465923608</v>
      </c>
      <c r="K119" s="22">
        <f t="shared" si="8"/>
        <v>-0.038641629958412936</v>
      </c>
      <c r="L119" s="15"/>
    </row>
    <row r="120" spans="2:12" ht="15">
      <c r="B120" s="27" t="str">
        <f>'Town Data'!A116</f>
        <v>RYEGATE</v>
      </c>
      <c r="C120" s="52">
        <f>IF('Town Data'!C116&gt;9,'Town Data'!B116,"*")</f>
        <v>4600885.23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>
        <f>IF('Town Data'!I116&gt;9,'Town Data'!H116,"*")</f>
        <v>4696818.42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  <v>-0.02042514345274593</v>
      </c>
      <c r="J120" s="22">
        <f t="shared" si="7"/>
      </c>
      <c r="K120" s="22">
        <f t="shared" si="8"/>
      </c>
      <c r="L120" s="15"/>
    </row>
    <row r="121" spans="2:12" ht="15">
      <c r="B121" s="27" t="str">
        <f>'Town Data'!A117</f>
        <v>SALISBURY</v>
      </c>
      <c r="C121" s="52">
        <f>IF('Town Data'!C117&gt;9,'Town Data'!B117,"*")</f>
        <v>393124.61</v>
      </c>
      <c r="D121" s="53">
        <f>IF('Town Data'!E117&gt;9,'Town Data'!D117,"*")</f>
        <v>283329.99</v>
      </c>
      <c r="E121" s="54" t="str">
        <f>IF('Town Data'!G117&gt;9,'Town Data'!F117,"*")</f>
        <v>*</v>
      </c>
      <c r="F121" s="53">
        <f>IF('Town Data'!I117&gt;9,'Town Data'!H117,"*")</f>
        <v>409921.12</v>
      </c>
      <c r="G121" s="53">
        <f>IF('Town Data'!K117&gt;9,'Town Data'!J117,"*")</f>
        <v>305085.59</v>
      </c>
      <c r="H121" s="54" t="str">
        <f>IF('Town Data'!M117&gt;9,'Town Data'!L117,"*")</f>
        <v>*</v>
      </c>
      <c r="I121" s="22">
        <f t="shared" si="6"/>
        <v>-0.040974980747515544</v>
      </c>
      <c r="J121" s="22">
        <f t="shared" si="7"/>
        <v>-0.07130982489209023</v>
      </c>
      <c r="K121" s="22">
        <f t="shared" si="8"/>
      </c>
      <c r="L121" s="15"/>
    </row>
    <row r="122" spans="2:12" ht="15">
      <c r="B122" s="27" t="str">
        <f>'Town Data'!A118</f>
        <v>SHAFTSBURY</v>
      </c>
      <c r="C122" s="52">
        <f>IF('Town Data'!C118&gt;9,'Town Data'!B118,"*")</f>
        <v>16430007.64</v>
      </c>
      <c r="D122" s="53">
        <f>IF('Town Data'!E118&gt;9,'Town Data'!D118,"*")</f>
        <v>1868945.5</v>
      </c>
      <c r="E122" s="54" t="str">
        <f>IF('Town Data'!G118&gt;9,'Town Data'!F118,"*")</f>
        <v>*</v>
      </c>
      <c r="F122" s="53">
        <f>IF('Town Data'!I118&gt;9,'Town Data'!H118,"*")</f>
        <v>17621147.12</v>
      </c>
      <c r="G122" s="53">
        <f>IF('Town Data'!K118&gt;9,'Town Data'!J118,"*")</f>
        <v>1689962.75</v>
      </c>
      <c r="H122" s="54" t="str">
        <f>IF('Town Data'!M118&gt;9,'Town Data'!L118,"*")</f>
        <v>*</v>
      </c>
      <c r="I122" s="22">
        <f t="shared" si="6"/>
        <v>-0.06759715879382547</v>
      </c>
      <c r="J122" s="22">
        <f t="shared" si="7"/>
        <v>0.10590928705381228</v>
      </c>
      <c r="K122" s="22">
        <f t="shared" si="8"/>
      </c>
      <c r="L122" s="15"/>
    </row>
    <row r="123" spans="2:12" ht="15">
      <c r="B123" s="27" t="str">
        <f>'Town Data'!A119</f>
        <v>SHELBURNE</v>
      </c>
      <c r="C123" s="52">
        <f>IF('Town Data'!C119&gt;9,'Town Data'!B119,"*")</f>
        <v>51010726.51</v>
      </c>
      <c r="D123" s="53">
        <f>IF('Town Data'!E119&gt;9,'Town Data'!D119,"*")</f>
        <v>17617957.36</v>
      </c>
      <c r="E123" s="54">
        <f>IF('Town Data'!G119&gt;9,'Town Data'!F119,"*")</f>
        <v>110004.9999994</v>
      </c>
      <c r="F123" s="53">
        <f>IF('Town Data'!I119&gt;9,'Town Data'!H119,"*")</f>
        <v>46037896.35</v>
      </c>
      <c r="G123" s="53">
        <f>IF('Town Data'!K119&gt;9,'Town Data'!J119,"*")</f>
        <v>15998918.84</v>
      </c>
      <c r="H123" s="54">
        <f>IF('Town Data'!M119&gt;9,'Town Data'!L119,"*")</f>
        <v>181005.3333325</v>
      </c>
      <c r="I123" s="22">
        <f t="shared" si="6"/>
        <v>0.10801601624440853</v>
      </c>
      <c r="J123" s="22">
        <f t="shared" si="7"/>
        <v>0.10119674561709319</v>
      </c>
      <c r="K123" s="22">
        <f t="shared" si="8"/>
        <v>-0.3922554768188795</v>
      </c>
      <c r="L123" s="15"/>
    </row>
    <row r="124" spans="2:12" ht="15">
      <c r="B124" s="27" t="str">
        <f>'Town Data'!A120</f>
        <v>SHELDON</v>
      </c>
      <c r="C124" s="52">
        <f>IF('Town Data'!C120&gt;9,'Town Data'!B120,"*")</f>
        <v>8342525.74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>
        <f>IF('Town Data'!I120&gt;9,'Town Data'!H120,"*")</f>
        <v>8686010.23</v>
      </c>
      <c r="G124" s="53">
        <f>IF('Town Data'!K120&gt;9,'Town Data'!J120,"*")</f>
        <v>400670.62</v>
      </c>
      <c r="H124" s="54" t="str">
        <f>IF('Town Data'!M120&gt;9,'Town Data'!L120,"*")</f>
        <v>*</v>
      </c>
      <c r="I124" s="22">
        <f t="shared" si="6"/>
        <v>-0.039544564294163885</v>
      </c>
      <c r="J124" s="22">
        <f t="shared" si="7"/>
      </c>
      <c r="K124" s="22">
        <f t="shared" si="8"/>
      </c>
      <c r="L124" s="15"/>
    </row>
    <row r="125" spans="2:12" ht="15">
      <c r="B125" s="27" t="str">
        <f>'Town Data'!A121</f>
        <v>SHOREHAM</v>
      </c>
      <c r="C125" s="52">
        <f>IF('Town Data'!C121&gt;9,'Town Data'!B121,"*")</f>
        <v>5434856.14</v>
      </c>
      <c r="D125" s="53">
        <f>IF('Town Data'!E121&gt;9,'Town Data'!D121,"*")</f>
        <v>394167.52</v>
      </c>
      <c r="E125" s="54" t="str">
        <f>IF('Town Data'!G121&gt;9,'Town Data'!F121,"*")</f>
        <v>*</v>
      </c>
      <c r="F125" s="53">
        <f>IF('Town Data'!I121&gt;9,'Town Data'!H121,"*")</f>
        <v>5684831.6</v>
      </c>
      <c r="G125" s="53">
        <f>IF('Town Data'!K121&gt;9,'Town Data'!J121,"*")</f>
        <v>384199</v>
      </c>
      <c r="H125" s="54" t="str">
        <f>IF('Town Data'!M121&gt;9,'Town Data'!L121,"*")</f>
        <v>*</v>
      </c>
      <c r="I125" s="22">
        <f t="shared" si="6"/>
        <v>-0.043972359708948985</v>
      </c>
      <c r="J125" s="22">
        <f t="shared" si="7"/>
        <v>0.025946241400940706</v>
      </c>
      <c r="K125" s="22">
        <f t="shared" si="8"/>
      </c>
      <c r="L125" s="15"/>
    </row>
    <row r="126" spans="2:12" ht="15">
      <c r="B126" s="27" t="str">
        <f>'Town Data'!A122</f>
        <v>SHREWSBURY</v>
      </c>
      <c r="C126" s="52">
        <f>IF('Town Data'!C122&gt;9,'Town Data'!B122,"*")</f>
        <v>307617.99</v>
      </c>
      <c r="D126" s="53">
        <f>IF('Town Data'!E122&gt;9,'Town Data'!D122,"*")</f>
        <v>257033.21</v>
      </c>
      <c r="E126" s="54" t="str">
        <f>IF('Town Data'!G122&gt;9,'Town Data'!F122,"*")</f>
        <v>*</v>
      </c>
      <c r="F126" s="53">
        <f>IF('Town Data'!I122&gt;9,'Town Data'!H122,"*")</f>
        <v>335689</v>
      </c>
      <c r="G126" s="53">
        <f>IF('Town Data'!K122&gt;9,'Town Data'!J122,"*")</f>
        <v>243732</v>
      </c>
      <c r="H126" s="54" t="str">
        <f>IF('Town Data'!M122&gt;9,'Town Data'!L122,"*")</f>
        <v>*</v>
      </c>
      <c r="I126" s="22">
        <f t="shared" si="6"/>
        <v>-0.08362207281144157</v>
      </c>
      <c r="J126" s="22">
        <f t="shared" si="7"/>
        <v>0.05457309667995992</v>
      </c>
      <c r="K126" s="22">
        <f t="shared" si="8"/>
      </c>
      <c r="L126" s="15"/>
    </row>
    <row r="127" spans="2:11" ht="15">
      <c r="B127" s="27" t="str">
        <f>'Town Data'!A123</f>
        <v>SOUTH BURLINGTON</v>
      </c>
      <c r="C127" s="52">
        <f>IF('Town Data'!C123&gt;9,'Town Data'!B123,"*")</f>
        <v>416737236.77</v>
      </c>
      <c r="D127" s="53">
        <f>IF('Town Data'!E123&gt;9,'Town Data'!D123,"*")</f>
        <v>80824362.87</v>
      </c>
      <c r="E127" s="54">
        <f>IF('Town Data'!G123&gt;9,'Town Data'!F123,"*")</f>
        <v>4609521.1666607</v>
      </c>
      <c r="F127" s="53">
        <f>IF('Town Data'!I123&gt;9,'Town Data'!H123,"*")</f>
        <v>446783691.79</v>
      </c>
      <c r="G127" s="53">
        <f>IF('Town Data'!K123&gt;9,'Town Data'!J123,"*")</f>
        <v>83239231.41</v>
      </c>
      <c r="H127" s="54">
        <f>IF('Town Data'!M123&gt;9,'Town Data'!L123,"*")</f>
        <v>4697343.3333273</v>
      </c>
      <c r="I127" s="22">
        <f t="shared" si="6"/>
        <v>-0.06725056346533494</v>
      </c>
      <c r="J127" s="22">
        <f t="shared" si="7"/>
        <v>-0.02901118257694388</v>
      </c>
      <c r="K127" s="22">
        <f t="shared" si="8"/>
        <v>-0.018696135333244265</v>
      </c>
    </row>
    <row r="128" spans="2:11" ht="15">
      <c r="B128" s="27" t="str">
        <f>'Town Data'!A124</f>
        <v>SOUTH HERO</v>
      </c>
      <c r="C128" s="52">
        <f>IF('Town Data'!C124&gt;9,'Town Data'!B124,"*")</f>
        <v>5095167.96</v>
      </c>
      <c r="D128" s="53">
        <f>IF('Town Data'!E124&gt;9,'Town Data'!D124,"*")</f>
        <v>1566131.3</v>
      </c>
      <c r="E128" s="54" t="str">
        <f>IF('Town Data'!G124&gt;9,'Town Data'!F124,"*")</f>
        <v>*</v>
      </c>
      <c r="F128" s="53">
        <f>IF('Town Data'!I124&gt;9,'Town Data'!H124,"*")</f>
        <v>5046279.17</v>
      </c>
      <c r="G128" s="53">
        <f>IF('Town Data'!K124&gt;9,'Town Data'!J124,"*")</f>
        <v>1477823.67</v>
      </c>
      <c r="H128" s="54" t="str">
        <f>IF('Town Data'!M124&gt;9,'Town Data'!L124,"*")</f>
        <v>*</v>
      </c>
      <c r="I128" s="22">
        <f t="shared" si="6"/>
        <v>0.009688086677931463</v>
      </c>
      <c r="J128" s="22">
        <f t="shared" si="7"/>
        <v>0.05975518716654479</v>
      </c>
      <c r="K128" s="22">
        <f t="shared" si="8"/>
      </c>
    </row>
    <row r="129" spans="2:11" ht="15">
      <c r="B129" s="27" t="str">
        <f>'Town Data'!A125</f>
        <v>SPRINGFIELD</v>
      </c>
      <c r="C129" s="52">
        <f>IF('Town Data'!C125&gt;9,'Town Data'!B125,"*")</f>
        <v>54261947.49</v>
      </c>
      <c r="D129" s="53">
        <f>IF('Town Data'!E125&gt;9,'Town Data'!D125,"*")</f>
        <v>13957801.77</v>
      </c>
      <c r="E129" s="54">
        <f>IF('Town Data'!G125&gt;9,'Town Data'!F125,"*")</f>
        <v>528145.3333325</v>
      </c>
      <c r="F129" s="53">
        <f>IF('Town Data'!I125&gt;9,'Town Data'!H125,"*")</f>
        <v>52314895.35</v>
      </c>
      <c r="G129" s="53">
        <f>IF('Town Data'!K125&gt;9,'Town Data'!J125,"*")</f>
        <v>12543832.43</v>
      </c>
      <c r="H129" s="54">
        <f>IF('Town Data'!M125&gt;9,'Town Data'!L125,"*")</f>
        <v>4376712.6666656</v>
      </c>
      <c r="I129" s="22">
        <f t="shared" si="6"/>
        <v>0.03721793051431576</v>
      </c>
      <c r="J129" s="22">
        <f t="shared" si="7"/>
        <v>0.11272227589857878</v>
      </c>
      <c r="K129" s="22">
        <f t="shared" si="8"/>
        <v>-0.8793283056127905</v>
      </c>
    </row>
    <row r="130" spans="2:11" ht="15">
      <c r="B130" s="27" t="str">
        <f>'Town Data'!A126</f>
        <v>ST ALBANS</v>
      </c>
      <c r="C130" s="52">
        <f>IF('Town Data'!C126&gt;9,'Town Data'!B126,"*")</f>
        <v>155715009.32</v>
      </c>
      <c r="D130" s="53">
        <f>IF('Town Data'!E126&gt;9,'Town Data'!D126,"*")</f>
        <v>21251850.17</v>
      </c>
      <c r="E130" s="54">
        <f>IF('Town Data'!G126&gt;9,'Town Data'!F126,"*")</f>
        <v>431468.4999985</v>
      </c>
      <c r="F130" s="53">
        <f>IF('Town Data'!I126&gt;9,'Town Data'!H126,"*")</f>
        <v>177892775.63</v>
      </c>
      <c r="G130" s="53">
        <f>IF('Town Data'!K126&gt;9,'Town Data'!J126,"*")</f>
        <v>19782741.17</v>
      </c>
      <c r="H130" s="54">
        <f>IF('Town Data'!M126&gt;9,'Town Data'!L126,"*")</f>
        <v>451118.999999</v>
      </c>
      <c r="I130" s="22">
        <f t="shared" si="6"/>
        <v>-0.12466929155193823</v>
      </c>
      <c r="J130" s="22">
        <f t="shared" si="7"/>
        <v>0.07426215545032074</v>
      </c>
      <c r="K130" s="22">
        <f t="shared" si="8"/>
        <v>-0.04355945992197971</v>
      </c>
    </row>
    <row r="131" spans="2:11" ht="15">
      <c r="B131" s="27" t="str">
        <f>'Town Data'!A127</f>
        <v>ST ALBANS TOWN</v>
      </c>
      <c r="C131" s="52">
        <f>IF('Town Data'!C127&gt;9,'Town Data'!B127,"*")</f>
        <v>71892210.46</v>
      </c>
      <c r="D131" s="53">
        <f>IF('Town Data'!E127&gt;9,'Town Data'!D127,"*")</f>
        <v>17480905.03</v>
      </c>
      <c r="E131" s="54">
        <f>IF('Town Data'!G127&gt;9,'Town Data'!F127,"*")</f>
        <v>262267.8333327</v>
      </c>
      <c r="F131" s="53">
        <f>IF('Town Data'!I127&gt;9,'Town Data'!H127,"*")</f>
        <v>69881105.96</v>
      </c>
      <c r="G131" s="53">
        <f>IF('Town Data'!K127&gt;9,'Town Data'!J127,"*")</f>
        <v>16041071.13</v>
      </c>
      <c r="H131" s="54">
        <f>IF('Town Data'!M127&gt;9,'Town Data'!L127,"*")</f>
        <v>243007.1666661</v>
      </c>
      <c r="I131" s="22">
        <f t="shared" si="6"/>
        <v>0.02877894492899351</v>
      </c>
      <c r="J131" s="22">
        <f t="shared" si="7"/>
        <v>0.08975921173413563</v>
      </c>
      <c r="K131" s="22">
        <f t="shared" si="8"/>
        <v>0.07925966518125291</v>
      </c>
    </row>
    <row r="132" spans="2:11" ht="15">
      <c r="B132" s="27" t="str">
        <f>'Town Data'!A128</f>
        <v>ST JOHNSBURY</v>
      </c>
      <c r="C132" s="52">
        <f>IF('Town Data'!C128&gt;9,'Town Data'!B128,"*")</f>
        <v>63077328.79</v>
      </c>
      <c r="D132" s="53">
        <f>IF('Town Data'!E128&gt;9,'Town Data'!D128,"*")</f>
        <v>19040110.59</v>
      </c>
      <c r="E132" s="54">
        <f>IF('Town Data'!G128&gt;9,'Town Data'!F128,"*")</f>
        <v>959779.1666649</v>
      </c>
      <c r="F132" s="53">
        <f>IF('Town Data'!I128&gt;9,'Town Data'!H128,"*")</f>
        <v>71320948.61</v>
      </c>
      <c r="G132" s="53">
        <f>IF('Town Data'!K128&gt;9,'Town Data'!J128,"*")</f>
        <v>18878533.3</v>
      </c>
      <c r="H132" s="54">
        <f>IF('Town Data'!M128&gt;9,'Town Data'!L128,"*")</f>
        <v>786803.9999982</v>
      </c>
      <c r="I132" s="22">
        <f t="shared" si="6"/>
        <v>-0.11558483139474328</v>
      </c>
      <c r="J132" s="22">
        <f t="shared" si="7"/>
        <v>0.008558784066132887</v>
      </c>
      <c r="K132" s="22">
        <f t="shared" si="8"/>
        <v>0.2198453066673476</v>
      </c>
    </row>
    <row r="133" spans="2:11" ht="15">
      <c r="B133" s="27" t="str">
        <f>'Town Data'!A129</f>
        <v>STARKSBORO</v>
      </c>
      <c r="C133" s="52">
        <f>IF('Town Data'!C129&gt;9,'Town Data'!B129,"*")</f>
        <v>369891.59</v>
      </c>
      <c r="D133" s="53">
        <f>IF('Town Data'!E129&gt;9,'Town Data'!D129,"*")</f>
        <v>246142.62</v>
      </c>
      <c r="E133" s="54" t="str">
        <f>IF('Town Data'!G129&gt;9,'Town Data'!F129,"*")</f>
        <v>*</v>
      </c>
      <c r="F133" s="53">
        <f>IF('Town Data'!I129&gt;9,'Town Data'!H129,"*")</f>
        <v>583686.75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  <v>-0.36628407274963837</v>
      </c>
      <c r="J133" s="22">
        <f t="shared" si="7"/>
      </c>
      <c r="K133" s="22">
        <f t="shared" si="8"/>
      </c>
    </row>
    <row r="134" spans="2:11" ht="15">
      <c r="B134" s="27" t="str">
        <f>'Town Data'!A130</f>
        <v>STOWE</v>
      </c>
      <c r="C134" s="52">
        <f>IF('Town Data'!C130&gt;9,'Town Data'!B130,"*")</f>
        <v>29740314.67</v>
      </c>
      <c r="D134" s="53">
        <f>IF('Town Data'!E130&gt;9,'Town Data'!D130,"*")</f>
        <v>11334649.18</v>
      </c>
      <c r="E134" s="54">
        <f>IF('Town Data'!G130&gt;9,'Town Data'!F130,"*")</f>
        <v>1141208.1666654</v>
      </c>
      <c r="F134" s="53">
        <f>IF('Town Data'!I130&gt;9,'Town Data'!H130,"*")</f>
        <v>30577945.85</v>
      </c>
      <c r="G134" s="53">
        <f>IF('Town Data'!K130&gt;9,'Town Data'!J130,"*")</f>
        <v>11029590.31</v>
      </c>
      <c r="H134" s="54">
        <f>IF('Town Data'!M130&gt;9,'Town Data'!L130,"*")</f>
        <v>951884.8333318</v>
      </c>
      <c r="I134" s="22">
        <f t="shared" si="6"/>
        <v>-0.027393310986584787</v>
      </c>
      <c r="J134" s="22">
        <f t="shared" si="7"/>
        <v>0.02765822314573343</v>
      </c>
      <c r="K134" s="22">
        <f t="shared" si="8"/>
        <v>0.19889310839308985</v>
      </c>
    </row>
    <row r="135" spans="2:11" ht="15">
      <c r="B135" s="27" t="str">
        <f>'Town Data'!A131</f>
        <v>SWANTON</v>
      </c>
      <c r="C135" s="52">
        <f>IF('Town Data'!C131&gt;9,'Town Data'!B131,"*")</f>
        <v>47753072.21</v>
      </c>
      <c r="D135" s="53">
        <f>IF('Town Data'!E131&gt;9,'Town Data'!D131,"*")</f>
        <v>10092331.35</v>
      </c>
      <c r="E135" s="54">
        <f>IF('Town Data'!G131&gt;9,'Town Data'!F131,"*")</f>
        <v>103873.1666662</v>
      </c>
      <c r="F135" s="53">
        <f>IF('Town Data'!I131&gt;9,'Town Data'!H131,"*")</f>
        <v>39780233.07</v>
      </c>
      <c r="G135" s="53">
        <f>IF('Town Data'!K131&gt;9,'Town Data'!J131,"*")</f>
        <v>9173469.02</v>
      </c>
      <c r="H135" s="54">
        <f>IF('Town Data'!M131&gt;9,'Town Data'!L131,"*")</f>
        <v>172355.8333327</v>
      </c>
      <c r="I135" s="22">
        <f t="shared" si="6"/>
        <v>0.20042213241864248</v>
      </c>
      <c r="J135" s="22">
        <f t="shared" si="7"/>
        <v>0.10016519682975941</v>
      </c>
      <c r="K135" s="22">
        <f t="shared" si="8"/>
        <v>-0.39733303678969356</v>
      </c>
    </row>
    <row r="136" spans="2:11" ht="15">
      <c r="B136" s="27" t="str">
        <f>'Town Data'!A132</f>
        <v>THETFORD</v>
      </c>
      <c r="C136" s="52">
        <f>IF('Town Data'!C132&gt;9,'Town Data'!B132,"*")</f>
        <v>4575070.06</v>
      </c>
      <c r="D136" s="53">
        <f>IF('Town Data'!E132&gt;9,'Town Data'!D132,"*")</f>
        <v>1950251.27</v>
      </c>
      <c r="E136" s="54">
        <f>IF('Town Data'!G132&gt;9,'Town Data'!F132,"*")</f>
        <v>44490.8333329</v>
      </c>
      <c r="F136" s="53">
        <f>IF('Town Data'!I132&gt;9,'Town Data'!H132,"*")</f>
        <v>4657478.02</v>
      </c>
      <c r="G136" s="53">
        <f>IF('Town Data'!K132&gt;9,'Town Data'!J132,"*")</f>
        <v>1786082.14</v>
      </c>
      <c r="H136" s="54">
        <f>IF('Town Data'!M132&gt;9,'Town Data'!L132,"*")</f>
        <v>54183.3333329</v>
      </c>
      <c r="I136" s="22">
        <f t="shared" si="6"/>
        <v>-0.017693687366022174</v>
      </c>
      <c r="J136" s="22">
        <f t="shared" si="7"/>
        <v>0.0919157782967362</v>
      </c>
      <c r="K136" s="22">
        <f t="shared" si="8"/>
        <v>-0.17888342048743494</v>
      </c>
    </row>
    <row r="137" spans="2:11" ht="15">
      <c r="B137" s="27" t="str">
        <f>'Town Data'!A133</f>
        <v>TOWNSHEND</v>
      </c>
      <c r="C137" s="52">
        <f>IF('Town Data'!C133&gt;9,'Town Data'!B133,"*")</f>
        <v>3747758.91</v>
      </c>
      <c r="D137" s="53">
        <f>IF('Town Data'!E133&gt;9,'Town Data'!D133,"*")</f>
        <v>757003.22</v>
      </c>
      <c r="E137" s="54" t="str">
        <f>IF('Town Data'!G133&gt;9,'Town Data'!F133,"*")</f>
        <v>*</v>
      </c>
      <c r="F137" s="53">
        <f>IF('Town Data'!I133&gt;9,'Town Data'!H133,"*")</f>
        <v>3884241.94</v>
      </c>
      <c r="G137" s="53">
        <f>IF('Town Data'!K133&gt;9,'Town Data'!J133,"*")</f>
        <v>718160.05</v>
      </c>
      <c r="H137" s="54" t="str">
        <f>IF('Town Data'!M133&gt;9,'Town Data'!L133,"*")</f>
        <v>*</v>
      </c>
      <c r="I137" s="22">
        <f t="shared" si="6"/>
        <v>-0.03513762327585593</v>
      </c>
      <c r="J137" s="22">
        <f t="shared" si="7"/>
        <v>0.05408706596809433</v>
      </c>
      <c r="K137" s="22">
        <f t="shared" si="8"/>
      </c>
    </row>
    <row r="138" spans="2:11" ht="15">
      <c r="B138" s="27" t="str">
        <f>'Town Data'!A134</f>
        <v>TROY</v>
      </c>
      <c r="C138" s="52">
        <f>IF('Town Data'!C134&gt;9,'Town Data'!B134,"*")</f>
        <v>4811227.56</v>
      </c>
      <c r="D138" s="53">
        <f>IF('Town Data'!E134&gt;9,'Town Data'!D134,"*")</f>
        <v>871654.23</v>
      </c>
      <c r="E138" s="54">
        <f>IF('Town Data'!G134&gt;9,'Town Data'!F134,"*")</f>
        <v>74814.333333</v>
      </c>
      <c r="F138" s="53">
        <f>IF('Town Data'!I134&gt;9,'Town Data'!H134,"*")</f>
        <v>3938122.34</v>
      </c>
      <c r="G138" s="53">
        <f>IF('Town Data'!K134&gt;9,'Town Data'!J134,"*")</f>
        <v>764226.34</v>
      </c>
      <c r="H138" s="54" t="str">
        <f>IF('Town Data'!M134&gt;9,'Town Data'!L134,"*")</f>
        <v>*</v>
      </c>
      <c r="I138" s="22">
        <f t="shared" si="6"/>
        <v>0.22170596660539493</v>
      </c>
      <c r="J138" s="22">
        <f t="shared" si="7"/>
        <v>0.14057077645347846</v>
      </c>
      <c r="K138" s="22">
        <f t="shared" si="8"/>
      </c>
    </row>
    <row r="139" spans="2:11" ht="15">
      <c r="B139" s="27" t="str">
        <f>'Town Data'!A135</f>
        <v>TUNBRIDGE</v>
      </c>
      <c r="C139" s="52">
        <f>IF('Town Data'!C135&gt;9,'Town Data'!B135,"*")</f>
        <v>441125.23</v>
      </c>
      <c r="D139" s="53">
        <f>IF('Town Data'!E135&gt;9,'Town Data'!D135,"*")</f>
        <v>265295.3</v>
      </c>
      <c r="E139" s="54" t="str">
        <f>IF('Town Data'!G135&gt;9,'Town Data'!F135,"*")</f>
        <v>*</v>
      </c>
      <c r="F139" s="53">
        <f>IF('Town Data'!I135&gt;9,'Town Data'!H135,"*")</f>
        <v>554532</v>
      </c>
      <c r="G139" s="53">
        <f>IF('Town Data'!K135&gt;9,'Town Data'!J135,"*")</f>
        <v>277948</v>
      </c>
      <c r="H139" s="54" t="str">
        <f>IF('Town Data'!M135&gt;9,'Town Data'!L135,"*")</f>
        <v>*</v>
      </c>
      <c r="I139" s="22">
        <f t="shared" si="6"/>
        <v>-0.20450897333246776</v>
      </c>
      <c r="J139" s="22">
        <f t="shared" si="7"/>
        <v>-0.04552182422611428</v>
      </c>
      <c r="K139" s="22">
        <f t="shared" si="8"/>
      </c>
    </row>
    <row r="140" spans="2:11" ht="15">
      <c r="B140" s="27" t="str">
        <f>'Town Data'!A136</f>
        <v>UNDERHILL</v>
      </c>
      <c r="C140" s="52">
        <f>IF('Town Data'!C136&gt;9,'Town Data'!B136,"*")</f>
        <v>8486344.88</v>
      </c>
      <c r="D140" s="53">
        <f>IF('Town Data'!E136&gt;9,'Town Data'!D136,"*")</f>
        <v>770912.87</v>
      </c>
      <c r="E140" s="54" t="str">
        <f>IF('Town Data'!G136&gt;9,'Town Data'!F136,"*")</f>
        <v>*</v>
      </c>
      <c r="F140" s="53">
        <f>IF('Town Data'!I136&gt;9,'Town Data'!H136,"*")</f>
        <v>8119375.76</v>
      </c>
      <c r="G140" s="53">
        <f>IF('Town Data'!K136&gt;9,'Town Data'!J136,"*")</f>
        <v>843424.68</v>
      </c>
      <c r="H140" s="54" t="str">
        <f>IF('Town Data'!M136&gt;9,'Town Data'!L136,"*")</f>
        <v>*</v>
      </c>
      <c r="I140" s="22">
        <f t="shared" si="6"/>
        <v>0.045196715960341395</v>
      </c>
      <c r="J140" s="22">
        <f t="shared" si="7"/>
        <v>-0.0859730711223675</v>
      </c>
      <c r="K140" s="22">
        <f t="shared" si="8"/>
      </c>
    </row>
    <row r="141" spans="2:11" ht="15">
      <c r="B141" s="27" t="str">
        <f>'Town Data'!A137</f>
        <v>VERGENNES</v>
      </c>
      <c r="C141" s="52">
        <f>IF('Town Data'!C137&gt;9,'Town Data'!B137,"*")</f>
        <v>53454501.14</v>
      </c>
      <c r="D141" s="53">
        <f>IF('Town Data'!E137&gt;9,'Town Data'!D137,"*")</f>
        <v>5201810.97</v>
      </c>
      <c r="E141" s="54">
        <f>IF('Town Data'!G137&gt;9,'Town Data'!F137,"*")</f>
        <v>902832.8333327</v>
      </c>
      <c r="F141" s="53">
        <f>IF('Town Data'!I137&gt;9,'Town Data'!H137,"*")</f>
        <v>51794364.21</v>
      </c>
      <c r="G141" s="53">
        <f>IF('Town Data'!K137&gt;9,'Town Data'!J137,"*")</f>
        <v>4701348.86</v>
      </c>
      <c r="H141" s="54">
        <f>IF('Town Data'!M137&gt;9,'Town Data'!L137,"*")</f>
        <v>801132.666666</v>
      </c>
      <c r="I141" s="22">
        <f t="shared" si="6"/>
        <v>0.03205246275963505</v>
      </c>
      <c r="J141" s="22">
        <f t="shared" si="7"/>
        <v>0.10645074954084546</v>
      </c>
      <c r="K141" s="22">
        <f t="shared" si="8"/>
        <v>0.12694547469888617</v>
      </c>
    </row>
    <row r="142" spans="2:11" ht="15">
      <c r="B142" s="27" t="str">
        <f>'Town Data'!A138</f>
        <v>VERNON</v>
      </c>
      <c r="C142" s="52">
        <f>IF('Town Data'!C138&gt;9,'Town Data'!B138,"*")</f>
        <v>4798695.94</v>
      </c>
      <c r="D142" s="53">
        <f>IF('Town Data'!E138&gt;9,'Town Data'!D138,"*")</f>
        <v>722076.46</v>
      </c>
      <c r="E142" s="54" t="str">
        <f>IF('Town Data'!G138&gt;9,'Town Data'!F138,"*")</f>
        <v>*</v>
      </c>
      <c r="F142" s="53">
        <f>IF('Town Data'!I138&gt;9,'Town Data'!H138,"*")</f>
        <v>3819857</v>
      </c>
      <c r="G142" s="53">
        <f>IF('Town Data'!K138&gt;9,'Town Data'!J138,"*")</f>
        <v>930908</v>
      </c>
      <c r="H142" s="54" t="str">
        <f>IF('Town Data'!M138&gt;9,'Town Data'!L138,"*")</f>
        <v>*</v>
      </c>
      <c r="I142" s="22">
        <f t="shared" si="6"/>
        <v>0.25625015281985697</v>
      </c>
      <c r="J142" s="22">
        <f t="shared" si="7"/>
        <v>-0.22433101874728764</v>
      </c>
      <c r="K142" s="22">
        <f t="shared" si="8"/>
      </c>
    </row>
    <row r="143" spans="2:11" ht="15">
      <c r="B143" s="27" t="str">
        <f>'Town Data'!A139</f>
        <v>WAITSFIELD</v>
      </c>
      <c r="C143" s="52">
        <f>IF('Town Data'!C139&gt;9,'Town Data'!B139,"*")</f>
        <v>25568986.62</v>
      </c>
      <c r="D143" s="53">
        <f>IF('Town Data'!E139&gt;9,'Town Data'!D139,"*")</f>
        <v>10737030.87</v>
      </c>
      <c r="E143" s="54">
        <f>IF('Town Data'!G139&gt;9,'Town Data'!F139,"*")</f>
        <v>138601.1666662</v>
      </c>
      <c r="F143" s="53">
        <f>IF('Town Data'!I139&gt;9,'Town Data'!H139,"*")</f>
        <v>28571737.08</v>
      </c>
      <c r="G143" s="53">
        <f>IF('Town Data'!K139&gt;9,'Town Data'!J139,"*")</f>
        <v>11062188.94</v>
      </c>
      <c r="H143" s="54">
        <f>IF('Town Data'!M139&gt;9,'Town Data'!L139,"*")</f>
        <v>252033.3333329</v>
      </c>
      <c r="I143" s="22">
        <f t="shared" si="6"/>
        <v>-0.10509513130379111</v>
      </c>
      <c r="J143" s="22">
        <f t="shared" si="7"/>
        <v>-0.029393646389843736</v>
      </c>
      <c r="K143" s="22">
        <f t="shared" si="8"/>
        <v>-0.4500681126844135</v>
      </c>
    </row>
    <row r="144" spans="2:11" ht="15">
      <c r="B144" s="27" t="str">
        <f>'Town Data'!A140</f>
        <v>WALLINGFORD</v>
      </c>
      <c r="C144" s="52">
        <f>IF('Town Data'!C140&gt;9,'Town Data'!B140,"*")</f>
        <v>2120459.78</v>
      </c>
      <c r="D144" s="53">
        <f>IF('Town Data'!E140&gt;9,'Town Data'!D140,"*")</f>
        <v>595498.71</v>
      </c>
      <c r="E144" s="54" t="str">
        <f>IF('Town Data'!G140&gt;9,'Town Data'!F140,"*")</f>
        <v>*</v>
      </c>
      <c r="F144" s="53">
        <f>IF('Town Data'!I140&gt;9,'Town Data'!H140,"*")</f>
        <v>2014542.44</v>
      </c>
      <c r="G144" s="53">
        <f>IF('Town Data'!K140&gt;9,'Town Data'!J140,"*")</f>
        <v>496620.72</v>
      </c>
      <c r="H144" s="54" t="str">
        <f>IF('Town Data'!M140&gt;9,'Town Data'!L140,"*")</f>
        <v>*</v>
      </c>
      <c r="I144" s="22">
        <f t="shared" si="6"/>
        <v>0.05257637560616487</v>
      </c>
      <c r="J144" s="22">
        <f t="shared" si="7"/>
        <v>0.1991016202465334</v>
      </c>
      <c r="K144" s="22">
        <f t="shared" si="8"/>
      </c>
    </row>
    <row r="145" spans="2:11" ht="15">
      <c r="B145" s="27" t="str">
        <f>'Town Data'!A141</f>
        <v>WARDSBORO</v>
      </c>
      <c r="C145" s="52">
        <f>IF('Town Data'!C141&gt;9,'Town Data'!B141,"*")</f>
        <v>816880.34</v>
      </c>
      <c r="D145" s="53">
        <f>IF('Town Data'!E141&gt;9,'Town Data'!D141,"*")</f>
        <v>229027.94</v>
      </c>
      <c r="E145" s="54" t="str">
        <f>IF('Town Data'!G141&gt;9,'Town Data'!F141,"*")</f>
        <v>*</v>
      </c>
      <c r="F145" s="53">
        <f>IF('Town Data'!I141&gt;9,'Town Data'!H141,"*")</f>
        <v>776784.94</v>
      </c>
      <c r="G145" s="53">
        <f>IF('Town Data'!K141&gt;9,'Town Data'!J141,"*")</f>
        <v>273656.94</v>
      </c>
      <c r="H145" s="54" t="str">
        <f>IF('Town Data'!M141&gt;9,'Town Data'!L141,"*")</f>
        <v>*</v>
      </c>
      <c r="I145" s="22">
        <f t="shared" si="6"/>
        <v>0.05161711811766076</v>
      </c>
      <c r="J145" s="22">
        <f t="shared" si="7"/>
        <v>-0.1630837500412012</v>
      </c>
      <c r="K145" s="22">
        <f t="shared" si="8"/>
      </c>
    </row>
    <row r="146" spans="2:11" ht="15">
      <c r="B146" s="27" t="str">
        <f>'Town Data'!A142</f>
        <v>WARREN</v>
      </c>
      <c r="C146" s="52">
        <f>IF('Town Data'!C142&gt;9,'Town Data'!B142,"*")</f>
        <v>6771637.86</v>
      </c>
      <c r="D146" s="53">
        <f>IF('Town Data'!E142&gt;9,'Town Data'!D142,"*")</f>
        <v>4087961.33</v>
      </c>
      <c r="E146" s="54" t="str">
        <f>IF('Town Data'!G142&gt;9,'Town Data'!F142,"*")</f>
        <v>*</v>
      </c>
      <c r="F146" s="53">
        <f>IF('Town Data'!I142&gt;9,'Town Data'!H142,"*")</f>
        <v>6093161.4</v>
      </c>
      <c r="G146" s="53">
        <f>IF('Town Data'!K142&gt;9,'Town Data'!J142,"*")</f>
        <v>4181050.23</v>
      </c>
      <c r="H146" s="54" t="str">
        <f>IF('Town Data'!M142&gt;9,'Town Data'!L142,"*")</f>
        <v>*</v>
      </c>
      <c r="I146" s="22">
        <f t="shared" si="6"/>
        <v>0.11135048219796047</v>
      </c>
      <c r="J146" s="22">
        <f t="shared" si="7"/>
        <v>-0.0222644777936571</v>
      </c>
      <c r="K146" s="22">
        <f t="shared" si="8"/>
      </c>
    </row>
    <row r="147" spans="2:11" ht="15">
      <c r="B147" s="27" t="str">
        <f>'Town Data'!A143</f>
        <v>WATERBURY</v>
      </c>
      <c r="C147" s="52">
        <f>IF('Town Data'!C143&gt;9,'Town Data'!B143,"*")</f>
        <v>29894984.48</v>
      </c>
      <c r="D147" s="53">
        <f>IF('Town Data'!E143&gt;9,'Town Data'!D143,"*")</f>
        <v>9683926.99</v>
      </c>
      <c r="E147" s="54">
        <f>IF('Town Data'!G143&gt;9,'Town Data'!F143,"*")</f>
        <v>435532.6666661</v>
      </c>
      <c r="F147" s="53">
        <f>IF('Town Data'!I143&gt;9,'Town Data'!H143,"*")</f>
        <v>31021031.79</v>
      </c>
      <c r="G147" s="53">
        <f>IF('Town Data'!K143&gt;9,'Town Data'!J143,"*")</f>
        <v>8768680.36</v>
      </c>
      <c r="H147" s="54">
        <f>IF('Town Data'!M143&gt;9,'Town Data'!L143,"*")</f>
        <v>1655783.3333328</v>
      </c>
      <c r="I147" s="22">
        <f t="shared" si="6"/>
        <v>-0.036299479579624865</v>
      </c>
      <c r="J147" s="22">
        <f t="shared" si="7"/>
        <v>0.10437678104621902</v>
      </c>
      <c r="K147" s="22">
        <f t="shared" si="8"/>
        <v>-0.7369627668679032</v>
      </c>
    </row>
    <row r="148" spans="2:11" ht="15">
      <c r="B148" s="27" t="str">
        <f>'Town Data'!A144</f>
        <v>WATERFORD</v>
      </c>
      <c r="C148" s="52">
        <f>IF('Town Data'!C144&gt;9,'Town Data'!B144,"*")</f>
        <v>1727552.01</v>
      </c>
      <c r="D148" s="53">
        <f>IF('Town Data'!E144&gt;9,'Town Data'!D144,"*")</f>
        <v>597235.49</v>
      </c>
      <c r="E148" s="54" t="str">
        <f>IF('Town Data'!G144&gt;9,'Town Data'!F144,"*")</f>
        <v>*</v>
      </c>
      <c r="F148" s="53">
        <f>IF('Town Data'!I144&gt;9,'Town Data'!H144,"*")</f>
        <v>1540795.4</v>
      </c>
      <c r="G148" s="53">
        <f>IF('Town Data'!K144&gt;9,'Town Data'!J144,"*")</f>
        <v>735027.9</v>
      </c>
      <c r="H148" s="54" t="str">
        <f>IF('Town Data'!M144&gt;9,'Town Data'!L144,"*")</f>
        <v>*</v>
      </c>
      <c r="I148" s="22">
        <f t="shared" si="6"/>
        <v>0.12120792286892867</v>
      </c>
      <c r="J148" s="22">
        <f t="shared" si="7"/>
        <v>-0.187465550627398</v>
      </c>
      <c r="K148" s="22">
        <f t="shared" si="8"/>
      </c>
    </row>
    <row r="149" spans="2:11" ht="15">
      <c r="B149" s="27" t="str">
        <f>'Town Data'!A145</f>
        <v>WEATHERSFIELD</v>
      </c>
      <c r="C149" s="52">
        <f>IF('Town Data'!C145&gt;9,'Town Data'!B145,"*")</f>
        <v>4615645.46</v>
      </c>
      <c r="D149" s="53">
        <f>IF('Town Data'!E145&gt;9,'Town Data'!D145,"*")</f>
        <v>1229318.29</v>
      </c>
      <c r="E149" s="54">
        <f>IF('Town Data'!G145&gt;9,'Town Data'!F145,"*")</f>
        <v>241498.9999998</v>
      </c>
      <c r="F149" s="53">
        <f>IF('Town Data'!I145&gt;9,'Town Data'!H145,"*")</f>
        <v>4621107.36</v>
      </c>
      <c r="G149" s="53">
        <f>IF('Town Data'!K145&gt;9,'Town Data'!J145,"*")</f>
        <v>1084193.32</v>
      </c>
      <c r="H149" s="54" t="str">
        <f>IF('Town Data'!M145&gt;9,'Town Data'!L145,"*")</f>
        <v>*</v>
      </c>
      <c r="I149" s="22">
        <f t="shared" si="6"/>
        <v>-0.001181946138555061</v>
      </c>
      <c r="J149" s="22">
        <f t="shared" si="7"/>
        <v>0.1338552519397555</v>
      </c>
      <c r="K149" s="22">
        <f t="shared" si="8"/>
      </c>
    </row>
    <row r="150" spans="2:11" ht="15">
      <c r="B150" s="27" t="str">
        <f>'Town Data'!A146</f>
        <v>WELLS</v>
      </c>
      <c r="C150" s="52">
        <f>IF('Town Data'!C146&gt;9,'Town Data'!B146,"*")</f>
        <v>1584680.33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>
        <f>IF('Town Data'!I146&gt;9,'Town Data'!H146,"*")</f>
        <v>1770461.69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  <v>-0.10493384920404568</v>
      </c>
      <c r="J150" s="22">
        <f t="shared" si="7"/>
      </c>
      <c r="K150" s="22">
        <f t="shared" si="8"/>
      </c>
    </row>
    <row r="151" spans="2:11" ht="15">
      <c r="B151" s="27" t="str">
        <f>'Town Data'!A147</f>
        <v>WEST RUTLAND</v>
      </c>
      <c r="C151" s="52">
        <f>IF('Town Data'!C147&gt;9,'Town Data'!B147,"*")</f>
        <v>14806354.49</v>
      </c>
      <c r="D151" s="53">
        <f>IF('Town Data'!E147&gt;9,'Town Data'!D147,"*")</f>
        <v>2736716.34</v>
      </c>
      <c r="E151" s="54" t="str">
        <f>IF('Town Data'!G147&gt;9,'Town Data'!F147,"*")</f>
        <v>*</v>
      </c>
      <c r="F151" s="53">
        <f>IF('Town Data'!I147&gt;9,'Town Data'!H147,"*")</f>
        <v>15406421.9</v>
      </c>
      <c r="G151" s="53">
        <f>IF('Town Data'!K147&gt;9,'Town Data'!J147,"*")</f>
        <v>2465879.65</v>
      </c>
      <c r="H151" s="54" t="str">
        <f>IF('Town Data'!M147&gt;9,'Town Data'!L147,"*")</f>
        <v>*</v>
      </c>
      <c r="I151" s="22">
        <f t="shared" si="6"/>
        <v>-0.03894917417521846</v>
      </c>
      <c r="J151" s="22">
        <f t="shared" si="7"/>
        <v>0.10983370173803898</v>
      </c>
      <c r="K151" s="22">
        <f t="shared" si="8"/>
      </c>
    </row>
    <row r="152" spans="2:11" ht="15">
      <c r="B152" s="27" t="str">
        <f>'Town Data'!A148</f>
        <v>WESTFORD</v>
      </c>
      <c r="C152" s="52">
        <f>IF('Town Data'!C148&gt;9,'Town Data'!B148,"*")</f>
        <v>2984054.61</v>
      </c>
      <c r="D152" s="53">
        <f>IF('Town Data'!E148&gt;9,'Town Data'!D148,"*")</f>
        <v>267052.69</v>
      </c>
      <c r="E152" s="54" t="str">
        <f>IF('Town Data'!G148&gt;9,'Town Data'!F148,"*")</f>
        <v>*</v>
      </c>
      <c r="F152" s="53">
        <f>IF('Town Data'!I148&gt;9,'Town Data'!H148,"*")</f>
        <v>2999102.71</v>
      </c>
      <c r="G152" s="53">
        <f>IF('Town Data'!K148&gt;9,'Town Data'!J148,"*")</f>
        <v>170258.25</v>
      </c>
      <c r="H152" s="54" t="str">
        <f>IF('Town Data'!M148&gt;9,'Town Data'!L148,"*")</f>
        <v>*</v>
      </c>
      <c r="I152" s="22">
        <f t="shared" si="6"/>
        <v>-0.005017534061045909</v>
      </c>
      <c r="J152" s="22">
        <f t="shared" si="7"/>
        <v>0.5685154170209079</v>
      </c>
      <c r="K152" s="22">
        <f t="shared" si="8"/>
      </c>
    </row>
    <row r="153" spans="2:11" ht="15">
      <c r="B153" s="27" t="str">
        <f>'Town Data'!A149</f>
        <v>WESTMINSTER</v>
      </c>
      <c r="C153" s="52">
        <f>IF('Town Data'!C149&gt;9,'Town Data'!B149,"*")</f>
        <v>6274057.78</v>
      </c>
      <c r="D153" s="53">
        <f>IF('Town Data'!E149&gt;9,'Town Data'!D149,"*")</f>
        <v>1637225.19</v>
      </c>
      <c r="E153" s="54">
        <f>IF('Town Data'!G149&gt;9,'Town Data'!F149,"*")</f>
        <v>74397.1666662</v>
      </c>
      <c r="F153" s="53">
        <f>IF('Town Data'!I149&gt;9,'Town Data'!H149,"*")</f>
        <v>6760667.86</v>
      </c>
      <c r="G153" s="53">
        <f>IF('Town Data'!K149&gt;9,'Town Data'!J149,"*")</f>
        <v>1638661.01</v>
      </c>
      <c r="H153" s="54">
        <f>IF('Town Data'!M149&gt;9,'Town Data'!L149,"*")</f>
        <v>104083.333333</v>
      </c>
      <c r="I153" s="22">
        <f t="shared" si="6"/>
        <v>-0.07197662865218764</v>
      </c>
      <c r="J153" s="22">
        <f t="shared" si="7"/>
        <v>-0.0008762153924685528</v>
      </c>
      <c r="K153" s="22">
        <f t="shared" si="8"/>
        <v>-0.2852153723000327</v>
      </c>
    </row>
    <row r="154" spans="2:11" ht="15">
      <c r="B154" s="27" t="str">
        <f>'Town Data'!A150</f>
        <v>WHITINGHAM</v>
      </c>
      <c r="C154" s="52">
        <f>IF('Town Data'!C150&gt;9,'Town Data'!B150,"*")</f>
        <v>1350065.21</v>
      </c>
      <c r="D154" s="53">
        <f>IF('Town Data'!E150&gt;9,'Town Data'!D150,"*")</f>
        <v>448565.63</v>
      </c>
      <c r="E154" s="54">
        <f>IF('Town Data'!G150&gt;9,'Town Data'!F150,"*")</f>
        <v>41077.3333333</v>
      </c>
      <c r="F154" s="53">
        <f>IF('Town Data'!I150&gt;9,'Town Data'!H150,"*")</f>
        <v>2605810.01</v>
      </c>
      <c r="G154" s="53">
        <f>IF('Town Data'!K150&gt;9,'Town Data'!J150,"*")</f>
        <v>491756.78</v>
      </c>
      <c r="H154" s="54" t="str">
        <f>IF('Town Data'!M150&gt;9,'Town Data'!L150,"*")</f>
        <v>*</v>
      </c>
      <c r="I154" s="22">
        <f t="shared" si="6"/>
        <v>-0.4819019019732754</v>
      </c>
      <c r="J154" s="22">
        <f t="shared" si="7"/>
        <v>-0.08783030912151332</v>
      </c>
      <c r="K154" s="22">
        <f t="shared" si="8"/>
      </c>
    </row>
    <row r="155" spans="2:11" ht="15">
      <c r="B155" s="27" t="str">
        <f>'Town Data'!A151</f>
        <v>WILLIAMSTOWN</v>
      </c>
      <c r="C155" s="52">
        <f>IF('Town Data'!C151&gt;9,'Town Data'!B151,"*")</f>
        <v>4219512.66</v>
      </c>
      <c r="D155" s="53">
        <f>IF('Town Data'!E151&gt;9,'Town Data'!D151,"*")</f>
        <v>1501826.83</v>
      </c>
      <c r="E155" s="54" t="str">
        <f>IF('Town Data'!G151&gt;9,'Town Data'!F151,"*")</f>
        <v>*</v>
      </c>
      <c r="F155" s="53">
        <f>IF('Town Data'!I151&gt;9,'Town Data'!H151,"*")</f>
        <v>3661223.37</v>
      </c>
      <c r="G155" s="53">
        <f>IF('Town Data'!K151&gt;9,'Town Data'!J151,"*")</f>
        <v>1124588.32</v>
      </c>
      <c r="H155" s="54" t="str">
        <f>IF('Town Data'!M151&gt;9,'Town Data'!L151,"*")</f>
        <v>*</v>
      </c>
      <c r="I155" s="22">
        <f t="shared" si="6"/>
        <v>0.15248708794295718</v>
      </c>
      <c r="J155" s="22">
        <f t="shared" si="7"/>
        <v>0.33544587231708045</v>
      </c>
      <c r="K155" s="22">
        <f t="shared" si="8"/>
      </c>
    </row>
    <row r="156" spans="2:11" ht="15">
      <c r="B156" s="27" t="str">
        <f>'Town Data'!A152</f>
        <v>WILLISTON</v>
      </c>
      <c r="C156" s="52">
        <f>IF('Town Data'!C152&gt;9,'Town Data'!B152,"*")</f>
        <v>333330031.44</v>
      </c>
      <c r="D156" s="53">
        <f>IF('Town Data'!E152&gt;9,'Town Data'!D152,"*")</f>
        <v>98324086.72</v>
      </c>
      <c r="E156" s="54">
        <f>IF('Town Data'!G152&gt;9,'Town Data'!F152,"*")</f>
        <v>4676783.9999958</v>
      </c>
      <c r="F156" s="53">
        <f>IF('Town Data'!I152&gt;9,'Town Data'!H152,"*")</f>
        <v>334549193.24</v>
      </c>
      <c r="G156" s="53">
        <f>IF('Town Data'!K152&gt;9,'Town Data'!J152,"*")</f>
        <v>99943987.81</v>
      </c>
      <c r="H156" s="54">
        <f>IF('Town Data'!M152&gt;9,'Town Data'!L152,"*")</f>
        <v>5112366.9999958</v>
      </c>
      <c r="I156" s="22">
        <f t="shared" si="6"/>
        <v>-0.0036441929158245066</v>
      </c>
      <c r="J156" s="22">
        <f t="shared" si="7"/>
        <v>-0.0162080894058334</v>
      </c>
      <c r="K156" s="22">
        <f t="shared" si="8"/>
        <v>-0.0852018252993883</v>
      </c>
    </row>
    <row r="157" spans="2:11" ht="15">
      <c r="B157" s="27" t="str">
        <f>'Town Data'!A153</f>
        <v>WILMINGTON</v>
      </c>
      <c r="C157" s="52">
        <f>IF('Town Data'!C153&gt;9,'Town Data'!B153,"*")</f>
        <v>14084216.4</v>
      </c>
      <c r="D157" s="53">
        <f>IF('Town Data'!E153&gt;9,'Town Data'!D153,"*")</f>
        <v>7481488.08</v>
      </c>
      <c r="E157" s="54">
        <f>IF('Town Data'!G153&gt;9,'Town Data'!F153,"*")</f>
        <v>11639.4999996</v>
      </c>
      <c r="F157" s="53">
        <f>IF('Town Data'!I153&gt;9,'Town Data'!H153,"*")</f>
        <v>14018015.58</v>
      </c>
      <c r="G157" s="53">
        <f>IF('Town Data'!K153&gt;9,'Town Data'!J153,"*")</f>
        <v>6776649.39</v>
      </c>
      <c r="H157" s="54" t="str">
        <f>IF('Town Data'!M153&gt;9,'Town Data'!L153,"*")</f>
        <v>*</v>
      </c>
      <c r="I157" s="22">
        <f t="shared" si="6"/>
        <v>0.004722552890756617</v>
      </c>
      <c r="J157" s="22">
        <f t="shared" si="7"/>
        <v>0.10400990953436362</v>
      </c>
      <c r="K157" s="22">
        <f t="shared" si="8"/>
      </c>
    </row>
    <row r="158" spans="2:11" ht="15">
      <c r="B158" s="27" t="str">
        <f>'Town Data'!A154</f>
        <v>WINDSOR</v>
      </c>
      <c r="C158" s="52">
        <f>IF('Town Data'!C154&gt;9,'Town Data'!B154,"*")</f>
        <v>10859787.6</v>
      </c>
      <c r="D158" s="53">
        <f>IF('Town Data'!E154&gt;9,'Town Data'!D154,"*")</f>
        <v>2816170.67</v>
      </c>
      <c r="E158" s="54">
        <f>IF('Town Data'!G154&gt;9,'Town Data'!F154,"*")</f>
        <v>205675.166666</v>
      </c>
      <c r="F158" s="53">
        <f>IF('Town Data'!I154&gt;9,'Town Data'!H154,"*")</f>
        <v>9165785.12</v>
      </c>
      <c r="G158" s="53">
        <f>IF('Town Data'!K154&gt;9,'Town Data'!J154,"*")</f>
        <v>2749335.32</v>
      </c>
      <c r="H158" s="54">
        <f>IF('Town Data'!M154&gt;9,'Town Data'!L154,"*")</f>
        <v>99719.6666659</v>
      </c>
      <c r="I158" s="22">
        <f t="shared" si="6"/>
        <v>0.18481804426154827</v>
      </c>
      <c r="J158" s="22">
        <f t="shared" si="7"/>
        <v>0.024309639320386753</v>
      </c>
      <c r="K158" s="22">
        <f t="shared" si="8"/>
        <v>1.0625336359686448</v>
      </c>
    </row>
    <row r="159" spans="2:11" ht="15">
      <c r="B159" s="27" t="str">
        <f>'Town Data'!A155</f>
        <v>WINHALL</v>
      </c>
      <c r="C159" s="52">
        <f>IF('Town Data'!C155&gt;9,'Town Data'!B155,"*")</f>
        <v>1593615.18</v>
      </c>
      <c r="D159" s="53">
        <f>IF('Town Data'!E155&gt;9,'Town Data'!D155,"*")</f>
        <v>970851.67</v>
      </c>
      <c r="E159" s="54" t="str">
        <f>IF('Town Data'!G155&gt;9,'Town Data'!F155,"*")</f>
        <v>*</v>
      </c>
      <c r="F159" s="53">
        <f>IF('Town Data'!I155&gt;9,'Town Data'!H155,"*")</f>
        <v>1786250.68</v>
      </c>
      <c r="G159" s="53">
        <f>IF('Town Data'!K155&gt;9,'Town Data'!J155,"*")</f>
        <v>1006262.98</v>
      </c>
      <c r="H159" s="54" t="str">
        <f>IF('Town Data'!M155&gt;9,'Town Data'!L155,"*")</f>
        <v>*</v>
      </c>
      <c r="I159" s="22">
        <f t="shared" si="6"/>
        <v>-0.10784348588743435</v>
      </c>
      <c r="J159" s="22">
        <f t="shared" si="7"/>
        <v>-0.035190910034273486</v>
      </c>
      <c r="K159" s="22">
        <f t="shared" si="8"/>
      </c>
    </row>
    <row r="160" spans="2:11" ht="15">
      <c r="B160" s="27" t="str">
        <f>'Town Data'!A156</f>
        <v>WINOOSKI</v>
      </c>
      <c r="C160" s="52">
        <f>IF('Town Data'!C156&gt;9,'Town Data'!B156,"*")</f>
        <v>76527203.49</v>
      </c>
      <c r="D160" s="53">
        <f>IF('Town Data'!E156&gt;9,'Town Data'!D156,"*")</f>
        <v>4441693.1</v>
      </c>
      <c r="E160" s="54">
        <f>IF('Town Data'!G156&gt;9,'Town Data'!F156,"*")</f>
        <v>704076.8333328</v>
      </c>
      <c r="F160" s="53">
        <f>IF('Town Data'!I156&gt;9,'Town Data'!H156,"*")</f>
        <v>45058256.14</v>
      </c>
      <c r="G160" s="53">
        <f>IF('Town Data'!K156&gt;9,'Town Data'!J156,"*")</f>
        <v>4439446.4</v>
      </c>
      <c r="H160" s="54">
        <f>IF('Town Data'!M156&gt;9,'Town Data'!L156,"*")</f>
        <v>5642299.9999995</v>
      </c>
      <c r="I160" s="22">
        <f t="shared" si="6"/>
        <v>0.6984057983119272</v>
      </c>
      <c r="J160" s="22">
        <f t="shared" si="7"/>
        <v>0.0005060766135163283</v>
      </c>
      <c r="K160" s="22">
        <f t="shared" si="8"/>
        <v>-0.8752145697086537</v>
      </c>
    </row>
    <row r="161" spans="2:11" ht="15">
      <c r="B161" s="27" t="str">
        <f>'Town Data'!A157</f>
        <v>WOLCOTT</v>
      </c>
      <c r="C161" s="52">
        <f>IF('Town Data'!C157&gt;9,'Town Data'!B157,"*")</f>
        <v>1589165.93</v>
      </c>
      <c r="D161" s="53">
        <f>IF('Town Data'!E157&gt;9,'Town Data'!D157,"*")</f>
        <v>537436.84</v>
      </c>
      <c r="E161" s="54" t="str">
        <f>IF('Town Data'!G157&gt;9,'Town Data'!F157,"*")</f>
        <v>*</v>
      </c>
      <c r="F161" s="53">
        <f>IF('Town Data'!I157&gt;9,'Town Data'!H157,"*")</f>
        <v>1551158.11</v>
      </c>
      <c r="G161" s="53">
        <f>IF('Town Data'!K157&gt;9,'Town Data'!J157,"*")</f>
        <v>533077.11</v>
      </c>
      <c r="H161" s="54" t="str">
        <f>IF('Town Data'!M157&gt;9,'Town Data'!L157,"*")</f>
        <v>*</v>
      </c>
      <c r="I161" s="22">
        <f t="shared" si="6"/>
        <v>0.024502866442157743</v>
      </c>
      <c r="J161" s="22">
        <f t="shared" si="7"/>
        <v>0.008178422817667</v>
      </c>
      <c r="K161" s="22">
        <f t="shared" si="8"/>
      </c>
    </row>
    <row r="162" spans="2:11" ht="15">
      <c r="B162" s="27" t="str">
        <f>'Town Data'!A158</f>
        <v>WOODSTOCK</v>
      </c>
      <c r="C162" s="52">
        <f>IF('Town Data'!C158&gt;9,'Town Data'!B158,"*")</f>
        <v>15994998.3</v>
      </c>
      <c r="D162" s="53">
        <f>IF('Town Data'!E158&gt;9,'Town Data'!D158,"*")</f>
        <v>4683149.99</v>
      </c>
      <c r="E162" s="54">
        <f>IF('Town Data'!G158&gt;9,'Town Data'!F158,"*")</f>
        <v>327470.9999994</v>
      </c>
      <c r="F162" s="53">
        <f>IF('Town Data'!I158&gt;9,'Town Data'!H158,"*")</f>
        <v>16596730.17</v>
      </c>
      <c r="G162" s="53">
        <f>IF('Town Data'!K158&gt;9,'Town Data'!J158,"*")</f>
        <v>4236334.61</v>
      </c>
      <c r="H162" s="54">
        <f>IF('Town Data'!M158&gt;9,'Town Data'!L158,"*")</f>
        <v>251034.999999</v>
      </c>
      <c r="I162" s="22">
        <f t="shared" si="6"/>
        <v>-0.03625604946495308</v>
      </c>
      <c r="J162" s="22">
        <f t="shared" si="7"/>
        <v>0.10547216429629477</v>
      </c>
      <c r="K162" s="22">
        <f t="shared" si="8"/>
        <v>0.30448343856714993</v>
      </c>
    </row>
    <row r="163" spans="2:11" ht="15">
      <c r="B163" s="27" t="str">
        <f>'Town Data'!A159</f>
        <v>WORCESTER</v>
      </c>
      <c r="C163" s="52">
        <f>IF('Town Data'!C159&gt;9,'Town Data'!B159,"*")</f>
        <v>600331.16</v>
      </c>
      <c r="D163" s="53">
        <f>IF('Town Data'!E159&gt;9,'Town Data'!D159,"*")</f>
        <v>293038.88</v>
      </c>
      <c r="E163" s="54" t="str">
        <f>IF('Town Data'!G159&gt;9,'Town Data'!F159,"*")</f>
        <v>*</v>
      </c>
      <c r="F163" s="53">
        <f>IF('Town Data'!I159&gt;9,'Town Data'!H159,"*")</f>
        <v>658377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  <v>-0.08816504829299925</v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59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68</v>
      </c>
      <c r="B2" s="44">
        <v>1968126.42</v>
      </c>
      <c r="C2" s="41">
        <v>18</v>
      </c>
      <c r="D2" s="44">
        <v>483379.74</v>
      </c>
      <c r="E2" s="41">
        <v>16</v>
      </c>
      <c r="F2" s="41">
        <v>0</v>
      </c>
      <c r="G2" s="41">
        <v>0</v>
      </c>
      <c r="H2" s="44">
        <v>1876724.43</v>
      </c>
      <c r="I2" s="41">
        <v>16</v>
      </c>
      <c r="J2" s="44">
        <v>413195.87</v>
      </c>
      <c r="K2" s="41">
        <v>14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69</v>
      </c>
      <c r="B3" s="44">
        <v>3705544.52</v>
      </c>
      <c r="C3" s="41">
        <v>25</v>
      </c>
      <c r="D3" s="44">
        <v>1219045.94</v>
      </c>
      <c r="E3" s="41">
        <v>22</v>
      </c>
      <c r="F3" s="41">
        <v>0</v>
      </c>
      <c r="G3" s="41">
        <v>0</v>
      </c>
      <c r="H3" s="44">
        <v>4176890.78</v>
      </c>
      <c r="I3" s="41">
        <v>27</v>
      </c>
      <c r="J3" s="44">
        <v>1253047.26</v>
      </c>
      <c r="K3" s="41">
        <v>24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70</v>
      </c>
      <c r="B4" s="44">
        <v>29306620.07</v>
      </c>
      <c r="C4" s="41">
        <v>40</v>
      </c>
      <c r="D4" s="44">
        <v>1330472.89</v>
      </c>
      <c r="E4" s="41">
        <v>39</v>
      </c>
      <c r="F4" s="44">
        <v>0</v>
      </c>
      <c r="G4" s="41">
        <v>0</v>
      </c>
      <c r="H4" s="44">
        <v>29305220.86</v>
      </c>
      <c r="I4" s="41">
        <v>45</v>
      </c>
      <c r="J4" s="44">
        <v>1309501</v>
      </c>
      <c r="K4" s="41">
        <v>44</v>
      </c>
      <c r="L4" s="44">
        <v>134240.4999996</v>
      </c>
      <c r="M4" s="41">
        <v>11</v>
      </c>
      <c r="N4" s="37"/>
      <c r="O4" s="37"/>
      <c r="P4" s="37"/>
      <c r="Q4" s="37"/>
    </row>
    <row r="5" spans="1:17" ht="15">
      <c r="A5" s="40" t="s">
        <v>71</v>
      </c>
      <c r="B5" s="44">
        <v>1506354.19</v>
      </c>
      <c r="C5" s="41">
        <v>16</v>
      </c>
      <c r="D5" s="44">
        <v>460666.51</v>
      </c>
      <c r="E5" s="41">
        <v>14</v>
      </c>
      <c r="F5" s="41">
        <v>0</v>
      </c>
      <c r="G5" s="41">
        <v>0</v>
      </c>
      <c r="H5" s="44">
        <v>1185855</v>
      </c>
      <c r="I5" s="41">
        <v>15</v>
      </c>
      <c r="J5" s="44">
        <v>495831</v>
      </c>
      <c r="K5" s="41">
        <v>15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72</v>
      </c>
      <c r="B6" s="44">
        <v>137250448.94</v>
      </c>
      <c r="C6" s="41">
        <v>236</v>
      </c>
      <c r="D6" s="44">
        <v>28964873.63</v>
      </c>
      <c r="E6" s="41">
        <v>220</v>
      </c>
      <c r="F6" s="44">
        <v>933112.999998</v>
      </c>
      <c r="G6" s="41">
        <v>60</v>
      </c>
      <c r="H6" s="44">
        <v>148147753.04</v>
      </c>
      <c r="I6" s="41">
        <v>235</v>
      </c>
      <c r="J6" s="44">
        <v>28788531.53</v>
      </c>
      <c r="K6" s="41">
        <v>219</v>
      </c>
      <c r="L6" s="44">
        <v>951953.3333312</v>
      </c>
      <c r="M6" s="41">
        <v>70</v>
      </c>
      <c r="N6" s="37"/>
      <c r="O6" s="37"/>
      <c r="P6" s="37"/>
      <c r="Q6" s="37"/>
    </row>
    <row r="7" spans="1:17" ht="15">
      <c r="A7" s="40" t="s">
        <v>73</v>
      </c>
      <c r="B7" s="44">
        <v>26029301.55</v>
      </c>
      <c r="C7" s="41">
        <v>42</v>
      </c>
      <c r="D7" s="44">
        <v>3213511.65</v>
      </c>
      <c r="E7" s="41">
        <v>41</v>
      </c>
      <c r="F7" s="44">
        <v>296273.8333329</v>
      </c>
      <c r="G7" s="41">
        <v>11</v>
      </c>
      <c r="H7" s="44">
        <v>27540422</v>
      </c>
      <c r="I7" s="41">
        <v>41</v>
      </c>
      <c r="J7" s="44">
        <v>3429215</v>
      </c>
      <c r="K7" s="41">
        <v>39</v>
      </c>
      <c r="L7" s="44">
        <v>359116.6666663</v>
      </c>
      <c r="M7" s="41">
        <v>13</v>
      </c>
      <c r="N7" s="37"/>
      <c r="O7" s="37"/>
      <c r="P7" s="37"/>
      <c r="Q7" s="37"/>
    </row>
    <row r="8" spans="1:17" ht="15">
      <c r="A8" s="40" t="s">
        <v>74</v>
      </c>
      <c r="B8" s="44">
        <v>45370255.69</v>
      </c>
      <c r="C8" s="41">
        <v>51</v>
      </c>
      <c r="D8" s="44">
        <v>3796823.81</v>
      </c>
      <c r="E8" s="41">
        <v>47</v>
      </c>
      <c r="F8" s="44">
        <v>181130.9999994</v>
      </c>
      <c r="G8" s="41">
        <v>18</v>
      </c>
      <c r="H8" s="44">
        <v>48919065.56</v>
      </c>
      <c r="I8" s="41">
        <v>50</v>
      </c>
      <c r="J8" s="44">
        <v>3676829.32</v>
      </c>
      <c r="K8" s="41">
        <v>49</v>
      </c>
      <c r="L8" s="44">
        <v>201116.6666661</v>
      </c>
      <c r="M8" s="41">
        <v>18</v>
      </c>
      <c r="N8" s="37"/>
      <c r="O8" s="37"/>
      <c r="P8" s="37"/>
      <c r="Q8" s="37"/>
    </row>
    <row r="9" spans="1:17" ht="15">
      <c r="A9" s="40" t="s">
        <v>75</v>
      </c>
      <c r="B9" s="44">
        <v>111036501.74</v>
      </c>
      <c r="C9" s="41">
        <v>253</v>
      </c>
      <c r="D9" s="44">
        <v>32408668.37</v>
      </c>
      <c r="E9" s="41">
        <v>236</v>
      </c>
      <c r="F9" s="41">
        <v>726410.1666649</v>
      </c>
      <c r="G9" s="41">
        <v>73</v>
      </c>
      <c r="H9" s="44">
        <v>124409311.02</v>
      </c>
      <c r="I9" s="41">
        <v>268</v>
      </c>
      <c r="J9" s="44">
        <v>33593625.02</v>
      </c>
      <c r="K9" s="41">
        <v>244</v>
      </c>
      <c r="L9" s="41">
        <v>939599.9999979</v>
      </c>
      <c r="M9" s="41">
        <v>77</v>
      </c>
      <c r="N9" s="37"/>
      <c r="O9" s="37"/>
      <c r="P9" s="37"/>
      <c r="Q9" s="37"/>
    </row>
    <row r="10" spans="1:17" ht="15">
      <c r="A10" s="40" t="s">
        <v>76</v>
      </c>
      <c r="B10" s="44">
        <v>0</v>
      </c>
      <c r="C10" s="41">
        <v>0</v>
      </c>
      <c r="D10" s="44">
        <v>218645.08</v>
      </c>
      <c r="E10" s="41">
        <v>10</v>
      </c>
      <c r="F10" s="44">
        <v>0</v>
      </c>
      <c r="G10" s="41">
        <v>0</v>
      </c>
      <c r="H10" s="44">
        <v>0</v>
      </c>
      <c r="I10" s="41">
        <v>0</v>
      </c>
      <c r="J10" s="44">
        <v>0</v>
      </c>
      <c r="K10" s="41">
        <v>0</v>
      </c>
      <c r="L10" s="44">
        <v>0</v>
      </c>
      <c r="M10" s="41">
        <v>0</v>
      </c>
      <c r="N10" s="37"/>
      <c r="O10" s="37"/>
      <c r="P10" s="37"/>
      <c r="Q10" s="37"/>
    </row>
    <row r="11" spans="1:17" ht="15">
      <c r="A11" s="40" t="s">
        <v>77</v>
      </c>
      <c r="B11" s="44">
        <v>48188443.49</v>
      </c>
      <c r="C11" s="41">
        <v>64</v>
      </c>
      <c r="D11" s="44">
        <v>16756428.14</v>
      </c>
      <c r="E11" s="41">
        <v>62</v>
      </c>
      <c r="F11" s="41">
        <v>478487.3333325</v>
      </c>
      <c r="G11" s="41">
        <v>29</v>
      </c>
      <c r="H11" s="44">
        <v>52772859.08</v>
      </c>
      <c r="I11" s="41">
        <v>69</v>
      </c>
      <c r="J11" s="44">
        <v>16049020.74</v>
      </c>
      <c r="K11" s="41">
        <v>62</v>
      </c>
      <c r="L11" s="41">
        <v>276733.8333325</v>
      </c>
      <c r="M11" s="41">
        <v>31</v>
      </c>
      <c r="N11" s="37"/>
      <c r="O11" s="37"/>
      <c r="P11" s="37"/>
      <c r="Q11" s="37"/>
    </row>
    <row r="12" spans="1:17" ht="15">
      <c r="A12" s="40" t="s">
        <v>78</v>
      </c>
      <c r="B12" s="44">
        <v>14574182.46</v>
      </c>
      <c r="C12" s="41">
        <v>38</v>
      </c>
      <c r="D12" s="44">
        <v>4524564.55</v>
      </c>
      <c r="E12" s="41">
        <v>37</v>
      </c>
      <c r="F12" s="44">
        <v>264717.4999997</v>
      </c>
      <c r="G12" s="41">
        <v>12</v>
      </c>
      <c r="H12" s="44">
        <v>14153404</v>
      </c>
      <c r="I12" s="41">
        <v>39</v>
      </c>
      <c r="J12" s="44">
        <v>4417163</v>
      </c>
      <c r="K12" s="41">
        <v>36</v>
      </c>
      <c r="L12" s="44">
        <v>235190.833333</v>
      </c>
      <c r="M12" s="41">
        <v>16</v>
      </c>
      <c r="N12" s="37"/>
      <c r="O12" s="37"/>
      <c r="P12" s="37"/>
      <c r="Q12" s="37"/>
    </row>
    <row r="13" spans="1:17" ht="15">
      <c r="A13" s="40" t="s">
        <v>79</v>
      </c>
      <c r="B13" s="44">
        <v>21791924.23</v>
      </c>
      <c r="C13" s="41">
        <v>49</v>
      </c>
      <c r="D13" s="44">
        <v>5370332.1</v>
      </c>
      <c r="E13" s="41">
        <v>44</v>
      </c>
      <c r="F13" s="41">
        <v>202781.6666659</v>
      </c>
      <c r="G13" s="41">
        <v>20</v>
      </c>
      <c r="H13" s="41">
        <v>23848026.55</v>
      </c>
      <c r="I13" s="41">
        <v>55</v>
      </c>
      <c r="J13" s="41">
        <v>5634249.63</v>
      </c>
      <c r="K13" s="41">
        <v>51</v>
      </c>
      <c r="L13" s="41">
        <v>181598.999999</v>
      </c>
      <c r="M13" s="41">
        <v>25</v>
      </c>
      <c r="N13" s="37"/>
      <c r="O13" s="37"/>
      <c r="P13" s="37"/>
      <c r="Q13" s="37"/>
    </row>
    <row r="14" spans="1:17" ht="15">
      <c r="A14" s="40" t="s">
        <v>80</v>
      </c>
      <c r="B14" s="44">
        <v>33944493.67</v>
      </c>
      <c r="C14" s="41">
        <v>80</v>
      </c>
      <c r="D14" s="44">
        <v>4267004.46</v>
      </c>
      <c r="E14" s="41">
        <v>76</v>
      </c>
      <c r="F14" s="41">
        <v>216260.4999994</v>
      </c>
      <c r="G14" s="41">
        <v>17</v>
      </c>
      <c r="H14" s="44">
        <v>25337565.23</v>
      </c>
      <c r="I14" s="41">
        <v>81</v>
      </c>
      <c r="J14" s="44">
        <v>3777135.48</v>
      </c>
      <c r="K14" s="41">
        <v>76</v>
      </c>
      <c r="L14" s="41">
        <v>140729.333333</v>
      </c>
      <c r="M14" s="41">
        <v>13</v>
      </c>
      <c r="N14" s="37"/>
      <c r="O14" s="37"/>
      <c r="P14" s="37"/>
      <c r="Q14" s="37"/>
    </row>
    <row r="15" spans="1:17" ht="15">
      <c r="A15" s="40" t="s">
        <v>81</v>
      </c>
      <c r="B15" s="44">
        <v>145797609.65</v>
      </c>
      <c r="C15" s="41">
        <v>300</v>
      </c>
      <c r="D15" s="44">
        <v>25231034.34</v>
      </c>
      <c r="E15" s="41">
        <v>278</v>
      </c>
      <c r="F15" s="41">
        <v>2034289.8333309</v>
      </c>
      <c r="G15" s="41">
        <v>79</v>
      </c>
      <c r="H15" s="44">
        <v>172555284.59</v>
      </c>
      <c r="I15" s="41">
        <v>301</v>
      </c>
      <c r="J15" s="44">
        <v>24280461.83</v>
      </c>
      <c r="K15" s="41">
        <v>274</v>
      </c>
      <c r="L15" s="41">
        <v>2050766.6666636</v>
      </c>
      <c r="M15" s="41">
        <v>86</v>
      </c>
      <c r="N15" s="37"/>
      <c r="O15" s="37"/>
      <c r="P15" s="37"/>
      <c r="Q15" s="37"/>
    </row>
    <row r="16" spans="1:17" ht="15">
      <c r="A16" s="40" t="s">
        <v>82</v>
      </c>
      <c r="B16" s="44">
        <v>3645445.48</v>
      </c>
      <c r="C16" s="41">
        <v>14</v>
      </c>
      <c r="D16" s="44">
        <v>525965.16</v>
      </c>
      <c r="E16" s="41">
        <v>13</v>
      </c>
      <c r="F16" s="41">
        <v>0</v>
      </c>
      <c r="G16" s="41">
        <v>0</v>
      </c>
      <c r="H16" s="44">
        <v>1426789.5</v>
      </c>
      <c r="I16" s="41">
        <v>19</v>
      </c>
      <c r="J16" s="44">
        <v>419521.5</v>
      </c>
      <c r="K16" s="41">
        <v>17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83</v>
      </c>
      <c r="B17" s="44">
        <v>3492614.46</v>
      </c>
      <c r="C17" s="41">
        <v>15</v>
      </c>
      <c r="D17" s="44">
        <v>872415.98</v>
      </c>
      <c r="E17" s="41">
        <v>14</v>
      </c>
      <c r="F17" s="44">
        <v>0</v>
      </c>
      <c r="G17" s="41">
        <v>0</v>
      </c>
      <c r="H17" s="44">
        <v>3756488.85</v>
      </c>
      <c r="I17" s="41">
        <v>16</v>
      </c>
      <c r="J17" s="44">
        <v>781243.25</v>
      </c>
      <c r="K17" s="41">
        <v>16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84</v>
      </c>
      <c r="B18" s="44">
        <v>1909218.05</v>
      </c>
      <c r="C18" s="41">
        <v>19</v>
      </c>
      <c r="D18" s="44">
        <v>848145.34</v>
      </c>
      <c r="E18" s="41">
        <v>16</v>
      </c>
      <c r="F18" s="41">
        <v>0</v>
      </c>
      <c r="G18" s="41">
        <v>0</v>
      </c>
      <c r="H18" s="44">
        <v>2001096.33</v>
      </c>
      <c r="I18" s="41">
        <v>21</v>
      </c>
      <c r="J18" s="44">
        <v>808319.98</v>
      </c>
      <c r="K18" s="41">
        <v>18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85</v>
      </c>
      <c r="B19" s="44">
        <v>15125209.82</v>
      </c>
      <c r="C19" s="41">
        <v>71</v>
      </c>
      <c r="D19" s="44">
        <v>4364954.6</v>
      </c>
      <c r="E19" s="41">
        <v>64</v>
      </c>
      <c r="F19" s="41">
        <v>246108.833333</v>
      </c>
      <c r="G19" s="41">
        <v>15</v>
      </c>
      <c r="H19" s="44">
        <v>14615669.13</v>
      </c>
      <c r="I19" s="41">
        <v>68</v>
      </c>
      <c r="J19" s="44">
        <v>3872539.9</v>
      </c>
      <c r="K19" s="41">
        <v>63</v>
      </c>
      <c r="L19" s="41">
        <v>266421.4999995</v>
      </c>
      <c r="M19" s="41">
        <v>12</v>
      </c>
      <c r="N19" s="37"/>
      <c r="O19" s="37"/>
      <c r="P19" s="37"/>
      <c r="Q19" s="37"/>
    </row>
    <row r="20" spans="1:17" ht="15">
      <c r="A20" s="40" t="s">
        <v>86</v>
      </c>
      <c r="B20" s="44">
        <v>1864173.59</v>
      </c>
      <c r="C20" s="41">
        <v>28</v>
      </c>
      <c r="D20" s="44">
        <v>863544.79</v>
      </c>
      <c r="E20" s="41">
        <v>26</v>
      </c>
      <c r="F20" s="41">
        <v>0</v>
      </c>
      <c r="G20" s="41">
        <v>0</v>
      </c>
      <c r="H20" s="44">
        <v>2386075.44</v>
      </c>
      <c r="I20" s="41">
        <v>27</v>
      </c>
      <c r="J20" s="44">
        <v>1265768.64</v>
      </c>
      <c r="K20" s="41">
        <v>24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87</v>
      </c>
      <c r="B21" s="44">
        <v>271245943.88</v>
      </c>
      <c r="C21" s="41">
        <v>569</v>
      </c>
      <c r="D21" s="44">
        <v>59337680.73</v>
      </c>
      <c r="E21" s="41">
        <v>518</v>
      </c>
      <c r="F21" s="41">
        <v>2184726.3333291</v>
      </c>
      <c r="G21" s="41">
        <v>149</v>
      </c>
      <c r="H21" s="44">
        <v>288476062.55</v>
      </c>
      <c r="I21" s="41">
        <v>580</v>
      </c>
      <c r="J21" s="44">
        <v>58910831.88</v>
      </c>
      <c r="K21" s="41">
        <v>514</v>
      </c>
      <c r="L21" s="44">
        <v>2152817.9999951</v>
      </c>
      <c r="M21" s="41">
        <v>142</v>
      </c>
      <c r="N21" s="37"/>
      <c r="O21" s="37"/>
      <c r="P21" s="37"/>
      <c r="Q21" s="37"/>
    </row>
    <row r="22" spans="1:17" ht="15">
      <c r="A22" s="40" t="s">
        <v>88</v>
      </c>
      <c r="B22" s="44">
        <v>62818394.07</v>
      </c>
      <c r="C22" s="41">
        <v>13</v>
      </c>
      <c r="D22" s="44">
        <v>698380.16</v>
      </c>
      <c r="E22" s="41">
        <v>12</v>
      </c>
      <c r="F22" s="41">
        <v>0</v>
      </c>
      <c r="G22" s="41">
        <v>0</v>
      </c>
      <c r="H22" s="44">
        <v>206260938</v>
      </c>
      <c r="I22" s="41">
        <v>15</v>
      </c>
      <c r="J22" s="44">
        <v>743643</v>
      </c>
      <c r="K22" s="41">
        <v>15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89</v>
      </c>
      <c r="B23" s="44">
        <v>606318.71</v>
      </c>
      <c r="C23" s="41">
        <v>11</v>
      </c>
      <c r="D23" s="44">
        <v>0</v>
      </c>
      <c r="E23" s="41">
        <v>0</v>
      </c>
      <c r="F23" s="44">
        <v>0</v>
      </c>
      <c r="G23" s="41">
        <v>0</v>
      </c>
      <c r="H23" s="44">
        <v>1011996.11</v>
      </c>
      <c r="I23" s="41">
        <v>15</v>
      </c>
      <c r="J23" s="44">
        <v>138919.11</v>
      </c>
      <c r="K23" s="41">
        <v>11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90</v>
      </c>
      <c r="B24" s="44">
        <v>10776241.59</v>
      </c>
      <c r="C24" s="41">
        <v>54</v>
      </c>
      <c r="D24" s="44">
        <v>4005267.76</v>
      </c>
      <c r="E24" s="41">
        <v>52</v>
      </c>
      <c r="F24" s="41">
        <v>0</v>
      </c>
      <c r="G24" s="41">
        <v>0</v>
      </c>
      <c r="H24" s="44">
        <v>11335083.13</v>
      </c>
      <c r="I24" s="41">
        <v>57</v>
      </c>
      <c r="J24" s="44">
        <v>3745007.84</v>
      </c>
      <c r="K24" s="41">
        <v>55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91</v>
      </c>
      <c r="B25" s="44">
        <v>25424081.26</v>
      </c>
      <c r="C25" s="41">
        <v>58</v>
      </c>
      <c r="D25" s="41">
        <v>5999681.1</v>
      </c>
      <c r="E25" s="41">
        <v>55</v>
      </c>
      <c r="F25" s="41">
        <v>0</v>
      </c>
      <c r="G25" s="41">
        <v>0</v>
      </c>
      <c r="H25" s="44">
        <v>23712261.79</v>
      </c>
      <c r="I25" s="41">
        <v>63</v>
      </c>
      <c r="J25" s="44">
        <v>4383787.01</v>
      </c>
      <c r="K25" s="41">
        <v>58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92</v>
      </c>
      <c r="B26" s="44">
        <v>700327.9</v>
      </c>
      <c r="C26" s="41">
        <v>11</v>
      </c>
      <c r="D26" s="44">
        <v>0</v>
      </c>
      <c r="E26" s="41">
        <v>0</v>
      </c>
      <c r="F26" s="41">
        <v>0</v>
      </c>
      <c r="G26" s="41">
        <v>0</v>
      </c>
      <c r="H26" s="44">
        <v>665368.23</v>
      </c>
      <c r="I26" s="41">
        <v>12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93</v>
      </c>
      <c r="B27" s="44">
        <v>4214055.51</v>
      </c>
      <c r="C27" s="41">
        <v>44</v>
      </c>
      <c r="D27" s="44">
        <v>2064613.91</v>
      </c>
      <c r="E27" s="41">
        <v>32</v>
      </c>
      <c r="F27" s="44">
        <v>0</v>
      </c>
      <c r="G27" s="41">
        <v>0</v>
      </c>
      <c r="H27" s="44">
        <v>3731737.65</v>
      </c>
      <c r="I27" s="41">
        <v>44</v>
      </c>
      <c r="J27" s="44">
        <v>1776144</v>
      </c>
      <c r="K27" s="41">
        <v>36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94</v>
      </c>
      <c r="B28" s="44">
        <v>3169766.15</v>
      </c>
      <c r="C28" s="41">
        <v>15</v>
      </c>
      <c r="D28" s="44">
        <v>191004.14</v>
      </c>
      <c r="E28" s="41">
        <v>14</v>
      </c>
      <c r="F28" s="41">
        <v>0</v>
      </c>
      <c r="G28" s="41">
        <v>0</v>
      </c>
      <c r="H28" s="44">
        <v>3773656</v>
      </c>
      <c r="I28" s="41">
        <v>20</v>
      </c>
      <c r="J28" s="44">
        <v>345723.5</v>
      </c>
      <c r="K28" s="41">
        <v>19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95</v>
      </c>
      <c r="B29" s="44">
        <v>7619995.62</v>
      </c>
      <c r="C29" s="41">
        <v>72</v>
      </c>
      <c r="D29" s="44">
        <v>2093085.21</v>
      </c>
      <c r="E29" s="41">
        <v>63</v>
      </c>
      <c r="F29" s="41">
        <v>282404.8333329</v>
      </c>
      <c r="G29" s="41">
        <v>15</v>
      </c>
      <c r="H29" s="44">
        <v>7349130.3</v>
      </c>
      <c r="I29" s="41">
        <v>72</v>
      </c>
      <c r="J29" s="44">
        <v>2181443.97</v>
      </c>
      <c r="K29" s="41">
        <v>67</v>
      </c>
      <c r="L29" s="41">
        <v>262885.6666663</v>
      </c>
      <c r="M29" s="41">
        <v>16</v>
      </c>
      <c r="N29" s="37"/>
      <c r="O29" s="37"/>
      <c r="P29" s="37"/>
      <c r="Q29" s="37"/>
    </row>
    <row r="30" spans="1:17" ht="15">
      <c r="A30" s="40" t="s">
        <v>96</v>
      </c>
      <c r="B30" s="44">
        <v>25187176</v>
      </c>
      <c r="C30" s="41">
        <v>44</v>
      </c>
      <c r="D30" s="44">
        <v>4714036.41</v>
      </c>
      <c r="E30" s="41">
        <v>41</v>
      </c>
      <c r="F30" s="41">
        <v>201842.3333328</v>
      </c>
      <c r="G30" s="41">
        <v>12</v>
      </c>
      <c r="H30" s="44">
        <v>21927355.96</v>
      </c>
      <c r="I30" s="41">
        <v>41</v>
      </c>
      <c r="J30" s="44">
        <v>5247558.89</v>
      </c>
      <c r="K30" s="41">
        <v>38</v>
      </c>
      <c r="L30" s="41">
        <v>169266.6666663</v>
      </c>
      <c r="M30" s="41">
        <v>10</v>
      </c>
      <c r="N30" s="37"/>
      <c r="O30" s="37"/>
      <c r="P30" s="37"/>
      <c r="Q30" s="37"/>
    </row>
    <row r="31" spans="1:17" ht="15">
      <c r="A31" s="40" t="s">
        <v>97</v>
      </c>
      <c r="B31" s="44">
        <v>328277346.46</v>
      </c>
      <c r="C31" s="41">
        <v>216</v>
      </c>
      <c r="D31" s="44">
        <v>81384895</v>
      </c>
      <c r="E31" s="41">
        <v>189</v>
      </c>
      <c r="F31" s="41">
        <v>4741052.3333309</v>
      </c>
      <c r="G31" s="41">
        <v>72</v>
      </c>
      <c r="H31" s="44">
        <v>341362697.63</v>
      </c>
      <c r="I31" s="41">
        <v>224</v>
      </c>
      <c r="J31" s="44">
        <v>80169937.45</v>
      </c>
      <c r="K31" s="41">
        <v>196</v>
      </c>
      <c r="L31" s="41">
        <v>5078565.3333312</v>
      </c>
      <c r="M31" s="41">
        <v>68</v>
      </c>
      <c r="N31" s="37"/>
      <c r="O31" s="37"/>
      <c r="P31" s="37"/>
      <c r="Q31" s="37"/>
    </row>
    <row r="32" spans="1:17" ht="15">
      <c r="A32" s="40" t="s">
        <v>98</v>
      </c>
      <c r="B32" s="44">
        <v>623785.1</v>
      </c>
      <c r="C32" s="41">
        <v>11</v>
      </c>
      <c r="D32" s="44">
        <v>296566.26</v>
      </c>
      <c r="E32" s="41">
        <v>11</v>
      </c>
      <c r="F32" s="44">
        <v>0</v>
      </c>
      <c r="G32" s="41">
        <v>0</v>
      </c>
      <c r="H32" s="44">
        <v>542262.85</v>
      </c>
      <c r="I32" s="41">
        <v>13</v>
      </c>
      <c r="J32" s="44">
        <v>336323.92</v>
      </c>
      <c r="K32" s="41">
        <v>13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99</v>
      </c>
      <c r="B33" s="44">
        <v>1043450.95</v>
      </c>
      <c r="C33" s="41">
        <v>10</v>
      </c>
      <c r="D33" s="44">
        <v>448429.23</v>
      </c>
      <c r="E33" s="41">
        <v>10</v>
      </c>
      <c r="F33" s="44">
        <v>0</v>
      </c>
      <c r="G33" s="41">
        <v>0</v>
      </c>
      <c r="H33" s="44">
        <v>922652.72</v>
      </c>
      <c r="I33" s="41">
        <v>12</v>
      </c>
      <c r="J33" s="44">
        <v>439208.55</v>
      </c>
      <c r="K33" s="41">
        <v>12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100</v>
      </c>
      <c r="B34" s="44">
        <v>2962686.43</v>
      </c>
      <c r="C34" s="41">
        <v>11</v>
      </c>
      <c r="D34" s="44">
        <v>1278907.04</v>
      </c>
      <c r="E34" s="41">
        <v>10</v>
      </c>
      <c r="F34" s="41">
        <v>0</v>
      </c>
      <c r="G34" s="41">
        <v>0</v>
      </c>
      <c r="H34" s="44">
        <v>2047141.46</v>
      </c>
      <c r="I34" s="41">
        <v>10</v>
      </c>
      <c r="J34" s="44">
        <v>0</v>
      </c>
      <c r="K34" s="41">
        <v>0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101</v>
      </c>
      <c r="B35" s="44">
        <v>1430259.2</v>
      </c>
      <c r="C35" s="41">
        <v>20</v>
      </c>
      <c r="D35" s="44">
        <v>623980</v>
      </c>
      <c r="E35" s="41">
        <v>18</v>
      </c>
      <c r="F35" s="41">
        <v>0</v>
      </c>
      <c r="G35" s="41">
        <v>0</v>
      </c>
      <c r="H35" s="44">
        <v>1515478.43</v>
      </c>
      <c r="I35" s="41">
        <v>20</v>
      </c>
      <c r="J35" s="44">
        <v>669265.03</v>
      </c>
      <c r="K35" s="41">
        <v>18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102</v>
      </c>
      <c r="B36" s="44">
        <v>2223654.66</v>
      </c>
      <c r="C36" s="41">
        <v>14</v>
      </c>
      <c r="D36" s="44">
        <v>482368.29</v>
      </c>
      <c r="E36" s="41">
        <v>13</v>
      </c>
      <c r="F36" s="41">
        <v>0</v>
      </c>
      <c r="G36" s="41">
        <v>0</v>
      </c>
      <c r="H36" s="44">
        <v>2427189</v>
      </c>
      <c r="I36" s="41">
        <v>14</v>
      </c>
      <c r="J36" s="44">
        <v>715827</v>
      </c>
      <c r="K36" s="41">
        <v>13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103</v>
      </c>
      <c r="B37" s="44">
        <v>2639523.62</v>
      </c>
      <c r="C37" s="41">
        <v>31</v>
      </c>
      <c r="D37" s="44">
        <v>1747855.07</v>
      </c>
      <c r="E37" s="41">
        <v>29</v>
      </c>
      <c r="F37" s="41">
        <v>0</v>
      </c>
      <c r="G37" s="41">
        <v>0</v>
      </c>
      <c r="H37" s="44">
        <v>2552009.54</v>
      </c>
      <c r="I37" s="41">
        <v>31</v>
      </c>
      <c r="J37" s="44">
        <v>1661808.68</v>
      </c>
      <c r="K37" s="41">
        <v>28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104</v>
      </c>
      <c r="B38" s="44">
        <v>53660782.88</v>
      </c>
      <c r="C38" s="41">
        <v>93</v>
      </c>
      <c r="D38" s="44">
        <v>16413340.4</v>
      </c>
      <c r="E38" s="41">
        <v>86</v>
      </c>
      <c r="F38" s="41">
        <v>425845.8333323</v>
      </c>
      <c r="G38" s="41">
        <v>41</v>
      </c>
      <c r="H38" s="44">
        <v>50719443.53</v>
      </c>
      <c r="I38" s="41">
        <v>92</v>
      </c>
      <c r="J38" s="44">
        <v>15798254.92</v>
      </c>
      <c r="K38" s="41">
        <v>85</v>
      </c>
      <c r="L38" s="41">
        <v>517645.8333316</v>
      </c>
      <c r="M38" s="41">
        <v>47</v>
      </c>
      <c r="N38" s="37"/>
      <c r="O38" s="37"/>
      <c r="P38" s="37"/>
      <c r="Q38" s="37"/>
    </row>
    <row r="39" spans="1:17" ht="15">
      <c r="A39" s="40" t="s">
        <v>105</v>
      </c>
      <c r="B39" s="44">
        <v>5309039.91</v>
      </c>
      <c r="C39" s="41">
        <v>54</v>
      </c>
      <c r="D39" s="44">
        <v>2420655.68</v>
      </c>
      <c r="E39" s="41">
        <v>44</v>
      </c>
      <c r="F39" s="41">
        <v>0</v>
      </c>
      <c r="G39" s="41">
        <v>0</v>
      </c>
      <c r="H39" s="44">
        <v>5201059.63</v>
      </c>
      <c r="I39" s="41">
        <v>54</v>
      </c>
      <c r="J39" s="44">
        <v>2307338.89</v>
      </c>
      <c r="K39" s="41">
        <v>47</v>
      </c>
      <c r="L39" s="41">
        <v>31943.333333</v>
      </c>
      <c r="M39" s="41">
        <v>10</v>
      </c>
      <c r="N39" s="37"/>
      <c r="O39" s="37"/>
      <c r="P39" s="37"/>
      <c r="Q39" s="37"/>
    </row>
    <row r="40" spans="1:17" ht="15">
      <c r="A40" s="40" t="s">
        <v>106</v>
      </c>
      <c r="B40" s="44">
        <v>3398986.99</v>
      </c>
      <c r="C40" s="41">
        <v>35</v>
      </c>
      <c r="D40" s="44">
        <v>2692221.01</v>
      </c>
      <c r="E40" s="41">
        <v>29</v>
      </c>
      <c r="F40" s="44">
        <v>0</v>
      </c>
      <c r="G40" s="41">
        <v>0</v>
      </c>
      <c r="H40" s="44">
        <v>6429358.6</v>
      </c>
      <c r="I40" s="41">
        <v>44</v>
      </c>
      <c r="J40" s="44">
        <v>5420094.6</v>
      </c>
      <c r="K40" s="41">
        <v>40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107</v>
      </c>
      <c r="B41" s="44">
        <v>4149151.99</v>
      </c>
      <c r="C41" s="41">
        <v>20</v>
      </c>
      <c r="D41" s="44">
        <v>1142482.54</v>
      </c>
      <c r="E41" s="41">
        <v>20</v>
      </c>
      <c r="F41" s="41">
        <v>0</v>
      </c>
      <c r="G41" s="41">
        <v>0</v>
      </c>
      <c r="H41" s="44">
        <v>3816075.97</v>
      </c>
      <c r="I41" s="41">
        <v>23</v>
      </c>
      <c r="J41" s="44">
        <v>1040776.76</v>
      </c>
      <c r="K41" s="41">
        <v>19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108</v>
      </c>
      <c r="B42" s="44">
        <v>521417.14</v>
      </c>
      <c r="C42" s="41">
        <v>10</v>
      </c>
      <c r="D42" s="44">
        <v>0</v>
      </c>
      <c r="E42" s="41">
        <v>0</v>
      </c>
      <c r="F42" s="41">
        <v>0</v>
      </c>
      <c r="G42" s="41">
        <v>0</v>
      </c>
      <c r="H42" s="44">
        <v>0</v>
      </c>
      <c r="I42" s="41">
        <v>0</v>
      </c>
      <c r="J42" s="44">
        <v>0</v>
      </c>
      <c r="K42" s="41">
        <v>0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109</v>
      </c>
      <c r="B43" s="44">
        <v>12911926.72</v>
      </c>
      <c r="C43" s="41">
        <v>33</v>
      </c>
      <c r="D43" s="44">
        <v>4591550.67</v>
      </c>
      <c r="E43" s="41">
        <v>31</v>
      </c>
      <c r="F43" s="41">
        <v>0</v>
      </c>
      <c r="G43" s="41">
        <v>0</v>
      </c>
      <c r="H43" s="44">
        <v>11230516.41</v>
      </c>
      <c r="I43" s="41">
        <v>39</v>
      </c>
      <c r="J43" s="44">
        <v>3893700.4</v>
      </c>
      <c r="K43" s="41">
        <v>35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110</v>
      </c>
      <c r="B44" s="44">
        <v>823106.32</v>
      </c>
      <c r="C44" s="41">
        <v>10</v>
      </c>
      <c r="D44" s="44">
        <v>0</v>
      </c>
      <c r="E44" s="41">
        <v>0</v>
      </c>
      <c r="F44" s="41">
        <v>0</v>
      </c>
      <c r="G44" s="41">
        <v>0</v>
      </c>
      <c r="H44" s="44">
        <v>917336.66</v>
      </c>
      <c r="I44" s="41">
        <v>16</v>
      </c>
      <c r="J44" s="44">
        <v>271929.61</v>
      </c>
      <c r="K44" s="41">
        <v>12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111</v>
      </c>
      <c r="B45" s="44">
        <v>19090538.08</v>
      </c>
      <c r="C45" s="41">
        <v>62</v>
      </c>
      <c r="D45" s="44">
        <v>5634139.74</v>
      </c>
      <c r="E45" s="41">
        <v>61</v>
      </c>
      <c r="F45" s="41">
        <v>231775.4999994</v>
      </c>
      <c r="G45" s="41">
        <v>17</v>
      </c>
      <c r="H45" s="44">
        <v>20064702.12</v>
      </c>
      <c r="I45" s="41">
        <v>59</v>
      </c>
      <c r="J45" s="44">
        <v>5235180.02</v>
      </c>
      <c r="K45" s="41">
        <v>57</v>
      </c>
      <c r="L45" s="41">
        <v>244991.1666661</v>
      </c>
      <c r="M45" s="41">
        <v>16</v>
      </c>
      <c r="N45" s="37"/>
      <c r="O45" s="37"/>
      <c r="P45" s="37"/>
      <c r="Q45" s="37"/>
    </row>
    <row r="46" spans="1:17" ht="15">
      <c r="A46" s="40" t="s">
        <v>112</v>
      </c>
      <c r="B46" s="44">
        <v>116051532.13</v>
      </c>
      <c r="C46" s="41">
        <v>290</v>
      </c>
      <c r="D46" s="44">
        <v>38257888.32</v>
      </c>
      <c r="E46" s="41">
        <v>262</v>
      </c>
      <c r="F46" s="41">
        <v>2004522.9999973</v>
      </c>
      <c r="G46" s="41">
        <v>76</v>
      </c>
      <c r="H46" s="44">
        <v>123812804.61</v>
      </c>
      <c r="I46" s="41">
        <v>292</v>
      </c>
      <c r="J46" s="44">
        <v>37192116.33</v>
      </c>
      <c r="K46" s="41">
        <v>256</v>
      </c>
      <c r="L46" s="41">
        <v>3045548.1666632</v>
      </c>
      <c r="M46" s="41">
        <v>100</v>
      </c>
      <c r="N46" s="37"/>
      <c r="O46" s="37"/>
      <c r="P46" s="37"/>
      <c r="Q46" s="37"/>
    </row>
    <row r="47" spans="1:17" ht="15">
      <c r="A47" s="40" t="s">
        <v>113</v>
      </c>
      <c r="B47" s="44">
        <v>15142225.84</v>
      </c>
      <c r="C47" s="41">
        <v>46</v>
      </c>
      <c r="D47" s="44">
        <v>4097720.89</v>
      </c>
      <c r="E47" s="41">
        <v>44</v>
      </c>
      <c r="F47" s="41">
        <v>0</v>
      </c>
      <c r="G47" s="41">
        <v>0</v>
      </c>
      <c r="H47" s="44">
        <v>17655618.5</v>
      </c>
      <c r="I47" s="41">
        <v>45</v>
      </c>
      <c r="J47" s="44">
        <v>3583895.43</v>
      </c>
      <c r="K47" s="41">
        <v>44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114</v>
      </c>
      <c r="B48" s="44">
        <v>9084011.23</v>
      </c>
      <c r="C48" s="41">
        <v>41</v>
      </c>
      <c r="D48" s="44">
        <v>3791894.64</v>
      </c>
      <c r="E48" s="41">
        <v>38</v>
      </c>
      <c r="F48" s="41">
        <v>0</v>
      </c>
      <c r="G48" s="41">
        <v>0</v>
      </c>
      <c r="H48" s="44">
        <v>8312421.93</v>
      </c>
      <c r="I48" s="41">
        <v>42</v>
      </c>
      <c r="J48" s="44">
        <v>3080689.55</v>
      </c>
      <c r="K48" s="41">
        <v>38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115</v>
      </c>
      <c r="B49" s="44">
        <v>1955362.62</v>
      </c>
      <c r="C49" s="41">
        <v>15</v>
      </c>
      <c r="D49" s="44">
        <v>272682.5</v>
      </c>
      <c r="E49" s="41">
        <v>13</v>
      </c>
      <c r="F49" s="41">
        <v>0</v>
      </c>
      <c r="G49" s="41">
        <v>0</v>
      </c>
      <c r="H49" s="44">
        <v>1646854</v>
      </c>
      <c r="I49" s="41">
        <v>16</v>
      </c>
      <c r="J49" s="44">
        <v>222202</v>
      </c>
      <c r="K49" s="41">
        <v>13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116</v>
      </c>
      <c r="B50" s="44">
        <v>12519790.79</v>
      </c>
      <c r="C50" s="41">
        <v>27</v>
      </c>
      <c r="D50" s="44">
        <v>1666086.58</v>
      </c>
      <c r="E50" s="41">
        <v>24</v>
      </c>
      <c r="F50" s="41">
        <v>0</v>
      </c>
      <c r="G50" s="41">
        <v>0</v>
      </c>
      <c r="H50" s="44">
        <v>13026631.6</v>
      </c>
      <c r="I50" s="41">
        <v>33</v>
      </c>
      <c r="J50" s="44">
        <v>1426684.1</v>
      </c>
      <c r="K50" s="41">
        <v>26</v>
      </c>
      <c r="L50" s="41">
        <v>58295.3333329</v>
      </c>
      <c r="M50" s="41">
        <v>14</v>
      </c>
      <c r="N50" s="37"/>
      <c r="O50" s="37"/>
      <c r="P50" s="37"/>
      <c r="Q50" s="37"/>
    </row>
    <row r="51" spans="1:17" ht="15">
      <c r="A51" s="40" t="s">
        <v>117</v>
      </c>
      <c r="B51" s="44">
        <v>422128.43</v>
      </c>
      <c r="C51" s="41">
        <v>11</v>
      </c>
      <c r="D51" s="44">
        <v>0</v>
      </c>
      <c r="E51" s="41">
        <v>0</v>
      </c>
      <c r="F51" s="44">
        <v>0</v>
      </c>
      <c r="G51" s="41">
        <v>0</v>
      </c>
      <c r="H51" s="44">
        <v>585571.95</v>
      </c>
      <c r="I51" s="41">
        <v>11</v>
      </c>
      <c r="J51" s="44">
        <v>0</v>
      </c>
      <c r="K51" s="41">
        <v>0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118</v>
      </c>
      <c r="B52" s="44">
        <v>5975044.16</v>
      </c>
      <c r="C52" s="41">
        <v>31</v>
      </c>
      <c r="D52" s="44">
        <v>2772527.4</v>
      </c>
      <c r="E52" s="41">
        <v>27</v>
      </c>
      <c r="F52" s="44">
        <v>0</v>
      </c>
      <c r="G52" s="41">
        <v>0</v>
      </c>
      <c r="H52" s="44">
        <v>6473002.58</v>
      </c>
      <c r="I52" s="41">
        <v>32</v>
      </c>
      <c r="J52" s="44">
        <v>2212891.54</v>
      </c>
      <c r="K52" s="41">
        <v>30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119</v>
      </c>
      <c r="B53" s="44">
        <v>4485221.87</v>
      </c>
      <c r="C53" s="41">
        <v>23</v>
      </c>
      <c r="D53" s="44">
        <v>2149457</v>
      </c>
      <c r="E53" s="41">
        <v>21</v>
      </c>
      <c r="F53" s="44">
        <v>0</v>
      </c>
      <c r="G53" s="41">
        <v>0</v>
      </c>
      <c r="H53" s="44">
        <v>5871654</v>
      </c>
      <c r="I53" s="41">
        <v>23</v>
      </c>
      <c r="J53" s="44">
        <v>1897333</v>
      </c>
      <c r="K53" s="41">
        <v>19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120</v>
      </c>
      <c r="B54" s="44">
        <v>266534.82</v>
      </c>
      <c r="C54" s="41">
        <v>10</v>
      </c>
      <c r="D54" s="44">
        <v>0</v>
      </c>
      <c r="E54" s="41">
        <v>0</v>
      </c>
      <c r="F54" s="44">
        <v>0</v>
      </c>
      <c r="G54" s="41">
        <v>0</v>
      </c>
      <c r="H54" s="44">
        <v>256250.85</v>
      </c>
      <c r="I54" s="41">
        <v>14</v>
      </c>
      <c r="J54" s="44">
        <v>195816</v>
      </c>
      <c r="K54" s="41">
        <v>11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121</v>
      </c>
      <c r="B55" s="44">
        <v>397341.84</v>
      </c>
      <c r="C55" s="41">
        <v>12</v>
      </c>
      <c r="D55" s="44">
        <v>207252.61</v>
      </c>
      <c r="E55" s="41">
        <v>11</v>
      </c>
      <c r="F55" s="44">
        <v>0</v>
      </c>
      <c r="G55" s="41">
        <v>0</v>
      </c>
      <c r="H55" s="44">
        <v>331814</v>
      </c>
      <c r="I55" s="41">
        <v>10</v>
      </c>
      <c r="J55" s="44">
        <v>124740</v>
      </c>
      <c r="K55" s="41">
        <v>10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122</v>
      </c>
      <c r="B56" s="44">
        <v>1315286.06</v>
      </c>
      <c r="C56" s="41">
        <v>20</v>
      </c>
      <c r="D56" s="44">
        <v>484493.59</v>
      </c>
      <c r="E56" s="41">
        <v>20</v>
      </c>
      <c r="F56" s="44">
        <v>0</v>
      </c>
      <c r="G56" s="41">
        <v>0</v>
      </c>
      <c r="H56" s="44">
        <v>1302696</v>
      </c>
      <c r="I56" s="41">
        <v>21</v>
      </c>
      <c r="J56" s="44">
        <v>518782</v>
      </c>
      <c r="K56" s="41">
        <v>20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123</v>
      </c>
      <c r="B57" s="44">
        <v>298881.56</v>
      </c>
      <c r="C57" s="41">
        <v>10</v>
      </c>
      <c r="D57" s="44">
        <v>0</v>
      </c>
      <c r="E57" s="41">
        <v>0</v>
      </c>
      <c r="F57" s="41">
        <v>0</v>
      </c>
      <c r="G57" s="41">
        <v>0</v>
      </c>
      <c r="H57" s="44">
        <v>188069.42</v>
      </c>
      <c r="I57" s="41">
        <v>10</v>
      </c>
      <c r="J57" s="44">
        <v>0</v>
      </c>
      <c r="K57" s="41">
        <v>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124</v>
      </c>
      <c r="B58" s="44">
        <v>2784010.91</v>
      </c>
      <c r="C58" s="41">
        <v>24</v>
      </c>
      <c r="D58" s="44">
        <v>1618788.81</v>
      </c>
      <c r="E58" s="41">
        <v>24</v>
      </c>
      <c r="F58" s="41">
        <v>0</v>
      </c>
      <c r="G58" s="41">
        <v>0</v>
      </c>
      <c r="H58" s="44">
        <v>2492421.26</v>
      </c>
      <c r="I58" s="41">
        <v>20</v>
      </c>
      <c r="J58" s="44">
        <v>1378098</v>
      </c>
      <c r="K58" s="41">
        <v>19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125</v>
      </c>
      <c r="B59" s="44">
        <v>743792.37</v>
      </c>
      <c r="C59" s="41">
        <v>14</v>
      </c>
      <c r="D59" s="44">
        <v>360280.76</v>
      </c>
      <c r="E59" s="41">
        <v>10</v>
      </c>
      <c r="F59" s="44">
        <v>0</v>
      </c>
      <c r="G59" s="41">
        <v>0</v>
      </c>
      <c r="H59" s="44">
        <v>778680.14</v>
      </c>
      <c r="I59" s="41">
        <v>15</v>
      </c>
      <c r="J59" s="44">
        <v>467401.14</v>
      </c>
      <c r="K59" s="41">
        <v>12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126</v>
      </c>
      <c r="B60" s="44">
        <v>965342.9</v>
      </c>
      <c r="C60" s="41">
        <v>18</v>
      </c>
      <c r="D60" s="44">
        <v>321089.78</v>
      </c>
      <c r="E60" s="41">
        <v>15</v>
      </c>
      <c r="F60" s="41">
        <v>0</v>
      </c>
      <c r="G60" s="41">
        <v>0</v>
      </c>
      <c r="H60" s="44">
        <v>1204372.88</v>
      </c>
      <c r="I60" s="41">
        <v>21</v>
      </c>
      <c r="J60" s="44">
        <v>382241.88</v>
      </c>
      <c r="K60" s="41">
        <v>18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127</v>
      </c>
      <c r="B61" s="44">
        <v>22800676.62</v>
      </c>
      <c r="C61" s="41">
        <v>61</v>
      </c>
      <c r="D61" s="44">
        <v>4382769.67</v>
      </c>
      <c r="E61" s="41">
        <v>58</v>
      </c>
      <c r="F61" s="41">
        <v>0</v>
      </c>
      <c r="G61" s="41">
        <v>0</v>
      </c>
      <c r="H61" s="44">
        <v>21189424.5</v>
      </c>
      <c r="I61" s="41">
        <v>63</v>
      </c>
      <c r="J61" s="44">
        <v>3724391.29</v>
      </c>
      <c r="K61" s="41">
        <v>59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128</v>
      </c>
      <c r="B62" s="44">
        <v>62058428.59</v>
      </c>
      <c r="C62" s="41">
        <v>193</v>
      </c>
      <c r="D62" s="44">
        <v>16869522.03</v>
      </c>
      <c r="E62" s="41">
        <v>180</v>
      </c>
      <c r="F62" s="41">
        <v>918647.4999977</v>
      </c>
      <c r="G62" s="41">
        <v>83</v>
      </c>
      <c r="H62" s="44">
        <v>56403812.13</v>
      </c>
      <c r="I62" s="41">
        <v>197</v>
      </c>
      <c r="J62" s="44">
        <v>18170690.05</v>
      </c>
      <c r="K62" s="41">
        <v>173</v>
      </c>
      <c r="L62" s="41">
        <v>723593.9999974</v>
      </c>
      <c r="M62" s="41">
        <v>84</v>
      </c>
      <c r="N62" s="37"/>
      <c r="O62" s="37"/>
      <c r="P62" s="37"/>
      <c r="Q62" s="37"/>
    </row>
    <row r="63" spans="1:17" ht="15">
      <c r="A63" s="40" t="s">
        <v>129</v>
      </c>
      <c r="B63" s="44">
        <v>2559131.44</v>
      </c>
      <c r="C63" s="41">
        <v>32</v>
      </c>
      <c r="D63" s="44">
        <v>788260.22</v>
      </c>
      <c r="E63" s="41">
        <v>29</v>
      </c>
      <c r="F63" s="41">
        <v>0</v>
      </c>
      <c r="G63" s="41">
        <v>0</v>
      </c>
      <c r="H63" s="44">
        <v>2239629.09</v>
      </c>
      <c r="I63" s="41">
        <v>31</v>
      </c>
      <c r="J63" s="44">
        <v>663140.09</v>
      </c>
      <c r="K63" s="41">
        <v>26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130</v>
      </c>
      <c r="B64" s="44">
        <v>4256669</v>
      </c>
      <c r="C64" s="41">
        <v>26</v>
      </c>
      <c r="D64" s="44">
        <v>1807484.86</v>
      </c>
      <c r="E64" s="41">
        <v>25</v>
      </c>
      <c r="F64" s="41">
        <v>0</v>
      </c>
      <c r="G64" s="41">
        <v>0</v>
      </c>
      <c r="H64" s="44">
        <v>4715066.44</v>
      </c>
      <c r="I64" s="41">
        <v>23</v>
      </c>
      <c r="J64" s="44">
        <v>1688488.44</v>
      </c>
      <c r="K64" s="41">
        <v>22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131</v>
      </c>
      <c r="B65" s="44">
        <v>24401255.94</v>
      </c>
      <c r="C65" s="41">
        <v>61</v>
      </c>
      <c r="D65" s="44">
        <v>3992173.79</v>
      </c>
      <c r="E65" s="41">
        <v>53</v>
      </c>
      <c r="F65" s="44">
        <v>0</v>
      </c>
      <c r="G65" s="41">
        <v>0</v>
      </c>
      <c r="H65" s="44">
        <v>22283853.63</v>
      </c>
      <c r="I65" s="41">
        <v>54</v>
      </c>
      <c r="J65" s="44">
        <v>3522602.67</v>
      </c>
      <c r="K65" s="41">
        <v>49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132</v>
      </c>
      <c r="B66" s="44">
        <v>498535.15</v>
      </c>
      <c r="C66" s="41">
        <v>15</v>
      </c>
      <c r="D66" s="44">
        <v>192842.38</v>
      </c>
      <c r="E66" s="41">
        <v>13</v>
      </c>
      <c r="F66" s="41">
        <v>0</v>
      </c>
      <c r="G66" s="41">
        <v>0</v>
      </c>
      <c r="H66" s="44">
        <v>523266</v>
      </c>
      <c r="I66" s="41">
        <v>17</v>
      </c>
      <c r="J66" s="44">
        <v>173230</v>
      </c>
      <c r="K66" s="41">
        <v>12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133</v>
      </c>
      <c r="B67" s="44">
        <v>2315011.02</v>
      </c>
      <c r="C67" s="41">
        <v>30</v>
      </c>
      <c r="D67" s="44">
        <v>887615.11</v>
      </c>
      <c r="E67" s="41">
        <v>27</v>
      </c>
      <c r="F67" s="41">
        <v>0</v>
      </c>
      <c r="G67" s="41">
        <v>0</v>
      </c>
      <c r="H67" s="44">
        <v>4386173.87</v>
      </c>
      <c r="I67" s="41">
        <v>34</v>
      </c>
      <c r="J67" s="44">
        <v>880208.88</v>
      </c>
      <c r="K67" s="41">
        <v>25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134</v>
      </c>
      <c r="B68" s="44">
        <v>3616733.68</v>
      </c>
      <c r="C68" s="41">
        <v>18</v>
      </c>
      <c r="D68" s="44">
        <v>864057.65</v>
      </c>
      <c r="E68" s="41">
        <v>14</v>
      </c>
      <c r="F68" s="41">
        <v>0</v>
      </c>
      <c r="G68" s="41">
        <v>0</v>
      </c>
      <c r="H68" s="44">
        <v>5085469.48</v>
      </c>
      <c r="I68" s="41">
        <v>18</v>
      </c>
      <c r="J68" s="44">
        <v>841023.9</v>
      </c>
      <c r="K68" s="41">
        <v>15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135</v>
      </c>
      <c r="B69" s="44">
        <v>3111786.55</v>
      </c>
      <c r="C69" s="41">
        <v>22</v>
      </c>
      <c r="D69" s="44">
        <v>805239.64</v>
      </c>
      <c r="E69" s="41">
        <v>21</v>
      </c>
      <c r="F69" s="41">
        <v>0</v>
      </c>
      <c r="G69" s="41">
        <v>0</v>
      </c>
      <c r="H69" s="44">
        <v>2735829.33</v>
      </c>
      <c r="I69" s="41">
        <v>25</v>
      </c>
      <c r="J69" s="44">
        <v>791021.83</v>
      </c>
      <c r="K69" s="41">
        <v>23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136</v>
      </c>
      <c r="B70" s="44">
        <v>4183176.71</v>
      </c>
      <c r="C70" s="41">
        <v>38</v>
      </c>
      <c r="D70" s="44">
        <v>1879732.22</v>
      </c>
      <c r="E70" s="41">
        <v>34</v>
      </c>
      <c r="F70" s="41">
        <v>0</v>
      </c>
      <c r="G70" s="41">
        <v>0</v>
      </c>
      <c r="H70" s="44">
        <v>3753525.46</v>
      </c>
      <c r="I70" s="41">
        <v>34</v>
      </c>
      <c r="J70" s="44">
        <v>1545426.81</v>
      </c>
      <c r="K70" s="41">
        <v>33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137</v>
      </c>
      <c r="B71" s="44">
        <v>27105900.89</v>
      </c>
      <c r="C71" s="41">
        <v>39</v>
      </c>
      <c r="D71" s="44">
        <v>8041694.98</v>
      </c>
      <c r="E71" s="41">
        <v>37</v>
      </c>
      <c r="F71" s="44">
        <v>461405.6666664</v>
      </c>
      <c r="G71" s="41">
        <v>10</v>
      </c>
      <c r="H71" s="44">
        <v>28088762.39</v>
      </c>
      <c r="I71" s="41">
        <v>42</v>
      </c>
      <c r="J71" s="44">
        <v>8013794.38</v>
      </c>
      <c r="K71" s="41">
        <v>37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138</v>
      </c>
      <c r="B72" s="44">
        <v>6599977.02</v>
      </c>
      <c r="C72" s="41">
        <v>43</v>
      </c>
      <c r="D72" s="44">
        <v>5217855.84</v>
      </c>
      <c r="E72" s="41">
        <v>41</v>
      </c>
      <c r="F72" s="44">
        <v>0</v>
      </c>
      <c r="G72" s="41">
        <v>0</v>
      </c>
      <c r="H72" s="44">
        <v>9327923.71</v>
      </c>
      <c r="I72" s="41">
        <v>47</v>
      </c>
      <c r="J72" s="44">
        <v>7074209.71</v>
      </c>
      <c r="K72" s="41">
        <v>46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139</v>
      </c>
      <c r="B73" s="44">
        <v>1317536.55</v>
      </c>
      <c r="C73" s="41">
        <v>10</v>
      </c>
      <c r="D73" s="41">
        <v>0</v>
      </c>
      <c r="E73" s="41">
        <v>0</v>
      </c>
      <c r="F73" s="41">
        <v>0</v>
      </c>
      <c r="G73" s="41">
        <v>0</v>
      </c>
      <c r="H73" s="44">
        <v>731662</v>
      </c>
      <c r="I73" s="41">
        <v>10</v>
      </c>
      <c r="J73" s="41">
        <v>0</v>
      </c>
      <c r="K73" s="41">
        <v>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140</v>
      </c>
      <c r="B74" s="44">
        <v>551800.21</v>
      </c>
      <c r="C74" s="41">
        <v>15</v>
      </c>
      <c r="D74" s="44">
        <v>175306.72</v>
      </c>
      <c r="E74" s="41">
        <v>14</v>
      </c>
      <c r="F74" s="44">
        <v>0</v>
      </c>
      <c r="G74" s="41">
        <v>0</v>
      </c>
      <c r="H74" s="44">
        <v>526193.17</v>
      </c>
      <c r="I74" s="41">
        <v>14</v>
      </c>
      <c r="J74" s="44">
        <v>132381.5</v>
      </c>
      <c r="K74" s="41">
        <v>11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141</v>
      </c>
      <c r="B75" s="44">
        <v>7265492.61</v>
      </c>
      <c r="C75" s="41">
        <v>36</v>
      </c>
      <c r="D75" s="44">
        <v>2693778.63</v>
      </c>
      <c r="E75" s="41">
        <v>32</v>
      </c>
      <c r="F75" s="44">
        <v>0</v>
      </c>
      <c r="G75" s="41">
        <v>0</v>
      </c>
      <c r="H75" s="44">
        <v>7247312.15</v>
      </c>
      <c r="I75" s="41">
        <v>33</v>
      </c>
      <c r="J75" s="44">
        <v>2552542.93</v>
      </c>
      <c r="K75" s="41">
        <v>32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142</v>
      </c>
      <c r="B76" s="44">
        <v>16843508.97</v>
      </c>
      <c r="C76" s="41">
        <v>61</v>
      </c>
      <c r="D76" s="44">
        <v>8928433.58</v>
      </c>
      <c r="E76" s="41">
        <v>57</v>
      </c>
      <c r="F76" s="41">
        <v>145242.6666665</v>
      </c>
      <c r="G76" s="41">
        <v>10</v>
      </c>
      <c r="H76" s="44">
        <v>18730557.42</v>
      </c>
      <c r="I76" s="41">
        <v>63</v>
      </c>
      <c r="J76" s="44">
        <v>9752946.68</v>
      </c>
      <c r="K76" s="41">
        <v>59</v>
      </c>
      <c r="L76" s="41">
        <v>286999.9999997</v>
      </c>
      <c r="M76" s="41">
        <v>13</v>
      </c>
      <c r="N76" s="37"/>
      <c r="O76" s="37"/>
      <c r="P76" s="37"/>
      <c r="Q76" s="37"/>
    </row>
    <row r="77" spans="1:17" ht="15">
      <c r="A77" s="37" t="s">
        <v>143</v>
      </c>
      <c r="B77" s="42">
        <v>450453.2</v>
      </c>
      <c r="C77" s="37">
        <v>10</v>
      </c>
      <c r="D77" s="42">
        <v>0</v>
      </c>
      <c r="E77" s="37">
        <v>0</v>
      </c>
      <c r="F77" s="42">
        <v>0</v>
      </c>
      <c r="G77" s="37">
        <v>0</v>
      </c>
      <c r="H77" s="42">
        <v>434069.66</v>
      </c>
      <c r="I77" s="37">
        <v>12</v>
      </c>
      <c r="J77" s="42">
        <v>105578.16</v>
      </c>
      <c r="K77" s="37">
        <v>10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144</v>
      </c>
      <c r="B78" s="42">
        <v>40379827.73</v>
      </c>
      <c r="C78" s="37">
        <v>90</v>
      </c>
      <c r="D78" s="42">
        <v>8950466.65</v>
      </c>
      <c r="E78" s="37">
        <v>79</v>
      </c>
      <c r="F78" s="42">
        <v>149922.666666</v>
      </c>
      <c r="G78" s="37">
        <v>24</v>
      </c>
      <c r="H78" s="42">
        <v>35440857.53</v>
      </c>
      <c r="I78" s="37">
        <v>95</v>
      </c>
      <c r="J78" s="42">
        <v>8463158.89</v>
      </c>
      <c r="K78" s="37">
        <v>84</v>
      </c>
      <c r="L78" s="42">
        <v>135762.4999991</v>
      </c>
      <c r="M78" s="37">
        <v>24</v>
      </c>
      <c r="N78" s="37"/>
      <c r="O78" s="37"/>
      <c r="P78" s="37"/>
      <c r="Q78" s="37"/>
    </row>
    <row r="79" spans="1:17" ht="15">
      <c r="A79" s="37" t="s">
        <v>145</v>
      </c>
      <c r="B79" s="42">
        <v>88559107.25</v>
      </c>
      <c r="C79" s="37">
        <v>208</v>
      </c>
      <c r="D79" s="42">
        <v>23368728.77</v>
      </c>
      <c r="E79" s="37">
        <v>197</v>
      </c>
      <c r="F79" s="42">
        <v>728549.3333318</v>
      </c>
      <c r="G79" s="37">
        <v>55</v>
      </c>
      <c r="H79" s="42">
        <v>98493807.69</v>
      </c>
      <c r="I79" s="37">
        <v>215</v>
      </c>
      <c r="J79" s="42">
        <v>23377249.68</v>
      </c>
      <c r="K79" s="37">
        <v>199</v>
      </c>
      <c r="L79" s="42">
        <v>1018749.9999982</v>
      </c>
      <c r="M79" s="37">
        <v>56</v>
      </c>
      <c r="N79" s="37"/>
      <c r="O79" s="37"/>
      <c r="P79" s="37"/>
      <c r="Q79" s="37"/>
    </row>
    <row r="80" spans="1:17" ht="15">
      <c r="A80" s="37" t="s">
        <v>146</v>
      </c>
      <c r="B80" s="42">
        <v>348119.2</v>
      </c>
      <c r="C80" s="37">
        <v>11</v>
      </c>
      <c r="D80" s="42">
        <v>202492.67</v>
      </c>
      <c r="E80" s="37">
        <v>11</v>
      </c>
      <c r="F80" s="42">
        <v>0</v>
      </c>
      <c r="G80" s="37">
        <v>0</v>
      </c>
      <c r="H80" s="42">
        <v>361681</v>
      </c>
      <c r="I80" s="37">
        <v>12</v>
      </c>
      <c r="J80" s="42">
        <v>213795</v>
      </c>
      <c r="K80" s="37">
        <v>11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147</v>
      </c>
      <c r="B81" s="42">
        <v>1445006.43</v>
      </c>
      <c r="C81" s="37">
        <v>13</v>
      </c>
      <c r="D81" s="42">
        <v>640804.81</v>
      </c>
      <c r="E81" s="37">
        <v>12</v>
      </c>
      <c r="F81" s="42">
        <v>0</v>
      </c>
      <c r="G81" s="37">
        <v>0</v>
      </c>
      <c r="H81" s="42">
        <v>2574825.45</v>
      </c>
      <c r="I81" s="37">
        <v>14</v>
      </c>
      <c r="J81" s="42">
        <v>538654.97</v>
      </c>
      <c r="K81" s="37">
        <v>13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148</v>
      </c>
      <c r="B82" s="42">
        <v>6921481.28</v>
      </c>
      <c r="C82" s="37">
        <v>16</v>
      </c>
      <c r="D82" s="42">
        <v>786198.21</v>
      </c>
      <c r="E82" s="37">
        <v>15</v>
      </c>
      <c r="F82" s="42">
        <v>0</v>
      </c>
      <c r="G82" s="37">
        <v>0</v>
      </c>
      <c r="H82" s="42">
        <v>6529936.53</v>
      </c>
      <c r="I82" s="37">
        <v>15</v>
      </c>
      <c r="J82" s="42">
        <v>871318.92</v>
      </c>
      <c r="K82" s="37">
        <v>14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149</v>
      </c>
      <c r="B83" s="42">
        <v>106637490.51</v>
      </c>
      <c r="C83" s="37">
        <v>194</v>
      </c>
      <c r="D83" s="42">
        <v>29403599.31</v>
      </c>
      <c r="E83" s="37">
        <v>186</v>
      </c>
      <c r="F83" s="37">
        <v>368360.4999983</v>
      </c>
      <c r="G83" s="37">
        <v>49</v>
      </c>
      <c r="H83" s="42">
        <v>103283024.44</v>
      </c>
      <c r="I83" s="37">
        <v>194</v>
      </c>
      <c r="J83" s="42">
        <v>27588576.32</v>
      </c>
      <c r="K83" s="37">
        <v>184</v>
      </c>
      <c r="L83" s="37">
        <v>477054.1666652</v>
      </c>
      <c r="M83" s="37">
        <v>55</v>
      </c>
      <c r="N83" s="37"/>
      <c r="O83" s="37"/>
      <c r="P83" s="37"/>
      <c r="Q83" s="37"/>
    </row>
    <row r="84" spans="1:17" ht="15">
      <c r="A84" s="37" t="s">
        <v>150</v>
      </c>
      <c r="B84" s="42">
        <v>2158792.09</v>
      </c>
      <c r="C84" s="37">
        <v>32</v>
      </c>
      <c r="D84" s="42">
        <v>405189.06</v>
      </c>
      <c r="E84" s="37">
        <v>28</v>
      </c>
      <c r="F84" s="37">
        <v>0</v>
      </c>
      <c r="G84" s="37">
        <v>0</v>
      </c>
      <c r="H84" s="42">
        <v>1362312.71</v>
      </c>
      <c r="I84" s="37">
        <v>28</v>
      </c>
      <c r="J84" s="42">
        <v>373792.77</v>
      </c>
      <c r="K84" s="37">
        <v>26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151</v>
      </c>
      <c r="B85" s="42">
        <v>69369313.94</v>
      </c>
      <c r="C85" s="37">
        <v>118</v>
      </c>
      <c r="D85" s="42">
        <v>11861577.11</v>
      </c>
      <c r="E85" s="37">
        <v>106</v>
      </c>
      <c r="F85" s="42">
        <v>324692.1666656</v>
      </c>
      <c r="G85" s="37">
        <v>34</v>
      </c>
      <c r="H85" s="42">
        <v>71668933.44</v>
      </c>
      <c r="I85" s="37">
        <v>120</v>
      </c>
      <c r="J85" s="42">
        <v>10975646.64</v>
      </c>
      <c r="K85" s="37">
        <v>108</v>
      </c>
      <c r="L85" s="42">
        <v>327338.1666656</v>
      </c>
      <c r="M85" s="37">
        <v>29</v>
      </c>
      <c r="N85" s="37"/>
      <c r="O85" s="37"/>
      <c r="P85" s="37"/>
      <c r="Q85" s="37"/>
    </row>
    <row r="86" spans="1:17" ht="15">
      <c r="A86" s="37" t="s">
        <v>152</v>
      </c>
      <c r="B86" s="42">
        <v>3687157.16</v>
      </c>
      <c r="C86" s="37">
        <v>12</v>
      </c>
      <c r="D86" s="42">
        <v>476893.98</v>
      </c>
      <c r="E86" s="37">
        <v>11</v>
      </c>
      <c r="F86" s="37">
        <v>0</v>
      </c>
      <c r="G86" s="37">
        <v>0</v>
      </c>
      <c r="H86" s="42">
        <v>2476889.01</v>
      </c>
      <c r="I86" s="37">
        <v>14</v>
      </c>
      <c r="J86" s="42">
        <v>485909.05</v>
      </c>
      <c r="K86" s="37">
        <v>13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153</v>
      </c>
      <c r="B87" s="42">
        <v>52484188.73</v>
      </c>
      <c r="C87" s="37">
        <v>201</v>
      </c>
      <c r="D87" s="42">
        <v>17582115.77</v>
      </c>
      <c r="E87" s="37">
        <v>180</v>
      </c>
      <c r="F87" s="37">
        <v>902980.9999985</v>
      </c>
      <c r="G87" s="37">
        <v>50</v>
      </c>
      <c r="H87" s="42">
        <v>52482996.39</v>
      </c>
      <c r="I87" s="37">
        <v>198</v>
      </c>
      <c r="J87" s="42">
        <v>17676879.91</v>
      </c>
      <c r="K87" s="37">
        <v>173</v>
      </c>
      <c r="L87" s="37">
        <v>2545589.8333315</v>
      </c>
      <c r="M87" s="37">
        <v>51</v>
      </c>
      <c r="N87" s="37"/>
      <c r="O87" s="37"/>
      <c r="P87" s="37"/>
      <c r="Q87" s="37"/>
    </row>
    <row r="88" spans="1:17" ht="15">
      <c r="A88" s="37" t="s">
        <v>154</v>
      </c>
      <c r="B88" s="42">
        <v>1537153.74</v>
      </c>
      <c r="C88" s="37">
        <v>20</v>
      </c>
      <c r="D88" s="42">
        <v>472421.94</v>
      </c>
      <c r="E88" s="37">
        <v>15</v>
      </c>
      <c r="F88" s="42">
        <v>0</v>
      </c>
      <c r="G88" s="37">
        <v>0</v>
      </c>
      <c r="H88" s="42">
        <v>1550685.37</v>
      </c>
      <c r="I88" s="37">
        <v>19</v>
      </c>
      <c r="J88" s="42">
        <v>464448</v>
      </c>
      <c r="K88" s="37">
        <v>15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155</v>
      </c>
      <c r="B89" s="42">
        <v>65411525.57</v>
      </c>
      <c r="C89" s="37">
        <v>139</v>
      </c>
      <c r="D89" s="42">
        <v>20571989.11</v>
      </c>
      <c r="E89" s="37">
        <v>131</v>
      </c>
      <c r="F89" s="37">
        <v>877852.4999984</v>
      </c>
      <c r="G89" s="37">
        <v>53</v>
      </c>
      <c r="H89" s="42">
        <v>79007120.53</v>
      </c>
      <c r="I89" s="37">
        <v>137</v>
      </c>
      <c r="J89" s="42">
        <v>19577472.62</v>
      </c>
      <c r="K89" s="37">
        <v>131</v>
      </c>
      <c r="L89" s="37">
        <v>1050666.6666647</v>
      </c>
      <c r="M89" s="37">
        <v>54</v>
      </c>
      <c r="N89" s="37"/>
      <c r="O89" s="37"/>
      <c r="P89" s="37"/>
      <c r="Q89" s="37"/>
    </row>
    <row r="90" spans="1:17" ht="15">
      <c r="A90" s="37" t="s">
        <v>156</v>
      </c>
      <c r="B90" s="42">
        <v>839768.92</v>
      </c>
      <c r="C90" s="37">
        <v>11</v>
      </c>
      <c r="D90" s="42">
        <v>348564.72</v>
      </c>
      <c r="E90" s="37">
        <v>11</v>
      </c>
      <c r="F90" s="37">
        <v>0</v>
      </c>
      <c r="G90" s="37">
        <v>0</v>
      </c>
      <c r="H90" s="42">
        <v>786687</v>
      </c>
      <c r="I90" s="37">
        <v>15</v>
      </c>
      <c r="J90" s="42">
        <v>260258</v>
      </c>
      <c r="K90" s="37">
        <v>15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157</v>
      </c>
      <c r="B91" s="42">
        <v>6695311.65</v>
      </c>
      <c r="C91" s="37">
        <v>37</v>
      </c>
      <c r="D91" s="42">
        <v>2258969.34</v>
      </c>
      <c r="E91" s="37">
        <v>36</v>
      </c>
      <c r="F91" s="37">
        <v>0</v>
      </c>
      <c r="G91" s="37">
        <v>0</v>
      </c>
      <c r="H91" s="42">
        <v>31565515.76</v>
      </c>
      <c r="I91" s="37">
        <v>42</v>
      </c>
      <c r="J91" s="42">
        <v>2103901.79</v>
      </c>
      <c r="K91" s="37">
        <v>39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158</v>
      </c>
      <c r="B92" s="42">
        <v>8679680.21</v>
      </c>
      <c r="C92" s="37">
        <v>19</v>
      </c>
      <c r="D92" s="42">
        <v>612393.36</v>
      </c>
      <c r="E92" s="37">
        <v>18</v>
      </c>
      <c r="F92" s="37">
        <v>0</v>
      </c>
      <c r="G92" s="37">
        <v>0</v>
      </c>
      <c r="H92" s="42">
        <v>9839648.34</v>
      </c>
      <c r="I92" s="37">
        <v>21</v>
      </c>
      <c r="J92" s="42">
        <v>657129.11</v>
      </c>
      <c r="K92" s="37">
        <v>20</v>
      </c>
      <c r="L92" s="37">
        <v>48047.9999996</v>
      </c>
      <c r="M92" s="37">
        <v>12</v>
      </c>
      <c r="N92" s="37"/>
      <c r="O92" s="37"/>
      <c r="P92" s="37"/>
      <c r="Q92" s="37"/>
    </row>
    <row r="93" spans="1:17" ht="15">
      <c r="A93" s="37" t="s">
        <v>159</v>
      </c>
      <c r="B93" s="42">
        <v>2397639.8</v>
      </c>
      <c r="C93" s="37">
        <v>15</v>
      </c>
      <c r="D93" s="42">
        <v>1736666.78</v>
      </c>
      <c r="E93" s="37">
        <v>13</v>
      </c>
      <c r="F93" s="37">
        <v>0</v>
      </c>
      <c r="G93" s="37">
        <v>0</v>
      </c>
      <c r="H93" s="42">
        <v>2298370.25</v>
      </c>
      <c r="I93" s="37">
        <v>17</v>
      </c>
      <c r="J93" s="42">
        <v>1574355.25</v>
      </c>
      <c r="K93" s="37">
        <v>15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160</v>
      </c>
      <c r="B94" s="42">
        <v>64501943.79</v>
      </c>
      <c r="C94" s="37">
        <v>148</v>
      </c>
      <c r="D94" s="42">
        <v>11954367.72</v>
      </c>
      <c r="E94" s="37">
        <v>134</v>
      </c>
      <c r="F94" s="42">
        <v>299622.1666651</v>
      </c>
      <c r="G94" s="37">
        <v>51</v>
      </c>
      <c r="H94" s="42">
        <v>57172003.06</v>
      </c>
      <c r="I94" s="37">
        <v>153</v>
      </c>
      <c r="J94" s="42">
        <v>11730783.69</v>
      </c>
      <c r="K94" s="37">
        <v>130</v>
      </c>
      <c r="L94" s="42">
        <v>292493.4999982</v>
      </c>
      <c r="M94" s="37">
        <v>54</v>
      </c>
      <c r="N94" s="37"/>
      <c r="O94" s="37"/>
      <c r="P94" s="37"/>
      <c r="Q94" s="37"/>
    </row>
    <row r="95" spans="1:17" ht="15">
      <c r="A95" s="37" t="s">
        <v>161</v>
      </c>
      <c r="B95" s="42">
        <v>1445233.48</v>
      </c>
      <c r="C95" s="37">
        <v>18</v>
      </c>
      <c r="D95" s="42">
        <v>348608.45</v>
      </c>
      <c r="E95" s="37">
        <v>15</v>
      </c>
      <c r="F95" s="37">
        <v>0</v>
      </c>
      <c r="G95" s="37">
        <v>0</v>
      </c>
      <c r="H95" s="42">
        <v>1059982.92</v>
      </c>
      <c r="I95" s="37">
        <v>16</v>
      </c>
      <c r="J95" s="42">
        <v>362927.07</v>
      </c>
      <c r="K95" s="37">
        <v>15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162</v>
      </c>
      <c r="B96" s="42">
        <v>1670424.9</v>
      </c>
      <c r="C96" s="37">
        <v>13</v>
      </c>
      <c r="D96" s="42">
        <v>585546.45</v>
      </c>
      <c r="E96" s="37">
        <v>11</v>
      </c>
      <c r="F96" s="37">
        <v>0</v>
      </c>
      <c r="G96" s="37">
        <v>0</v>
      </c>
      <c r="H96" s="42">
        <v>2091745.86</v>
      </c>
      <c r="I96" s="37">
        <v>15</v>
      </c>
      <c r="J96" s="42">
        <v>878528.31</v>
      </c>
      <c r="K96" s="37">
        <v>13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163</v>
      </c>
      <c r="B97" s="42">
        <v>13436427.38</v>
      </c>
      <c r="C97" s="37">
        <v>51</v>
      </c>
      <c r="D97" s="42">
        <v>3474599.01</v>
      </c>
      <c r="E97" s="37">
        <v>50</v>
      </c>
      <c r="F97" s="37">
        <v>0</v>
      </c>
      <c r="G97" s="37">
        <v>0</v>
      </c>
      <c r="H97" s="42">
        <v>13716617.01</v>
      </c>
      <c r="I97" s="37">
        <v>54</v>
      </c>
      <c r="J97" s="42">
        <v>3419538.02</v>
      </c>
      <c r="K97" s="37">
        <v>49</v>
      </c>
      <c r="L97" s="37">
        <v>351516.6666663</v>
      </c>
      <c r="M97" s="37">
        <v>12</v>
      </c>
      <c r="N97" s="37"/>
      <c r="O97" s="37"/>
      <c r="P97" s="37"/>
      <c r="Q97" s="37"/>
    </row>
    <row r="98" spans="1:17" ht="15">
      <c r="A98" s="37" t="s">
        <v>164</v>
      </c>
      <c r="B98" s="42">
        <v>32872597.16</v>
      </c>
      <c r="C98" s="37">
        <v>41</v>
      </c>
      <c r="D98" s="42">
        <v>3145084.06</v>
      </c>
      <c r="E98" s="37">
        <v>38</v>
      </c>
      <c r="F98" s="42">
        <v>179870.1666665</v>
      </c>
      <c r="G98" s="37">
        <v>14</v>
      </c>
      <c r="H98" s="42">
        <v>27703786.58</v>
      </c>
      <c r="I98" s="37">
        <v>39</v>
      </c>
      <c r="J98" s="42">
        <v>2804243.69</v>
      </c>
      <c r="K98" s="37">
        <v>36</v>
      </c>
      <c r="L98" s="42">
        <v>228179.1666661</v>
      </c>
      <c r="M98" s="37">
        <v>18</v>
      </c>
      <c r="N98" s="37"/>
      <c r="O98" s="37"/>
      <c r="P98" s="37"/>
      <c r="Q98" s="37"/>
    </row>
    <row r="99" spans="1:17" ht="15">
      <c r="A99" s="37" t="s">
        <v>165</v>
      </c>
      <c r="B99" s="42">
        <v>3356583.31</v>
      </c>
      <c r="C99" s="37">
        <v>15</v>
      </c>
      <c r="D99" s="42">
        <v>714186.66</v>
      </c>
      <c r="E99" s="37">
        <v>15</v>
      </c>
      <c r="F99" s="42">
        <v>0</v>
      </c>
      <c r="G99" s="37">
        <v>0</v>
      </c>
      <c r="H99" s="42">
        <v>3374333.35</v>
      </c>
      <c r="I99" s="37">
        <v>17</v>
      </c>
      <c r="J99" s="42">
        <v>650275.45</v>
      </c>
      <c r="K99" s="37">
        <v>16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166</v>
      </c>
      <c r="B100" s="37">
        <v>2572499.13</v>
      </c>
      <c r="C100" s="37">
        <v>19</v>
      </c>
      <c r="D100" s="37">
        <v>934377.49</v>
      </c>
      <c r="E100" s="37">
        <v>19</v>
      </c>
      <c r="F100" s="37">
        <v>0</v>
      </c>
      <c r="G100" s="37">
        <v>0</v>
      </c>
      <c r="H100" s="37">
        <v>2679417</v>
      </c>
      <c r="I100" s="37">
        <v>22</v>
      </c>
      <c r="J100" s="37">
        <v>971966.5</v>
      </c>
      <c r="K100" s="37">
        <v>17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167</v>
      </c>
      <c r="B101" s="37">
        <v>2529231.03</v>
      </c>
      <c r="C101" s="37">
        <v>10</v>
      </c>
      <c r="D101" s="37">
        <v>938657.22</v>
      </c>
      <c r="E101" s="37">
        <v>10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168</v>
      </c>
      <c r="B102" s="37">
        <v>6972208.82</v>
      </c>
      <c r="C102" s="37">
        <v>39</v>
      </c>
      <c r="D102" s="37">
        <v>2079437.13</v>
      </c>
      <c r="E102" s="37">
        <v>37</v>
      </c>
      <c r="F102" s="37">
        <v>0</v>
      </c>
      <c r="G102" s="37">
        <v>0</v>
      </c>
      <c r="H102" s="37">
        <v>7878693.67</v>
      </c>
      <c r="I102" s="37">
        <v>37</v>
      </c>
      <c r="J102" s="37">
        <v>2606184.77</v>
      </c>
      <c r="K102" s="37">
        <v>33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169</v>
      </c>
      <c r="B103" s="37">
        <v>1224789.52</v>
      </c>
      <c r="C103" s="37">
        <v>22</v>
      </c>
      <c r="D103" s="37">
        <v>391173.74</v>
      </c>
      <c r="E103" s="37">
        <v>19</v>
      </c>
      <c r="F103" s="37">
        <v>0</v>
      </c>
      <c r="G103" s="37">
        <v>0</v>
      </c>
      <c r="H103" s="37">
        <v>1228084.75</v>
      </c>
      <c r="I103" s="37">
        <v>23</v>
      </c>
      <c r="J103" s="37">
        <v>408109.83</v>
      </c>
      <c r="K103" s="37">
        <v>18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170</v>
      </c>
      <c r="B104" s="37">
        <v>11692574.63</v>
      </c>
      <c r="C104" s="37">
        <v>52</v>
      </c>
      <c r="D104" s="37">
        <v>2264520.16</v>
      </c>
      <c r="E104" s="37">
        <v>46</v>
      </c>
      <c r="F104" s="37">
        <v>0</v>
      </c>
      <c r="G104" s="37">
        <v>0</v>
      </c>
      <c r="H104" s="37">
        <v>11762440.03</v>
      </c>
      <c r="I104" s="37">
        <v>55</v>
      </c>
      <c r="J104" s="37">
        <v>2050893.49</v>
      </c>
      <c r="K104" s="37">
        <v>49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171</v>
      </c>
      <c r="B105" s="37">
        <v>2593422.49</v>
      </c>
      <c r="C105" s="37">
        <v>18</v>
      </c>
      <c r="D105" s="37">
        <v>1257272.7</v>
      </c>
      <c r="E105" s="37">
        <v>15</v>
      </c>
      <c r="F105" s="37">
        <v>0</v>
      </c>
      <c r="G105" s="37">
        <v>0</v>
      </c>
      <c r="H105" s="37">
        <v>2476894.68</v>
      </c>
      <c r="I105" s="37">
        <v>15</v>
      </c>
      <c r="J105" s="37">
        <v>1142510.47</v>
      </c>
      <c r="K105" s="37">
        <v>15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172</v>
      </c>
      <c r="B106" s="37">
        <v>1981846.76</v>
      </c>
      <c r="C106" s="37">
        <v>12</v>
      </c>
      <c r="D106" s="37">
        <v>352756.48</v>
      </c>
      <c r="E106" s="37">
        <v>10</v>
      </c>
      <c r="F106" s="37">
        <v>0</v>
      </c>
      <c r="G106" s="37">
        <v>0</v>
      </c>
      <c r="H106" s="37">
        <v>2255216</v>
      </c>
      <c r="I106" s="37">
        <v>13</v>
      </c>
      <c r="J106" s="37">
        <v>369428</v>
      </c>
      <c r="K106" s="37">
        <v>12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173</v>
      </c>
      <c r="B107" s="37">
        <v>13575414.65</v>
      </c>
      <c r="C107" s="37">
        <v>49</v>
      </c>
      <c r="D107" s="37">
        <v>976383.56</v>
      </c>
      <c r="E107" s="37">
        <v>42</v>
      </c>
      <c r="F107" s="37">
        <v>0</v>
      </c>
      <c r="G107" s="37">
        <v>0</v>
      </c>
      <c r="H107" s="37">
        <v>14757563.45</v>
      </c>
      <c r="I107" s="37">
        <v>52</v>
      </c>
      <c r="J107" s="37">
        <v>999704.26</v>
      </c>
      <c r="K107" s="37">
        <v>42</v>
      </c>
      <c r="L107" s="37">
        <v>43646.1666662</v>
      </c>
      <c r="M107" s="37">
        <v>10</v>
      </c>
      <c r="N107" s="37"/>
      <c r="O107" s="37"/>
      <c r="P107" s="37"/>
      <c r="Q107" s="37"/>
    </row>
    <row r="108" spans="1:17" ht="15">
      <c r="A108" s="37" t="s">
        <v>174</v>
      </c>
      <c r="B108" s="37">
        <v>36546943.4</v>
      </c>
      <c r="C108" s="37">
        <v>97</v>
      </c>
      <c r="D108" s="37">
        <v>6207370.05</v>
      </c>
      <c r="E108" s="37">
        <v>79</v>
      </c>
      <c r="F108" s="37">
        <v>143592.8333324</v>
      </c>
      <c r="G108" s="37">
        <v>32</v>
      </c>
      <c r="H108" s="37">
        <v>45463344.03</v>
      </c>
      <c r="I108" s="37">
        <v>102</v>
      </c>
      <c r="J108" s="37">
        <v>6266523.05</v>
      </c>
      <c r="K108" s="37">
        <v>88</v>
      </c>
      <c r="L108" s="37">
        <v>226062.8333323</v>
      </c>
      <c r="M108" s="37">
        <v>27</v>
      </c>
      <c r="N108" s="37"/>
      <c r="O108" s="37"/>
      <c r="P108" s="37"/>
      <c r="Q108" s="37"/>
    </row>
    <row r="109" spans="1:17" ht="15">
      <c r="A109" s="37" t="s">
        <v>175</v>
      </c>
      <c r="B109" s="37">
        <v>16719971.77</v>
      </c>
      <c r="C109" s="37">
        <v>24</v>
      </c>
      <c r="D109" s="37">
        <v>803538.8</v>
      </c>
      <c r="E109" s="37">
        <v>19</v>
      </c>
      <c r="F109" s="37">
        <v>0</v>
      </c>
      <c r="G109" s="37">
        <v>0</v>
      </c>
      <c r="H109" s="37">
        <v>16459066.28</v>
      </c>
      <c r="I109" s="37">
        <v>24</v>
      </c>
      <c r="J109" s="37">
        <v>747773.55</v>
      </c>
      <c r="K109" s="37">
        <v>20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176</v>
      </c>
      <c r="B110" s="37">
        <v>25663758.45</v>
      </c>
      <c r="C110" s="37">
        <v>48</v>
      </c>
      <c r="D110" s="37">
        <v>6246045.33</v>
      </c>
      <c r="E110" s="37">
        <v>42</v>
      </c>
      <c r="F110" s="37">
        <v>101810.333333</v>
      </c>
      <c r="G110" s="37">
        <v>15</v>
      </c>
      <c r="H110" s="37">
        <v>21524079</v>
      </c>
      <c r="I110" s="37">
        <v>40</v>
      </c>
      <c r="J110" s="37">
        <v>5698312.06</v>
      </c>
      <c r="K110" s="37">
        <v>38</v>
      </c>
      <c r="L110" s="37">
        <v>246991.6666663</v>
      </c>
      <c r="M110" s="37">
        <v>13</v>
      </c>
      <c r="N110" s="37"/>
      <c r="O110" s="37"/>
      <c r="P110" s="37"/>
      <c r="Q110" s="37"/>
    </row>
    <row r="111" spans="1:17" ht="15">
      <c r="A111" s="37" t="s">
        <v>177</v>
      </c>
      <c r="B111" s="37">
        <v>4370935.99</v>
      </c>
      <c r="C111" s="37">
        <v>21</v>
      </c>
      <c r="D111" s="37">
        <v>890803.34</v>
      </c>
      <c r="E111" s="37">
        <v>20</v>
      </c>
      <c r="F111" s="37">
        <v>0</v>
      </c>
      <c r="G111" s="37">
        <v>0</v>
      </c>
      <c r="H111" s="37">
        <v>4493296.6</v>
      </c>
      <c r="I111" s="37">
        <v>22</v>
      </c>
      <c r="J111" s="37">
        <v>709401.42</v>
      </c>
      <c r="K111" s="37">
        <v>20</v>
      </c>
      <c r="L111" s="37">
        <v>0</v>
      </c>
      <c r="M111" s="37">
        <v>0</v>
      </c>
      <c r="N111" s="37"/>
      <c r="O111" s="37"/>
      <c r="P111" s="37"/>
      <c r="Q111" s="37"/>
    </row>
    <row r="112" spans="1:17" ht="15">
      <c r="A112" s="37" t="s">
        <v>178</v>
      </c>
      <c r="B112" s="37">
        <v>22601351.06</v>
      </c>
      <c r="C112" s="37">
        <v>80</v>
      </c>
      <c r="D112" s="37">
        <v>3568053.92</v>
      </c>
      <c r="E112" s="37">
        <v>73</v>
      </c>
      <c r="F112" s="37">
        <v>191013.8333329</v>
      </c>
      <c r="G112" s="37">
        <v>20</v>
      </c>
      <c r="H112" s="37">
        <v>23179949.91</v>
      </c>
      <c r="I112" s="37">
        <v>81</v>
      </c>
      <c r="J112" s="37">
        <v>3623709.14</v>
      </c>
      <c r="K112" s="37">
        <v>71</v>
      </c>
      <c r="L112" s="37">
        <v>253520.3333324</v>
      </c>
      <c r="M112" s="37">
        <v>19</v>
      </c>
      <c r="N112" s="37"/>
      <c r="O112" s="37"/>
      <c r="P112" s="37"/>
      <c r="Q112" s="37"/>
    </row>
    <row r="113" spans="1:17" ht="15">
      <c r="A113" s="37" t="s">
        <v>179</v>
      </c>
      <c r="B113" s="37">
        <v>12581180.93</v>
      </c>
      <c r="C113" s="37">
        <v>37</v>
      </c>
      <c r="D113" s="37">
        <v>3301569.85</v>
      </c>
      <c r="E113" s="37">
        <v>33</v>
      </c>
      <c r="F113" s="37">
        <v>0</v>
      </c>
      <c r="G113" s="37">
        <v>0</v>
      </c>
      <c r="H113" s="37">
        <v>12717237.91</v>
      </c>
      <c r="I113" s="37">
        <v>36</v>
      </c>
      <c r="J113" s="37">
        <v>3069435.18</v>
      </c>
      <c r="K113" s="37">
        <v>34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180</v>
      </c>
      <c r="B114" s="37">
        <v>123998549.09</v>
      </c>
      <c r="C114" s="37">
        <v>340</v>
      </c>
      <c r="D114" s="37">
        <v>45461580.52</v>
      </c>
      <c r="E114" s="37">
        <v>326</v>
      </c>
      <c r="F114" s="37">
        <v>1725711.6666638</v>
      </c>
      <c r="G114" s="37">
        <v>97</v>
      </c>
      <c r="H114" s="37">
        <v>123827795.24</v>
      </c>
      <c r="I114" s="37">
        <v>346</v>
      </c>
      <c r="J114" s="37">
        <v>42296792.67</v>
      </c>
      <c r="K114" s="37">
        <v>324</v>
      </c>
      <c r="L114" s="37">
        <v>1403345.8333293</v>
      </c>
      <c r="M114" s="37">
        <v>104</v>
      </c>
      <c r="N114" s="37"/>
      <c r="O114" s="37"/>
      <c r="P114" s="37"/>
      <c r="Q114" s="37"/>
    </row>
    <row r="115" spans="1:17" ht="15">
      <c r="A115" s="37" t="s">
        <v>181</v>
      </c>
      <c r="B115" s="37">
        <v>72630978.5</v>
      </c>
      <c r="C115" s="37">
        <v>75</v>
      </c>
      <c r="D115" s="37">
        <v>24727845.51</v>
      </c>
      <c r="E115" s="37">
        <v>72</v>
      </c>
      <c r="F115" s="37">
        <v>2125650.9999988</v>
      </c>
      <c r="G115" s="37">
        <v>33</v>
      </c>
      <c r="H115" s="37">
        <v>67268949.14</v>
      </c>
      <c r="I115" s="37">
        <v>82</v>
      </c>
      <c r="J115" s="37">
        <v>25224069.33</v>
      </c>
      <c r="K115" s="37">
        <v>78</v>
      </c>
      <c r="L115" s="37">
        <v>2211091.1666654</v>
      </c>
      <c r="M115" s="37">
        <v>36</v>
      </c>
      <c r="N115" s="37"/>
      <c r="O115" s="37"/>
      <c r="P115" s="37"/>
      <c r="Q115" s="37"/>
    </row>
    <row r="116" spans="1:17" ht="15">
      <c r="A116" s="37" t="s">
        <v>182</v>
      </c>
      <c r="B116" s="37">
        <v>4600885.23</v>
      </c>
      <c r="C116" s="37">
        <v>10</v>
      </c>
      <c r="D116" s="37">
        <v>0</v>
      </c>
      <c r="E116" s="37">
        <v>0</v>
      </c>
      <c r="F116" s="37">
        <v>0</v>
      </c>
      <c r="G116" s="37">
        <v>0</v>
      </c>
      <c r="H116" s="37">
        <v>4696818.42</v>
      </c>
      <c r="I116" s="37">
        <v>11</v>
      </c>
      <c r="J116" s="37">
        <v>0</v>
      </c>
      <c r="K116" s="37">
        <v>0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183</v>
      </c>
      <c r="B117" s="37">
        <v>393124.61</v>
      </c>
      <c r="C117" s="37">
        <v>12</v>
      </c>
      <c r="D117" s="37">
        <v>283329.99</v>
      </c>
      <c r="E117" s="37">
        <v>11</v>
      </c>
      <c r="F117" s="37">
        <v>0</v>
      </c>
      <c r="G117" s="37">
        <v>0</v>
      </c>
      <c r="H117" s="37">
        <v>409921.12</v>
      </c>
      <c r="I117" s="37">
        <v>12</v>
      </c>
      <c r="J117" s="37">
        <v>305085.59</v>
      </c>
      <c r="K117" s="37">
        <v>11</v>
      </c>
      <c r="L117" s="37">
        <v>0</v>
      </c>
      <c r="M117" s="37">
        <v>0</v>
      </c>
      <c r="N117" s="37"/>
      <c r="O117" s="37"/>
      <c r="P117" s="37"/>
      <c r="Q117" s="37"/>
    </row>
    <row r="118" spans="1:17" ht="15">
      <c r="A118" s="37" t="s">
        <v>184</v>
      </c>
      <c r="B118" s="37">
        <v>16430007.64</v>
      </c>
      <c r="C118" s="37">
        <v>24</v>
      </c>
      <c r="D118" s="37">
        <v>1868945.5</v>
      </c>
      <c r="E118" s="37">
        <v>20</v>
      </c>
      <c r="F118" s="37">
        <v>0</v>
      </c>
      <c r="G118" s="37">
        <v>0</v>
      </c>
      <c r="H118" s="37">
        <v>17621147.12</v>
      </c>
      <c r="I118" s="37">
        <v>27</v>
      </c>
      <c r="J118" s="37">
        <v>1689962.75</v>
      </c>
      <c r="K118" s="37">
        <v>20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185</v>
      </c>
      <c r="B119" s="37">
        <v>51010726.51</v>
      </c>
      <c r="C119" s="37">
        <v>132</v>
      </c>
      <c r="D119" s="37">
        <v>17617957.36</v>
      </c>
      <c r="E119" s="37">
        <v>122</v>
      </c>
      <c r="F119" s="37">
        <v>110004.9999994</v>
      </c>
      <c r="G119" s="37">
        <v>24</v>
      </c>
      <c r="H119" s="37">
        <v>46037896.35</v>
      </c>
      <c r="I119" s="37">
        <v>146</v>
      </c>
      <c r="J119" s="37">
        <v>15998918.84</v>
      </c>
      <c r="K119" s="37">
        <v>127</v>
      </c>
      <c r="L119" s="37">
        <v>181005.3333325</v>
      </c>
      <c r="M119" s="37">
        <v>28</v>
      </c>
      <c r="N119" s="37"/>
      <c r="O119" s="37"/>
      <c r="P119" s="37"/>
      <c r="Q119" s="37"/>
    </row>
    <row r="120" spans="1:17" ht="15">
      <c r="A120" s="37" t="s">
        <v>186</v>
      </c>
      <c r="B120" s="37">
        <v>8342525.74</v>
      </c>
      <c r="C120" s="37">
        <v>12</v>
      </c>
      <c r="D120" s="37">
        <v>0</v>
      </c>
      <c r="E120" s="37">
        <v>0</v>
      </c>
      <c r="F120" s="37">
        <v>0</v>
      </c>
      <c r="G120" s="37">
        <v>0</v>
      </c>
      <c r="H120" s="37">
        <v>8686010.23</v>
      </c>
      <c r="I120" s="37">
        <v>13</v>
      </c>
      <c r="J120" s="37">
        <v>400670.62</v>
      </c>
      <c r="K120" s="37">
        <v>10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187</v>
      </c>
      <c r="B121" s="37">
        <v>5434856.14</v>
      </c>
      <c r="C121" s="37">
        <v>18</v>
      </c>
      <c r="D121" s="37">
        <v>394167.52</v>
      </c>
      <c r="E121" s="37">
        <v>16</v>
      </c>
      <c r="F121" s="37">
        <v>0</v>
      </c>
      <c r="G121" s="37">
        <v>0</v>
      </c>
      <c r="H121" s="37">
        <v>5684831.6</v>
      </c>
      <c r="I121" s="37">
        <v>20</v>
      </c>
      <c r="J121" s="37">
        <v>384199</v>
      </c>
      <c r="K121" s="37">
        <v>18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188</v>
      </c>
      <c r="B122" s="37">
        <v>307617.99</v>
      </c>
      <c r="C122" s="37">
        <v>12</v>
      </c>
      <c r="D122" s="37">
        <v>257033.21</v>
      </c>
      <c r="E122" s="37">
        <v>12</v>
      </c>
      <c r="F122" s="37">
        <v>0</v>
      </c>
      <c r="G122" s="37">
        <v>0</v>
      </c>
      <c r="H122" s="37">
        <v>335689</v>
      </c>
      <c r="I122" s="37">
        <v>13</v>
      </c>
      <c r="J122" s="37">
        <v>243732</v>
      </c>
      <c r="K122" s="37">
        <v>12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189</v>
      </c>
      <c r="B123" s="37">
        <v>416737236.77</v>
      </c>
      <c r="C123" s="37">
        <v>451</v>
      </c>
      <c r="D123" s="37">
        <v>80824362.87</v>
      </c>
      <c r="E123" s="37">
        <v>406</v>
      </c>
      <c r="F123" s="37">
        <v>4609521.1666607</v>
      </c>
      <c r="G123" s="37">
        <v>185</v>
      </c>
      <c r="H123" s="37">
        <v>446783691.79</v>
      </c>
      <c r="I123" s="37">
        <v>462</v>
      </c>
      <c r="J123" s="37">
        <v>83239231.41</v>
      </c>
      <c r="K123" s="37">
        <v>413</v>
      </c>
      <c r="L123" s="37">
        <v>4697343.3333273</v>
      </c>
      <c r="M123" s="37">
        <v>195</v>
      </c>
      <c r="N123" s="37"/>
      <c r="O123" s="37"/>
      <c r="P123" s="37"/>
      <c r="Q123" s="37"/>
    </row>
    <row r="124" spans="1:17" ht="15">
      <c r="A124" s="37" t="s">
        <v>190</v>
      </c>
      <c r="B124" s="37">
        <v>5095167.96</v>
      </c>
      <c r="C124" s="37">
        <v>29</v>
      </c>
      <c r="D124" s="37">
        <v>1566131.3</v>
      </c>
      <c r="E124" s="37">
        <v>28</v>
      </c>
      <c r="F124" s="37">
        <v>0</v>
      </c>
      <c r="G124" s="37">
        <v>0</v>
      </c>
      <c r="H124" s="37">
        <v>5046279.17</v>
      </c>
      <c r="I124" s="37">
        <v>30</v>
      </c>
      <c r="J124" s="37">
        <v>1477823.67</v>
      </c>
      <c r="K124" s="37">
        <v>27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191</v>
      </c>
      <c r="B125" s="37">
        <v>54261947.49</v>
      </c>
      <c r="C125" s="37">
        <v>123</v>
      </c>
      <c r="D125" s="37">
        <v>13957801.77</v>
      </c>
      <c r="E125" s="37">
        <v>111</v>
      </c>
      <c r="F125" s="37">
        <v>528145.3333325</v>
      </c>
      <c r="G125" s="37">
        <v>35</v>
      </c>
      <c r="H125" s="37">
        <v>52314895.35</v>
      </c>
      <c r="I125" s="37">
        <v>125</v>
      </c>
      <c r="J125" s="37">
        <v>12543832.43</v>
      </c>
      <c r="K125" s="37">
        <v>117</v>
      </c>
      <c r="L125" s="37">
        <v>4376712.6666656</v>
      </c>
      <c r="M125" s="37">
        <v>41</v>
      </c>
      <c r="N125" s="37"/>
      <c r="O125" s="37"/>
      <c r="P125" s="37"/>
      <c r="Q125" s="37"/>
    </row>
    <row r="126" spans="1:17" ht="15">
      <c r="A126" s="37" t="s">
        <v>192</v>
      </c>
      <c r="B126" s="37">
        <v>155715009.32</v>
      </c>
      <c r="C126" s="37">
        <v>169</v>
      </c>
      <c r="D126" s="37">
        <v>21251850.17</v>
      </c>
      <c r="E126" s="37">
        <v>163</v>
      </c>
      <c r="F126" s="37">
        <v>431468.4999985</v>
      </c>
      <c r="G126" s="37">
        <v>40</v>
      </c>
      <c r="H126" s="37">
        <v>177892775.63</v>
      </c>
      <c r="I126" s="37">
        <v>178</v>
      </c>
      <c r="J126" s="37">
        <v>19782741.17</v>
      </c>
      <c r="K126" s="37">
        <v>165</v>
      </c>
      <c r="L126" s="37">
        <v>451118.999999</v>
      </c>
      <c r="M126" s="37">
        <v>34</v>
      </c>
      <c r="N126" s="37"/>
      <c r="O126" s="37"/>
      <c r="P126" s="37"/>
      <c r="Q126" s="37"/>
    </row>
    <row r="127" spans="1:17" ht="15">
      <c r="A127" s="37" t="s">
        <v>193</v>
      </c>
      <c r="B127" s="37">
        <v>71892210.46</v>
      </c>
      <c r="C127" s="37">
        <v>55</v>
      </c>
      <c r="D127" s="37">
        <v>17480905.03</v>
      </c>
      <c r="E127" s="37">
        <v>50</v>
      </c>
      <c r="F127" s="37">
        <v>262267.8333327</v>
      </c>
      <c r="G127" s="37">
        <v>21</v>
      </c>
      <c r="H127" s="37">
        <v>69881105.96</v>
      </c>
      <c r="I127" s="37">
        <v>56</v>
      </c>
      <c r="J127" s="37">
        <v>16041071.13</v>
      </c>
      <c r="K127" s="37">
        <v>51</v>
      </c>
      <c r="L127" s="37">
        <v>243007.1666661</v>
      </c>
      <c r="M127" s="37">
        <v>20</v>
      </c>
      <c r="N127" s="37"/>
      <c r="O127" s="37"/>
      <c r="P127" s="37"/>
      <c r="Q127" s="37"/>
    </row>
    <row r="128" spans="1:17" ht="15">
      <c r="A128" s="37" t="s">
        <v>194</v>
      </c>
      <c r="B128" s="37">
        <v>63077328.79</v>
      </c>
      <c r="C128" s="37">
        <v>180</v>
      </c>
      <c r="D128" s="37">
        <v>19040110.59</v>
      </c>
      <c r="E128" s="37">
        <v>167</v>
      </c>
      <c r="F128" s="37">
        <v>959779.1666649</v>
      </c>
      <c r="G128" s="37">
        <v>57</v>
      </c>
      <c r="H128" s="37">
        <v>71320948.61</v>
      </c>
      <c r="I128" s="37">
        <v>192</v>
      </c>
      <c r="J128" s="37">
        <v>18878533.3</v>
      </c>
      <c r="K128" s="37">
        <v>173</v>
      </c>
      <c r="L128" s="37">
        <v>786803.9999982</v>
      </c>
      <c r="M128" s="37">
        <v>62</v>
      </c>
      <c r="N128" s="37"/>
      <c r="O128" s="37"/>
      <c r="P128" s="37"/>
      <c r="Q128" s="37"/>
    </row>
    <row r="129" spans="1:17" ht="15">
      <c r="A129" s="37" t="s">
        <v>195</v>
      </c>
      <c r="B129" s="37">
        <v>369891.59</v>
      </c>
      <c r="C129" s="37">
        <v>13</v>
      </c>
      <c r="D129" s="37">
        <v>246142.62</v>
      </c>
      <c r="E129" s="37">
        <v>11</v>
      </c>
      <c r="F129" s="37">
        <v>0</v>
      </c>
      <c r="G129" s="37">
        <v>0</v>
      </c>
      <c r="H129" s="37">
        <v>583686.75</v>
      </c>
      <c r="I129" s="37">
        <v>10</v>
      </c>
      <c r="J129" s="37">
        <v>0</v>
      </c>
      <c r="K129" s="37">
        <v>0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196</v>
      </c>
      <c r="B130" s="37">
        <v>29740314.67</v>
      </c>
      <c r="C130" s="37">
        <v>152</v>
      </c>
      <c r="D130" s="37">
        <v>11334649.18</v>
      </c>
      <c r="E130" s="37">
        <v>148</v>
      </c>
      <c r="F130" s="37">
        <v>1141208.1666654</v>
      </c>
      <c r="G130" s="37">
        <v>34</v>
      </c>
      <c r="H130" s="37">
        <v>30577945.85</v>
      </c>
      <c r="I130" s="37">
        <v>159</v>
      </c>
      <c r="J130" s="37">
        <v>11029590.31</v>
      </c>
      <c r="K130" s="37">
        <v>154</v>
      </c>
      <c r="L130" s="37">
        <v>951884.8333318</v>
      </c>
      <c r="M130" s="37">
        <v>38</v>
      </c>
      <c r="N130" s="37"/>
      <c r="O130" s="37"/>
      <c r="P130" s="37"/>
      <c r="Q130" s="37"/>
    </row>
    <row r="131" spans="1:17" ht="15">
      <c r="A131" s="37" t="s">
        <v>197</v>
      </c>
      <c r="B131" s="37">
        <v>47753072.21</v>
      </c>
      <c r="C131" s="37">
        <v>80</v>
      </c>
      <c r="D131" s="37">
        <v>10092331.35</v>
      </c>
      <c r="E131" s="37">
        <v>75</v>
      </c>
      <c r="F131" s="37">
        <v>103873.1666662</v>
      </c>
      <c r="G131" s="37">
        <v>18</v>
      </c>
      <c r="H131" s="37">
        <v>39780233.07</v>
      </c>
      <c r="I131" s="37">
        <v>84</v>
      </c>
      <c r="J131" s="37">
        <v>9173469.02</v>
      </c>
      <c r="K131" s="37">
        <v>74</v>
      </c>
      <c r="L131" s="37">
        <v>172355.8333327</v>
      </c>
      <c r="M131" s="37">
        <v>21</v>
      </c>
      <c r="N131" s="37"/>
      <c r="O131" s="37"/>
      <c r="P131" s="37"/>
      <c r="Q131" s="37"/>
    </row>
    <row r="132" spans="1:17" ht="15">
      <c r="A132" s="37" t="s">
        <v>198</v>
      </c>
      <c r="B132" s="37">
        <v>4575070.06</v>
      </c>
      <c r="C132" s="37">
        <v>37</v>
      </c>
      <c r="D132" s="37">
        <v>1950251.27</v>
      </c>
      <c r="E132" s="37">
        <v>31</v>
      </c>
      <c r="F132" s="37">
        <v>44490.8333329</v>
      </c>
      <c r="G132" s="37">
        <v>12</v>
      </c>
      <c r="H132" s="37">
        <v>4657478.02</v>
      </c>
      <c r="I132" s="37">
        <v>36</v>
      </c>
      <c r="J132" s="37">
        <v>1786082.14</v>
      </c>
      <c r="K132" s="37">
        <v>32</v>
      </c>
      <c r="L132" s="37">
        <v>54183.3333329</v>
      </c>
      <c r="M132" s="37">
        <v>10</v>
      </c>
      <c r="N132" s="37"/>
      <c r="O132" s="37"/>
      <c r="P132" s="37"/>
      <c r="Q132" s="37"/>
    </row>
    <row r="133" spans="1:17" ht="15">
      <c r="A133" s="37" t="s">
        <v>199</v>
      </c>
      <c r="B133" s="37">
        <v>3747758.91</v>
      </c>
      <c r="C133" s="37">
        <v>17</v>
      </c>
      <c r="D133" s="37">
        <v>757003.22</v>
      </c>
      <c r="E133" s="37">
        <v>16</v>
      </c>
      <c r="F133" s="37">
        <v>0</v>
      </c>
      <c r="G133" s="37">
        <v>0</v>
      </c>
      <c r="H133" s="37">
        <v>3884241.94</v>
      </c>
      <c r="I133" s="37">
        <v>22</v>
      </c>
      <c r="J133" s="37">
        <v>718160.05</v>
      </c>
      <c r="K133" s="37">
        <v>20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200</v>
      </c>
      <c r="B134" s="37">
        <v>4811227.56</v>
      </c>
      <c r="C134" s="37">
        <v>22</v>
      </c>
      <c r="D134" s="37">
        <v>871654.23</v>
      </c>
      <c r="E134" s="37">
        <v>17</v>
      </c>
      <c r="F134" s="37">
        <v>74814.333333</v>
      </c>
      <c r="G134" s="37">
        <v>11</v>
      </c>
      <c r="H134" s="37">
        <v>3938122.34</v>
      </c>
      <c r="I134" s="37">
        <v>20</v>
      </c>
      <c r="J134" s="37">
        <v>764226.34</v>
      </c>
      <c r="K134" s="37">
        <v>19</v>
      </c>
      <c r="L134" s="37">
        <v>0</v>
      </c>
      <c r="M134" s="37">
        <v>0</v>
      </c>
      <c r="N134" s="37"/>
      <c r="O134" s="37"/>
      <c r="P134" s="37"/>
      <c r="Q134" s="37"/>
    </row>
    <row r="135" spans="1:17" ht="15">
      <c r="A135" s="37" t="s">
        <v>201</v>
      </c>
      <c r="B135" s="37">
        <v>441125.23</v>
      </c>
      <c r="C135" s="37">
        <v>12</v>
      </c>
      <c r="D135" s="37">
        <v>265295.3</v>
      </c>
      <c r="E135" s="37">
        <v>12</v>
      </c>
      <c r="F135" s="37">
        <v>0</v>
      </c>
      <c r="G135" s="37">
        <v>0</v>
      </c>
      <c r="H135" s="37">
        <v>554532</v>
      </c>
      <c r="I135" s="37">
        <v>11</v>
      </c>
      <c r="J135" s="37">
        <v>277948</v>
      </c>
      <c r="K135" s="37">
        <v>11</v>
      </c>
      <c r="L135" s="37">
        <v>0</v>
      </c>
      <c r="M135" s="37">
        <v>0</v>
      </c>
      <c r="N135" s="37"/>
      <c r="O135" s="37"/>
      <c r="P135" s="37"/>
      <c r="Q135" s="37"/>
    </row>
    <row r="136" spans="1:17" ht="15">
      <c r="A136" s="37" t="s">
        <v>202</v>
      </c>
      <c r="B136" s="37">
        <v>8486344.88</v>
      </c>
      <c r="C136" s="37">
        <v>24</v>
      </c>
      <c r="D136" s="37">
        <v>770912.87</v>
      </c>
      <c r="E136" s="37">
        <v>23</v>
      </c>
      <c r="F136" s="37">
        <v>0</v>
      </c>
      <c r="G136" s="37">
        <v>0</v>
      </c>
      <c r="H136" s="37">
        <v>8119375.76</v>
      </c>
      <c r="I136" s="37">
        <v>23</v>
      </c>
      <c r="J136" s="37">
        <v>843424.68</v>
      </c>
      <c r="K136" s="37">
        <v>20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203</v>
      </c>
      <c r="B137" s="37">
        <v>53454501.14</v>
      </c>
      <c r="C137" s="37">
        <v>66</v>
      </c>
      <c r="D137" s="37">
        <v>5201810.97</v>
      </c>
      <c r="E137" s="37">
        <v>60</v>
      </c>
      <c r="F137" s="37">
        <v>902832.8333327</v>
      </c>
      <c r="G137" s="37">
        <v>20</v>
      </c>
      <c r="H137" s="37">
        <v>51794364.21</v>
      </c>
      <c r="I137" s="37">
        <v>61</v>
      </c>
      <c r="J137" s="37">
        <v>4701348.86</v>
      </c>
      <c r="K137" s="37">
        <v>59</v>
      </c>
      <c r="L137" s="37">
        <v>801132.666666</v>
      </c>
      <c r="M137" s="37">
        <v>22</v>
      </c>
      <c r="N137" s="37"/>
      <c r="O137" s="37"/>
      <c r="P137" s="37"/>
      <c r="Q137" s="37"/>
    </row>
    <row r="138" spans="1:17" ht="15">
      <c r="A138" s="37" t="s">
        <v>204</v>
      </c>
      <c r="B138" s="37">
        <v>4798695.94</v>
      </c>
      <c r="C138" s="37">
        <v>21</v>
      </c>
      <c r="D138" s="37">
        <v>722076.46</v>
      </c>
      <c r="E138" s="37">
        <v>19</v>
      </c>
      <c r="F138" s="37">
        <v>0</v>
      </c>
      <c r="G138" s="37">
        <v>0</v>
      </c>
      <c r="H138" s="37">
        <v>3819857</v>
      </c>
      <c r="I138" s="37">
        <v>17</v>
      </c>
      <c r="J138" s="37">
        <v>930908</v>
      </c>
      <c r="K138" s="37">
        <v>15</v>
      </c>
      <c r="L138" s="37">
        <v>0</v>
      </c>
      <c r="M138" s="37">
        <v>0</v>
      </c>
      <c r="N138" s="37"/>
      <c r="O138" s="37"/>
      <c r="P138" s="37"/>
      <c r="Q138" s="37"/>
    </row>
    <row r="139" spans="1:17" ht="15">
      <c r="A139" s="37" t="s">
        <v>205</v>
      </c>
      <c r="B139" s="37">
        <v>25568986.62</v>
      </c>
      <c r="C139" s="37">
        <v>91</v>
      </c>
      <c r="D139" s="37">
        <v>10737030.87</v>
      </c>
      <c r="E139" s="37">
        <v>85</v>
      </c>
      <c r="F139" s="37">
        <v>138601.1666662</v>
      </c>
      <c r="G139" s="37">
        <v>16</v>
      </c>
      <c r="H139" s="37">
        <v>28571737.08</v>
      </c>
      <c r="I139" s="37">
        <v>93</v>
      </c>
      <c r="J139" s="37">
        <v>11062188.94</v>
      </c>
      <c r="K139" s="37">
        <v>87</v>
      </c>
      <c r="L139" s="37">
        <v>252033.3333329</v>
      </c>
      <c r="M139" s="37">
        <v>14</v>
      </c>
      <c r="N139" s="37"/>
      <c r="O139" s="37"/>
      <c r="P139" s="37"/>
      <c r="Q139" s="37"/>
    </row>
    <row r="140" spans="1:17" ht="15">
      <c r="A140" s="37" t="s">
        <v>206</v>
      </c>
      <c r="B140" s="37">
        <v>2120459.78</v>
      </c>
      <c r="C140" s="37">
        <v>21</v>
      </c>
      <c r="D140" s="37">
        <v>595498.71</v>
      </c>
      <c r="E140" s="37">
        <v>18</v>
      </c>
      <c r="F140" s="37">
        <v>0</v>
      </c>
      <c r="G140" s="37">
        <v>0</v>
      </c>
      <c r="H140" s="37">
        <v>2014542.44</v>
      </c>
      <c r="I140" s="37">
        <v>17</v>
      </c>
      <c r="J140" s="37">
        <v>496620.72</v>
      </c>
      <c r="K140" s="37">
        <v>15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207</v>
      </c>
      <c r="B141" s="37">
        <v>816880.34</v>
      </c>
      <c r="C141" s="37">
        <v>11</v>
      </c>
      <c r="D141" s="37">
        <v>229027.94</v>
      </c>
      <c r="E141" s="37">
        <v>10</v>
      </c>
      <c r="F141" s="37">
        <v>0</v>
      </c>
      <c r="G141" s="37">
        <v>0</v>
      </c>
      <c r="H141" s="37">
        <v>776784.94</v>
      </c>
      <c r="I141" s="37">
        <v>14</v>
      </c>
      <c r="J141" s="37">
        <v>273656.94</v>
      </c>
      <c r="K141" s="37">
        <v>12</v>
      </c>
      <c r="L141" s="37">
        <v>0</v>
      </c>
      <c r="M141" s="37">
        <v>0</v>
      </c>
      <c r="N141" s="37"/>
      <c r="O141" s="37"/>
      <c r="P141" s="37"/>
      <c r="Q141" s="37"/>
    </row>
    <row r="142" spans="1:17" ht="15">
      <c r="A142" s="37" t="s">
        <v>208</v>
      </c>
      <c r="B142" s="37">
        <v>6771637.86</v>
      </c>
      <c r="C142" s="37">
        <v>37</v>
      </c>
      <c r="D142" s="37">
        <v>4087961.33</v>
      </c>
      <c r="E142" s="37">
        <v>30</v>
      </c>
      <c r="F142" s="37">
        <v>0</v>
      </c>
      <c r="G142" s="37">
        <v>0</v>
      </c>
      <c r="H142" s="37">
        <v>6093161.4</v>
      </c>
      <c r="I142" s="37">
        <v>36</v>
      </c>
      <c r="J142" s="37">
        <v>4181050.23</v>
      </c>
      <c r="K142" s="37">
        <v>30</v>
      </c>
      <c r="L142" s="37">
        <v>0</v>
      </c>
      <c r="M142" s="37">
        <v>0</v>
      </c>
      <c r="N142" s="37"/>
      <c r="O142" s="37"/>
      <c r="P142" s="37"/>
      <c r="Q142" s="37"/>
    </row>
    <row r="143" spans="1:17" ht="15">
      <c r="A143" s="37" t="s">
        <v>209</v>
      </c>
      <c r="B143" s="37">
        <v>29894984.48</v>
      </c>
      <c r="C143" s="37">
        <v>119</v>
      </c>
      <c r="D143" s="37">
        <v>9683926.99</v>
      </c>
      <c r="E143" s="37">
        <v>110</v>
      </c>
      <c r="F143" s="37">
        <v>435532.6666661</v>
      </c>
      <c r="G143" s="37">
        <v>24</v>
      </c>
      <c r="H143" s="37">
        <v>31021031.79</v>
      </c>
      <c r="I143" s="37">
        <v>115</v>
      </c>
      <c r="J143" s="37">
        <v>8768680.36</v>
      </c>
      <c r="K143" s="37">
        <v>104</v>
      </c>
      <c r="L143" s="37">
        <v>1655783.3333328</v>
      </c>
      <c r="M143" s="37">
        <v>23</v>
      </c>
      <c r="N143" s="37"/>
      <c r="O143" s="37"/>
      <c r="P143" s="37"/>
      <c r="Q143" s="37"/>
    </row>
    <row r="144" spans="1:17" ht="15">
      <c r="A144" s="37" t="s">
        <v>210</v>
      </c>
      <c r="B144" s="37">
        <v>1727552.01</v>
      </c>
      <c r="C144" s="37">
        <v>19</v>
      </c>
      <c r="D144" s="37">
        <v>597235.49</v>
      </c>
      <c r="E144" s="37">
        <v>15</v>
      </c>
      <c r="F144" s="37">
        <v>0</v>
      </c>
      <c r="G144" s="37">
        <v>0</v>
      </c>
      <c r="H144" s="37">
        <v>1540795.4</v>
      </c>
      <c r="I144" s="37">
        <v>16</v>
      </c>
      <c r="J144" s="37">
        <v>735027.9</v>
      </c>
      <c r="K144" s="37">
        <v>14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211</v>
      </c>
      <c r="B145" s="37">
        <v>4615645.46</v>
      </c>
      <c r="C145" s="37">
        <v>34</v>
      </c>
      <c r="D145" s="37">
        <v>1229318.29</v>
      </c>
      <c r="E145" s="37">
        <v>30</v>
      </c>
      <c r="F145" s="37">
        <v>241498.9999998</v>
      </c>
      <c r="G145" s="37">
        <v>10</v>
      </c>
      <c r="H145" s="37">
        <v>4621107.36</v>
      </c>
      <c r="I145" s="37">
        <v>39</v>
      </c>
      <c r="J145" s="37">
        <v>1084193.32</v>
      </c>
      <c r="K145" s="37">
        <v>32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212</v>
      </c>
      <c r="B146" s="37">
        <v>1584680.33</v>
      </c>
      <c r="C146" s="37">
        <v>10</v>
      </c>
      <c r="D146" s="37">
        <v>0</v>
      </c>
      <c r="E146" s="37">
        <v>0</v>
      </c>
      <c r="F146" s="37">
        <v>0</v>
      </c>
      <c r="G146" s="37">
        <v>0</v>
      </c>
      <c r="H146" s="37">
        <v>1770461.69</v>
      </c>
      <c r="I146" s="37">
        <v>11</v>
      </c>
      <c r="J146" s="37">
        <v>0</v>
      </c>
      <c r="K146" s="37">
        <v>0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213</v>
      </c>
      <c r="B147" s="37">
        <v>14806354.49</v>
      </c>
      <c r="C147" s="37">
        <v>34</v>
      </c>
      <c r="D147" s="37">
        <v>2736716.34</v>
      </c>
      <c r="E147" s="37">
        <v>31</v>
      </c>
      <c r="F147" s="37">
        <v>0</v>
      </c>
      <c r="G147" s="37">
        <v>0</v>
      </c>
      <c r="H147" s="37">
        <v>15406421.9</v>
      </c>
      <c r="I147" s="37">
        <v>38</v>
      </c>
      <c r="J147" s="37">
        <v>2465879.65</v>
      </c>
      <c r="K147" s="37">
        <v>37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214</v>
      </c>
      <c r="B148" s="37">
        <v>2984054.61</v>
      </c>
      <c r="C148" s="37">
        <v>15</v>
      </c>
      <c r="D148" s="37">
        <v>267052.69</v>
      </c>
      <c r="E148" s="37">
        <v>11</v>
      </c>
      <c r="F148" s="37">
        <v>0</v>
      </c>
      <c r="G148" s="37">
        <v>0</v>
      </c>
      <c r="H148" s="37">
        <v>2999102.71</v>
      </c>
      <c r="I148" s="37">
        <v>15</v>
      </c>
      <c r="J148" s="37">
        <v>170258.25</v>
      </c>
      <c r="K148" s="37">
        <v>13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215</v>
      </c>
      <c r="B149" s="37">
        <v>6274057.78</v>
      </c>
      <c r="C149" s="37">
        <v>29</v>
      </c>
      <c r="D149" s="37">
        <v>1637225.19</v>
      </c>
      <c r="E149" s="37">
        <v>25</v>
      </c>
      <c r="F149" s="37">
        <v>74397.1666662</v>
      </c>
      <c r="G149" s="37">
        <v>12</v>
      </c>
      <c r="H149" s="37">
        <v>6760667.86</v>
      </c>
      <c r="I149" s="37">
        <v>28</v>
      </c>
      <c r="J149" s="37">
        <v>1638661.01</v>
      </c>
      <c r="K149" s="37">
        <v>26</v>
      </c>
      <c r="L149" s="37">
        <v>104083.333333</v>
      </c>
      <c r="M149" s="37">
        <v>13</v>
      </c>
      <c r="N149" s="37"/>
      <c r="O149" s="37"/>
      <c r="P149" s="37"/>
      <c r="Q149" s="37"/>
    </row>
    <row r="150" spans="1:17" ht="15">
      <c r="A150" s="37" t="s">
        <v>216</v>
      </c>
      <c r="B150" s="37">
        <v>1350065.21</v>
      </c>
      <c r="C150" s="37">
        <v>28</v>
      </c>
      <c r="D150" s="37">
        <v>448565.63</v>
      </c>
      <c r="E150" s="37">
        <v>26</v>
      </c>
      <c r="F150" s="37">
        <v>41077.3333333</v>
      </c>
      <c r="G150" s="37">
        <v>10</v>
      </c>
      <c r="H150" s="37">
        <v>2605810.01</v>
      </c>
      <c r="I150" s="37">
        <v>28</v>
      </c>
      <c r="J150" s="37">
        <v>491756.78</v>
      </c>
      <c r="K150" s="37">
        <v>26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217</v>
      </c>
      <c r="B151" s="37">
        <v>4219512.66</v>
      </c>
      <c r="C151" s="37">
        <v>23</v>
      </c>
      <c r="D151" s="37">
        <v>1501826.83</v>
      </c>
      <c r="E151" s="37">
        <v>21</v>
      </c>
      <c r="F151" s="37">
        <v>0</v>
      </c>
      <c r="G151" s="37">
        <v>0</v>
      </c>
      <c r="H151" s="37">
        <v>3661223.37</v>
      </c>
      <c r="I151" s="37">
        <v>31</v>
      </c>
      <c r="J151" s="37">
        <v>1124588.32</v>
      </c>
      <c r="K151" s="37">
        <v>29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218</v>
      </c>
      <c r="B152" s="37">
        <v>333330031.44</v>
      </c>
      <c r="C152" s="37">
        <v>345</v>
      </c>
      <c r="D152" s="37">
        <v>98324086.72</v>
      </c>
      <c r="E152" s="37">
        <v>312</v>
      </c>
      <c r="F152" s="37">
        <v>4676783.9999958</v>
      </c>
      <c r="G152" s="37">
        <v>135</v>
      </c>
      <c r="H152" s="37">
        <v>334549193.24</v>
      </c>
      <c r="I152" s="37">
        <v>351</v>
      </c>
      <c r="J152" s="37">
        <v>99943987.81</v>
      </c>
      <c r="K152" s="37">
        <v>313</v>
      </c>
      <c r="L152" s="37">
        <v>5112366.9999958</v>
      </c>
      <c r="M152" s="37">
        <v>137</v>
      </c>
      <c r="N152" s="37"/>
      <c r="O152" s="37"/>
      <c r="P152" s="37"/>
      <c r="Q152" s="37"/>
    </row>
    <row r="153" spans="1:17" ht="15">
      <c r="A153" s="37" t="s">
        <v>219</v>
      </c>
      <c r="B153" s="37">
        <v>14084216.4</v>
      </c>
      <c r="C153" s="37">
        <v>56</v>
      </c>
      <c r="D153" s="37">
        <v>7481488.08</v>
      </c>
      <c r="E153" s="37">
        <v>53</v>
      </c>
      <c r="F153" s="37">
        <v>11639.4999996</v>
      </c>
      <c r="G153" s="37">
        <v>10</v>
      </c>
      <c r="H153" s="37">
        <v>14018015.58</v>
      </c>
      <c r="I153" s="37">
        <v>59</v>
      </c>
      <c r="J153" s="37">
        <v>6776649.39</v>
      </c>
      <c r="K153" s="37">
        <v>53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220</v>
      </c>
      <c r="B154" s="37">
        <v>10859787.6</v>
      </c>
      <c r="C154" s="37">
        <v>54</v>
      </c>
      <c r="D154" s="37">
        <v>2816170.67</v>
      </c>
      <c r="E154" s="37">
        <v>49</v>
      </c>
      <c r="F154" s="37">
        <v>205675.166666</v>
      </c>
      <c r="G154" s="37">
        <v>22</v>
      </c>
      <c r="H154" s="37">
        <v>9165785.12</v>
      </c>
      <c r="I154" s="37">
        <v>53</v>
      </c>
      <c r="J154" s="37">
        <v>2749335.32</v>
      </c>
      <c r="K154" s="37">
        <v>48</v>
      </c>
      <c r="L154" s="37">
        <v>99719.6666659</v>
      </c>
      <c r="M154" s="37">
        <v>19</v>
      </c>
      <c r="N154" s="37"/>
      <c r="O154" s="37"/>
      <c r="P154" s="37"/>
      <c r="Q154" s="37"/>
    </row>
    <row r="155" spans="1:17" ht="15">
      <c r="A155" s="37" t="s">
        <v>221</v>
      </c>
      <c r="B155" s="37">
        <v>1593615.18</v>
      </c>
      <c r="C155" s="37">
        <v>13</v>
      </c>
      <c r="D155" s="37">
        <v>970851.67</v>
      </c>
      <c r="E155" s="37">
        <v>11</v>
      </c>
      <c r="F155" s="37">
        <v>0</v>
      </c>
      <c r="G155" s="37">
        <v>0</v>
      </c>
      <c r="H155" s="37">
        <v>1786250.68</v>
      </c>
      <c r="I155" s="37">
        <v>14</v>
      </c>
      <c r="J155" s="37">
        <v>1006262.98</v>
      </c>
      <c r="K155" s="37">
        <v>13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222</v>
      </c>
      <c r="B156" s="37">
        <v>76527203.49</v>
      </c>
      <c r="C156" s="37">
        <v>70</v>
      </c>
      <c r="D156" s="37">
        <v>4441693.1</v>
      </c>
      <c r="E156" s="37">
        <v>60</v>
      </c>
      <c r="F156" s="37">
        <v>704076.8333328</v>
      </c>
      <c r="G156" s="37">
        <v>18</v>
      </c>
      <c r="H156" s="37">
        <v>45058256.14</v>
      </c>
      <c r="I156" s="37">
        <v>80</v>
      </c>
      <c r="J156" s="37">
        <v>4439446.4</v>
      </c>
      <c r="K156" s="37">
        <v>69</v>
      </c>
      <c r="L156" s="37">
        <v>5642299.9999995</v>
      </c>
      <c r="M156" s="37">
        <v>20</v>
      </c>
      <c r="N156" s="37"/>
      <c r="O156" s="37"/>
      <c r="P156" s="37"/>
      <c r="Q156" s="37"/>
    </row>
    <row r="157" spans="1:17" ht="15">
      <c r="A157" s="37" t="s">
        <v>223</v>
      </c>
      <c r="B157" s="37">
        <v>1589165.93</v>
      </c>
      <c r="C157" s="37">
        <v>20</v>
      </c>
      <c r="D157" s="37">
        <v>537436.84</v>
      </c>
      <c r="E157" s="37">
        <v>18</v>
      </c>
      <c r="F157" s="37">
        <v>0</v>
      </c>
      <c r="G157" s="37">
        <v>0</v>
      </c>
      <c r="H157" s="37">
        <v>1551158.11</v>
      </c>
      <c r="I157" s="37">
        <v>21</v>
      </c>
      <c r="J157" s="37">
        <v>533077.11</v>
      </c>
      <c r="K157" s="37">
        <v>19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224</v>
      </c>
      <c r="B158" s="37">
        <v>15994998.3</v>
      </c>
      <c r="C158" s="37">
        <v>105</v>
      </c>
      <c r="D158" s="37">
        <v>4683149.99</v>
      </c>
      <c r="E158" s="37">
        <v>98</v>
      </c>
      <c r="F158" s="37">
        <v>327470.9999994</v>
      </c>
      <c r="G158" s="37">
        <v>25</v>
      </c>
      <c r="H158" s="37">
        <v>16596730.17</v>
      </c>
      <c r="I158" s="37">
        <v>106</v>
      </c>
      <c r="J158" s="37">
        <v>4236334.61</v>
      </c>
      <c r="K158" s="37">
        <v>99</v>
      </c>
      <c r="L158" s="37">
        <v>251034.999999</v>
      </c>
      <c r="M158" s="37">
        <v>28</v>
      </c>
      <c r="N158" s="37"/>
      <c r="O158" s="37"/>
      <c r="P158" s="37"/>
      <c r="Q158" s="37"/>
    </row>
    <row r="159" spans="1:17" ht="15">
      <c r="A159" s="37" t="s">
        <v>225</v>
      </c>
      <c r="B159" s="37">
        <v>600331.16</v>
      </c>
      <c r="C159" s="37">
        <v>11</v>
      </c>
      <c r="D159" s="37">
        <v>293038.88</v>
      </c>
      <c r="E159" s="37">
        <v>10</v>
      </c>
      <c r="F159" s="37">
        <v>0</v>
      </c>
      <c r="G159" s="37">
        <v>0</v>
      </c>
      <c r="H159" s="37">
        <v>658377</v>
      </c>
      <c r="I159" s="37">
        <v>11</v>
      </c>
      <c r="J159" s="37">
        <v>0</v>
      </c>
      <c r="K159" s="37">
        <v>0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53</v>
      </c>
      <c r="B2" s="42">
        <v>213004626.48</v>
      </c>
      <c r="C2" s="38">
        <v>575</v>
      </c>
      <c r="D2" s="42">
        <v>48144144.26</v>
      </c>
      <c r="E2" s="38">
        <v>529</v>
      </c>
      <c r="F2" s="42">
        <v>2006311.666663</v>
      </c>
      <c r="G2" s="38">
        <v>110</v>
      </c>
      <c r="H2" s="42">
        <v>231738606.49</v>
      </c>
      <c r="I2" s="38">
        <v>578</v>
      </c>
      <c r="J2" s="42">
        <v>44286219.18</v>
      </c>
      <c r="K2" s="38">
        <v>534</v>
      </c>
      <c r="L2" s="42">
        <v>2180528.6666633</v>
      </c>
      <c r="M2" s="39">
        <v>125</v>
      </c>
      <c r="N2" s="37"/>
    </row>
    <row r="3" spans="1:14" ht="15">
      <c r="A3" s="37" t="s">
        <v>54</v>
      </c>
      <c r="B3" s="42">
        <v>257432112.84</v>
      </c>
      <c r="C3" s="38">
        <v>654</v>
      </c>
      <c r="D3" s="42">
        <v>64866881.78</v>
      </c>
      <c r="E3" s="38">
        <v>598</v>
      </c>
      <c r="F3" s="42">
        <v>2107583.4999958</v>
      </c>
      <c r="G3" s="38">
        <v>158</v>
      </c>
      <c r="H3" s="42">
        <v>282175286.58</v>
      </c>
      <c r="I3" s="38">
        <v>683</v>
      </c>
      <c r="J3" s="42">
        <v>65846075.04</v>
      </c>
      <c r="K3" s="38">
        <v>620</v>
      </c>
      <c r="L3" s="42">
        <v>2657318.8333279</v>
      </c>
      <c r="M3" s="39">
        <v>173</v>
      </c>
      <c r="N3" s="37"/>
    </row>
    <row r="4" spans="1:14" ht="15">
      <c r="A4" s="37" t="s">
        <v>55</v>
      </c>
      <c r="B4" s="42">
        <v>141646776.02</v>
      </c>
      <c r="C4" s="38">
        <v>486</v>
      </c>
      <c r="D4" s="42">
        <v>37716092.93</v>
      </c>
      <c r="E4" s="38">
        <v>442</v>
      </c>
      <c r="F4" s="42">
        <v>1265697.1666631</v>
      </c>
      <c r="G4" s="38">
        <v>121</v>
      </c>
      <c r="H4" s="42">
        <v>143213682.06</v>
      </c>
      <c r="I4" s="38">
        <v>501</v>
      </c>
      <c r="J4" s="42">
        <v>36806346.89</v>
      </c>
      <c r="K4" s="38">
        <v>452</v>
      </c>
      <c r="L4" s="42">
        <v>1378765.8333294</v>
      </c>
      <c r="M4" s="39">
        <v>121</v>
      </c>
      <c r="N4" s="37"/>
    </row>
    <row r="5" spans="1:14" ht="15">
      <c r="A5" s="37" t="s">
        <v>56</v>
      </c>
      <c r="B5" s="42">
        <v>1733922976.15</v>
      </c>
      <c r="C5" s="43">
        <v>2446</v>
      </c>
      <c r="D5" s="42">
        <v>408170316.79</v>
      </c>
      <c r="E5" s="43">
        <v>2193</v>
      </c>
      <c r="F5" s="42">
        <v>19554203.1666439</v>
      </c>
      <c r="G5" s="38">
        <v>737</v>
      </c>
      <c r="H5" s="42">
        <v>1761778847.96</v>
      </c>
      <c r="I5" s="43">
        <v>2491</v>
      </c>
      <c r="J5" s="42">
        <v>405406209.23</v>
      </c>
      <c r="K5" s="43">
        <v>2205</v>
      </c>
      <c r="L5" s="42">
        <v>26645722.1666422</v>
      </c>
      <c r="M5" s="39">
        <v>761</v>
      </c>
      <c r="N5" s="37"/>
    </row>
    <row r="6" spans="1:14" ht="15">
      <c r="A6" s="37" t="s">
        <v>57</v>
      </c>
      <c r="B6" s="42">
        <v>4064733.33</v>
      </c>
      <c r="C6" s="38">
        <v>57</v>
      </c>
      <c r="D6" s="42">
        <v>1603021.82</v>
      </c>
      <c r="E6" s="38">
        <v>52</v>
      </c>
      <c r="F6" s="37">
        <v>9761.9999998</v>
      </c>
      <c r="G6" s="38">
        <v>11</v>
      </c>
      <c r="H6" s="42">
        <v>4056058.09</v>
      </c>
      <c r="I6" s="38">
        <v>62</v>
      </c>
      <c r="J6" s="42">
        <v>1668791.06</v>
      </c>
      <c r="K6" s="38">
        <v>56</v>
      </c>
      <c r="L6" s="37">
        <v>57948.9999996</v>
      </c>
      <c r="M6" s="39">
        <v>12</v>
      </c>
      <c r="N6" s="37"/>
    </row>
    <row r="7" spans="1:14" ht="15">
      <c r="A7" s="37" t="s">
        <v>58</v>
      </c>
      <c r="B7" s="42">
        <v>345366724.8</v>
      </c>
      <c r="C7" s="38">
        <v>542</v>
      </c>
      <c r="D7" s="42">
        <v>65310797.27</v>
      </c>
      <c r="E7" s="38">
        <v>508</v>
      </c>
      <c r="F7" s="42">
        <v>1745990.4999954</v>
      </c>
      <c r="G7" s="38">
        <v>132</v>
      </c>
      <c r="H7" s="42">
        <v>358203019.19</v>
      </c>
      <c r="I7" s="38">
        <v>555</v>
      </c>
      <c r="J7" s="42">
        <v>59731664.07</v>
      </c>
      <c r="K7" s="38">
        <v>503</v>
      </c>
      <c r="L7" s="42">
        <v>1647178.3333293</v>
      </c>
      <c r="M7" s="39">
        <v>122</v>
      </c>
      <c r="N7" s="37"/>
    </row>
    <row r="8" spans="1:14" ht="15">
      <c r="A8" s="37" t="s">
        <v>59</v>
      </c>
      <c r="B8" s="42">
        <v>11929139.76</v>
      </c>
      <c r="C8" s="38">
        <v>94</v>
      </c>
      <c r="D8" s="42">
        <v>3899716.3</v>
      </c>
      <c r="E8" s="38">
        <v>87</v>
      </c>
      <c r="F8" s="37">
        <v>46653.8333331</v>
      </c>
      <c r="G8" s="38">
        <v>11</v>
      </c>
      <c r="H8" s="42">
        <v>12709781.85</v>
      </c>
      <c r="I8" s="38">
        <v>101</v>
      </c>
      <c r="J8" s="42">
        <v>4172458.28</v>
      </c>
      <c r="K8" s="38">
        <v>91</v>
      </c>
      <c r="L8" s="37">
        <v>12683.3333329</v>
      </c>
      <c r="M8" s="39">
        <v>14</v>
      </c>
      <c r="N8" s="37"/>
    </row>
    <row r="9" spans="1:14" ht="15">
      <c r="A9" s="37" t="s">
        <v>60</v>
      </c>
      <c r="B9" s="42">
        <v>138312001.77</v>
      </c>
      <c r="C9" s="38">
        <v>455</v>
      </c>
      <c r="D9" s="42">
        <v>45979171.79</v>
      </c>
      <c r="E9" s="38">
        <v>429</v>
      </c>
      <c r="F9" s="42">
        <v>2821898.8333295</v>
      </c>
      <c r="G9" s="38">
        <v>116</v>
      </c>
      <c r="H9" s="42">
        <v>156446503.54</v>
      </c>
      <c r="I9" s="38">
        <v>474</v>
      </c>
      <c r="J9" s="42">
        <v>44302493.75</v>
      </c>
      <c r="K9" s="38">
        <v>440</v>
      </c>
      <c r="L9" s="42">
        <v>2757745.3333289</v>
      </c>
      <c r="M9" s="39">
        <v>124</v>
      </c>
      <c r="N9" s="37"/>
    </row>
    <row r="10" spans="1:14" ht="15">
      <c r="A10" s="37" t="s">
        <v>61</v>
      </c>
      <c r="B10" s="42">
        <v>103729949.84</v>
      </c>
      <c r="C10" s="38">
        <v>341</v>
      </c>
      <c r="D10" s="42">
        <v>19074731.12</v>
      </c>
      <c r="E10" s="38">
        <v>299</v>
      </c>
      <c r="F10" s="42">
        <v>670251.9999964</v>
      </c>
      <c r="G10" s="38">
        <v>108</v>
      </c>
      <c r="H10" s="42">
        <v>115443680.12</v>
      </c>
      <c r="I10" s="38">
        <v>385</v>
      </c>
      <c r="J10" s="42">
        <v>18813716.47</v>
      </c>
      <c r="K10" s="38">
        <v>338</v>
      </c>
      <c r="L10" s="42">
        <v>732488.4999958</v>
      </c>
      <c r="M10" s="39">
        <v>114</v>
      </c>
      <c r="N10" s="37"/>
    </row>
    <row r="11" spans="1:14" ht="15">
      <c r="A11" s="37" t="s">
        <v>62</v>
      </c>
      <c r="B11" s="42">
        <v>188131076.2</v>
      </c>
      <c r="C11" s="38">
        <v>471</v>
      </c>
      <c r="D11" s="42">
        <v>40239477.15</v>
      </c>
      <c r="E11" s="38">
        <v>428</v>
      </c>
      <c r="F11" s="42">
        <v>1342719.9999957</v>
      </c>
      <c r="G11" s="38">
        <v>153</v>
      </c>
      <c r="H11" s="42">
        <v>182170494.36</v>
      </c>
      <c r="I11" s="38">
        <v>471</v>
      </c>
      <c r="J11" s="42">
        <v>39814968.07</v>
      </c>
      <c r="K11" s="38">
        <v>423</v>
      </c>
      <c r="L11" s="42">
        <v>1404850.499995</v>
      </c>
      <c r="M11" s="39">
        <v>154</v>
      </c>
      <c r="N11" s="37"/>
    </row>
    <row r="12" spans="1:14" ht="15">
      <c r="A12" s="37" t="s">
        <v>63</v>
      </c>
      <c r="B12" s="42">
        <v>1850574353.48</v>
      </c>
      <c r="C12" s="38">
        <v>4400</v>
      </c>
      <c r="D12" s="42">
        <v>346341434.15</v>
      </c>
      <c r="E12" s="38">
        <v>3594</v>
      </c>
      <c r="F12" s="42">
        <v>13045528.9999859</v>
      </c>
      <c r="G12" s="38">
        <v>468</v>
      </c>
      <c r="H12" s="42">
        <v>1804746266.51</v>
      </c>
      <c r="I12" s="38">
        <v>4217</v>
      </c>
      <c r="J12" s="42">
        <v>348969591.69</v>
      </c>
      <c r="K12" s="38">
        <v>3489</v>
      </c>
      <c r="L12" s="42">
        <v>15102308.9999849</v>
      </c>
      <c r="M12" s="39">
        <v>456</v>
      </c>
      <c r="N12" s="37"/>
    </row>
    <row r="13" spans="1:14" ht="15">
      <c r="A13" s="37" t="s">
        <v>64</v>
      </c>
      <c r="B13" s="42">
        <v>359836828.12</v>
      </c>
      <c r="C13" s="38">
        <v>976</v>
      </c>
      <c r="D13" s="42">
        <v>107738335.13</v>
      </c>
      <c r="E13" s="38">
        <v>922</v>
      </c>
      <c r="F13" s="42">
        <v>4983583.333326</v>
      </c>
      <c r="G13" s="38">
        <v>220</v>
      </c>
      <c r="H13" s="42">
        <v>347924247.51</v>
      </c>
      <c r="I13" s="38">
        <v>1006</v>
      </c>
      <c r="J13" s="42">
        <v>104952552.14</v>
      </c>
      <c r="K13" s="38">
        <v>935</v>
      </c>
      <c r="L13" s="42">
        <v>4487270.8333255</v>
      </c>
      <c r="M13" s="39">
        <v>224</v>
      </c>
      <c r="N13" s="37"/>
    </row>
    <row r="14" spans="1:14" ht="15">
      <c r="A14" s="37" t="s">
        <v>65</v>
      </c>
      <c r="B14" s="42">
        <v>424217524.43</v>
      </c>
      <c r="C14" s="38">
        <v>1030</v>
      </c>
      <c r="D14" s="42">
        <v>102620691.19</v>
      </c>
      <c r="E14" s="38">
        <v>938</v>
      </c>
      <c r="F14" s="42">
        <v>3680063.1666593</v>
      </c>
      <c r="G14" s="38">
        <v>238</v>
      </c>
      <c r="H14" s="42">
        <v>587755307.06</v>
      </c>
      <c r="I14" s="38">
        <v>1037</v>
      </c>
      <c r="J14" s="42">
        <v>100880250.62</v>
      </c>
      <c r="K14" s="38">
        <v>934</v>
      </c>
      <c r="L14" s="42">
        <v>6934524.6666587</v>
      </c>
      <c r="M14" s="39">
        <v>257</v>
      </c>
      <c r="N14" s="37"/>
    </row>
    <row r="15" spans="1:14" ht="15">
      <c r="A15" s="37" t="s">
        <v>66</v>
      </c>
      <c r="B15" s="42">
        <v>242298675.89</v>
      </c>
      <c r="C15" s="38">
        <v>788</v>
      </c>
      <c r="D15" s="42">
        <v>54855856.15</v>
      </c>
      <c r="E15" s="38">
        <v>718</v>
      </c>
      <c r="F15" s="42">
        <v>3166547.6666613</v>
      </c>
      <c r="G15" s="38">
        <v>190</v>
      </c>
      <c r="H15" s="42">
        <v>274811776.1</v>
      </c>
      <c r="I15" s="38">
        <v>812</v>
      </c>
      <c r="J15" s="42">
        <v>56370557.29</v>
      </c>
      <c r="K15" s="38">
        <v>730</v>
      </c>
      <c r="L15" s="42">
        <v>4081253.1666592</v>
      </c>
      <c r="M15" s="39">
        <v>200</v>
      </c>
      <c r="N15" s="37"/>
    </row>
    <row r="16" spans="1:14" ht="15">
      <c r="A16" s="37" t="s">
        <v>67</v>
      </c>
      <c r="B16" s="37">
        <v>249927989.51</v>
      </c>
      <c r="C16" s="38">
        <v>908</v>
      </c>
      <c r="D16" s="37">
        <v>65847467</v>
      </c>
      <c r="E16" s="38">
        <v>832</v>
      </c>
      <c r="F16" s="37">
        <v>3729997.9999931</v>
      </c>
      <c r="G16" s="38">
        <v>270</v>
      </c>
      <c r="H16" s="37">
        <v>234394141.74</v>
      </c>
      <c r="I16" s="38">
        <v>935</v>
      </c>
      <c r="J16" s="37">
        <v>64720679.15</v>
      </c>
      <c r="K16" s="38">
        <v>842</v>
      </c>
      <c r="L16" s="37">
        <v>7123690.3333248</v>
      </c>
      <c r="M16" s="39">
        <v>286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2016-11-10T15:21:22Z</dcterms:modified>
  <cp:category/>
  <cp:version/>
  <cp:contentType/>
  <cp:contentStatus/>
</cp:coreProperties>
</file>