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<sst xmlns="http://schemas.openxmlformats.org/spreadsheetml/2006/main" count="204" uniqueCount="167">
  <si>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</si>
  <si>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</si>
  <si>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</si>
  <si>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</si>
  <si>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</si>
  <si>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</si>
  <si>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</si>
  <si>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</si>
  <si>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</si>
  <si>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</si>
  <si>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</si>
  <si>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</si>
  <si>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</si>
  <si>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</si>
  <si>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</si>
  <si>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</si>
  <si>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</si>
  <si>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</si>
  <si>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</si>
  <si>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</si>
  <si>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</si>
  <si>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</si>
  <si>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</si>
  <si>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</si>
  <si>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</si>
  <si>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</si>
  <si>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</si>
  <si>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</si>
  <si>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</si>
  <si>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</si>
  <si>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</si>
  <si>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</si>
  <si>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</si>
  <si>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</si>
  <si>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</si>
  <si>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</si>
  <si>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</si>
  <si>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</si>
  <si>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</si>
  <si>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</si>
  <si>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</si>
  <si>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</si>
  <si>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</si>
  <si>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</si>
  <si>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</si>
  <si>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</si>
  <si>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</si>
  <si>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</si>
  <si>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</si>
  <si>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</si>
  <si>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</si>
  <si>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</si>
  <si>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</si>
  <si>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</si>
  <si>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</si>
  <si>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</si>
  <si>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</si>
  <si>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</si>
  <si>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</si>
  <si>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</si>
  <si>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</si>
  <si>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</si>
  <si>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</si>
  <si>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</si>
  <si>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</si>
  <si>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</si>
  <si>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</si>
  <si>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</si>
  <si>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</si>
  <si>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</si>
  <si>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</si>
  <si>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</si>
  <si>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</si>
  <si>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</si>
  <si>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</si>
  <si>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</si>
  <si>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</si>
  <si>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</si>
  <si>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</si>
  <si>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</si>
  <si>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</si>
  <si>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</si>
  <si>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</si>
  <si>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</si>
  <si>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</si>
  <si>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</si>
  <si>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</si>
  <si>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</si>
  <si>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</si>
  <si>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</si>
  <si>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</si>
  <si>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</si>
  <si>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</si>
  <si>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</si>
  <si>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</si>
  <si>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</si>
  <si>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</si>
  <si>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</si>
  <si>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</si>
  <si>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</si>
  <si>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</si>
  <si>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</si>
  <si>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</si>
  <si>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</si>
  <si>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</si>
  <si>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</si>
  <si>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</si>
  <si>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</si>
  <si>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</si>
  <si>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</si>
  <si>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</si>
  <si>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</si>
  <si>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</si>
  <si>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</si>
  <si>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</si>
  <si>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</si>
  <si>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</si>
  <si>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</si>
  <si>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</si>
  <si>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</si>
  <si>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</si>
  <si>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</si>
  <si>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</si>
  <si>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</si>
  <si>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</si>
  <si>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</si>
  <si>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</si>
  <si>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</si>
  <si>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</si>
  <si>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ALBURGH</t>
  </si>
  <si>
    <t>ARLINGTON</t>
  </si>
  <si>
    <t>BARRE TOWN</t>
  </si>
  <si>
    <t>BERLIN</t>
  </si>
  <si>
    <t>BRIDGEWATER</t>
  </si>
  <si>
    <t>BRIGHTON</t>
  </si>
  <si>
    <t>CHARLOTTE</t>
  </si>
  <si>
    <t>CHELSEA</t>
  </si>
  <si>
    <t>CLARENDON</t>
  </si>
  <si>
    <t>CRAFTSBURY</t>
  </si>
  <si>
    <t>DANVILLE</t>
  </si>
  <si>
    <t>EAST MONTPELIER</t>
  </si>
  <si>
    <t>FAIRFAX</t>
  </si>
  <si>
    <t>FAIRLEE</t>
  </si>
  <si>
    <t>GEORGIA</t>
  </si>
  <si>
    <t>HARTLAND</t>
  </si>
  <si>
    <t>HIGHGATE</t>
  </si>
  <si>
    <t>HYDE PARK</t>
  </si>
  <si>
    <t>JAMAICA</t>
  </si>
  <si>
    <t>JERICHO</t>
  </si>
  <si>
    <t>NEW HAVEN</t>
  </si>
  <si>
    <t>NEWBURY</t>
  </si>
  <si>
    <t>NORWICH</t>
  </si>
  <si>
    <t>PITTSFORD</t>
  </si>
  <si>
    <t>POWNAL</t>
  </si>
  <si>
    <t>PUTNEY</t>
  </si>
  <si>
    <t>RICHFORD</t>
  </si>
  <si>
    <t>ROCHESTER</t>
  </si>
  <si>
    <t>RUTLAND TOWN</t>
  </si>
  <si>
    <t>SHAFTSBURY</t>
  </si>
  <si>
    <t>THETFORD</t>
  </si>
  <si>
    <t>TROY</t>
  </si>
  <si>
    <t>WALLINGFORD</t>
  </si>
  <si>
    <t>WEATHERSFIELD</t>
  </si>
  <si>
    <t>WESTMINSTER</t>
  </si>
  <si>
    <t>WHITINGHAM</t>
  </si>
  <si>
    <t>WILLIAMSTOWN</t>
  </si>
  <si>
    <t>WOLCOTT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</si>
</sst>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42705</v>
      </c>
      <c r="F7" s="3" t="s">
        <v>3</v>
      </c>
      <c r="G7" s="5">
        <v>42735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12/01/2016 - 12/31/2016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12/01/2015 - 12/31/2015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2184068014.7</v>
      </c>
      <c r="D6" s="46">
        <f>SUM(D7:D51)</f>
        <v>542893864.38</v>
      </c>
      <c r="E6" s="47">
        <f>SUM(E7:E51)</f>
        <v>31652588.833278097</v>
      </c>
      <c r="F6" s="45">
        <f>SUM(F7:F51)</f>
        <v>2102095912.91</v>
      </c>
      <c r="G6" s="46">
        <f>SUM(G7:G51)</f>
        <v>532829626.74999994</v>
      </c>
      <c r="H6" s="47">
        <f>SUM(H7:H51)</f>
        <v>22581062.499946002</v>
      </c>
      <c r="I6" s="20">
        <f>_xlfn.IFERROR((C6-F6)/F6,"")</f>
        <v>0.0389954146652248</v>
      </c>
      <c r="J6" s="20">
        <f>_xlfn.IFERROR((D6-G6)/G6,"")</f>
        <v>0.018888284593683316</v>
      </c>
      <c r="K6" s="20">
        <f>_xlfn.IFERROR((E6-H6)/H6,"")</f>
        <v>0.40173159847344597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58154327.14</v>
      </c>
      <c r="D7" s="53">
        <f>IF('County Data'!E2&gt;9,'County Data'!D2,"*")</f>
        <v>13951015.22</v>
      </c>
      <c r="E7" s="54">
        <f>IF('County Data'!G2&gt;9,'County Data'!F2,"*")</f>
        <v>638697.9999977</v>
      </c>
      <c r="F7" s="53">
        <f>IF('County Data'!I2&gt;9,'County Data'!H2,"*")</f>
        <v>65084211.59</v>
      </c>
      <c r="G7" s="53">
        <f>IF('County Data'!K2&gt;9,'County Data'!J2,"*")</f>
        <v>14978182.61</v>
      </c>
      <c r="H7" s="54">
        <f>IF('County Data'!M2&gt;9,'County Data'!L2,"*")</f>
        <v>767008.1666651</v>
      </c>
      <c r="I7" s="22">
        <f aca="true" t="shared" si="0" ref="I7:I50">_xlfn.IFERROR((C7-F7)/F7,"")</f>
        <v>-0.10647566100446947</v>
      </c>
      <c r="J7" s="22">
        <f aca="true" t="shared" si="1" ref="J7:J50">_xlfn.IFERROR((D7-G7)/G7,"")</f>
        <v>-0.06857757157495349</v>
      </c>
      <c r="K7" s="22">
        <f aca="true" t="shared" si="2" ref="K7:K50">_xlfn.IFERROR((E7-H7)/H7,"")</f>
        <v>-0.16728657170012157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106068726.21</v>
      </c>
      <c r="D8" s="53">
        <f>IF('County Data'!E3&gt;9,'County Data'!D3,"*")</f>
        <v>25282718.23</v>
      </c>
      <c r="E8" s="54">
        <f>IF('County Data'!G3&gt;9,'County Data'!F3,"*")</f>
        <v>752613.999997</v>
      </c>
      <c r="F8" s="53">
        <f>IF('County Data'!I3&gt;9,'County Data'!H3,"*")</f>
        <v>106112112.34</v>
      </c>
      <c r="G8" s="53">
        <f>IF('County Data'!K3&gt;9,'County Data'!J3,"*")</f>
        <v>25544662.1</v>
      </c>
      <c r="H8" s="54">
        <f>IF('County Data'!M3&gt;9,'County Data'!L3,"*")</f>
        <v>878356.4999966</v>
      </c>
      <c r="I8" s="22">
        <f t="shared" si="0"/>
        <v>-0.00040887066559370817</v>
      </c>
      <c r="J8" s="22">
        <f t="shared" si="1"/>
        <v>-0.010254348598332057</v>
      </c>
      <c r="K8" s="22">
        <f t="shared" si="2"/>
        <v>-0.14315656569978902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42737820.95</v>
      </c>
      <c r="D9" s="49">
        <f>IF('County Data'!E4&gt;9,'County Data'!D4,"*")</f>
        <v>12630179.7</v>
      </c>
      <c r="E9" s="50">
        <f>IF('County Data'!G4&gt;9,'County Data'!F4,"*")</f>
        <v>490555.3333309</v>
      </c>
      <c r="F9" s="51">
        <f>IF('County Data'!I4&gt;9,'County Data'!H4,"*")</f>
        <v>40147580.16</v>
      </c>
      <c r="G9" s="49">
        <f>IF('County Data'!K4&gt;9,'County Data'!J4,"*")</f>
        <v>12380424.38</v>
      </c>
      <c r="H9" s="50">
        <f>IF('County Data'!M4&gt;9,'County Data'!L4,"*")</f>
        <v>485032.4999977</v>
      </c>
      <c r="I9" s="9">
        <f t="shared" si="0"/>
        <v>0.06451798040323053</v>
      </c>
      <c r="J9" s="9">
        <f t="shared" si="1"/>
        <v>0.020173405396624895</v>
      </c>
      <c r="K9" s="9">
        <f t="shared" si="2"/>
        <v>0.011386522208772005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625967852.21</v>
      </c>
      <c r="D10" s="53">
        <f>IF('County Data'!E5&gt;9,'County Data'!D5,"*")</f>
        <v>157668067.4</v>
      </c>
      <c r="E10" s="54">
        <f>IF('County Data'!G5&gt;9,'County Data'!F5,"*")</f>
        <v>12710461.8333187</v>
      </c>
      <c r="F10" s="53">
        <f>IF('County Data'!I5&gt;9,'County Data'!H5,"*")</f>
        <v>620232526.44</v>
      </c>
      <c r="G10" s="53">
        <f>IF('County Data'!K5&gt;9,'County Data'!J5,"*")</f>
        <v>162981109.08</v>
      </c>
      <c r="H10" s="54">
        <f>IF('County Data'!M5&gt;9,'County Data'!L5,"*")</f>
        <v>6164933.9999853</v>
      </c>
      <c r="I10" s="22">
        <f t="shared" si="0"/>
        <v>0.009247057394618603</v>
      </c>
      <c r="J10" s="22">
        <f t="shared" si="1"/>
        <v>-0.03259912581274727</v>
      </c>
      <c r="K10" s="22">
        <f t="shared" si="2"/>
        <v>1.0617352648623661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975229.17</v>
      </c>
      <c r="D11" s="49">
        <f>IF('County Data'!E6&gt;9,'County Data'!D6,"*")</f>
        <v>448787.13</v>
      </c>
      <c r="E11" s="50" t="str">
        <f>IF('County Data'!G6&gt;9,'County Data'!F6,"*")</f>
        <v>*</v>
      </c>
      <c r="F11" s="51">
        <f>IF('County Data'!I6&gt;9,'County Data'!H6,"*")</f>
        <v>1018643.24</v>
      </c>
      <c r="G11" s="49">
        <f>IF('County Data'!K6&gt;9,'County Data'!J6,"*")</f>
        <v>422692.64</v>
      </c>
      <c r="H11" s="50" t="str">
        <f>IF('County Data'!M6&gt;9,'County Data'!L6,"*")</f>
        <v>*</v>
      </c>
      <c r="I11" s="9">
        <f t="shared" si="0"/>
        <v>-0.04261950435169034</v>
      </c>
      <c r="J11" s="9">
        <f t="shared" si="1"/>
        <v>0.06173395874600511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106874917.37</v>
      </c>
      <c r="D12" s="53">
        <f>IF('County Data'!E7&gt;9,'County Data'!D7,"*")</f>
        <v>18558768.41</v>
      </c>
      <c r="E12" s="54">
        <f>IF('County Data'!G7&gt;9,'County Data'!F7,"*")</f>
        <v>579944.4999976</v>
      </c>
      <c r="F12" s="53">
        <f>IF('County Data'!I7&gt;9,'County Data'!H7,"*")</f>
        <v>95913058.2</v>
      </c>
      <c r="G12" s="53">
        <f>IF('County Data'!K7&gt;9,'County Data'!J7,"*")</f>
        <v>17995371.27</v>
      </c>
      <c r="H12" s="54">
        <f>IF('County Data'!M7&gt;9,'County Data'!L7,"*")</f>
        <v>805248.3333313</v>
      </c>
      <c r="I12" s="22">
        <f t="shared" si="0"/>
        <v>0.11428953862718144</v>
      </c>
      <c r="J12" s="22">
        <f t="shared" si="1"/>
        <v>0.03130789198771561</v>
      </c>
      <c r="K12" s="22">
        <f t="shared" si="2"/>
        <v>-0.2797942249710986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2699976.83</v>
      </c>
      <c r="D13" s="49">
        <f>IF('County Data'!E8&gt;9,'County Data'!D8,"*")</f>
        <v>864588.26</v>
      </c>
      <c r="E13" s="50" t="str">
        <f>IF('County Data'!G8&gt;9,'County Data'!F8,"*")</f>
        <v>*</v>
      </c>
      <c r="F13" s="51">
        <f>IF('County Data'!I8&gt;9,'County Data'!H8,"*")</f>
        <v>2772330.55</v>
      </c>
      <c r="G13" s="49">
        <f>IF('County Data'!K8&gt;9,'County Data'!J8,"*")</f>
        <v>914457.83</v>
      </c>
      <c r="H13" s="50" t="str">
        <f>IF('County Data'!M8&gt;9,'County Data'!L8,"*")</f>
        <v>*</v>
      </c>
      <c r="I13" s="9">
        <f t="shared" si="0"/>
        <v>-0.02609851844687126</v>
      </c>
      <c r="J13" s="9">
        <f t="shared" si="1"/>
        <v>-0.05453457596836363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65912234.35</v>
      </c>
      <c r="D14" s="53">
        <f>IF('County Data'!E9&gt;9,'County Data'!D9,"*")</f>
        <v>25991025</v>
      </c>
      <c r="E14" s="54">
        <f>IF('County Data'!G9&gt;9,'County Data'!F9,"*")</f>
        <v>680057.4999978</v>
      </c>
      <c r="F14" s="53">
        <f>IF('County Data'!I9&gt;9,'County Data'!H9,"*")</f>
        <v>44709198.33</v>
      </c>
      <c r="G14" s="53">
        <f>IF('County Data'!K9&gt;9,'County Data'!J9,"*")</f>
        <v>18928024.14</v>
      </c>
      <c r="H14" s="54">
        <f>IF('County Data'!M9&gt;9,'County Data'!L9,"*")</f>
        <v>836554.499998</v>
      </c>
      <c r="I14" s="22">
        <f t="shared" si="0"/>
        <v>0.47424326116294296</v>
      </c>
      <c r="J14" s="22">
        <f t="shared" si="1"/>
        <v>0.37315045710840894</v>
      </c>
      <c r="K14" s="22">
        <f t="shared" si="2"/>
        <v>-0.18707328691743833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26461344.84</v>
      </c>
      <c r="D15" s="59">
        <f>IF('County Data'!E10&gt;9,'County Data'!D10,"*")</f>
        <v>5425097.38</v>
      </c>
      <c r="E15" s="58">
        <f>IF('County Data'!G10&gt;9,'County Data'!F10,"*")</f>
        <v>222637.8333319</v>
      </c>
      <c r="F15" s="59">
        <f>IF('County Data'!I10&gt;9,'County Data'!H10,"*")</f>
        <v>25655943.35</v>
      </c>
      <c r="G15" s="59">
        <f>IF('County Data'!K10&gt;9,'County Data'!J10,"*")</f>
        <v>5315830.17</v>
      </c>
      <c r="H15" s="58">
        <f>IF('County Data'!M10&gt;9,'County Data'!L10,"*")</f>
        <v>278924.9999983</v>
      </c>
      <c r="I15" s="23">
        <f t="shared" si="0"/>
        <v>0.03139239430851013</v>
      </c>
      <c r="J15" s="23">
        <f t="shared" si="1"/>
        <v>0.020555060358521567</v>
      </c>
      <c r="K15" s="23">
        <f t="shared" si="2"/>
        <v>-0.20180036449491096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54730825.73</v>
      </c>
      <c r="D16" s="53">
        <f>IF('County Data'!E11&gt;9,'County Data'!D11,"*")</f>
        <v>15222409.85</v>
      </c>
      <c r="E16" s="54">
        <f>IF('County Data'!G11&gt;9,'County Data'!F11,"*")</f>
        <v>614305.8333308</v>
      </c>
      <c r="F16" s="53">
        <f>IF('County Data'!I11&gt;9,'County Data'!H11,"*")</f>
        <v>52976078.63</v>
      </c>
      <c r="G16" s="53">
        <f>IF('County Data'!K11&gt;9,'County Data'!J11,"*")</f>
        <v>12680429.27</v>
      </c>
      <c r="H16" s="54">
        <f>IF('County Data'!M11&gt;9,'County Data'!L11,"*")</f>
        <v>326671.4999977</v>
      </c>
      <c r="I16" s="22">
        <f t="shared" si="0"/>
        <v>0.03312338597682261</v>
      </c>
      <c r="J16" s="22">
        <f t="shared" si="1"/>
        <v>0.2004648680162545</v>
      </c>
      <c r="K16" s="22">
        <f t="shared" si="2"/>
        <v>0.880500237501971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586457593.67</v>
      </c>
      <c r="D17" s="49">
        <f>IF('County Data'!E12&gt;9,'County Data'!D12,"*")</f>
        <v>127856205.16</v>
      </c>
      <c r="E17" s="50">
        <f>IF('County Data'!G12&gt;9,'County Data'!F12,"*")</f>
        <v>7708046.6666588</v>
      </c>
      <c r="F17" s="51">
        <f>IF('County Data'!I12&gt;9,'County Data'!H12,"*")</f>
        <v>534928317.54</v>
      </c>
      <c r="G17" s="49">
        <f>IF('County Data'!K12&gt;9,'County Data'!J12,"*")</f>
        <v>132686441.98</v>
      </c>
      <c r="H17" s="50">
        <f>IF('County Data'!M12&gt;9,'County Data'!L12,"*")</f>
        <v>3839113.4999928</v>
      </c>
      <c r="I17" s="9">
        <f t="shared" si="0"/>
        <v>0.09632931075133587</v>
      </c>
      <c r="J17" s="9">
        <f t="shared" si="1"/>
        <v>-0.03640339395586533</v>
      </c>
      <c r="K17" s="9">
        <f t="shared" si="2"/>
        <v>1.0077673313574231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116563471.63</v>
      </c>
      <c r="D18" s="53">
        <f>IF('County Data'!E13&gt;9,'County Data'!D13,"*")</f>
        <v>44191362.26</v>
      </c>
      <c r="E18" s="54">
        <f>IF('County Data'!G13&gt;9,'County Data'!F13,"*")</f>
        <v>3295350.3333286</v>
      </c>
      <c r="F18" s="53">
        <f>IF('County Data'!I13&gt;9,'County Data'!H13,"*")</f>
        <v>117834649.48</v>
      </c>
      <c r="G18" s="53">
        <f>IF('County Data'!K13&gt;9,'County Data'!J13,"*")</f>
        <v>42887231.03</v>
      </c>
      <c r="H18" s="54">
        <f>IF('County Data'!M13&gt;9,'County Data'!L13,"*")</f>
        <v>3781454.9999963</v>
      </c>
      <c r="I18" s="22">
        <f t="shared" si="0"/>
        <v>-0.010787810339400765</v>
      </c>
      <c r="J18" s="22">
        <f t="shared" si="1"/>
        <v>0.03040838027262113</v>
      </c>
      <c r="K18" s="22">
        <f t="shared" si="2"/>
        <v>-0.12854963675838413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210655160.62</v>
      </c>
      <c r="D19" s="49">
        <f>IF('County Data'!E14&gt;9,'County Data'!D14,"*")</f>
        <v>39133486.55</v>
      </c>
      <c r="E19" s="50">
        <f>IF('County Data'!G14&gt;9,'County Data'!F14,"*")</f>
        <v>1841260.1666625</v>
      </c>
      <c r="F19" s="51">
        <f>IF('County Data'!I14&gt;9,'County Data'!H14,"*")</f>
        <v>233376798.68</v>
      </c>
      <c r="G19" s="49">
        <f>IF('County Data'!K14&gt;9,'County Data'!J14,"*")</f>
        <v>38841708.7</v>
      </c>
      <c r="H19" s="50">
        <f>IF('County Data'!M14&gt;9,'County Data'!L14,"*")</f>
        <v>1844456.166662</v>
      </c>
      <c r="I19" s="9">
        <f t="shared" si="0"/>
        <v>-0.09736031254398729</v>
      </c>
      <c r="J19" s="9">
        <f t="shared" si="1"/>
        <v>0.007511972561598301</v>
      </c>
      <c r="K19" s="9">
        <f t="shared" si="2"/>
        <v>-0.0017327600716496468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90204910.54</v>
      </c>
      <c r="D20" s="53">
        <f>IF('County Data'!E15&gt;9,'County Data'!D15,"*")</f>
        <v>27341198.12</v>
      </c>
      <c r="E20" s="54">
        <f>IF('County Data'!G15&gt;9,'County Data'!F15,"*")</f>
        <v>945453.1666632</v>
      </c>
      <c r="F20" s="53">
        <f>IF('County Data'!I15&gt;9,'County Data'!H15,"*")</f>
        <v>80089973.87</v>
      </c>
      <c r="G20" s="53">
        <f>IF('County Data'!K15&gt;9,'County Data'!J15,"*")</f>
        <v>22935798.9</v>
      </c>
      <c r="H20" s="54">
        <f>IF('County Data'!M15&gt;9,'County Data'!L15,"*")</f>
        <v>1050405.9999965</v>
      </c>
      <c r="I20" s="22">
        <f t="shared" si="0"/>
        <v>0.12629466812435608</v>
      </c>
      <c r="J20" s="22">
        <f t="shared" si="1"/>
        <v>0.1920752461777123</v>
      </c>
      <c r="K20" s="22">
        <f t="shared" si="2"/>
        <v>-0.09991644500664483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89603623.44</v>
      </c>
      <c r="D21" s="49">
        <f>IF('County Data'!E16&gt;9,'County Data'!D16,"*")</f>
        <v>28328955.71</v>
      </c>
      <c r="E21" s="50">
        <f>IF('County Data'!G16&gt;9,'County Data'!F16,"*")</f>
        <v>1173203.6666626</v>
      </c>
      <c r="F21" s="51">
        <f>IF('County Data'!I16&gt;9,'County Data'!H16,"*")</f>
        <v>81244490.51</v>
      </c>
      <c r="G21" s="49">
        <f>IF('County Data'!K16&gt;9,'County Data'!J16,"*")</f>
        <v>23337262.65</v>
      </c>
      <c r="H21" s="50">
        <f>IF('County Data'!M16&gt;9,'County Data'!L16,"*")</f>
        <v>1522901.3333284</v>
      </c>
      <c r="I21" s="9">
        <f t="shared" si="0"/>
        <v>0.10288861284656718</v>
      </c>
      <c r="J21" s="9">
        <f t="shared" si="1"/>
        <v>0.21389368302798797</v>
      </c>
      <c r="K21" s="9">
        <f t="shared" si="2"/>
        <v>-0.2296259508168616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F6" sqref="F6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12/01/2016 - 12/31/2016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12/01/2015 - 12/31/2015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1025282.61</v>
      </c>
      <c r="D6" s="46">
        <f>IF('Town Data'!E2&gt;9,'Town Data'!D2,"*")</f>
        <v>306241.13</v>
      </c>
      <c r="E6" s="47" t="str">
        <f>IF('Town Data'!G2&gt;9,'Town Data'!F2,"*")</f>
        <v>*</v>
      </c>
      <c r="F6" s="46">
        <f>IF('Town Data'!I2&gt;9,'Town Data'!H2,"*")</f>
        <v>1016661.93</v>
      </c>
      <c r="G6" s="46">
        <f>IF('Town Data'!K2&gt;9,'Town Data'!J2,"*")</f>
        <v>317981.53</v>
      </c>
      <c r="H6" s="47" t="str">
        <f>IF('Town Data'!M2&gt;9,'Town Data'!L2,"*")</f>
        <v>*</v>
      </c>
      <c r="I6" s="20">
        <f>_xlfn.IFERROR((C6-F6)/F6,"")</f>
        <v>0.0084793968826982</v>
      </c>
      <c r="J6" s="20">
        <f>_xlfn.IFERROR((D6-G6)/G6,"")</f>
        <v>-0.03692164132929363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13022751.28</v>
      </c>
      <c r="D7" s="49">
        <f>IF('Town Data'!E3&gt;9,'Town Data'!D3,"*")</f>
        <v>434696.76</v>
      </c>
      <c r="E7" s="50" t="str">
        <f>IF('Town Data'!G3&gt;9,'Town Data'!F3,"*")</f>
        <v>*</v>
      </c>
      <c r="F7" s="51">
        <f>IF('Town Data'!I3&gt;9,'Town Data'!H3,"*")</f>
        <v>12574746.59</v>
      </c>
      <c r="G7" s="49">
        <f>IF('Town Data'!K3&gt;9,'Town Data'!J3,"*")</f>
        <v>479895.33</v>
      </c>
      <c r="H7" s="50" t="str">
        <f>IF('Town Data'!M3&gt;9,'Town Data'!L3,"*")</f>
        <v>*</v>
      </c>
      <c r="I7" s="9">
        <f aca="true" t="shared" si="0" ref="I7:I70">_xlfn.IFERROR((C7-F7)/F7,"")</f>
        <v>0.03562733346501573</v>
      </c>
      <c r="J7" s="9">
        <f aca="true" t="shared" si="1" ref="J7:J70">_xlfn.IFERROR((D7-G7)/G7,"")</f>
        <v>-0.0941842255476835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42230256.64</v>
      </c>
      <c r="D8" s="53">
        <f>IF('Town Data'!E4&gt;9,'Town Data'!D4,"*")</f>
        <v>10754927.44</v>
      </c>
      <c r="E8" s="54">
        <f>IF('Town Data'!G4&gt;9,'Town Data'!F4,"*")</f>
        <v>145359.8333319</v>
      </c>
      <c r="F8" s="53">
        <f>IF('Town Data'!I4&gt;9,'Town Data'!H4,"*")</f>
        <v>46476602.46</v>
      </c>
      <c r="G8" s="53">
        <f>IF('Town Data'!K4&gt;9,'Town Data'!J4,"*")</f>
        <v>11160585.21</v>
      </c>
      <c r="H8" s="54">
        <f>IF('Town Data'!M4&gt;9,'Town Data'!L4,"*")</f>
        <v>247362.9999989</v>
      </c>
      <c r="I8" s="22">
        <f t="shared" si="0"/>
        <v>-0.09136523745802223</v>
      </c>
      <c r="J8" s="22">
        <f t="shared" si="1"/>
        <v>-0.03634735655586661</v>
      </c>
      <c r="K8" s="22">
        <f t="shared" si="2"/>
        <v>-0.41236226382867924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11104017.75</v>
      </c>
      <c r="D9" s="49">
        <f>IF('Town Data'!E5&gt;9,'Town Data'!D5,"*")</f>
        <v>1135255.61</v>
      </c>
      <c r="E9" s="50" t="str">
        <f>IF('Town Data'!G5&gt;9,'Town Data'!F5,"*")</f>
        <v>*</v>
      </c>
      <c r="F9" s="51">
        <f>IF('Town Data'!I5&gt;9,'Town Data'!H5,"*")</f>
        <v>31803083.14</v>
      </c>
      <c r="G9" s="49">
        <f>IF('Town Data'!K5&gt;9,'Town Data'!J5,"*")</f>
        <v>1066535.77</v>
      </c>
      <c r="H9" s="50" t="str">
        <f>IF('Town Data'!M5&gt;9,'Town Data'!L5,"*")</f>
        <v>*</v>
      </c>
      <c r="I9" s="9">
        <f t="shared" si="0"/>
        <v>-0.6508509033190547</v>
      </c>
      <c r="J9" s="9">
        <f t="shared" si="1"/>
        <v>0.06443275690603427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13224213.36</v>
      </c>
      <c r="D10" s="53">
        <f>IF('Town Data'!E6&gt;9,'Town Data'!D6,"*")</f>
        <v>1068332.43</v>
      </c>
      <c r="E10" s="54">
        <f>IF('Town Data'!G6&gt;9,'Town Data'!F6,"*")</f>
        <v>26049.833333</v>
      </c>
      <c r="F10" s="53">
        <f>IF('Town Data'!I6&gt;9,'Town Data'!H6,"*")</f>
        <v>13807696.84</v>
      </c>
      <c r="G10" s="53">
        <f>IF('Town Data'!K6&gt;9,'Town Data'!J6,"*")</f>
        <v>1123648.55</v>
      </c>
      <c r="H10" s="54">
        <f>IF('Town Data'!M6&gt;9,'Town Data'!L6,"*")</f>
        <v>42388.9999996</v>
      </c>
      <c r="I10" s="22">
        <f t="shared" si="0"/>
        <v>-0.042257842619319884</v>
      </c>
      <c r="J10" s="22">
        <f t="shared" si="1"/>
        <v>-0.04922902272245188</v>
      </c>
      <c r="K10" s="22">
        <f t="shared" si="2"/>
        <v>-0.38545770522433137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37393353.9</v>
      </c>
      <c r="D11" s="49">
        <f>IF('Town Data'!E7&gt;9,'Town Data'!D7,"*")</f>
        <v>12935804.58</v>
      </c>
      <c r="E11" s="50">
        <f>IF('Town Data'!G7&gt;9,'Town Data'!F7,"*")</f>
        <v>259639.1666652</v>
      </c>
      <c r="F11" s="51">
        <f>IF('Town Data'!I7&gt;9,'Town Data'!H7,"*")</f>
        <v>35565883.47</v>
      </c>
      <c r="G11" s="49">
        <f>IF('Town Data'!K7&gt;9,'Town Data'!J7,"*")</f>
        <v>12820881.82</v>
      </c>
      <c r="H11" s="50">
        <f>IF('Town Data'!M7&gt;9,'Town Data'!L7,"*")</f>
        <v>302594.4999983</v>
      </c>
      <c r="I11" s="9">
        <f t="shared" si="0"/>
        <v>0.05138268058324715</v>
      </c>
      <c r="J11" s="9">
        <f t="shared" si="1"/>
        <v>0.008963717286647587</v>
      </c>
      <c r="K11" s="9">
        <f t="shared" si="2"/>
        <v>-0.14195675510738404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21597996.19</v>
      </c>
      <c r="D12" s="53">
        <f>IF('Town Data'!E8&gt;9,'Town Data'!D8,"*")</f>
        <v>7663410.89</v>
      </c>
      <c r="E12" s="54">
        <f>IF('Town Data'!G8&gt;9,'Town Data'!F8,"*")</f>
        <v>792515.9999994</v>
      </c>
      <c r="F12" s="53">
        <f>IF('Town Data'!I8&gt;9,'Town Data'!H8,"*")</f>
        <v>20050173.51</v>
      </c>
      <c r="G12" s="53">
        <f>IF('Town Data'!K8&gt;9,'Town Data'!J8,"*")</f>
        <v>7084773.81</v>
      </c>
      <c r="H12" s="54">
        <f>IF('Town Data'!M8&gt;9,'Town Data'!L8,"*")</f>
        <v>60722.1666658</v>
      </c>
      <c r="I12" s="22">
        <f t="shared" si="0"/>
        <v>0.07719747059685168</v>
      </c>
      <c r="J12" s="22">
        <f t="shared" si="1"/>
        <v>0.08167333150188462</v>
      </c>
      <c r="K12" s="22">
        <f t="shared" si="2"/>
        <v>12.051510568804549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1308509.94</v>
      </c>
      <c r="D13" s="49">
        <f>IF('Town Data'!E9&gt;9,'Town Data'!D9,"*")</f>
        <v>449575.27</v>
      </c>
      <c r="E13" s="50" t="str">
        <f>IF('Town Data'!G9&gt;9,'Town Data'!F9,"*")</f>
        <v>*</v>
      </c>
      <c r="F13" s="51">
        <f>IF('Town Data'!I9&gt;9,'Town Data'!H9,"*")</f>
        <v>1307900.31</v>
      </c>
      <c r="G13" s="49">
        <f>IF('Town Data'!K9&gt;9,'Town Data'!J9,"*")</f>
        <v>464798.71</v>
      </c>
      <c r="H13" s="50" t="str">
        <f>IF('Town Data'!M9&gt;9,'Town Data'!L9,"*")</f>
        <v>*</v>
      </c>
      <c r="I13" s="9">
        <f t="shared" si="0"/>
        <v>0.0004661135067701668</v>
      </c>
      <c r="J13" s="9">
        <f t="shared" si="1"/>
        <v>-0.03275275871570298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8936953.97</v>
      </c>
      <c r="D14" s="53">
        <f>IF('Town Data'!E10&gt;9,'Town Data'!D10,"*")</f>
        <v>1886083.72</v>
      </c>
      <c r="E14" s="54">
        <f>IF('Town Data'!G10&gt;9,'Town Data'!F10,"*")</f>
        <v>54593.1666664</v>
      </c>
      <c r="F14" s="53">
        <f>IF('Town Data'!I10&gt;9,'Town Data'!H10,"*")</f>
        <v>8521118.62</v>
      </c>
      <c r="G14" s="53">
        <f>IF('Town Data'!K10&gt;9,'Town Data'!J10,"*")</f>
        <v>1765196.93</v>
      </c>
      <c r="H14" s="54">
        <f>IF('Town Data'!M10&gt;9,'Town Data'!L10,"*")</f>
        <v>144930.1666663</v>
      </c>
      <c r="I14" s="22">
        <f t="shared" si="0"/>
        <v>0.04880055876982986</v>
      </c>
      <c r="J14" s="22">
        <f t="shared" si="1"/>
        <v>0.06848345810345367</v>
      </c>
      <c r="K14" s="22">
        <f t="shared" si="2"/>
        <v>-0.6233139868520255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5636033.46</v>
      </c>
      <c r="D15" s="49">
        <f>IF('Town Data'!E11&gt;9,'Town Data'!D11,"*")</f>
        <v>1074500.45</v>
      </c>
      <c r="E15" s="50" t="str">
        <f>IF('Town Data'!G11&gt;9,'Town Data'!F11,"*")</f>
        <v>*</v>
      </c>
      <c r="F15" s="51">
        <f>IF('Town Data'!I11&gt;9,'Town Data'!H11,"*")</f>
        <v>8668313.48</v>
      </c>
      <c r="G15" s="49">
        <f>IF('Town Data'!K11&gt;9,'Town Data'!J11,"*")</f>
        <v>980868.81</v>
      </c>
      <c r="H15" s="50" t="str">
        <f>IF('Town Data'!M11&gt;9,'Town Data'!L11,"*")</f>
        <v>*</v>
      </c>
      <c r="I15" s="9">
        <f t="shared" si="0"/>
        <v>-0.34981199364746557</v>
      </c>
      <c r="J15" s="9">
        <f t="shared" si="1"/>
        <v>0.09545786250456867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46847411.84</v>
      </c>
      <c r="D16" s="56">
        <f>IF('Town Data'!E12&gt;9,'Town Data'!D12,"*")</f>
        <v>9289139.44</v>
      </c>
      <c r="E16" s="57">
        <f>IF('Town Data'!G12&gt;9,'Town Data'!F12,"*")</f>
        <v>494051.1666648</v>
      </c>
      <c r="F16" s="56">
        <f>IF('Town Data'!I12&gt;9,'Town Data'!H12,"*")</f>
        <v>45520991.09</v>
      </c>
      <c r="G16" s="56">
        <f>IF('Town Data'!K12&gt;9,'Town Data'!J12,"*")</f>
        <v>9612806.17</v>
      </c>
      <c r="H16" s="57">
        <f>IF('Town Data'!M12&gt;9,'Town Data'!L12,"*")</f>
        <v>433636.3333314</v>
      </c>
      <c r="I16" s="26">
        <f t="shared" si="0"/>
        <v>0.029138661488663994</v>
      </c>
      <c r="J16" s="26">
        <f t="shared" si="1"/>
        <v>-0.03367036890956061</v>
      </c>
      <c r="K16" s="26">
        <f t="shared" si="2"/>
        <v>0.13932142832512354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847910.38</v>
      </c>
      <c r="D17" s="53">
        <f>IF('Town Data'!E13&gt;9,'Town Data'!D13,"*")</f>
        <v>257221.6</v>
      </c>
      <c r="E17" s="54" t="str">
        <f>IF('Town Data'!G13&gt;9,'Town Data'!F13,"*")</f>
        <v>*</v>
      </c>
      <c r="F17" s="53">
        <f>IF('Town Data'!I13&gt;9,'Town Data'!H13,"*")</f>
        <v>464765.89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  <v>0.8243816903172476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544738.36</v>
      </c>
      <c r="D18" s="49" t="str">
        <f>IF('Town Data'!E14&gt;9,'Town Data'!D14,"*")</f>
        <v>*</v>
      </c>
      <c r="E18" s="50" t="str">
        <f>IF('Town Data'!G14&gt;9,'Town Data'!F14,"*")</f>
        <v>*</v>
      </c>
      <c r="F18" s="51">
        <f>IF('Town Data'!I14&gt;9,'Town Data'!H14,"*")</f>
        <v>612571.56</v>
      </c>
      <c r="G18" s="49">
        <f>IF('Town Data'!K14&gt;9,'Town Data'!J14,"*")</f>
        <v>250521.95</v>
      </c>
      <c r="H18" s="50" t="str">
        <f>IF('Town Data'!M14&gt;9,'Town Data'!L14,"*")</f>
        <v>*</v>
      </c>
      <c r="I18" s="9">
        <f t="shared" si="0"/>
        <v>-0.11073514415197477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3998713.43</v>
      </c>
      <c r="D19" s="53">
        <f>IF('Town Data'!E15&gt;9,'Town Data'!D15,"*")</f>
        <v>1168010.15</v>
      </c>
      <c r="E19" s="54" t="str">
        <f>IF('Town Data'!G15&gt;9,'Town Data'!F15,"*")</f>
        <v>*</v>
      </c>
      <c r="F19" s="53">
        <f>IF('Town Data'!I15&gt;9,'Town Data'!H15,"*")</f>
        <v>3804847.04</v>
      </c>
      <c r="G19" s="53">
        <f>IF('Town Data'!K15&gt;9,'Town Data'!J15,"*")</f>
        <v>1180021.16</v>
      </c>
      <c r="H19" s="54" t="str">
        <f>IF('Town Data'!M15&gt;9,'Town Data'!L15,"*")</f>
        <v>*</v>
      </c>
      <c r="I19" s="22">
        <f t="shared" si="0"/>
        <v>0.05095247928810303</v>
      </c>
      <c r="J19" s="22">
        <f t="shared" si="1"/>
        <v>-0.010178639508464416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708121.63</v>
      </c>
      <c r="D20" s="49">
        <f>IF('Town Data'!E16&gt;9,'Town Data'!D16,"*")</f>
        <v>390453.77</v>
      </c>
      <c r="E20" s="50" t="str">
        <f>IF('Town Data'!G16&gt;9,'Town Data'!F16,"*")</f>
        <v>*</v>
      </c>
      <c r="F20" s="51">
        <f>IF('Town Data'!I16&gt;9,'Town Data'!H16,"*")</f>
        <v>546080.77</v>
      </c>
      <c r="G20" s="49">
        <f>IF('Town Data'!K16&gt;9,'Town Data'!J16,"*")</f>
        <v>244086.67</v>
      </c>
      <c r="H20" s="50" t="str">
        <f>IF('Town Data'!M16&gt;9,'Town Data'!L16,"*")</f>
        <v>*</v>
      </c>
      <c r="I20" s="9">
        <f t="shared" si="0"/>
        <v>0.29673423585305886</v>
      </c>
      <c r="J20" s="9">
        <f t="shared" si="1"/>
        <v>0.5996521645364739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106886756.15</v>
      </c>
      <c r="D21" s="53">
        <f>IF('Town Data'!E17&gt;9,'Town Data'!D17,"*")</f>
        <v>26301416.08</v>
      </c>
      <c r="E21" s="54">
        <f>IF('Town Data'!G17&gt;9,'Town Data'!F17,"*")</f>
        <v>1181220.8333306</v>
      </c>
      <c r="F21" s="53">
        <f>IF('Town Data'!I17&gt;9,'Town Data'!H17,"*")</f>
        <v>108064851.44</v>
      </c>
      <c r="G21" s="53">
        <f>IF('Town Data'!K17&gt;9,'Town Data'!J17,"*")</f>
        <v>26344728.05</v>
      </c>
      <c r="H21" s="54">
        <f>IF('Town Data'!M17&gt;9,'Town Data'!L17,"*")</f>
        <v>692131.1666638</v>
      </c>
      <c r="I21" s="22">
        <f t="shared" si="0"/>
        <v>-0.010901743483671898</v>
      </c>
      <c r="J21" s="22">
        <f t="shared" si="1"/>
        <v>-0.0016440469576227998</v>
      </c>
      <c r="K21" s="22">
        <f t="shared" si="2"/>
        <v>0.7066430327423378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5098876.72</v>
      </c>
      <c r="D22" s="49">
        <f>IF('Town Data'!E18&gt;9,'Town Data'!D18,"*")</f>
        <v>2740410.51</v>
      </c>
      <c r="E22" s="50" t="str">
        <f>IF('Town Data'!G18&gt;9,'Town Data'!F18,"*")</f>
        <v>*</v>
      </c>
      <c r="F22" s="51">
        <f>IF('Town Data'!I18&gt;9,'Town Data'!H18,"*")</f>
        <v>4341256.97</v>
      </c>
      <c r="G22" s="49">
        <f>IF('Town Data'!K18&gt;9,'Town Data'!J18,"*")</f>
        <v>1815047.58</v>
      </c>
      <c r="H22" s="50" t="str">
        <f>IF('Town Data'!M18&gt;9,'Town Data'!L18,"*")</f>
        <v>*</v>
      </c>
      <c r="I22" s="9">
        <f t="shared" si="0"/>
        <v>0.17451621851355187</v>
      </c>
      <c r="J22" s="9">
        <f t="shared" si="1"/>
        <v>0.5098284696206143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6773147.48</v>
      </c>
      <c r="D23" s="53">
        <f>IF('Town Data'!E19&gt;9,'Town Data'!D19,"*")</f>
        <v>737036.72</v>
      </c>
      <c r="E23" s="54" t="str">
        <f>IF('Town Data'!G19&gt;9,'Town Data'!F19,"*")</f>
        <v>*</v>
      </c>
      <c r="F23" s="53">
        <f>IF('Town Data'!I19&gt;9,'Town Data'!H19,"*")</f>
        <v>6900926.8</v>
      </c>
      <c r="G23" s="53">
        <f>IF('Town Data'!K19&gt;9,'Town Data'!J19,"*")</f>
        <v>857483.73</v>
      </c>
      <c r="H23" s="54" t="str">
        <f>IF('Town Data'!M19&gt;9,'Town Data'!L19,"*")</f>
        <v>*</v>
      </c>
      <c r="I23" s="22">
        <f t="shared" si="0"/>
        <v>-0.018516254947089045</v>
      </c>
      <c r="J23" s="22">
        <f t="shared" si="1"/>
        <v>-0.14046565058441401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807519.65</v>
      </c>
      <c r="D24" s="49">
        <f>IF('Town Data'!E20&gt;9,'Town Data'!D20,"*")</f>
        <v>279779.27</v>
      </c>
      <c r="E24" s="50" t="str">
        <f>IF('Town Data'!G20&gt;9,'Town Data'!F20,"*")</f>
        <v>*</v>
      </c>
      <c r="F24" s="51">
        <f>IF('Town Data'!I20&gt;9,'Town Data'!H20,"*")</f>
        <v>550724.65</v>
      </c>
      <c r="G24" s="49">
        <f>IF('Town Data'!K20&gt;9,'Town Data'!J20,"*")</f>
        <v>199182.48</v>
      </c>
      <c r="H24" s="50" t="str">
        <f>IF('Town Data'!M20&gt;9,'Town Data'!L20,"*")</f>
        <v>*</v>
      </c>
      <c r="I24" s="9">
        <f t="shared" si="0"/>
        <v>0.4662856474646631</v>
      </c>
      <c r="J24" s="9">
        <f t="shared" si="1"/>
        <v>0.40463794807655773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182158.98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317721.98</v>
      </c>
      <c r="G25" s="53">
        <f>IF('Town Data'!K21&gt;9,'Town Data'!J21,"*")</f>
        <v>79109.71</v>
      </c>
      <c r="H25" s="54" t="str">
        <f>IF('Town Data'!M21&gt;9,'Town Data'!L21,"*")</f>
        <v>*</v>
      </c>
      <c r="I25" s="22">
        <f t="shared" si="0"/>
        <v>-0.42667177133920664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2829422.56</v>
      </c>
      <c r="D26" s="49">
        <f>IF('Town Data'!E22&gt;9,'Town Data'!D22,"*")</f>
        <v>843397.34</v>
      </c>
      <c r="E26" s="50">
        <f>IF('Town Data'!G22&gt;9,'Town Data'!F22,"*")</f>
        <v>155736.8333331</v>
      </c>
      <c r="F26" s="51">
        <f>IF('Town Data'!I22&gt;9,'Town Data'!H22,"*")</f>
        <v>2366506.26</v>
      </c>
      <c r="G26" s="49">
        <f>IF('Town Data'!K22&gt;9,'Town Data'!J22,"*")</f>
        <v>619264.84</v>
      </c>
      <c r="H26" s="50">
        <f>IF('Town Data'!M22&gt;9,'Town Data'!L22,"*")</f>
        <v>199567.9999997</v>
      </c>
      <c r="I26" s="9">
        <f t="shared" si="0"/>
        <v>0.19561169468446718</v>
      </c>
      <c r="J26" s="9">
        <f t="shared" si="1"/>
        <v>0.36193319162121335</v>
      </c>
      <c r="K26" s="9">
        <f t="shared" si="2"/>
        <v>-0.21963023464015222</v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4492132.73</v>
      </c>
      <c r="D27" s="53">
        <f>IF('Town Data'!E23&gt;9,'Town Data'!D23,"*")</f>
        <v>1816752.18</v>
      </c>
      <c r="E27" s="54" t="str">
        <f>IF('Town Data'!G23&gt;9,'Town Data'!F23,"*")</f>
        <v>*</v>
      </c>
      <c r="F27" s="53">
        <f>IF('Town Data'!I23&gt;9,'Town Data'!H23,"*")</f>
        <v>4929976.97</v>
      </c>
      <c r="G27" s="53">
        <f>IF('Town Data'!K23&gt;9,'Town Data'!J23,"*")</f>
        <v>1850635.11</v>
      </c>
      <c r="H27" s="54" t="str">
        <f>IF('Town Data'!M23&gt;9,'Town Data'!L23,"*")</f>
        <v>*</v>
      </c>
      <c r="I27" s="22">
        <f t="shared" si="0"/>
        <v>-0.08881263394623917</v>
      </c>
      <c r="J27" s="22">
        <f t="shared" si="1"/>
        <v>-0.018308811832711942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125836050.94</v>
      </c>
      <c r="D28" s="49">
        <f>IF('Town Data'!E24&gt;9,'Town Data'!D24,"*")</f>
        <v>28592348.65</v>
      </c>
      <c r="E28" s="50">
        <f>IF('Town Data'!G24&gt;9,'Town Data'!F24,"*")</f>
        <v>1568938.1666654</v>
      </c>
      <c r="F28" s="51">
        <f>IF('Town Data'!I24&gt;9,'Town Data'!H24,"*")</f>
        <v>113439048.26</v>
      </c>
      <c r="G28" s="49">
        <f>IF('Town Data'!K24&gt;9,'Town Data'!J24,"*")</f>
        <v>29702111.1</v>
      </c>
      <c r="H28" s="50">
        <f>IF('Town Data'!M24&gt;9,'Town Data'!L24,"*")</f>
        <v>1254061.4999987</v>
      </c>
      <c r="I28" s="9">
        <f t="shared" si="0"/>
        <v>0.10928338054799537</v>
      </c>
      <c r="J28" s="9">
        <f t="shared" si="1"/>
        <v>-0.03736308325908871</v>
      </c>
      <c r="K28" s="9">
        <f t="shared" si="2"/>
        <v>0.25108550630652976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365277.94</v>
      </c>
      <c r="D29" s="53">
        <f>IF('Town Data'!E25&gt;9,'Town Data'!D25,"*")</f>
        <v>186608.19</v>
      </c>
      <c r="E29" s="54" t="str">
        <f>IF('Town Data'!G25&gt;9,'Town Data'!F25,"*")</f>
        <v>*</v>
      </c>
      <c r="F29" s="53">
        <f>IF('Town Data'!I25&gt;9,'Town Data'!H25,"*")</f>
        <v>359985.48</v>
      </c>
      <c r="G29" s="53">
        <f>IF('Town Data'!K25&gt;9,'Town Data'!J25,"*")</f>
        <v>187596.7</v>
      </c>
      <c r="H29" s="54" t="str">
        <f>IF('Town Data'!M25&gt;9,'Town Data'!L25,"*")</f>
        <v>*</v>
      </c>
      <c r="I29" s="22">
        <f t="shared" si="0"/>
        <v>0.01470187075323155</v>
      </c>
      <c r="J29" s="22">
        <f t="shared" si="1"/>
        <v>-0.005269335761236787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497770.75</v>
      </c>
      <c r="D30" s="49">
        <f>IF('Town Data'!E26&gt;9,'Town Data'!D26,"*")</f>
        <v>385955.27</v>
      </c>
      <c r="E30" s="50" t="str">
        <f>IF('Town Data'!G26&gt;9,'Town Data'!F26,"*")</f>
        <v>*</v>
      </c>
      <c r="F30" s="51">
        <f>IF('Town Data'!I26&gt;9,'Town Data'!H26,"*")</f>
        <v>526079.03</v>
      </c>
      <c r="G30" s="49">
        <f>IF('Town Data'!K26&gt;9,'Town Data'!J26,"*")</f>
        <v>418345.71</v>
      </c>
      <c r="H30" s="50" t="str">
        <f>IF('Town Data'!M26&gt;9,'Town Data'!L26,"*")</f>
        <v>*</v>
      </c>
      <c r="I30" s="9">
        <f t="shared" si="0"/>
        <v>-0.05380993802395056</v>
      </c>
      <c r="J30" s="9">
        <f t="shared" si="1"/>
        <v>-0.07742505594236881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20540854.93</v>
      </c>
      <c r="D31" s="53">
        <f>IF('Town Data'!E27&gt;9,'Town Data'!D27,"*")</f>
        <v>7788087.84</v>
      </c>
      <c r="E31" s="54">
        <f>IF('Town Data'!G27&gt;9,'Town Data'!F27,"*")</f>
        <v>286577.8333326</v>
      </c>
      <c r="F31" s="53">
        <f>IF('Town Data'!I27&gt;9,'Town Data'!H27,"*")</f>
        <v>16667550.65</v>
      </c>
      <c r="G31" s="53">
        <f>IF('Town Data'!K27&gt;9,'Town Data'!J27,"*")</f>
        <v>5189523.33</v>
      </c>
      <c r="H31" s="54">
        <f>IF('Town Data'!M27&gt;9,'Town Data'!L27,"*")</f>
        <v>133219.4999993</v>
      </c>
      <c r="I31" s="22">
        <f t="shared" si="0"/>
        <v>0.23238593128259066</v>
      </c>
      <c r="J31" s="22">
        <f t="shared" si="1"/>
        <v>0.5007327927360912</v>
      </c>
      <c r="K31" s="22">
        <f t="shared" si="2"/>
        <v>1.151170311659373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1778867.08</v>
      </c>
      <c r="D32" s="49">
        <f>IF('Town Data'!E28&gt;9,'Town Data'!D28,"*")</f>
        <v>523062.32</v>
      </c>
      <c r="E32" s="50" t="str">
        <f>IF('Town Data'!G28&gt;9,'Town Data'!F28,"*")</f>
        <v>*</v>
      </c>
      <c r="F32" s="51">
        <f>IF('Town Data'!I28&gt;9,'Town Data'!H28,"*")</f>
        <v>1731824.52</v>
      </c>
      <c r="G32" s="49">
        <f>IF('Town Data'!K28&gt;9,'Town Data'!J28,"*")</f>
        <v>477283.05</v>
      </c>
      <c r="H32" s="50" t="str">
        <f>IF('Town Data'!M28&gt;9,'Town Data'!L28,"*")</f>
        <v>*</v>
      </c>
      <c r="I32" s="9">
        <f t="shared" si="0"/>
        <v>0.027163583525194605</v>
      </c>
      <c r="J32" s="9">
        <f t="shared" si="1"/>
        <v>0.09591639594156973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6848454.85</v>
      </c>
      <c r="D33" s="53">
        <f>IF('Town Data'!E29&gt;9,'Town Data'!D29,"*")</f>
        <v>6169161.13</v>
      </c>
      <c r="E33" s="54" t="str">
        <f>IF('Town Data'!G29&gt;9,'Town Data'!F29,"*")</f>
        <v>*</v>
      </c>
      <c r="F33" s="53">
        <f>IF('Town Data'!I29&gt;9,'Town Data'!H29,"*")</f>
        <v>4064148.85</v>
      </c>
      <c r="G33" s="53">
        <f>IF('Town Data'!K29&gt;9,'Town Data'!J29,"*")</f>
        <v>3620953.42</v>
      </c>
      <c r="H33" s="54" t="str">
        <f>IF('Town Data'!M29&gt;9,'Town Data'!L29,"*")</f>
        <v>*</v>
      </c>
      <c r="I33" s="22">
        <f t="shared" si="0"/>
        <v>0.6850895729372706</v>
      </c>
      <c r="J33" s="22">
        <f t="shared" si="1"/>
        <v>0.7037394339085422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3591109.33</v>
      </c>
      <c r="D34" s="49">
        <f>IF('Town Data'!E30&gt;9,'Town Data'!D30,"*")</f>
        <v>885762.08</v>
      </c>
      <c r="E34" s="50" t="str">
        <f>IF('Town Data'!G30&gt;9,'Town Data'!F30,"*")</f>
        <v>*</v>
      </c>
      <c r="F34" s="51">
        <f>IF('Town Data'!I30&gt;9,'Town Data'!H30,"*")</f>
        <v>3757125.87</v>
      </c>
      <c r="G34" s="49">
        <f>IF('Town Data'!K30&gt;9,'Town Data'!J30,"*")</f>
        <v>1100442.31</v>
      </c>
      <c r="H34" s="50" t="str">
        <f>IF('Town Data'!M30&gt;9,'Town Data'!L30,"*")</f>
        <v>*</v>
      </c>
      <c r="I34" s="9">
        <f t="shared" si="0"/>
        <v>-0.04418711156994057</v>
      </c>
      <c r="J34" s="9">
        <f t="shared" si="1"/>
        <v>-0.19508540161455631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6214267.52</v>
      </c>
      <c r="D35" s="53">
        <f>IF('Town Data'!E31&gt;9,'Town Data'!D31,"*")</f>
        <v>1640455.38</v>
      </c>
      <c r="E35" s="54">
        <f>IF('Town Data'!G31&gt;9,'Town Data'!F31,"*")</f>
        <v>91112.8333331</v>
      </c>
      <c r="F35" s="53">
        <f>IF('Town Data'!I31&gt;9,'Town Data'!H31,"*")</f>
        <v>6071241.72</v>
      </c>
      <c r="G35" s="53">
        <f>IF('Town Data'!K31&gt;9,'Town Data'!J31,"*")</f>
        <v>1608076.81</v>
      </c>
      <c r="H35" s="54" t="str">
        <f>IF('Town Data'!M31&gt;9,'Town Data'!L31,"*")</f>
        <v>*</v>
      </c>
      <c r="I35" s="22">
        <f t="shared" si="0"/>
        <v>0.023557915595559555</v>
      </c>
      <c r="J35" s="22">
        <f t="shared" si="1"/>
        <v>0.02013496482173624</v>
      </c>
      <c r="K35" s="22">
        <f t="shared" si="2"/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37398987.23</v>
      </c>
      <c r="D36" s="49">
        <f>IF('Town Data'!E32&gt;9,'Town Data'!D32,"*")</f>
        <v>12516881.41</v>
      </c>
      <c r="E36" s="50">
        <f>IF('Town Data'!G32&gt;9,'Town Data'!F32,"*")</f>
        <v>6232594.4999982</v>
      </c>
      <c r="F36" s="51">
        <f>IF('Town Data'!I32&gt;9,'Town Data'!H32,"*")</f>
        <v>35958099.22</v>
      </c>
      <c r="G36" s="49">
        <f>IF('Town Data'!K32&gt;9,'Town Data'!J32,"*")</f>
        <v>12468379.82</v>
      </c>
      <c r="H36" s="50">
        <f>IF('Town Data'!M32&gt;9,'Town Data'!L32,"*")</f>
        <v>529738.4999985</v>
      </c>
      <c r="I36" s="9">
        <f t="shared" si="0"/>
        <v>0.04007130636089273</v>
      </c>
      <c r="J36" s="9">
        <f t="shared" si="1"/>
        <v>0.003889967317341464</v>
      </c>
      <c r="K36" s="9">
        <f t="shared" si="2"/>
        <v>10.765417276667353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6302950.9</v>
      </c>
      <c r="D37" s="53">
        <f>IF('Town Data'!E33&gt;9,'Town Data'!D33,"*")</f>
        <v>1297649.66</v>
      </c>
      <c r="E37" s="54" t="str">
        <f>IF('Town Data'!G33&gt;9,'Town Data'!F33,"*")</f>
        <v>*</v>
      </c>
      <c r="F37" s="53">
        <f>IF('Town Data'!I33&gt;9,'Town Data'!H33,"*")</f>
        <v>5838498.4</v>
      </c>
      <c r="G37" s="53">
        <f>IF('Town Data'!K33&gt;9,'Town Data'!J33,"*")</f>
        <v>1330357.59</v>
      </c>
      <c r="H37" s="54" t="str">
        <f>IF('Town Data'!M33&gt;9,'Town Data'!L33,"*")</f>
        <v>*</v>
      </c>
      <c r="I37" s="22">
        <f t="shared" si="0"/>
        <v>0.07954999182666557</v>
      </c>
      <c r="J37" s="22">
        <f t="shared" si="1"/>
        <v>-0.024585818313706292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1987794.29</v>
      </c>
      <c r="D38" s="49">
        <f>IF('Town Data'!E34&gt;9,'Town Data'!D34,"*")</f>
        <v>723197.46</v>
      </c>
      <c r="E38" s="50" t="str">
        <f>IF('Town Data'!G34&gt;9,'Town Data'!F34,"*")</f>
        <v>*</v>
      </c>
      <c r="F38" s="51">
        <f>IF('Town Data'!I34&gt;9,'Town Data'!H34,"*")</f>
        <v>1989032.75</v>
      </c>
      <c r="G38" s="49">
        <f>IF('Town Data'!K34&gt;9,'Town Data'!J34,"*")</f>
        <v>761566.24</v>
      </c>
      <c r="H38" s="50" t="str">
        <f>IF('Town Data'!M34&gt;9,'Town Data'!L34,"*")</f>
        <v>*</v>
      </c>
      <c r="I38" s="9">
        <f t="shared" si="0"/>
        <v>-0.0006226443481134047</v>
      </c>
      <c r="J38" s="9">
        <f t="shared" si="1"/>
        <v>-0.050381408713705625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2655374.67</v>
      </c>
      <c r="D39" s="53">
        <f>IF('Town Data'!E35&gt;9,'Town Data'!D35,"*")</f>
        <v>312965.93</v>
      </c>
      <c r="E39" s="54" t="str">
        <f>IF('Town Data'!G35&gt;9,'Town Data'!F35,"*")</f>
        <v>*</v>
      </c>
      <c r="F39" s="53">
        <f>IF('Town Data'!I35&gt;9,'Town Data'!H35,"*")</f>
        <v>3092587.64</v>
      </c>
      <c r="G39" s="53">
        <f>IF('Town Data'!K35&gt;9,'Town Data'!J35,"*")</f>
        <v>245001.69</v>
      </c>
      <c r="H39" s="54" t="str">
        <f>IF('Town Data'!M35&gt;9,'Town Data'!L35,"*")</f>
        <v>*</v>
      </c>
      <c r="I39" s="22">
        <f t="shared" si="0"/>
        <v>-0.14137448017479634</v>
      </c>
      <c r="J39" s="22">
        <f t="shared" si="1"/>
        <v>0.27740314770889946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1789024.78</v>
      </c>
      <c r="D40" s="49">
        <f>IF('Town Data'!E36&gt;9,'Town Data'!D36,"*")</f>
        <v>577709.17</v>
      </c>
      <c r="E40" s="50" t="str">
        <f>IF('Town Data'!G36&gt;9,'Town Data'!F36,"*")</f>
        <v>*</v>
      </c>
      <c r="F40" s="51">
        <f>IF('Town Data'!I36&gt;9,'Town Data'!H36,"*")</f>
        <v>1797580.85</v>
      </c>
      <c r="G40" s="49">
        <f>IF('Town Data'!K36&gt;9,'Town Data'!J36,"*")</f>
        <v>578875.54</v>
      </c>
      <c r="H40" s="50" t="str">
        <f>IF('Town Data'!M36&gt;9,'Town Data'!L36,"*")</f>
        <v>*</v>
      </c>
      <c r="I40" s="9">
        <f t="shared" si="0"/>
        <v>-0.004759769219837909</v>
      </c>
      <c r="J40" s="9">
        <f t="shared" si="1"/>
        <v>-0.0020148890727011808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1856856.12</v>
      </c>
      <c r="D41" s="53">
        <f>IF('Town Data'!E37&gt;9,'Town Data'!D37,"*")</f>
        <v>637011.23</v>
      </c>
      <c r="E41" s="54" t="str">
        <f>IF('Town Data'!G37&gt;9,'Town Data'!F37,"*")</f>
        <v>*</v>
      </c>
      <c r="F41" s="53">
        <f>IF('Town Data'!I37&gt;9,'Town Data'!H37,"*")</f>
        <v>1969658.61</v>
      </c>
      <c r="G41" s="53">
        <f>IF('Town Data'!K37&gt;9,'Town Data'!J37,"*")</f>
        <v>752528.44</v>
      </c>
      <c r="H41" s="54" t="str">
        <f>IF('Town Data'!M37&gt;9,'Town Data'!L37,"*")</f>
        <v>*</v>
      </c>
      <c r="I41" s="22">
        <f t="shared" si="0"/>
        <v>-0.05727007179178121</v>
      </c>
      <c r="J41" s="22">
        <f t="shared" si="1"/>
        <v>-0.1535054409372222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8635659.33</v>
      </c>
      <c r="D42" s="49">
        <f>IF('Town Data'!E38&gt;9,'Town Data'!D38,"*")</f>
        <v>1423124.77</v>
      </c>
      <c r="E42" s="50" t="str">
        <f>IF('Town Data'!G38&gt;9,'Town Data'!F38,"*")</f>
        <v>*</v>
      </c>
      <c r="F42" s="51">
        <f>IF('Town Data'!I38&gt;9,'Town Data'!H38,"*")</f>
        <v>7610730.38</v>
      </c>
      <c r="G42" s="49">
        <f>IF('Town Data'!K38&gt;9,'Town Data'!J38,"*")</f>
        <v>1513987.36</v>
      </c>
      <c r="H42" s="50" t="str">
        <f>IF('Town Data'!M38&gt;9,'Town Data'!L38,"*")</f>
        <v>*</v>
      </c>
      <c r="I42" s="9">
        <f t="shared" si="0"/>
        <v>0.1346689343631695</v>
      </c>
      <c r="J42" s="9">
        <f t="shared" si="1"/>
        <v>-0.060015421793217665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20125813.82</v>
      </c>
      <c r="D43" s="53">
        <f>IF('Town Data'!E39&gt;9,'Town Data'!D39,"*")</f>
        <v>5973471.18</v>
      </c>
      <c r="E43" s="54">
        <f>IF('Town Data'!G39&gt;9,'Town Data'!F39,"*")</f>
        <v>100274.3333323</v>
      </c>
      <c r="F43" s="53">
        <f>IF('Town Data'!I39&gt;9,'Town Data'!H39,"*")</f>
        <v>15606817.29</v>
      </c>
      <c r="G43" s="53">
        <f>IF('Town Data'!K39&gt;9,'Town Data'!J39,"*")</f>
        <v>5066931.61</v>
      </c>
      <c r="H43" s="54">
        <f>IF('Town Data'!M39&gt;9,'Town Data'!L39,"*")</f>
        <v>249269.6666652</v>
      </c>
      <c r="I43" s="22">
        <f t="shared" si="0"/>
        <v>0.2895527285307254</v>
      </c>
      <c r="J43" s="22">
        <f t="shared" si="1"/>
        <v>0.1789129279366767</v>
      </c>
      <c r="K43" s="22">
        <f t="shared" si="2"/>
        <v>-0.5977274945893003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694657.76</v>
      </c>
      <c r="D44" s="49">
        <f>IF('Town Data'!E40&gt;9,'Town Data'!D40,"*")</f>
        <v>240620.94</v>
      </c>
      <c r="E44" s="50" t="str">
        <f>IF('Town Data'!G40&gt;9,'Town Data'!F40,"*")</f>
        <v>*</v>
      </c>
      <c r="F44" s="51">
        <f>IF('Town Data'!I40&gt;9,'Town Data'!H40,"*")</f>
        <v>628356.1</v>
      </c>
      <c r="G44" s="49">
        <f>IF('Town Data'!K40&gt;9,'Town Data'!J40,"*")</f>
        <v>219005.19</v>
      </c>
      <c r="H44" s="50" t="str">
        <f>IF('Town Data'!M40&gt;9,'Town Data'!L40,"*")</f>
        <v>*</v>
      </c>
      <c r="I44" s="9">
        <f t="shared" si="0"/>
        <v>0.10551606008121833</v>
      </c>
      <c r="J44" s="9">
        <f t="shared" si="1"/>
        <v>0.09869971574646244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1473454.24</v>
      </c>
      <c r="D45" s="53">
        <f>IF('Town Data'!E41&gt;9,'Town Data'!D41,"*")</f>
        <v>422105.69</v>
      </c>
      <c r="E45" s="54" t="str">
        <f>IF('Town Data'!G41&gt;9,'Town Data'!F41,"*")</f>
        <v>*</v>
      </c>
      <c r="F45" s="53">
        <f>IF('Town Data'!I41&gt;9,'Town Data'!H41,"*")</f>
        <v>1532294.1</v>
      </c>
      <c r="G45" s="53">
        <f>IF('Town Data'!K41&gt;9,'Town Data'!J41,"*")</f>
        <v>477409.69</v>
      </c>
      <c r="H45" s="54" t="str">
        <f>IF('Town Data'!M41&gt;9,'Town Data'!L41,"*")</f>
        <v>*</v>
      </c>
      <c r="I45" s="22">
        <f t="shared" si="0"/>
        <v>-0.03839984765326715</v>
      </c>
      <c r="J45" s="22">
        <f t="shared" si="1"/>
        <v>-0.11584180455155822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8998763.22</v>
      </c>
      <c r="D46" s="49">
        <f>IF('Town Data'!E42&gt;9,'Town Data'!D42,"*")</f>
        <v>1496210.91</v>
      </c>
      <c r="E46" s="50" t="str">
        <f>IF('Town Data'!G42&gt;9,'Town Data'!F42,"*")</f>
        <v>*</v>
      </c>
      <c r="F46" s="51">
        <f>IF('Town Data'!I42&gt;9,'Town Data'!H42,"*")</f>
        <v>8355619.2</v>
      </c>
      <c r="G46" s="49">
        <f>IF('Town Data'!K42&gt;9,'Town Data'!J42,"*")</f>
        <v>1305888.39</v>
      </c>
      <c r="H46" s="50" t="str">
        <f>IF('Town Data'!M42&gt;9,'Town Data'!L42,"*")</f>
        <v>*</v>
      </c>
      <c r="I46" s="9">
        <f t="shared" si="0"/>
        <v>0.07697143737713663</v>
      </c>
      <c r="J46" s="9">
        <f t="shared" si="1"/>
        <v>0.145741796509884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2599396.01</v>
      </c>
      <c r="D47" s="53">
        <f>IF('Town Data'!E43&gt;9,'Town Data'!D43,"*")</f>
        <v>323166.49</v>
      </c>
      <c r="E47" s="54" t="str">
        <f>IF('Town Data'!G43&gt;9,'Town Data'!F43,"*")</f>
        <v>*</v>
      </c>
      <c r="F47" s="53">
        <f>IF('Town Data'!I43&gt;9,'Town Data'!H43,"*")</f>
        <v>2466905.7</v>
      </c>
      <c r="G47" s="53">
        <f>IF('Town Data'!K43&gt;9,'Town Data'!J43,"*")</f>
        <v>400505.14</v>
      </c>
      <c r="H47" s="54" t="str">
        <f>IF('Town Data'!M43&gt;9,'Town Data'!L43,"*")</f>
        <v>*</v>
      </c>
      <c r="I47" s="22">
        <f t="shared" si="0"/>
        <v>0.05370708333115432</v>
      </c>
      <c r="J47" s="22">
        <f t="shared" si="1"/>
        <v>-0.19310276517300132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986475.22</v>
      </c>
      <c r="D48" s="49">
        <f>IF('Town Data'!E44&gt;9,'Town Data'!D44,"*")</f>
        <v>482132.47</v>
      </c>
      <c r="E48" s="50" t="str">
        <f>IF('Town Data'!G44&gt;9,'Town Data'!F44,"*")</f>
        <v>*</v>
      </c>
      <c r="F48" s="51">
        <f>IF('Town Data'!I44&gt;9,'Town Data'!H44,"*")</f>
        <v>849399.95</v>
      </c>
      <c r="G48" s="49">
        <f>IF('Town Data'!K44&gt;9,'Town Data'!J44,"*")</f>
        <v>426761.52</v>
      </c>
      <c r="H48" s="50" t="str">
        <f>IF('Town Data'!M44&gt;9,'Town Data'!L44,"*")</f>
        <v>*</v>
      </c>
      <c r="I48" s="9">
        <f t="shared" si="0"/>
        <v>0.16137894757351942</v>
      </c>
      <c r="J48" s="9">
        <f t="shared" si="1"/>
        <v>0.1297468197226403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1924214.57</v>
      </c>
      <c r="D49" s="53">
        <f>IF('Town Data'!E45&gt;9,'Town Data'!D45,"*")</f>
        <v>713852.88</v>
      </c>
      <c r="E49" s="54" t="str">
        <f>IF('Town Data'!G45&gt;9,'Town Data'!F45,"*")</f>
        <v>*</v>
      </c>
      <c r="F49" s="53">
        <f>IF('Town Data'!I45&gt;9,'Town Data'!H45,"*")</f>
        <v>1180172.34</v>
      </c>
      <c r="G49" s="53">
        <f>IF('Town Data'!K45&gt;9,'Town Data'!J45,"*")</f>
        <v>547256.24</v>
      </c>
      <c r="H49" s="54" t="str">
        <f>IF('Town Data'!M45&gt;9,'Town Data'!L45,"*")</f>
        <v>*</v>
      </c>
      <c r="I49" s="22">
        <f t="shared" si="0"/>
        <v>0.6304521846360167</v>
      </c>
      <c r="J49" s="22">
        <f t="shared" si="1"/>
        <v>0.30442163619733237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9608504.53</v>
      </c>
      <c r="D50" s="49">
        <f>IF('Town Data'!E46&gt;9,'Town Data'!D46,"*")</f>
        <v>2556384.08</v>
      </c>
      <c r="E50" s="50" t="str">
        <f>IF('Town Data'!G46&gt;9,'Town Data'!F46,"*")</f>
        <v>*</v>
      </c>
      <c r="F50" s="51">
        <f>IF('Town Data'!I46&gt;9,'Town Data'!H46,"*")</f>
        <v>9478594.45</v>
      </c>
      <c r="G50" s="49">
        <f>IF('Town Data'!K46&gt;9,'Town Data'!J46,"*")</f>
        <v>2682311.47</v>
      </c>
      <c r="H50" s="50" t="str">
        <f>IF('Town Data'!M46&gt;9,'Town Data'!L46,"*")</f>
        <v>*</v>
      </c>
      <c r="I50" s="9">
        <f t="shared" si="0"/>
        <v>0.013705626998315144</v>
      </c>
      <c r="J50" s="9">
        <f t="shared" si="1"/>
        <v>-0.04694734053387175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6916425.42</v>
      </c>
      <c r="D51" s="53">
        <f>IF('Town Data'!E47&gt;9,'Town Data'!D47,"*")</f>
        <v>5606588.92</v>
      </c>
      <c r="E51" s="54" t="str">
        <f>IF('Town Data'!G47&gt;9,'Town Data'!F47,"*")</f>
        <v>*</v>
      </c>
      <c r="F51" s="53">
        <f>IF('Town Data'!I47&gt;9,'Town Data'!H47,"*")</f>
        <v>5719231.11</v>
      </c>
      <c r="G51" s="53">
        <f>IF('Town Data'!K47&gt;9,'Town Data'!J47,"*")</f>
        <v>4693189.82</v>
      </c>
      <c r="H51" s="54" t="str">
        <f>IF('Town Data'!M47&gt;9,'Town Data'!L47,"*")</f>
        <v>*</v>
      </c>
      <c r="I51" s="22">
        <f t="shared" si="0"/>
        <v>0.20932784267219437</v>
      </c>
      <c r="J51" s="22">
        <f t="shared" si="1"/>
        <v>0.19462223669444498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3861319.92</v>
      </c>
      <c r="D52" s="49">
        <f>IF('Town Data'!E48&gt;9,'Town Data'!D48,"*")</f>
        <v>1277120.83</v>
      </c>
      <c r="E52" s="50" t="str">
        <f>IF('Town Data'!G48&gt;9,'Town Data'!F48,"*")</f>
        <v>*</v>
      </c>
      <c r="F52" s="51">
        <f>IF('Town Data'!I48&gt;9,'Town Data'!H48,"*")</f>
        <v>2708620.54</v>
      </c>
      <c r="G52" s="49">
        <f>IF('Town Data'!K48&gt;9,'Town Data'!J48,"*")</f>
        <v>863122.76</v>
      </c>
      <c r="H52" s="50" t="str">
        <f>IF('Town Data'!M48&gt;9,'Town Data'!L48,"*")</f>
        <v>*</v>
      </c>
      <c r="I52" s="9">
        <f t="shared" si="0"/>
        <v>0.42556694929294153</v>
      </c>
      <c r="J52" s="9">
        <f t="shared" si="1"/>
        <v>0.4796514345190018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11746649.71</v>
      </c>
      <c r="D53" s="53">
        <f>IF('Town Data'!E49&gt;9,'Town Data'!D49,"*")</f>
        <v>8133691.45</v>
      </c>
      <c r="E53" s="54" t="str">
        <f>IF('Town Data'!G49&gt;9,'Town Data'!F49,"*")</f>
        <v>*</v>
      </c>
      <c r="F53" s="53">
        <f>IF('Town Data'!I49&gt;9,'Town Data'!H49,"*")</f>
        <v>8950817.91</v>
      </c>
      <c r="G53" s="53">
        <f>IF('Town Data'!K49&gt;9,'Town Data'!J49,"*")</f>
        <v>5489126.31</v>
      </c>
      <c r="H53" s="54" t="str">
        <f>IF('Town Data'!M49&gt;9,'Town Data'!L49,"*")</f>
        <v>*</v>
      </c>
      <c r="I53" s="22">
        <f t="shared" si="0"/>
        <v>0.3123548962912598</v>
      </c>
      <c r="J53" s="22">
        <f t="shared" si="1"/>
        <v>0.48178252615214473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7468761.33</v>
      </c>
      <c r="D54" s="49">
        <f>IF('Town Data'!E50&gt;9,'Town Data'!D50,"*")</f>
        <v>2595070.74</v>
      </c>
      <c r="E54" s="50">
        <f>IF('Town Data'!G50&gt;9,'Town Data'!F50,"*")</f>
        <v>60358.1666662</v>
      </c>
      <c r="F54" s="51">
        <f>IF('Town Data'!I50&gt;9,'Town Data'!H50,"*")</f>
        <v>7505346.91</v>
      </c>
      <c r="G54" s="49">
        <f>IF('Town Data'!K50&gt;9,'Town Data'!J50,"*")</f>
        <v>2642790.86</v>
      </c>
      <c r="H54" s="50">
        <f>IF('Town Data'!M50&gt;9,'Town Data'!L50,"*")</f>
        <v>41922.8333329</v>
      </c>
      <c r="I54" s="9">
        <f t="shared" si="0"/>
        <v>-0.004874602125486572</v>
      </c>
      <c r="J54" s="9">
        <f t="shared" si="1"/>
        <v>-0.01805671448402075</v>
      </c>
      <c r="K54" s="9">
        <f t="shared" si="2"/>
        <v>0.43974445111829796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45896989.99</v>
      </c>
      <c r="D55" s="53">
        <f>IF('Town Data'!E51&gt;9,'Town Data'!D51,"*")</f>
        <v>8667560.58</v>
      </c>
      <c r="E55" s="54">
        <f>IF('Town Data'!G51&gt;9,'Town Data'!F51,"*")</f>
        <v>253411.6666657</v>
      </c>
      <c r="F55" s="53">
        <f>IF('Town Data'!I51&gt;9,'Town Data'!H51,"*")</f>
        <v>48365364.26</v>
      </c>
      <c r="G55" s="53">
        <f>IF('Town Data'!K51&gt;9,'Town Data'!J51,"*")</f>
        <v>9837020.34</v>
      </c>
      <c r="H55" s="54">
        <f>IF('Town Data'!M51&gt;9,'Town Data'!L51,"*")</f>
        <v>452318.6666656</v>
      </c>
      <c r="I55" s="22">
        <f t="shared" si="0"/>
        <v>-0.05103599048134195</v>
      </c>
      <c r="J55" s="22">
        <f t="shared" si="1"/>
        <v>-0.11888353582483288</v>
      </c>
      <c r="K55" s="22">
        <f t="shared" si="2"/>
        <v>-0.439749704486444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33042475.47</v>
      </c>
      <c r="D56" s="49">
        <f>IF('Town Data'!E52&gt;9,'Town Data'!D52,"*")</f>
        <v>9232649.59</v>
      </c>
      <c r="E56" s="50">
        <f>IF('Town Data'!G52&gt;9,'Town Data'!F52,"*")</f>
        <v>148481.6666654</v>
      </c>
      <c r="F56" s="51">
        <f>IF('Town Data'!I52&gt;9,'Town Data'!H52,"*")</f>
        <v>32283567.83</v>
      </c>
      <c r="G56" s="49">
        <f>IF('Town Data'!K52&gt;9,'Town Data'!J52,"*")</f>
        <v>9987162.56</v>
      </c>
      <c r="H56" s="50">
        <f>IF('Town Data'!M52&gt;9,'Town Data'!L52,"*")</f>
        <v>90576.9999992</v>
      </c>
      <c r="I56" s="9">
        <f t="shared" si="0"/>
        <v>0.023507551705446078</v>
      </c>
      <c r="J56" s="9">
        <f t="shared" si="1"/>
        <v>-0.07554828165328277</v>
      </c>
      <c r="K56" s="9">
        <f t="shared" si="2"/>
        <v>0.6392866474569862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19889876.27</v>
      </c>
      <c r="D57" s="53">
        <f>IF('Town Data'!E53&gt;9,'Town Data'!D53,"*")</f>
        <v>3376071.7</v>
      </c>
      <c r="E57" s="54">
        <f>IF('Town Data'!G53&gt;9,'Town Data'!F53,"*")</f>
        <v>26121.666666</v>
      </c>
      <c r="F57" s="53">
        <f>IF('Town Data'!I53&gt;9,'Town Data'!H53,"*")</f>
        <v>23566707.18</v>
      </c>
      <c r="G57" s="53">
        <f>IF('Town Data'!K53&gt;9,'Town Data'!J53,"*")</f>
        <v>3792914.85</v>
      </c>
      <c r="H57" s="54">
        <f>IF('Town Data'!M53&gt;9,'Town Data'!L53,"*")</f>
        <v>38221.9999996</v>
      </c>
      <c r="I57" s="22">
        <f t="shared" si="0"/>
        <v>-0.15601801651443103</v>
      </c>
      <c r="J57" s="22">
        <f t="shared" si="1"/>
        <v>-0.10990047667429177</v>
      </c>
      <c r="K57" s="22">
        <f t="shared" si="2"/>
        <v>-0.31658032896569066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16997716.46</v>
      </c>
      <c r="D58" s="49">
        <f>IF('Town Data'!E54&gt;9,'Town Data'!D54,"*")</f>
        <v>6365340.3</v>
      </c>
      <c r="E58" s="50">
        <f>IF('Town Data'!G54&gt;9,'Town Data'!F54,"*")</f>
        <v>265695.6666661</v>
      </c>
      <c r="F58" s="51">
        <f>IF('Town Data'!I54&gt;9,'Town Data'!H54,"*")</f>
        <v>16880109.47</v>
      </c>
      <c r="G58" s="49">
        <f>IF('Town Data'!K54&gt;9,'Town Data'!J54,"*")</f>
        <v>6770710.89</v>
      </c>
      <c r="H58" s="50">
        <f>IF('Town Data'!M54&gt;9,'Town Data'!L54,"*")</f>
        <v>296439.4999991</v>
      </c>
      <c r="I58" s="9">
        <f t="shared" si="0"/>
        <v>0.0069671935605049185</v>
      </c>
      <c r="J58" s="9">
        <f t="shared" si="1"/>
        <v>-0.05987120061479983</v>
      </c>
      <c r="K58" s="9">
        <f t="shared" si="2"/>
        <v>-0.10371031300853414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24936422.37</v>
      </c>
      <c r="D59" s="53">
        <f>IF('Town Data'!E55&gt;9,'Town Data'!D55,"*")</f>
        <v>7038961.2</v>
      </c>
      <c r="E59" s="54">
        <f>IF('Town Data'!G55&gt;9,'Town Data'!F55,"*")</f>
        <v>227597.1666657</v>
      </c>
      <c r="F59" s="53">
        <f>IF('Town Data'!I55&gt;9,'Town Data'!H55,"*")</f>
        <v>21413079.55</v>
      </c>
      <c r="G59" s="53">
        <f>IF('Town Data'!K55&gt;9,'Town Data'!J55,"*")</f>
        <v>6616096.62</v>
      </c>
      <c r="H59" s="54">
        <f>IF('Town Data'!M55&gt;9,'Town Data'!L55,"*")</f>
        <v>265711.3333323</v>
      </c>
      <c r="I59" s="22">
        <f t="shared" si="0"/>
        <v>0.16454162101125713</v>
      </c>
      <c r="J59" s="22">
        <f t="shared" si="1"/>
        <v>0.06391451097036731</v>
      </c>
      <c r="K59" s="22">
        <f t="shared" si="2"/>
        <v>-0.1434420059867534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2019913.12</v>
      </c>
      <c r="D60" s="49">
        <f>IF('Town Data'!E56&gt;9,'Town Data'!D56,"*")</f>
        <v>455213.92</v>
      </c>
      <c r="E60" s="50" t="str">
        <f>IF('Town Data'!G56&gt;9,'Town Data'!F56,"*")</f>
        <v>*</v>
      </c>
      <c r="F60" s="51">
        <f>IF('Town Data'!I56&gt;9,'Town Data'!H56,"*")</f>
        <v>10391490.95</v>
      </c>
      <c r="G60" s="49">
        <f>IF('Town Data'!K56&gt;9,'Town Data'!J56,"*")</f>
        <v>528285.59</v>
      </c>
      <c r="H60" s="50" t="str">
        <f>IF('Town Data'!M56&gt;9,'Town Data'!L56,"*")</f>
        <v>*</v>
      </c>
      <c r="I60" s="9">
        <f t="shared" si="0"/>
        <v>-0.8056185460085494</v>
      </c>
      <c r="J60" s="9">
        <f t="shared" si="1"/>
        <v>-0.13831849927990653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3407270.34</v>
      </c>
      <c r="D61" s="53">
        <f>IF('Town Data'!E57&gt;9,'Town Data'!D57,"*")</f>
        <v>219978.08</v>
      </c>
      <c r="E61" s="54" t="str">
        <f>IF('Town Data'!G57&gt;9,'Town Data'!F57,"*")</f>
        <v>*</v>
      </c>
      <c r="F61" s="53">
        <f>IF('Town Data'!I57&gt;9,'Town Data'!H57,"*")</f>
        <v>3034167.93</v>
      </c>
      <c r="G61" s="53">
        <f>IF('Town Data'!K57&gt;9,'Town Data'!J57,"*")</f>
        <v>183939.88</v>
      </c>
      <c r="H61" s="54" t="str">
        <f>IF('Town Data'!M57&gt;9,'Town Data'!L57,"*")</f>
        <v>*</v>
      </c>
      <c r="I61" s="22">
        <f t="shared" si="0"/>
        <v>0.1229669611595953</v>
      </c>
      <c r="J61" s="22">
        <f t="shared" si="1"/>
        <v>0.19592379858027514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15120766.17</v>
      </c>
      <c r="D62" s="49">
        <f>IF('Town Data'!E58&gt;9,'Town Data'!D58,"*")</f>
        <v>3781759.7</v>
      </c>
      <c r="E62" s="50">
        <f>IF('Town Data'!G58&gt;9,'Town Data'!F58,"*")</f>
        <v>149566.6666656</v>
      </c>
      <c r="F62" s="51">
        <f>IF('Town Data'!I58&gt;9,'Town Data'!H58,"*")</f>
        <v>16395408.14</v>
      </c>
      <c r="G62" s="49">
        <f>IF('Town Data'!K58&gt;9,'Town Data'!J58,"*")</f>
        <v>4161542.13</v>
      </c>
      <c r="H62" s="50">
        <f>IF('Town Data'!M58&gt;9,'Town Data'!L58,"*")</f>
        <v>70786.4999991</v>
      </c>
      <c r="I62" s="9">
        <f t="shared" si="0"/>
        <v>-0.07774383895270329</v>
      </c>
      <c r="J62" s="9">
        <f t="shared" si="1"/>
        <v>-0.09126002288002782</v>
      </c>
      <c r="K62" s="9">
        <f t="shared" si="2"/>
        <v>1.1129264290154428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5638871.51</v>
      </c>
      <c r="D63" s="53">
        <f>IF('Town Data'!E59&gt;9,'Town Data'!D59,"*")</f>
        <v>1085556.5</v>
      </c>
      <c r="E63" s="54" t="str">
        <f>IF('Town Data'!G59&gt;9,'Town Data'!F59,"*")</f>
        <v>*</v>
      </c>
      <c r="F63" s="53">
        <f>IF('Town Data'!I59&gt;9,'Town Data'!H59,"*")</f>
        <v>5527033.73</v>
      </c>
      <c r="G63" s="53">
        <f>IF('Town Data'!K59&gt;9,'Town Data'!J59,"*")</f>
        <v>1160377.69</v>
      </c>
      <c r="H63" s="54" t="str">
        <f>IF('Town Data'!M59&gt;9,'Town Data'!L59,"*")</f>
        <v>*</v>
      </c>
      <c r="I63" s="22">
        <f t="shared" si="0"/>
        <v>0.020234683821985528</v>
      </c>
      <c r="J63" s="22">
        <f t="shared" si="1"/>
        <v>-0.0644800314973308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17764848.76</v>
      </c>
      <c r="D64" s="49">
        <f>IF('Town Data'!E60&gt;9,'Town Data'!D60,"*")</f>
        <v>991370.42</v>
      </c>
      <c r="E64" s="50" t="str">
        <f>IF('Town Data'!G60&gt;9,'Town Data'!F60,"*")</f>
        <v>*</v>
      </c>
      <c r="F64" s="51">
        <f>IF('Town Data'!I60&gt;9,'Town Data'!H60,"*")</f>
        <v>16502718.98</v>
      </c>
      <c r="G64" s="49">
        <f>IF('Town Data'!K60&gt;9,'Town Data'!J60,"*")</f>
        <v>1054017.35</v>
      </c>
      <c r="H64" s="50" t="str">
        <f>IF('Town Data'!M60&gt;9,'Town Data'!L60,"*")</f>
        <v>*</v>
      </c>
      <c r="I64" s="9">
        <f t="shared" si="0"/>
        <v>0.07648011103682996</v>
      </c>
      <c r="J64" s="9">
        <f t="shared" si="1"/>
        <v>-0.05943633660299809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1519153.96</v>
      </c>
      <c r="D65" s="53">
        <f>IF('Town Data'!E61&gt;9,'Town Data'!D61,"*")</f>
        <v>480084.04</v>
      </c>
      <c r="E65" s="54" t="str">
        <f>IF('Town Data'!G61&gt;9,'Town Data'!F61,"*")</f>
        <v>*</v>
      </c>
      <c r="F65" s="53">
        <f>IF('Town Data'!I61&gt;9,'Town Data'!H61,"*")</f>
        <v>1990671.36</v>
      </c>
      <c r="G65" s="53">
        <f>IF('Town Data'!K61&gt;9,'Town Data'!J61,"*")</f>
        <v>499967.28</v>
      </c>
      <c r="H65" s="54" t="str">
        <f>IF('Town Data'!M61&gt;9,'Town Data'!L61,"*")</f>
        <v>*</v>
      </c>
      <c r="I65" s="22">
        <f t="shared" si="0"/>
        <v>-0.23686350719387458</v>
      </c>
      <c r="J65" s="22">
        <f t="shared" si="1"/>
        <v>-0.03976908248875816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1841664.99</v>
      </c>
      <c r="D66" s="49">
        <f>IF('Town Data'!E62&gt;9,'Town Data'!D62,"*")</f>
        <v>581697.98</v>
      </c>
      <c r="E66" s="50" t="str">
        <f>IF('Town Data'!G62&gt;9,'Town Data'!F62,"*")</f>
        <v>*</v>
      </c>
      <c r="F66" s="51">
        <f>IF('Town Data'!I62&gt;9,'Town Data'!H62,"*")</f>
        <v>2166101.54</v>
      </c>
      <c r="G66" s="49">
        <f>IF('Town Data'!K62&gt;9,'Town Data'!J62,"*")</f>
        <v>625720.59</v>
      </c>
      <c r="H66" s="50" t="str">
        <f>IF('Town Data'!M62&gt;9,'Town Data'!L62,"*")</f>
        <v>*</v>
      </c>
      <c r="I66" s="9">
        <f t="shared" si="0"/>
        <v>-0.1497790126680765</v>
      </c>
      <c r="J66" s="9">
        <f t="shared" si="1"/>
        <v>-0.07035506055506338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842812.8</v>
      </c>
      <c r="D67" s="53">
        <f>IF('Town Data'!E63&gt;9,'Town Data'!D63,"*")</f>
        <v>424529.19</v>
      </c>
      <c r="E67" s="54" t="str">
        <f>IF('Town Data'!G63&gt;9,'Town Data'!F63,"*")</f>
        <v>*</v>
      </c>
      <c r="F67" s="53">
        <f>IF('Town Data'!I63&gt;9,'Town Data'!H63,"*")</f>
        <v>910019.51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  <v>-0.0738519441193079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PUTNEY</v>
      </c>
      <c r="C68" s="48">
        <f>IF('Town Data'!C64&gt;9,'Town Data'!B64,"*")</f>
        <v>984355.46</v>
      </c>
      <c r="D68" s="49">
        <f>IF('Town Data'!E64&gt;9,'Town Data'!D64,"*")</f>
        <v>305115.7</v>
      </c>
      <c r="E68" s="50" t="str">
        <f>IF('Town Data'!G64&gt;9,'Town Data'!F64,"*")</f>
        <v>*</v>
      </c>
      <c r="F68" s="51">
        <f>IF('Town Data'!I64&gt;9,'Town Data'!H64,"*")</f>
        <v>1231013.23</v>
      </c>
      <c r="G68" s="49">
        <f>IF('Town Data'!K64&gt;9,'Town Data'!J64,"*")</f>
        <v>345539.93</v>
      </c>
      <c r="H68" s="50" t="str">
        <f>IF('Town Data'!M64&gt;9,'Town Data'!L64,"*")</f>
        <v>*</v>
      </c>
      <c r="I68" s="9">
        <f t="shared" si="0"/>
        <v>-0.2003697149542414</v>
      </c>
      <c r="J68" s="9">
        <f t="shared" si="1"/>
        <v>-0.11698859231695735</v>
      </c>
      <c r="K68" s="9">
        <f t="shared" si="2"/>
      </c>
      <c r="L68" s="15"/>
    </row>
    <row r="69" spans="1:12" ht="15">
      <c r="A69" s="15"/>
      <c r="B69" s="27" t="str">
        <f>'Town Data'!A65</f>
        <v>RANDOLPH</v>
      </c>
      <c r="C69" s="52">
        <f>IF('Town Data'!C65&gt;9,'Town Data'!B65,"*")</f>
        <v>8088934.85</v>
      </c>
      <c r="D69" s="53">
        <f>IF('Town Data'!E65&gt;9,'Town Data'!D65,"*")</f>
        <v>1814717.13</v>
      </c>
      <c r="E69" s="54">
        <f>IF('Town Data'!G65&gt;9,'Town Data'!F65,"*")</f>
        <v>54736.1666663</v>
      </c>
      <c r="F69" s="53">
        <f>IF('Town Data'!I65&gt;9,'Town Data'!H65,"*")</f>
        <v>7681967</v>
      </c>
      <c r="G69" s="53">
        <f>IF('Town Data'!K65&gt;9,'Town Data'!J65,"*")</f>
        <v>1858970.44</v>
      </c>
      <c r="H69" s="54">
        <f>IF('Town Data'!M65&gt;9,'Town Data'!L65,"*")</f>
        <v>60609.6666662</v>
      </c>
      <c r="I69" s="22">
        <f t="shared" si="0"/>
        <v>0.05297703700107012</v>
      </c>
      <c r="J69" s="22">
        <f t="shared" si="1"/>
        <v>-0.023805279012397883</v>
      </c>
      <c r="K69" s="22">
        <f t="shared" si="2"/>
        <v>-0.09690698403354618</v>
      </c>
      <c r="L69" s="15"/>
    </row>
    <row r="70" spans="1:12" ht="15">
      <c r="A70" s="15"/>
      <c r="B70" s="15" t="str">
        <f>'Town Data'!A66</f>
        <v>RICHFORD</v>
      </c>
      <c r="C70" s="48">
        <f>IF('Town Data'!C66&gt;9,'Town Data'!B66,"*")</f>
        <v>8378939.53</v>
      </c>
      <c r="D70" s="49">
        <f>IF('Town Data'!E66&gt;9,'Town Data'!D66,"*")</f>
        <v>282017.3</v>
      </c>
      <c r="E70" s="50" t="str">
        <f>IF('Town Data'!G66&gt;9,'Town Data'!F66,"*")</f>
        <v>*</v>
      </c>
      <c r="F70" s="51">
        <f>IF('Town Data'!I66&gt;9,'Town Data'!H66,"*")</f>
        <v>4324472.79</v>
      </c>
      <c r="G70" s="49">
        <f>IF('Town Data'!K66&gt;9,'Town Data'!J66,"*")</f>
        <v>272117.52</v>
      </c>
      <c r="H70" s="50" t="str">
        <f>IF('Town Data'!M66&gt;9,'Town Data'!L66,"*")</f>
        <v>*</v>
      </c>
      <c r="I70" s="9">
        <f t="shared" si="0"/>
        <v>0.9375632445591131</v>
      </c>
      <c r="J70" s="9">
        <f t="shared" si="1"/>
        <v>0.03638053147037342</v>
      </c>
      <c r="K70" s="9">
        <f t="shared" si="2"/>
      </c>
      <c r="L70" s="15"/>
    </row>
    <row r="71" spans="1:12" ht="15">
      <c r="A71" s="15"/>
      <c r="B71" s="27" t="str">
        <f>'Town Data'!A67</f>
        <v>RICHMOND</v>
      </c>
      <c r="C71" s="52">
        <f>IF('Town Data'!C67&gt;9,'Town Data'!B67,"*")</f>
        <v>9836490.65</v>
      </c>
      <c r="D71" s="53">
        <f>IF('Town Data'!E67&gt;9,'Town Data'!D67,"*")</f>
        <v>2132035.42</v>
      </c>
      <c r="E71" s="54" t="str">
        <f>IF('Town Data'!G67&gt;9,'Town Data'!F67,"*")</f>
        <v>*</v>
      </c>
      <c r="F71" s="53">
        <f>IF('Town Data'!I67&gt;9,'Town Data'!H67,"*")</f>
        <v>13136510.06</v>
      </c>
      <c r="G71" s="53">
        <f>IF('Town Data'!K67&gt;9,'Town Data'!J67,"*")</f>
        <v>2476884.69</v>
      </c>
      <c r="H71" s="54" t="str">
        <f>IF('Town Data'!M67&gt;9,'Town Data'!L67,"*")</f>
        <v>*</v>
      </c>
      <c r="I71" s="22">
        <f aca="true" t="shared" si="3" ref="I71:I100">_xlfn.IFERROR((C71-F71)/F71,"")</f>
        <v>-0.2512097501488154</v>
      </c>
      <c r="J71" s="22">
        <f aca="true" t="shared" si="4" ref="J71:J100">_xlfn.IFERROR((D71-G71)/G71,"")</f>
        <v>-0.13922701827512204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ROCHESTER</v>
      </c>
      <c r="C72" s="48">
        <f>IF('Town Data'!C68&gt;9,'Town Data'!B68,"*")</f>
        <v>1437410.7</v>
      </c>
      <c r="D72" s="49">
        <f>IF('Town Data'!E68&gt;9,'Town Data'!D68,"*")</f>
        <v>229768.84</v>
      </c>
      <c r="E72" s="50" t="str">
        <f>IF('Town Data'!G68&gt;9,'Town Data'!F68,"*")</f>
        <v>*</v>
      </c>
      <c r="F72" s="51">
        <f>IF('Town Data'!I68&gt;9,'Town Data'!H68,"*")</f>
        <v>1366135.63</v>
      </c>
      <c r="G72" s="49">
        <f>IF('Town Data'!K68&gt;9,'Town Data'!J68,"*")</f>
        <v>261595.05</v>
      </c>
      <c r="H72" s="50" t="str">
        <f>IF('Town Data'!M68&gt;9,'Town Data'!L68,"*")</f>
        <v>*</v>
      </c>
      <c r="I72" s="9">
        <f t="shared" si="3"/>
        <v>0.05217276267071672</v>
      </c>
      <c r="J72" s="9">
        <f t="shared" si="4"/>
        <v>-0.12166212625200666</v>
      </c>
      <c r="K72" s="9">
        <f t="shared" si="5"/>
      </c>
      <c r="L72" s="15"/>
    </row>
    <row r="73" spans="1:12" ht="15">
      <c r="A73" s="15"/>
      <c r="B73" s="27" t="str">
        <f>'Town Data'!A69</f>
        <v>ROCKINGHAM</v>
      </c>
      <c r="C73" s="52">
        <f>IF('Town Data'!C69&gt;9,'Town Data'!B69,"*")</f>
        <v>7856652.99</v>
      </c>
      <c r="D73" s="53">
        <f>IF('Town Data'!E69&gt;9,'Town Data'!D69,"*")</f>
        <v>1574458.57</v>
      </c>
      <c r="E73" s="54">
        <f>IF('Town Data'!G69&gt;9,'Town Data'!F69,"*")</f>
        <v>67722.6666665</v>
      </c>
      <c r="F73" s="53">
        <f>IF('Town Data'!I69&gt;9,'Town Data'!H69,"*")</f>
        <v>6513736.13</v>
      </c>
      <c r="G73" s="53">
        <f>IF('Town Data'!K69&gt;9,'Town Data'!J69,"*")</f>
        <v>1536030.69</v>
      </c>
      <c r="H73" s="54">
        <f>IF('Town Data'!M69&gt;9,'Town Data'!L69,"*")</f>
        <v>93576.6666664</v>
      </c>
      <c r="I73" s="22">
        <f t="shared" si="3"/>
        <v>0.20616691146191707</v>
      </c>
      <c r="J73" s="22">
        <f t="shared" si="4"/>
        <v>0.0250176511772692</v>
      </c>
      <c r="K73" s="22">
        <f t="shared" si="5"/>
        <v>-0.2762868236380901</v>
      </c>
      <c r="L73" s="15"/>
    </row>
    <row r="74" spans="1:12" ht="15">
      <c r="A74" s="15"/>
      <c r="B74" s="15" t="str">
        <f>'Town Data'!A70</f>
        <v>ROYALTON</v>
      </c>
      <c r="C74" s="48">
        <f>IF('Town Data'!C70&gt;9,'Town Data'!B70,"*")</f>
        <v>5773639.11</v>
      </c>
      <c r="D74" s="49">
        <f>IF('Town Data'!E70&gt;9,'Town Data'!D70,"*")</f>
        <v>1099903.76</v>
      </c>
      <c r="E74" s="50" t="str">
        <f>IF('Town Data'!G70&gt;9,'Town Data'!F70,"*")</f>
        <v>*</v>
      </c>
      <c r="F74" s="51">
        <f>IF('Town Data'!I70&gt;9,'Town Data'!H70,"*")</f>
        <v>4145471.78</v>
      </c>
      <c r="G74" s="49">
        <f>IF('Town Data'!K70&gt;9,'Town Data'!J70,"*")</f>
        <v>1017091.48</v>
      </c>
      <c r="H74" s="50" t="str">
        <f>IF('Town Data'!M70&gt;9,'Town Data'!L70,"*")</f>
        <v>*</v>
      </c>
      <c r="I74" s="9">
        <f t="shared" si="3"/>
        <v>0.39275803006431287</v>
      </c>
      <c r="J74" s="9">
        <f t="shared" si="4"/>
        <v>0.08142068007491325</v>
      </c>
      <c r="K74" s="9">
        <f t="shared" si="5"/>
      </c>
      <c r="L74" s="15"/>
    </row>
    <row r="75" spans="1:12" ht="15">
      <c r="A75" s="15"/>
      <c r="B75" s="27" t="str">
        <f>'Town Data'!A71</f>
        <v>RUTLAND</v>
      </c>
      <c r="C75" s="52">
        <f>IF('Town Data'!C71&gt;9,'Town Data'!B71,"*")</f>
        <v>47814545.71</v>
      </c>
      <c r="D75" s="53">
        <f>IF('Town Data'!E71&gt;9,'Town Data'!D71,"*")</f>
        <v>20652110.32</v>
      </c>
      <c r="E75" s="54">
        <f>IF('Town Data'!G71&gt;9,'Town Data'!F71,"*")</f>
        <v>415714.3333312</v>
      </c>
      <c r="F75" s="53">
        <f>IF('Town Data'!I71&gt;9,'Town Data'!H71,"*")</f>
        <v>46370004.68</v>
      </c>
      <c r="G75" s="53">
        <f>IF('Town Data'!K71&gt;9,'Town Data'!J71,"*")</f>
        <v>19361640.01</v>
      </c>
      <c r="H75" s="54">
        <f>IF('Town Data'!M71&gt;9,'Town Data'!L71,"*")</f>
        <v>772839.9999982</v>
      </c>
      <c r="I75" s="22">
        <f t="shared" si="3"/>
        <v>0.031152488337424105</v>
      </c>
      <c r="J75" s="22">
        <f t="shared" si="4"/>
        <v>0.06665087819696522</v>
      </c>
      <c r="K75" s="22">
        <f t="shared" si="5"/>
        <v>-0.4620952159151076</v>
      </c>
      <c r="L75" s="15"/>
    </row>
    <row r="76" spans="1:12" ht="15">
      <c r="A76" s="15"/>
      <c r="B76" s="15" t="str">
        <f>'Town Data'!A72</f>
        <v>RUTLAND TOWN</v>
      </c>
      <c r="C76" s="48">
        <f>IF('Town Data'!C72&gt;9,'Town Data'!B72,"*")</f>
        <v>24002587.56</v>
      </c>
      <c r="D76" s="49">
        <f>IF('Town Data'!E72&gt;9,'Town Data'!D72,"*")</f>
        <v>9266867.69</v>
      </c>
      <c r="E76" s="50">
        <f>IF('Town Data'!G72&gt;9,'Town Data'!F72,"*")</f>
        <v>2617864.3333322</v>
      </c>
      <c r="F76" s="51">
        <f>IF('Town Data'!I72&gt;9,'Town Data'!H72,"*")</f>
        <v>24757581.03</v>
      </c>
      <c r="G76" s="49">
        <f>IF('Town Data'!K72&gt;9,'Town Data'!J72,"*")</f>
        <v>9962492.58</v>
      </c>
      <c r="H76" s="50">
        <f>IF('Town Data'!M72&gt;9,'Town Data'!L72,"*")</f>
        <v>2674339.1666658</v>
      </c>
      <c r="I76" s="9">
        <f t="shared" si="3"/>
        <v>-0.030495445782249046</v>
      </c>
      <c r="J76" s="9">
        <f t="shared" si="4"/>
        <v>-0.06982438224310332</v>
      </c>
      <c r="K76" s="9">
        <f t="shared" si="5"/>
        <v>-0.021117304056840765</v>
      </c>
      <c r="L76" s="15"/>
    </row>
    <row r="77" spans="1:12" ht="15">
      <c r="A77" s="15"/>
      <c r="B77" s="27" t="str">
        <f>'Town Data'!A73</f>
        <v>SHAFTSBURY</v>
      </c>
      <c r="C77" s="52">
        <f>IF('Town Data'!C73&gt;9,'Town Data'!B73,"*")</f>
        <v>4279453.51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 t="str">
        <f>IF('Town Data'!I73&gt;9,'Town Data'!H73,"*")</f>
        <v>*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40611400.61</v>
      </c>
      <c r="D78" s="49">
        <f>IF('Town Data'!E74&gt;9,'Town Data'!D74,"*")</f>
        <v>5119841.74</v>
      </c>
      <c r="E78" s="50">
        <f>IF('Town Data'!G74&gt;9,'Town Data'!F74,"*")</f>
        <v>196704.6666664</v>
      </c>
      <c r="F78" s="51">
        <f>IF('Town Data'!I74&gt;9,'Town Data'!H74,"*")</f>
        <v>36949174.42</v>
      </c>
      <c r="G78" s="49">
        <f>IF('Town Data'!K74&gt;9,'Town Data'!J74,"*")</f>
        <v>5165249.72</v>
      </c>
      <c r="H78" s="50">
        <f>IF('Town Data'!M74&gt;9,'Town Data'!L74,"*")</f>
        <v>139578.6666661</v>
      </c>
      <c r="I78" s="9">
        <f t="shared" si="3"/>
        <v>0.09911523728166691</v>
      </c>
      <c r="J78" s="9">
        <f t="shared" si="4"/>
        <v>-0.008791052216542111</v>
      </c>
      <c r="K78" s="9">
        <f t="shared" si="5"/>
        <v>0.4092745787359954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164129965.65</v>
      </c>
      <c r="D79" s="53">
        <f>IF('Town Data'!E75&gt;9,'Town Data'!D75,"*")</f>
        <v>33978017.42</v>
      </c>
      <c r="E79" s="54">
        <f>IF('Town Data'!G75&gt;9,'Town Data'!F75,"*")</f>
        <v>1418960.8333292</v>
      </c>
      <c r="F79" s="53">
        <f>IF('Town Data'!I75&gt;9,'Town Data'!H75,"*")</f>
        <v>168864836.01</v>
      </c>
      <c r="G79" s="53">
        <f>IF('Town Data'!K75&gt;9,'Town Data'!J75,"*")</f>
        <v>35456999.39</v>
      </c>
      <c r="H79" s="54">
        <f>IF('Town Data'!M75&gt;9,'Town Data'!L75,"*")</f>
        <v>1899550.8333294</v>
      </c>
      <c r="I79" s="22">
        <f t="shared" si="3"/>
        <v>-0.028039409932092616</v>
      </c>
      <c r="J79" s="22">
        <f t="shared" si="4"/>
        <v>-0.04171198904149567</v>
      </c>
      <c r="K79" s="22">
        <f t="shared" si="5"/>
        <v>-0.2530019158044091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1362222.29</v>
      </c>
      <c r="D80" s="49">
        <f>IF('Town Data'!E76&gt;9,'Town Data'!D76,"*")</f>
        <v>412361.64</v>
      </c>
      <c r="E80" s="50" t="str">
        <f>IF('Town Data'!G76&gt;9,'Town Data'!F76,"*")</f>
        <v>*</v>
      </c>
      <c r="F80" s="51">
        <f>IF('Town Data'!I76&gt;9,'Town Data'!H76,"*")</f>
        <v>1321000.47</v>
      </c>
      <c r="G80" s="49">
        <f>IF('Town Data'!K76&gt;9,'Town Data'!J76,"*")</f>
        <v>361153.53</v>
      </c>
      <c r="H80" s="50" t="str">
        <f>IF('Town Data'!M76&gt;9,'Town Data'!L76,"*")</f>
        <v>*</v>
      </c>
      <c r="I80" s="9">
        <f t="shared" si="3"/>
        <v>0.031205000252573768</v>
      </c>
      <c r="J80" s="9">
        <f t="shared" si="4"/>
        <v>0.14179041805295378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11737253.25</v>
      </c>
      <c r="D81" s="53">
        <f>IF('Town Data'!E77&gt;9,'Town Data'!D77,"*")</f>
        <v>5592597.59</v>
      </c>
      <c r="E81" s="54">
        <f>IF('Town Data'!G77&gt;9,'Town Data'!F77,"*")</f>
        <v>306489.8333328</v>
      </c>
      <c r="F81" s="53">
        <f>IF('Town Data'!I77&gt;9,'Town Data'!H77,"*")</f>
        <v>16759492.71</v>
      </c>
      <c r="G81" s="53">
        <f>IF('Town Data'!K77&gt;9,'Town Data'!J77,"*")</f>
        <v>5034745.49</v>
      </c>
      <c r="H81" s="54">
        <f>IF('Town Data'!M77&gt;9,'Town Data'!L77,"*")</f>
        <v>352548.6666658</v>
      </c>
      <c r="I81" s="22">
        <f t="shared" si="3"/>
        <v>-0.2996653626039258</v>
      </c>
      <c r="J81" s="22">
        <f t="shared" si="4"/>
        <v>0.11080045676747795</v>
      </c>
      <c r="K81" s="22">
        <f t="shared" si="5"/>
        <v>-0.1306453198890173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55061183.11</v>
      </c>
      <c r="D82" s="49">
        <f>IF('Town Data'!E78&gt;9,'Town Data'!D78,"*")</f>
        <v>5150770.82</v>
      </c>
      <c r="E82" s="50">
        <f>IF('Town Data'!G78&gt;9,'Town Data'!F78,"*")</f>
        <v>90023.8333327</v>
      </c>
      <c r="F82" s="51">
        <f>IF('Town Data'!I78&gt;9,'Town Data'!H78,"*")</f>
        <v>48221096.67</v>
      </c>
      <c r="G82" s="49">
        <f>IF('Town Data'!K78&gt;9,'Town Data'!J78,"*")</f>
        <v>4674334.46</v>
      </c>
      <c r="H82" s="50">
        <f>IF('Town Data'!M78&gt;9,'Town Data'!L78,"*")</f>
        <v>267439.6666661</v>
      </c>
      <c r="I82" s="9">
        <f t="shared" si="3"/>
        <v>0.14184842138307174</v>
      </c>
      <c r="J82" s="9">
        <f t="shared" si="4"/>
        <v>0.10192603119803291</v>
      </c>
      <c r="K82" s="9">
        <f t="shared" si="5"/>
        <v>-0.6633863837218459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21632983.5</v>
      </c>
      <c r="D83" s="53">
        <f>IF('Town Data'!E79&gt;9,'Town Data'!D79,"*")</f>
        <v>7359423.14</v>
      </c>
      <c r="E83" s="54">
        <f>IF('Town Data'!G79&gt;9,'Town Data'!F79,"*")</f>
        <v>60987.4999994</v>
      </c>
      <c r="F83" s="53">
        <f>IF('Town Data'!I79&gt;9,'Town Data'!H79,"*")</f>
        <v>21401058.44</v>
      </c>
      <c r="G83" s="53">
        <f>IF('Town Data'!K79&gt;9,'Town Data'!J79,"*")</f>
        <v>7202990.54</v>
      </c>
      <c r="H83" s="54">
        <f>IF('Town Data'!M79&gt;9,'Town Data'!L79,"*")</f>
        <v>113163.4999993</v>
      </c>
      <c r="I83" s="22">
        <f t="shared" si="3"/>
        <v>0.010837083626037641</v>
      </c>
      <c r="J83" s="22">
        <f t="shared" si="4"/>
        <v>0.0217177294807331</v>
      </c>
      <c r="K83" s="22">
        <f t="shared" si="5"/>
        <v>-0.46106739364037647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22230573.99</v>
      </c>
      <c r="D84" s="51">
        <f>IF('Town Data'!E80&gt;9,'Town Data'!D80,"*")</f>
        <v>7173087.87</v>
      </c>
      <c r="E84" s="58">
        <f>IF('Town Data'!G80&gt;9,'Town Data'!F80,"*")</f>
        <v>330018.8333319</v>
      </c>
      <c r="F84" s="51">
        <f>IF('Town Data'!I80&gt;9,'Town Data'!H80,"*")</f>
        <v>20775076.37</v>
      </c>
      <c r="G84" s="49">
        <f>IF('Town Data'!K80&gt;9,'Town Data'!J80,"*")</f>
        <v>7005286.65</v>
      </c>
      <c r="H84" s="50">
        <f>IF('Town Data'!M80&gt;9,'Town Data'!L80,"*")</f>
        <v>259241.1666655</v>
      </c>
      <c r="I84" s="9">
        <f t="shared" si="3"/>
        <v>0.07005979636742954</v>
      </c>
      <c r="J84" s="9">
        <f t="shared" si="4"/>
        <v>0.023953512309164354</v>
      </c>
      <c r="K84" s="9">
        <f t="shared" si="5"/>
        <v>0.27301862422847656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22535921.89</v>
      </c>
      <c r="D85" s="53">
        <f>IF('Town Data'!E81&gt;9,'Town Data'!D81,"*")</f>
        <v>13070651.92</v>
      </c>
      <c r="E85" s="54">
        <f>IF('Town Data'!G81&gt;9,'Town Data'!F81,"*")</f>
        <v>304591.4999994</v>
      </c>
      <c r="F85" s="53">
        <f>IF('Town Data'!I81&gt;9,'Town Data'!H81,"*")</f>
        <v>5917071.56</v>
      </c>
      <c r="G85" s="53">
        <f>IF('Town Data'!K81&gt;9,'Town Data'!J81,"*")</f>
        <v>7162682.03</v>
      </c>
      <c r="H85" s="54">
        <f>IF('Town Data'!M81&gt;9,'Town Data'!L81,"*")</f>
        <v>355981.3333329</v>
      </c>
      <c r="I85" s="22">
        <f t="shared" si="3"/>
        <v>2.8086275721836973</v>
      </c>
      <c r="J85" s="22">
        <f t="shared" si="4"/>
        <v>0.8248264917045326</v>
      </c>
      <c r="K85" s="22">
        <f t="shared" si="5"/>
        <v>-0.1443610339125345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8378177.78</v>
      </c>
      <c r="D86" s="49">
        <f>IF('Town Data'!E82&gt;9,'Town Data'!D82,"*")</f>
        <v>1664877.77</v>
      </c>
      <c r="E86" s="50">
        <f>IF('Town Data'!G82&gt;9,'Town Data'!F82,"*")</f>
        <v>10966.9999997</v>
      </c>
      <c r="F86" s="51">
        <f>IF('Town Data'!I82&gt;9,'Town Data'!H82,"*")</f>
        <v>8430397.23</v>
      </c>
      <c r="G86" s="49">
        <f>IF('Town Data'!K82&gt;9,'Town Data'!J82,"*")</f>
        <v>1556863.24</v>
      </c>
      <c r="H86" s="50" t="str">
        <f>IF('Town Data'!M82&gt;9,'Town Data'!L82,"*")</f>
        <v>*</v>
      </c>
      <c r="I86" s="9">
        <f t="shared" si="3"/>
        <v>-0.006194186178342178</v>
      </c>
      <c r="J86" s="9">
        <f t="shared" si="4"/>
        <v>0.06937958789495217</v>
      </c>
      <c r="K86" s="9">
        <f t="shared" si="5"/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991027.28</v>
      </c>
      <c r="D87" s="53">
        <f>IF('Town Data'!E83&gt;9,'Town Data'!D83,"*")</f>
        <v>368679.89</v>
      </c>
      <c r="E87" s="54" t="str">
        <f>IF('Town Data'!G83&gt;9,'Town Data'!F83,"*")</f>
        <v>*</v>
      </c>
      <c r="F87" s="53">
        <f>IF('Town Data'!I83&gt;9,'Town Data'!H83,"*")</f>
        <v>976441.92</v>
      </c>
      <c r="G87" s="53">
        <f>IF('Town Data'!K83&gt;9,'Town Data'!J83,"*")</f>
        <v>404561.35</v>
      </c>
      <c r="H87" s="54" t="str">
        <f>IF('Town Data'!M83&gt;9,'Town Data'!L83,"*")</f>
        <v>*</v>
      </c>
      <c r="I87" s="22">
        <f t="shared" si="3"/>
        <v>0.014937253001182073</v>
      </c>
      <c r="J87" s="22">
        <f t="shared" si="4"/>
        <v>-0.08869225891202895</v>
      </c>
      <c r="K87" s="22">
        <f t="shared" si="5"/>
      </c>
      <c r="L87" s="15"/>
    </row>
    <row r="88" spans="1:12" ht="15">
      <c r="A88" s="15"/>
      <c r="B88" s="15" t="str">
        <f>'Town Data'!A84</f>
        <v>TROY</v>
      </c>
      <c r="C88" s="48">
        <f>IF('Town Data'!C84&gt;9,'Town Data'!B84,"*")</f>
        <v>1473215.87</v>
      </c>
      <c r="D88" s="49">
        <f>IF('Town Data'!E84&gt;9,'Town Data'!D84,"*")</f>
        <v>329617.62</v>
      </c>
      <c r="E88" s="50" t="str">
        <f>IF('Town Data'!G84&gt;9,'Town Data'!F84,"*")</f>
        <v>*</v>
      </c>
      <c r="F88" s="51" t="str">
        <f>IF('Town Data'!I84&gt;9,'Town Data'!H84,"*")</f>
        <v>*</v>
      </c>
      <c r="G88" s="49" t="str">
        <f>IF('Town Data'!K84&gt;9,'Town Data'!J84,"*")</f>
        <v>*</v>
      </c>
      <c r="H88" s="50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10118577.95</v>
      </c>
      <c r="D89" s="53">
        <f>IF('Town Data'!E85&gt;9,'Town Data'!D85,"*")</f>
        <v>1395205.89</v>
      </c>
      <c r="E89" s="54">
        <f>IF('Town Data'!G85&gt;9,'Town Data'!F85,"*")</f>
        <v>343237.9999997</v>
      </c>
      <c r="F89" s="53">
        <f>IF('Town Data'!I85&gt;9,'Town Data'!H85,"*")</f>
        <v>11334337.19</v>
      </c>
      <c r="G89" s="53">
        <f>IF('Town Data'!K85&gt;9,'Town Data'!J85,"*")</f>
        <v>1419479.37</v>
      </c>
      <c r="H89" s="54">
        <f>IF('Town Data'!M85&gt;9,'Town Data'!L85,"*")</f>
        <v>403378.6666663</v>
      </c>
      <c r="I89" s="22">
        <f t="shared" si="3"/>
        <v>-0.10726337320126968</v>
      </c>
      <c r="J89" s="22">
        <f t="shared" si="4"/>
        <v>-0.01710026965731824</v>
      </c>
      <c r="K89" s="22">
        <f t="shared" si="5"/>
        <v>-0.14909233342365152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12755576.74</v>
      </c>
      <c r="D90" s="49">
        <f>IF('Town Data'!E86&gt;9,'Town Data'!D86,"*")</f>
        <v>3984467.64</v>
      </c>
      <c r="E90" s="50" t="str">
        <f>IF('Town Data'!G86&gt;9,'Town Data'!F86,"*")</f>
        <v>*</v>
      </c>
      <c r="F90" s="51">
        <f>IF('Town Data'!I86&gt;9,'Town Data'!H86,"*")</f>
        <v>9648565.21</v>
      </c>
      <c r="G90" s="49">
        <f>IF('Town Data'!K86&gt;9,'Town Data'!J86,"*")</f>
        <v>4540490.19</v>
      </c>
      <c r="H90" s="50" t="str">
        <f>IF('Town Data'!M86&gt;9,'Town Data'!L86,"*")</f>
        <v>*</v>
      </c>
      <c r="I90" s="9">
        <f t="shared" si="3"/>
        <v>0.3220179853041589</v>
      </c>
      <c r="J90" s="9">
        <f t="shared" si="4"/>
        <v>-0.12245870527913204</v>
      </c>
      <c r="K90" s="9">
        <f t="shared" si="5"/>
      </c>
      <c r="L90" s="15"/>
    </row>
    <row r="91" spans="1:12" ht="15">
      <c r="A91" s="15"/>
      <c r="B91" s="27" t="str">
        <f>'Town Data'!A87</f>
        <v>WALLINGFORD</v>
      </c>
      <c r="C91" s="52">
        <f>IF('Town Data'!C87&gt;9,'Town Data'!B87,"*")</f>
        <v>712391.59</v>
      </c>
      <c r="D91" s="53">
        <f>IF('Town Data'!E87&gt;9,'Town Data'!D87,"*")</f>
        <v>240790</v>
      </c>
      <c r="E91" s="54" t="str">
        <f>IF('Town Data'!G87&gt;9,'Town Data'!F87,"*")</f>
        <v>*</v>
      </c>
      <c r="F91" s="53" t="str">
        <f>IF('Town Data'!I87&gt;9,'Town Data'!H87,"*")</f>
        <v>*</v>
      </c>
      <c r="G91" s="53" t="str">
        <f>IF('Town Data'!K87&gt;9,'Town Data'!J87,"*")</f>
        <v>*</v>
      </c>
      <c r="H91" s="54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WARREN</v>
      </c>
      <c r="C92" s="48">
        <f>IF('Town Data'!C88&gt;9,'Town Data'!B88,"*")</f>
        <v>3672972.12</v>
      </c>
      <c r="D92" s="49">
        <f>IF('Town Data'!E88&gt;9,'Town Data'!D88,"*")</f>
        <v>2981239.33</v>
      </c>
      <c r="E92" s="50" t="str">
        <f>IF('Town Data'!G88&gt;9,'Town Data'!F88,"*")</f>
        <v>*</v>
      </c>
      <c r="F92" s="51">
        <f>IF('Town Data'!I88&gt;9,'Town Data'!H88,"*")</f>
        <v>2399275.32</v>
      </c>
      <c r="G92" s="49">
        <f>IF('Town Data'!K88&gt;9,'Town Data'!J88,"*")</f>
        <v>1564272.88</v>
      </c>
      <c r="H92" s="50" t="str">
        <f>IF('Town Data'!M88&gt;9,'Town Data'!L88,"*")</f>
        <v>*</v>
      </c>
      <c r="I92" s="9">
        <f t="shared" si="3"/>
        <v>0.5308672953798401</v>
      </c>
      <c r="J92" s="9">
        <f t="shared" si="4"/>
        <v>0.9058307333180898</v>
      </c>
      <c r="K92" s="9">
        <f t="shared" si="5"/>
      </c>
      <c r="L92" s="15"/>
    </row>
    <row r="93" spans="1:12" ht="15">
      <c r="A93" s="15"/>
      <c r="B93" s="27" t="str">
        <f>'Town Data'!A89</f>
        <v>WATERBURY</v>
      </c>
      <c r="C93" s="52">
        <f>IF('Town Data'!C89&gt;9,'Town Data'!B89,"*")</f>
        <v>8471344.07</v>
      </c>
      <c r="D93" s="53">
        <f>IF('Town Data'!E89&gt;9,'Town Data'!D89,"*")</f>
        <v>3200674.18</v>
      </c>
      <c r="E93" s="54">
        <f>IF('Town Data'!G89&gt;9,'Town Data'!F89,"*")</f>
        <v>217035.4999995</v>
      </c>
      <c r="F93" s="53">
        <f>IF('Town Data'!I89&gt;9,'Town Data'!H89,"*")</f>
        <v>8772112.26</v>
      </c>
      <c r="G93" s="53">
        <f>IF('Town Data'!K89&gt;9,'Town Data'!J89,"*")</f>
        <v>3483313.59</v>
      </c>
      <c r="H93" s="54">
        <f>IF('Town Data'!M89&gt;9,'Town Data'!L89,"*")</f>
        <v>564850.3333329</v>
      </c>
      <c r="I93" s="22">
        <f t="shared" si="3"/>
        <v>-0.03428686057421699</v>
      </c>
      <c r="J93" s="22">
        <f t="shared" si="4"/>
        <v>-0.08114096038077344</v>
      </c>
      <c r="K93" s="22">
        <f t="shared" si="5"/>
        <v>-0.6157645889684055</v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1654196.16</v>
      </c>
      <c r="D94" s="49">
        <f>IF('Town Data'!E90&gt;9,'Town Data'!D90,"*")</f>
        <v>330461.53</v>
      </c>
      <c r="E94" s="50" t="str">
        <f>IF('Town Data'!G90&gt;9,'Town Data'!F90,"*")</f>
        <v>*</v>
      </c>
      <c r="F94" s="51">
        <f>IF('Town Data'!I90&gt;9,'Town Data'!H90,"*")</f>
        <v>1482903.28</v>
      </c>
      <c r="G94" s="49">
        <f>IF('Town Data'!K90&gt;9,'Town Data'!J90,"*")</f>
        <v>349678.04</v>
      </c>
      <c r="H94" s="50" t="str">
        <f>IF('Town Data'!M90&gt;9,'Town Data'!L90,"*")</f>
        <v>*</v>
      </c>
      <c r="I94" s="9">
        <f t="shared" si="3"/>
        <v>0.11551183567413775</v>
      </c>
      <c r="J94" s="9">
        <f t="shared" si="4"/>
        <v>-0.054954866482321715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3541263.38</v>
      </c>
      <c r="D95" s="53">
        <f>IF('Town Data'!E91&gt;9,'Town Data'!D91,"*")</f>
        <v>701463.48</v>
      </c>
      <c r="E95" s="54" t="str">
        <f>IF('Town Data'!G91&gt;9,'Town Data'!F91,"*")</f>
        <v>*</v>
      </c>
      <c r="F95" s="53">
        <f>IF('Town Data'!I91&gt;9,'Town Data'!H91,"*")</f>
        <v>3533910.58</v>
      </c>
      <c r="G95" s="53">
        <f>IF('Town Data'!K91&gt;9,'Town Data'!J91,"*")</f>
        <v>691810.17</v>
      </c>
      <c r="H95" s="54" t="str">
        <f>IF('Town Data'!M91&gt;9,'Town Data'!L91,"*")</f>
        <v>*</v>
      </c>
      <c r="I95" s="22">
        <f t="shared" si="3"/>
        <v>0.002080641214187093</v>
      </c>
      <c r="J95" s="22">
        <f t="shared" si="4"/>
        <v>0.013953697731850255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1455468.1</v>
      </c>
      <c r="D96" s="49">
        <f>IF('Town Data'!E92&gt;9,'Town Data'!D92,"*")</f>
        <v>389609.68</v>
      </c>
      <c r="E96" s="50" t="str">
        <f>IF('Town Data'!G92&gt;9,'Town Data'!F92,"*")</f>
        <v>*</v>
      </c>
      <c r="F96" s="51">
        <f>IF('Town Data'!I92&gt;9,'Town Data'!H92,"*")</f>
        <v>1671543.94</v>
      </c>
      <c r="G96" s="49">
        <f>IF('Town Data'!K92&gt;9,'Town Data'!J92,"*")</f>
        <v>419499.76</v>
      </c>
      <c r="H96" s="50" t="str">
        <f>IF('Town Data'!M92&gt;9,'Town Data'!L92,"*")</f>
        <v>*</v>
      </c>
      <c r="I96" s="9">
        <f t="shared" si="3"/>
        <v>-0.129267221057916</v>
      </c>
      <c r="J96" s="9">
        <f t="shared" si="4"/>
        <v>-0.07125172133590736</v>
      </c>
      <c r="K96" s="9">
        <f t="shared" si="5"/>
      </c>
      <c r="L96" s="15"/>
    </row>
    <row r="97" spans="1:12" ht="15">
      <c r="A97" s="15"/>
      <c r="B97" s="27" t="str">
        <f>'Town Data'!A93</f>
        <v>WHITINGHAM</v>
      </c>
      <c r="C97" s="52">
        <f>IF('Town Data'!C93&gt;9,'Town Data'!B93,"*")</f>
        <v>325579.96</v>
      </c>
      <c r="D97" s="53">
        <f>IF('Town Data'!E93&gt;9,'Town Data'!D93,"*")</f>
        <v>123909.6</v>
      </c>
      <c r="E97" s="54" t="str">
        <f>IF('Town Data'!G93&gt;9,'Town Data'!F93,"*")</f>
        <v>*</v>
      </c>
      <c r="F97" s="53" t="str">
        <f>IF('Town Data'!I93&gt;9,'Town Data'!H93,"*")</f>
        <v>*</v>
      </c>
      <c r="G97" s="53" t="str">
        <f>IF('Town Data'!K93&gt;9,'Town Data'!J93,"*")</f>
        <v>*</v>
      </c>
      <c r="H97" s="54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WILLIAMSTOWN</v>
      </c>
      <c r="C98" s="48">
        <f>IF('Town Data'!C94&gt;9,'Town Data'!B94,"*")</f>
        <v>1259809.13</v>
      </c>
      <c r="D98" s="49">
        <f>IF('Town Data'!E94&gt;9,'Town Data'!D94,"*")</f>
        <v>389135.4</v>
      </c>
      <c r="E98" s="50" t="str">
        <f>IF('Town Data'!G94&gt;9,'Town Data'!F94,"*")</f>
        <v>*</v>
      </c>
      <c r="F98" s="51">
        <f>IF('Town Data'!I94&gt;9,'Town Data'!H94,"*")</f>
        <v>1089210.5</v>
      </c>
      <c r="G98" s="49">
        <f>IF('Town Data'!K94&gt;9,'Town Data'!J94,"*")</f>
        <v>395074.27</v>
      </c>
      <c r="H98" s="50" t="str">
        <f>IF('Town Data'!M94&gt;9,'Town Data'!L94,"*")</f>
        <v>*</v>
      </c>
      <c r="I98" s="9">
        <f t="shared" si="3"/>
        <v>0.15662595063121398</v>
      </c>
      <c r="J98" s="9">
        <f t="shared" si="4"/>
        <v>-0.015032287473441373</v>
      </c>
      <c r="K98" s="9">
        <f t="shared" si="5"/>
      </c>
      <c r="L98" s="15"/>
    </row>
    <row r="99" spans="1:12" ht="15">
      <c r="A99" s="15"/>
      <c r="B99" s="27" t="str">
        <f>'Town Data'!A95</f>
        <v>WILLISTON</v>
      </c>
      <c r="C99" s="52">
        <f>IF('Town Data'!C95&gt;9,'Town Data'!B95,"*")</f>
        <v>85883344.44</v>
      </c>
      <c r="D99" s="53">
        <f>IF('Town Data'!E95&gt;9,'Town Data'!D95,"*")</f>
        <v>40557992.36</v>
      </c>
      <c r="E99" s="54">
        <f>IF('Town Data'!G95&gt;9,'Town Data'!F95,"*")</f>
        <v>1658727.166664</v>
      </c>
      <c r="F99" s="53">
        <f>IF('Town Data'!I95&gt;9,'Town Data'!H95,"*")</f>
        <v>86245994.86</v>
      </c>
      <c r="G99" s="53">
        <f>IF('Town Data'!K95&gt;9,'Town Data'!J95,"*")</f>
        <v>43131338.22</v>
      </c>
      <c r="H99" s="54">
        <f>IF('Town Data'!M95&gt;9,'Town Data'!L95,"*")</f>
        <v>1202857.4999969</v>
      </c>
      <c r="I99" s="22">
        <f t="shared" si="3"/>
        <v>-0.004204837808279435</v>
      </c>
      <c r="J99" s="22">
        <f t="shared" si="4"/>
        <v>-0.059663019192081064</v>
      </c>
      <c r="K99" s="22">
        <f t="shared" si="5"/>
        <v>0.37898892152085734</v>
      </c>
      <c r="L99" s="15"/>
    </row>
    <row r="100" spans="1:12" ht="15">
      <c r="A100" s="15"/>
      <c r="B100" s="27" t="str">
        <f>'Town Data'!A96</f>
        <v>WILMINGTON</v>
      </c>
      <c r="C100" s="52">
        <f>IF('Town Data'!C96&gt;9,'Town Data'!B96,"*")</f>
        <v>4970642.43</v>
      </c>
      <c r="D100" s="53">
        <f>IF('Town Data'!E96&gt;9,'Town Data'!D96,"*")</f>
        <v>1720807.13</v>
      </c>
      <c r="E100" s="54" t="str">
        <f>IF('Town Data'!G96&gt;9,'Town Data'!F96,"*")</f>
        <v>*</v>
      </c>
      <c r="F100" s="53">
        <f>IF('Town Data'!I96&gt;9,'Town Data'!H96,"*")</f>
        <v>4879496.14</v>
      </c>
      <c r="G100" s="53">
        <f>IF('Town Data'!K96&gt;9,'Town Data'!J96,"*")</f>
        <v>1651819.76</v>
      </c>
      <c r="H100" s="54" t="str">
        <f>IF('Town Data'!M96&gt;9,'Town Data'!L96,"*")</f>
        <v>*</v>
      </c>
      <c r="I100" s="22">
        <f t="shared" si="3"/>
        <v>0.018679447095535574</v>
      </c>
      <c r="J100" s="22">
        <f t="shared" si="4"/>
        <v>0.041764465876107375</v>
      </c>
      <c r="K100" s="22">
        <f t="shared" si="5"/>
      </c>
      <c r="L100" s="15"/>
    </row>
    <row r="101" spans="1:12" ht="15">
      <c r="A101" s="15"/>
      <c r="B101" s="27" t="str">
        <f>'Town Data'!A97</f>
        <v>WINDSOR</v>
      </c>
      <c r="C101" s="52">
        <f>IF('Town Data'!C97&gt;9,'Town Data'!B97,"*")</f>
        <v>2637044.49</v>
      </c>
      <c r="D101" s="53">
        <f>IF('Town Data'!E97&gt;9,'Town Data'!D97,"*")</f>
        <v>945786.61</v>
      </c>
      <c r="E101" s="54">
        <f>IF('Town Data'!G97&gt;9,'Town Data'!F97,"*")</f>
        <v>26489.9999996</v>
      </c>
      <c r="F101" s="53">
        <f>IF('Town Data'!I97&gt;9,'Town Data'!H97,"*")</f>
        <v>2551440.98</v>
      </c>
      <c r="G101" s="53">
        <f>IF('Town Data'!K97&gt;9,'Town Data'!J97,"*")</f>
        <v>924741.07</v>
      </c>
      <c r="H101" s="54">
        <f>IF('Town Data'!M97&gt;9,'Town Data'!L97,"*")</f>
        <v>23775.9999997</v>
      </c>
      <c r="I101" s="22">
        <f aca="true" t="shared" si="6" ref="I101:I164">_xlfn.IFERROR((C101-F101)/F101,"")</f>
        <v>0.03355104455522238</v>
      </c>
      <c r="J101" s="22">
        <f aca="true" t="shared" si="7" ref="J101:J164">_xlfn.IFERROR((D101-G101)/G101,"")</f>
        <v>0.02275830573849179</v>
      </c>
      <c r="K101" s="22">
        <f aca="true" t="shared" si="8" ref="K101:K164">_xlfn.IFERROR((E101-H101)/H101,"")</f>
        <v>0.11414872139696516</v>
      </c>
      <c r="L101" s="15"/>
    </row>
    <row r="102" spans="2:12" ht="15">
      <c r="B102" s="27" t="str">
        <f>'Town Data'!A98</f>
        <v>WINHALL</v>
      </c>
      <c r="C102" s="52">
        <f>IF('Town Data'!C98&gt;9,'Town Data'!B98,"*")</f>
        <v>1121814.32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WINOOSKI</v>
      </c>
      <c r="C103" s="52">
        <f>IF('Town Data'!C99&gt;9,'Town Data'!B99,"*")</f>
        <v>19527027.04</v>
      </c>
      <c r="D103" s="53">
        <f>IF('Town Data'!E99&gt;9,'Town Data'!D99,"*")</f>
        <v>1526523.3</v>
      </c>
      <c r="E103" s="54" t="str">
        <f>IF('Town Data'!G99&gt;9,'Town Data'!F99,"*")</f>
        <v>*</v>
      </c>
      <c r="F103" s="53">
        <f>IF('Town Data'!I99&gt;9,'Town Data'!H99,"*")</f>
        <v>20683825.24</v>
      </c>
      <c r="G103" s="53">
        <f>IF('Town Data'!K99&gt;9,'Town Data'!J99,"*")</f>
        <v>1696704.46</v>
      </c>
      <c r="H103" s="54">
        <f>IF('Town Data'!M99&gt;9,'Town Data'!L99,"*")</f>
        <v>346197.333333</v>
      </c>
      <c r="I103" s="22">
        <f t="shared" si="6"/>
        <v>-0.055927672303230085</v>
      </c>
      <c r="J103" s="22">
        <f t="shared" si="7"/>
        <v>-0.10030100351124198</v>
      </c>
      <c r="K103" s="22">
        <f t="shared" si="8"/>
      </c>
      <c r="L103" s="15"/>
    </row>
    <row r="104" spans="2:12" ht="15">
      <c r="B104" s="27" t="str">
        <f>'Town Data'!A100</f>
        <v>WOLCOTT</v>
      </c>
      <c r="C104" s="52">
        <f>IF('Town Data'!C100&gt;9,'Town Data'!B100,"*")</f>
        <v>800913.87</v>
      </c>
      <c r="D104" s="53">
        <f>IF('Town Data'!E100&gt;9,'Town Data'!D100,"*")</f>
        <v>133575.18</v>
      </c>
      <c r="E104" s="54" t="str">
        <f>IF('Town Data'!G100&gt;9,'Town Data'!F100,"*")</f>
        <v>*</v>
      </c>
      <c r="F104" s="53">
        <f>IF('Town Data'!I100&gt;9,'Town Data'!H100,"*")</f>
        <v>729229.41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  <v>0.09830165791036864</v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WOODSTOCK</v>
      </c>
      <c r="C105" s="52">
        <f>IF('Town Data'!C101&gt;9,'Town Data'!B101,"*")</f>
        <v>8329724.93</v>
      </c>
      <c r="D105" s="53">
        <f>IF('Town Data'!E101&gt;9,'Town Data'!D101,"*")</f>
        <v>2177481.59</v>
      </c>
      <c r="E105" s="54">
        <f>IF('Town Data'!G101&gt;9,'Town Data'!F101,"*")</f>
        <v>116006.3333329</v>
      </c>
      <c r="F105" s="53">
        <f>IF('Town Data'!I101&gt;9,'Town Data'!H101,"*")</f>
        <v>6743055.63</v>
      </c>
      <c r="G105" s="53">
        <f>IF('Town Data'!K101&gt;9,'Town Data'!J101,"*")</f>
        <v>1881000.16</v>
      </c>
      <c r="H105" s="54">
        <f>IF('Town Data'!M101&gt;9,'Town Data'!L101,"*")</f>
        <v>228482.8333329</v>
      </c>
      <c r="I105" s="22">
        <f t="shared" si="6"/>
        <v>0.23530419843206896</v>
      </c>
      <c r="J105" s="22">
        <f t="shared" si="7"/>
        <v>0.15761903497126759</v>
      </c>
      <c r="K105" s="22">
        <f t="shared" si="8"/>
        <v>-0.4922754955341502</v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1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129</v>
      </c>
      <c r="B2" s="44">
        <v>1025282.61</v>
      </c>
      <c r="C2" s="41">
        <v>11</v>
      </c>
      <c r="D2" s="44">
        <v>306241.13</v>
      </c>
      <c r="E2" s="41">
        <v>11</v>
      </c>
      <c r="F2" s="41">
        <v>0</v>
      </c>
      <c r="G2" s="41">
        <v>0</v>
      </c>
      <c r="H2" s="44">
        <v>1016661.93</v>
      </c>
      <c r="I2" s="41">
        <v>13</v>
      </c>
      <c r="J2" s="44">
        <v>317981.53</v>
      </c>
      <c r="K2" s="41">
        <v>13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130</v>
      </c>
      <c r="B3" s="44">
        <v>13022751.28</v>
      </c>
      <c r="C3" s="41">
        <v>16</v>
      </c>
      <c r="D3" s="44">
        <v>434696.76</v>
      </c>
      <c r="E3" s="41">
        <v>14</v>
      </c>
      <c r="F3" s="41">
        <v>0</v>
      </c>
      <c r="G3" s="41">
        <v>0</v>
      </c>
      <c r="H3" s="44">
        <v>12574746.59</v>
      </c>
      <c r="I3" s="41">
        <v>18</v>
      </c>
      <c r="J3" s="44">
        <v>479895.33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67</v>
      </c>
      <c r="B4" s="44">
        <v>42230256.64</v>
      </c>
      <c r="C4" s="41">
        <v>159</v>
      </c>
      <c r="D4" s="44">
        <v>10754927.44</v>
      </c>
      <c r="E4" s="41">
        <v>154</v>
      </c>
      <c r="F4" s="44">
        <v>145359.8333319</v>
      </c>
      <c r="G4" s="41">
        <v>41</v>
      </c>
      <c r="H4" s="44">
        <v>46476602.46</v>
      </c>
      <c r="I4" s="41">
        <v>153</v>
      </c>
      <c r="J4" s="44">
        <v>11160585.21</v>
      </c>
      <c r="K4" s="41">
        <v>149</v>
      </c>
      <c r="L4" s="44">
        <v>247362.9999989</v>
      </c>
      <c r="M4" s="41">
        <v>41</v>
      </c>
      <c r="N4" s="37"/>
      <c r="O4" s="37"/>
      <c r="P4" s="37"/>
      <c r="Q4" s="37"/>
    </row>
    <row r="5" spans="1:17" ht="15">
      <c r="A5" s="40" t="s">
        <v>131</v>
      </c>
      <c r="B5" s="44">
        <v>11104017.75</v>
      </c>
      <c r="C5" s="41">
        <v>31</v>
      </c>
      <c r="D5" s="44">
        <v>1135255.61</v>
      </c>
      <c r="E5" s="41">
        <v>29</v>
      </c>
      <c r="F5" s="41">
        <v>0</v>
      </c>
      <c r="G5" s="41">
        <v>0</v>
      </c>
      <c r="H5" s="44">
        <v>31803083.14</v>
      </c>
      <c r="I5" s="41">
        <v>30</v>
      </c>
      <c r="J5" s="44">
        <v>1066535.77</v>
      </c>
      <c r="K5" s="41">
        <v>27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68</v>
      </c>
      <c r="B6" s="44">
        <v>13224213.36</v>
      </c>
      <c r="C6" s="41">
        <v>34</v>
      </c>
      <c r="D6" s="44">
        <v>1068332.43</v>
      </c>
      <c r="E6" s="41">
        <v>31</v>
      </c>
      <c r="F6" s="44">
        <v>26049.833333</v>
      </c>
      <c r="G6" s="41">
        <v>10</v>
      </c>
      <c r="H6" s="44">
        <v>13807696.84</v>
      </c>
      <c r="I6" s="41">
        <v>32</v>
      </c>
      <c r="J6" s="44">
        <v>1123648.55</v>
      </c>
      <c r="K6" s="41">
        <v>31</v>
      </c>
      <c r="L6" s="44">
        <v>42388.9999996</v>
      </c>
      <c r="M6" s="41">
        <v>11</v>
      </c>
      <c r="N6" s="37"/>
      <c r="O6" s="37"/>
      <c r="P6" s="37"/>
      <c r="Q6" s="37"/>
    </row>
    <row r="7" spans="1:17" ht="15">
      <c r="A7" s="40" t="s">
        <v>69</v>
      </c>
      <c r="B7" s="44">
        <v>37393353.9</v>
      </c>
      <c r="C7" s="41">
        <v>180</v>
      </c>
      <c r="D7" s="44">
        <v>12935804.58</v>
      </c>
      <c r="E7" s="41">
        <v>172</v>
      </c>
      <c r="F7" s="44">
        <v>259639.1666652</v>
      </c>
      <c r="G7" s="41">
        <v>57</v>
      </c>
      <c r="H7" s="44">
        <v>35565883.47</v>
      </c>
      <c r="I7" s="41">
        <v>173</v>
      </c>
      <c r="J7" s="44">
        <v>12820881.82</v>
      </c>
      <c r="K7" s="41">
        <v>166</v>
      </c>
      <c r="L7" s="44">
        <v>302594.4999983</v>
      </c>
      <c r="M7" s="41">
        <v>50</v>
      </c>
      <c r="N7" s="37"/>
      <c r="O7" s="37"/>
      <c r="P7" s="37"/>
      <c r="Q7" s="37"/>
    </row>
    <row r="8" spans="1:17" ht="15">
      <c r="A8" s="40" t="s">
        <v>132</v>
      </c>
      <c r="B8" s="44">
        <v>21597996.19</v>
      </c>
      <c r="C8" s="41">
        <v>53</v>
      </c>
      <c r="D8" s="44">
        <v>7663410.89</v>
      </c>
      <c r="E8" s="41">
        <v>51</v>
      </c>
      <c r="F8" s="44">
        <v>792515.9999994</v>
      </c>
      <c r="G8" s="41">
        <v>25</v>
      </c>
      <c r="H8" s="44">
        <v>20050173.51</v>
      </c>
      <c r="I8" s="41">
        <v>48</v>
      </c>
      <c r="J8" s="44">
        <v>7084773.81</v>
      </c>
      <c r="K8" s="41">
        <v>48</v>
      </c>
      <c r="L8" s="44">
        <v>60722.1666658</v>
      </c>
      <c r="M8" s="41">
        <v>24</v>
      </c>
      <c r="N8" s="37"/>
      <c r="O8" s="37"/>
      <c r="P8" s="37"/>
      <c r="Q8" s="37"/>
    </row>
    <row r="9" spans="1:17" ht="15">
      <c r="A9" s="40" t="s">
        <v>70</v>
      </c>
      <c r="B9" s="44">
        <v>1308509.94</v>
      </c>
      <c r="C9" s="41">
        <v>22</v>
      </c>
      <c r="D9" s="44">
        <v>449575.27</v>
      </c>
      <c r="E9" s="41">
        <v>21</v>
      </c>
      <c r="F9" s="41">
        <v>0</v>
      </c>
      <c r="G9" s="41">
        <v>0</v>
      </c>
      <c r="H9" s="44">
        <v>1307900.31</v>
      </c>
      <c r="I9" s="41">
        <v>20</v>
      </c>
      <c r="J9" s="44">
        <v>464798.71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71</v>
      </c>
      <c r="B10" s="44">
        <v>8936953.97</v>
      </c>
      <c r="C10" s="41">
        <v>30</v>
      </c>
      <c r="D10" s="44">
        <v>1886083.72</v>
      </c>
      <c r="E10" s="41">
        <v>28</v>
      </c>
      <c r="F10" s="44">
        <v>54593.1666664</v>
      </c>
      <c r="G10" s="41">
        <v>12</v>
      </c>
      <c r="H10" s="44">
        <v>8521118.62</v>
      </c>
      <c r="I10" s="41">
        <v>27</v>
      </c>
      <c r="J10" s="44">
        <v>1765196.93</v>
      </c>
      <c r="K10" s="41">
        <v>25</v>
      </c>
      <c r="L10" s="44">
        <v>144930.1666663</v>
      </c>
      <c r="M10" s="41">
        <v>13</v>
      </c>
      <c r="N10" s="37"/>
      <c r="O10" s="37"/>
      <c r="P10" s="37"/>
      <c r="Q10" s="37"/>
    </row>
    <row r="11" spans="1:17" ht="15">
      <c r="A11" s="40" t="s">
        <v>72</v>
      </c>
      <c r="B11" s="44">
        <v>5636033.46</v>
      </c>
      <c r="C11" s="41">
        <v>36</v>
      </c>
      <c r="D11" s="44">
        <v>1074500.45</v>
      </c>
      <c r="E11" s="41">
        <v>32</v>
      </c>
      <c r="F11" s="41">
        <v>0</v>
      </c>
      <c r="G11" s="41">
        <v>0</v>
      </c>
      <c r="H11" s="44">
        <v>8668313.48</v>
      </c>
      <c r="I11" s="41">
        <v>35</v>
      </c>
      <c r="J11" s="44">
        <v>980868.81</v>
      </c>
      <c r="K11" s="41">
        <v>33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73</v>
      </c>
      <c r="B12" s="44">
        <v>46847411.84</v>
      </c>
      <c r="C12" s="41">
        <v>190</v>
      </c>
      <c r="D12" s="44">
        <v>9289139.44</v>
      </c>
      <c r="E12" s="41">
        <v>181</v>
      </c>
      <c r="F12" s="44">
        <v>494051.1666648</v>
      </c>
      <c r="G12" s="41">
        <v>60</v>
      </c>
      <c r="H12" s="44">
        <v>45520991.09</v>
      </c>
      <c r="I12" s="41">
        <v>187</v>
      </c>
      <c r="J12" s="44">
        <v>9612806.17</v>
      </c>
      <c r="K12" s="41">
        <v>172</v>
      </c>
      <c r="L12" s="44">
        <v>433636.3333314</v>
      </c>
      <c r="M12" s="41">
        <v>61</v>
      </c>
      <c r="N12" s="37"/>
      <c r="O12" s="37"/>
      <c r="P12" s="37"/>
      <c r="Q12" s="37"/>
    </row>
    <row r="13" spans="1:17" ht="15">
      <c r="A13" s="40" t="s">
        <v>133</v>
      </c>
      <c r="B13" s="44">
        <v>847910.38</v>
      </c>
      <c r="C13" s="41">
        <v>11</v>
      </c>
      <c r="D13" s="44">
        <v>257221.6</v>
      </c>
      <c r="E13" s="41">
        <v>10</v>
      </c>
      <c r="F13" s="41">
        <v>0</v>
      </c>
      <c r="G13" s="41">
        <v>0</v>
      </c>
      <c r="H13" s="41">
        <v>464765.89</v>
      </c>
      <c r="I13" s="41">
        <v>10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134</v>
      </c>
      <c r="B14" s="44">
        <v>544738.36</v>
      </c>
      <c r="C14" s="41">
        <v>11</v>
      </c>
      <c r="D14" s="44">
        <v>0</v>
      </c>
      <c r="E14" s="41">
        <v>0</v>
      </c>
      <c r="F14" s="41">
        <v>0</v>
      </c>
      <c r="G14" s="41">
        <v>0</v>
      </c>
      <c r="H14" s="44">
        <v>612571.56</v>
      </c>
      <c r="I14" s="41">
        <v>13</v>
      </c>
      <c r="J14" s="44">
        <v>250521.95</v>
      </c>
      <c r="K14" s="41">
        <v>11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74</v>
      </c>
      <c r="B15" s="44">
        <v>3998713.43</v>
      </c>
      <c r="C15" s="41">
        <v>28</v>
      </c>
      <c r="D15" s="44">
        <v>1168010.15</v>
      </c>
      <c r="E15" s="41">
        <v>28</v>
      </c>
      <c r="F15" s="41">
        <v>0</v>
      </c>
      <c r="G15" s="41">
        <v>0</v>
      </c>
      <c r="H15" s="44">
        <v>3804847.04</v>
      </c>
      <c r="I15" s="41">
        <v>25</v>
      </c>
      <c r="J15" s="44">
        <v>1180021.16</v>
      </c>
      <c r="K15" s="41">
        <v>23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75</v>
      </c>
      <c r="B16" s="44">
        <v>708121.63</v>
      </c>
      <c r="C16" s="41">
        <v>14</v>
      </c>
      <c r="D16" s="44">
        <v>390453.77</v>
      </c>
      <c r="E16" s="41">
        <v>14</v>
      </c>
      <c r="F16" s="41">
        <v>0</v>
      </c>
      <c r="G16" s="41">
        <v>0</v>
      </c>
      <c r="H16" s="44">
        <v>546080.77</v>
      </c>
      <c r="I16" s="41">
        <v>12</v>
      </c>
      <c r="J16" s="44">
        <v>244086.67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76</v>
      </c>
      <c r="B17" s="44">
        <v>106886756.15</v>
      </c>
      <c r="C17" s="41">
        <v>308</v>
      </c>
      <c r="D17" s="44">
        <v>26301416.08</v>
      </c>
      <c r="E17" s="41">
        <v>298</v>
      </c>
      <c r="F17" s="44">
        <v>1181220.8333306</v>
      </c>
      <c r="G17" s="41">
        <v>98</v>
      </c>
      <c r="H17" s="44">
        <v>108064851.44</v>
      </c>
      <c r="I17" s="41">
        <v>309</v>
      </c>
      <c r="J17" s="44">
        <v>26344728.05</v>
      </c>
      <c r="K17" s="41">
        <v>297</v>
      </c>
      <c r="L17" s="44">
        <v>692131.1666638</v>
      </c>
      <c r="M17" s="41">
        <v>93</v>
      </c>
      <c r="N17" s="37"/>
      <c r="O17" s="37"/>
      <c r="P17" s="37"/>
      <c r="Q17" s="37"/>
    </row>
    <row r="18" spans="1:17" ht="15">
      <c r="A18" s="40" t="s">
        <v>77</v>
      </c>
      <c r="B18" s="44">
        <v>5098876.72</v>
      </c>
      <c r="C18" s="41">
        <v>31</v>
      </c>
      <c r="D18" s="44">
        <v>2740410.51</v>
      </c>
      <c r="E18" s="41">
        <v>30</v>
      </c>
      <c r="F18" s="41">
        <v>0</v>
      </c>
      <c r="G18" s="41">
        <v>0</v>
      </c>
      <c r="H18" s="44">
        <v>4341256.97</v>
      </c>
      <c r="I18" s="41">
        <v>30</v>
      </c>
      <c r="J18" s="44">
        <v>1815047.58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78</v>
      </c>
      <c r="B19" s="44">
        <v>6773147.48</v>
      </c>
      <c r="C19" s="41">
        <v>37</v>
      </c>
      <c r="D19" s="44">
        <v>737036.72</v>
      </c>
      <c r="E19" s="41">
        <v>35</v>
      </c>
      <c r="F19" s="41">
        <v>0</v>
      </c>
      <c r="G19" s="41">
        <v>0</v>
      </c>
      <c r="H19" s="44">
        <v>6900926.8</v>
      </c>
      <c r="I19" s="41">
        <v>35</v>
      </c>
      <c r="J19" s="44">
        <v>857483.73</v>
      </c>
      <c r="K19" s="41">
        <v>33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135</v>
      </c>
      <c r="B20" s="44">
        <v>807519.65</v>
      </c>
      <c r="C20" s="41">
        <v>21</v>
      </c>
      <c r="D20" s="44">
        <v>279779.27</v>
      </c>
      <c r="E20" s="41">
        <v>15</v>
      </c>
      <c r="F20" s="41">
        <v>0</v>
      </c>
      <c r="G20" s="41">
        <v>0</v>
      </c>
      <c r="H20" s="44">
        <v>550724.65</v>
      </c>
      <c r="I20" s="41">
        <v>18</v>
      </c>
      <c r="J20" s="44">
        <v>199182.48</v>
      </c>
      <c r="K20" s="41">
        <v>16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136</v>
      </c>
      <c r="B21" s="44">
        <v>182158.98</v>
      </c>
      <c r="C21" s="41">
        <v>10</v>
      </c>
      <c r="D21" s="44">
        <v>0</v>
      </c>
      <c r="E21" s="41">
        <v>0</v>
      </c>
      <c r="F21" s="41">
        <v>0</v>
      </c>
      <c r="G21" s="41">
        <v>0</v>
      </c>
      <c r="H21" s="44">
        <v>317721.98</v>
      </c>
      <c r="I21" s="41">
        <v>10</v>
      </c>
      <c r="J21" s="44">
        <v>79109.71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79</v>
      </c>
      <c r="B22" s="44">
        <v>2829422.56</v>
      </c>
      <c r="C22" s="41">
        <v>32</v>
      </c>
      <c r="D22" s="44">
        <v>843397.34</v>
      </c>
      <c r="E22" s="41">
        <v>29</v>
      </c>
      <c r="F22" s="41">
        <v>155736.8333331</v>
      </c>
      <c r="G22" s="41">
        <v>11</v>
      </c>
      <c r="H22" s="44">
        <v>2366506.26</v>
      </c>
      <c r="I22" s="41">
        <v>32</v>
      </c>
      <c r="J22" s="44">
        <v>619264.84</v>
      </c>
      <c r="K22" s="41">
        <v>28</v>
      </c>
      <c r="L22" s="41">
        <v>199567.9999997</v>
      </c>
      <c r="M22" s="41">
        <v>11</v>
      </c>
      <c r="N22" s="37"/>
      <c r="O22" s="37"/>
      <c r="P22" s="37"/>
      <c r="Q22" s="37"/>
    </row>
    <row r="23" spans="1:17" ht="15">
      <c r="A23" s="40" t="s">
        <v>137</v>
      </c>
      <c r="B23" s="44">
        <v>4492132.73</v>
      </c>
      <c r="C23" s="41">
        <v>27</v>
      </c>
      <c r="D23" s="44">
        <v>1816752.18</v>
      </c>
      <c r="E23" s="41">
        <v>23</v>
      </c>
      <c r="F23" s="44">
        <v>0</v>
      </c>
      <c r="G23" s="41">
        <v>0</v>
      </c>
      <c r="H23" s="44">
        <v>4929976.97</v>
      </c>
      <c r="I23" s="41">
        <v>26</v>
      </c>
      <c r="J23" s="44">
        <v>1850635.11</v>
      </c>
      <c r="K23" s="41">
        <v>26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80</v>
      </c>
      <c r="B24" s="44">
        <v>125836050.94</v>
      </c>
      <c r="C24" s="41">
        <v>124</v>
      </c>
      <c r="D24" s="44">
        <v>28592348.65</v>
      </c>
      <c r="E24" s="41">
        <v>112</v>
      </c>
      <c r="F24" s="41">
        <v>1568938.1666654</v>
      </c>
      <c r="G24" s="41">
        <v>40</v>
      </c>
      <c r="H24" s="44">
        <v>113439048.26</v>
      </c>
      <c r="I24" s="41">
        <v>121</v>
      </c>
      <c r="J24" s="44">
        <v>29702111.1</v>
      </c>
      <c r="K24" s="41">
        <v>111</v>
      </c>
      <c r="L24" s="41">
        <v>1254061.4999987</v>
      </c>
      <c r="M24" s="41">
        <v>40</v>
      </c>
      <c r="N24" s="37"/>
      <c r="O24" s="37"/>
      <c r="P24" s="37"/>
      <c r="Q24" s="37"/>
    </row>
    <row r="25" spans="1:17" ht="15">
      <c r="A25" s="40" t="s">
        <v>138</v>
      </c>
      <c r="B25" s="44">
        <v>365277.94</v>
      </c>
      <c r="C25" s="41">
        <v>11</v>
      </c>
      <c r="D25" s="41">
        <v>186608.19</v>
      </c>
      <c r="E25" s="41">
        <v>11</v>
      </c>
      <c r="F25" s="41">
        <v>0</v>
      </c>
      <c r="G25" s="41">
        <v>0</v>
      </c>
      <c r="H25" s="44">
        <v>359985.48</v>
      </c>
      <c r="I25" s="41">
        <v>12</v>
      </c>
      <c r="J25" s="44">
        <v>187596.7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139</v>
      </c>
      <c r="B26" s="44">
        <v>497770.75</v>
      </c>
      <c r="C26" s="41">
        <v>14</v>
      </c>
      <c r="D26" s="44">
        <v>385955.27</v>
      </c>
      <c r="E26" s="41">
        <v>14</v>
      </c>
      <c r="F26" s="41">
        <v>0</v>
      </c>
      <c r="G26" s="41">
        <v>0</v>
      </c>
      <c r="H26" s="44">
        <v>526079.03</v>
      </c>
      <c r="I26" s="41">
        <v>11</v>
      </c>
      <c r="J26" s="44">
        <v>418345.71</v>
      </c>
      <c r="K26" s="41">
        <v>11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81</v>
      </c>
      <c r="B27" s="44">
        <v>20540854.93</v>
      </c>
      <c r="C27" s="41">
        <v>57</v>
      </c>
      <c r="D27" s="44">
        <v>7788087.84</v>
      </c>
      <c r="E27" s="41">
        <v>57</v>
      </c>
      <c r="F27" s="44">
        <v>286577.8333326</v>
      </c>
      <c r="G27" s="41">
        <v>24</v>
      </c>
      <c r="H27" s="44">
        <v>16667550.65</v>
      </c>
      <c r="I27" s="41">
        <v>57</v>
      </c>
      <c r="J27" s="44">
        <v>5189523.33</v>
      </c>
      <c r="K27" s="41">
        <v>54</v>
      </c>
      <c r="L27" s="44">
        <v>133219.4999993</v>
      </c>
      <c r="M27" s="41">
        <v>27</v>
      </c>
      <c r="N27" s="37"/>
      <c r="O27" s="37"/>
      <c r="P27" s="37"/>
      <c r="Q27" s="37"/>
    </row>
    <row r="28" spans="1:17" ht="15">
      <c r="A28" s="40" t="s">
        <v>82</v>
      </c>
      <c r="B28" s="44">
        <v>1778867.08</v>
      </c>
      <c r="C28" s="41">
        <v>21</v>
      </c>
      <c r="D28" s="44">
        <v>523062.32</v>
      </c>
      <c r="E28" s="41">
        <v>20</v>
      </c>
      <c r="F28" s="41">
        <v>0</v>
      </c>
      <c r="G28" s="41">
        <v>0</v>
      </c>
      <c r="H28" s="44">
        <v>1731824.52</v>
      </c>
      <c r="I28" s="41">
        <v>20</v>
      </c>
      <c r="J28" s="44">
        <v>477283.05</v>
      </c>
      <c r="K28" s="41">
        <v>18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83</v>
      </c>
      <c r="B29" s="44">
        <v>6848454.85</v>
      </c>
      <c r="C29" s="41">
        <v>31</v>
      </c>
      <c r="D29" s="44">
        <v>6169161.13</v>
      </c>
      <c r="E29" s="41">
        <v>29</v>
      </c>
      <c r="F29" s="41">
        <v>0</v>
      </c>
      <c r="G29" s="41">
        <v>0</v>
      </c>
      <c r="H29" s="44">
        <v>4064148.85</v>
      </c>
      <c r="I29" s="41">
        <v>27</v>
      </c>
      <c r="J29" s="44">
        <v>3620953.42</v>
      </c>
      <c r="K29" s="41">
        <v>26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140</v>
      </c>
      <c r="B30" s="44">
        <v>3591109.33</v>
      </c>
      <c r="C30" s="41">
        <v>22</v>
      </c>
      <c r="D30" s="44">
        <v>885762.08</v>
      </c>
      <c r="E30" s="41">
        <v>21</v>
      </c>
      <c r="F30" s="41">
        <v>0</v>
      </c>
      <c r="G30" s="41">
        <v>0</v>
      </c>
      <c r="H30" s="44">
        <v>3757125.87</v>
      </c>
      <c r="I30" s="41">
        <v>24</v>
      </c>
      <c r="J30" s="44">
        <v>1100442.31</v>
      </c>
      <c r="K30" s="41">
        <v>23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84</v>
      </c>
      <c r="B31" s="44">
        <v>6214267.52</v>
      </c>
      <c r="C31" s="41">
        <v>43</v>
      </c>
      <c r="D31" s="44">
        <v>1640455.38</v>
      </c>
      <c r="E31" s="41">
        <v>41</v>
      </c>
      <c r="F31" s="41">
        <v>91112.8333331</v>
      </c>
      <c r="G31" s="41">
        <v>11</v>
      </c>
      <c r="H31" s="44">
        <v>6071241.72</v>
      </c>
      <c r="I31" s="41">
        <v>40</v>
      </c>
      <c r="J31" s="44">
        <v>1608076.81</v>
      </c>
      <c r="K31" s="41">
        <v>39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85</v>
      </c>
      <c r="B32" s="44">
        <v>37398987.23</v>
      </c>
      <c r="C32" s="41">
        <v>174</v>
      </c>
      <c r="D32" s="44">
        <v>12516881.41</v>
      </c>
      <c r="E32" s="41">
        <v>163</v>
      </c>
      <c r="F32" s="44">
        <v>6232594.4999982</v>
      </c>
      <c r="G32" s="41">
        <v>52</v>
      </c>
      <c r="H32" s="44">
        <v>35958099.22</v>
      </c>
      <c r="I32" s="41">
        <v>166</v>
      </c>
      <c r="J32" s="44">
        <v>12468379.82</v>
      </c>
      <c r="K32" s="41">
        <v>155</v>
      </c>
      <c r="L32" s="44">
        <v>529738.4999985</v>
      </c>
      <c r="M32" s="41">
        <v>53</v>
      </c>
      <c r="N32" s="37"/>
      <c r="O32" s="37"/>
      <c r="P32" s="37"/>
      <c r="Q32" s="37"/>
    </row>
    <row r="33" spans="1:17" ht="15">
      <c r="A33" s="40" t="s">
        <v>86</v>
      </c>
      <c r="B33" s="44">
        <v>6302950.9</v>
      </c>
      <c r="C33" s="41">
        <v>32</v>
      </c>
      <c r="D33" s="44">
        <v>1297649.66</v>
      </c>
      <c r="E33" s="41">
        <v>31</v>
      </c>
      <c r="F33" s="44">
        <v>0</v>
      </c>
      <c r="G33" s="41">
        <v>0</v>
      </c>
      <c r="H33" s="44">
        <v>5838498.4</v>
      </c>
      <c r="I33" s="41">
        <v>29</v>
      </c>
      <c r="J33" s="44">
        <v>1330357.59</v>
      </c>
      <c r="K33" s="41">
        <v>29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141</v>
      </c>
      <c r="B34" s="44">
        <v>1987794.29</v>
      </c>
      <c r="C34" s="41">
        <v>20</v>
      </c>
      <c r="D34" s="44">
        <v>723197.46</v>
      </c>
      <c r="E34" s="41">
        <v>19</v>
      </c>
      <c r="F34" s="41">
        <v>0</v>
      </c>
      <c r="G34" s="41">
        <v>0</v>
      </c>
      <c r="H34" s="44">
        <v>1989032.75</v>
      </c>
      <c r="I34" s="41">
        <v>20</v>
      </c>
      <c r="J34" s="44">
        <v>761566.24</v>
      </c>
      <c r="K34" s="41">
        <v>19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142</v>
      </c>
      <c r="B35" s="44">
        <v>2655374.67</v>
      </c>
      <c r="C35" s="41">
        <v>16</v>
      </c>
      <c r="D35" s="44">
        <v>312965.93</v>
      </c>
      <c r="E35" s="41">
        <v>13</v>
      </c>
      <c r="F35" s="41">
        <v>0</v>
      </c>
      <c r="G35" s="41">
        <v>0</v>
      </c>
      <c r="H35" s="44">
        <v>3092587.64</v>
      </c>
      <c r="I35" s="41">
        <v>15</v>
      </c>
      <c r="J35" s="44">
        <v>245001.69</v>
      </c>
      <c r="K35" s="41">
        <v>14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87</v>
      </c>
      <c r="B36" s="44">
        <v>1789024.78</v>
      </c>
      <c r="C36" s="41">
        <v>14</v>
      </c>
      <c r="D36" s="44">
        <v>577709.17</v>
      </c>
      <c r="E36" s="41">
        <v>14</v>
      </c>
      <c r="F36" s="41">
        <v>0</v>
      </c>
      <c r="G36" s="41">
        <v>0</v>
      </c>
      <c r="H36" s="44">
        <v>1797580.85</v>
      </c>
      <c r="I36" s="41">
        <v>16</v>
      </c>
      <c r="J36" s="44">
        <v>578875.54</v>
      </c>
      <c r="K36" s="41">
        <v>16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143</v>
      </c>
      <c r="B37" s="44">
        <v>1856856.12</v>
      </c>
      <c r="C37" s="41">
        <v>15</v>
      </c>
      <c r="D37" s="44">
        <v>637011.23</v>
      </c>
      <c r="E37" s="41">
        <v>14</v>
      </c>
      <c r="F37" s="41">
        <v>0</v>
      </c>
      <c r="G37" s="41">
        <v>0</v>
      </c>
      <c r="H37" s="44">
        <v>1969658.61</v>
      </c>
      <c r="I37" s="41">
        <v>15</v>
      </c>
      <c r="J37" s="44">
        <v>752528.44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8635659.33</v>
      </c>
      <c r="C38" s="41">
        <v>38</v>
      </c>
      <c r="D38" s="44">
        <v>1423124.77</v>
      </c>
      <c r="E38" s="41">
        <v>35</v>
      </c>
      <c r="F38" s="41">
        <v>0</v>
      </c>
      <c r="G38" s="41">
        <v>0</v>
      </c>
      <c r="H38" s="44">
        <v>7610730.38</v>
      </c>
      <c r="I38" s="41">
        <v>37</v>
      </c>
      <c r="J38" s="44">
        <v>1513987.36</v>
      </c>
      <c r="K38" s="41">
        <v>35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20125813.82</v>
      </c>
      <c r="C39" s="41">
        <v>107</v>
      </c>
      <c r="D39" s="44">
        <v>5973471.18</v>
      </c>
      <c r="E39" s="41">
        <v>104</v>
      </c>
      <c r="F39" s="41">
        <v>100274.3333323</v>
      </c>
      <c r="G39" s="41">
        <v>39</v>
      </c>
      <c r="H39" s="44">
        <v>15606817.29</v>
      </c>
      <c r="I39" s="41">
        <v>99</v>
      </c>
      <c r="J39" s="44">
        <v>5066931.61</v>
      </c>
      <c r="K39" s="41">
        <v>95</v>
      </c>
      <c r="L39" s="41">
        <v>249269.6666652</v>
      </c>
      <c r="M39" s="41">
        <v>44</v>
      </c>
      <c r="N39" s="37"/>
      <c r="O39" s="37"/>
      <c r="P39" s="37"/>
      <c r="Q39" s="37"/>
    </row>
    <row r="40" spans="1:17" ht="15">
      <c r="A40" s="40" t="s">
        <v>144</v>
      </c>
      <c r="B40" s="44">
        <v>694657.76</v>
      </c>
      <c r="C40" s="41">
        <v>12</v>
      </c>
      <c r="D40" s="44">
        <v>240620.94</v>
      </c>
      <c r="E40" s="41">
        <v>12</v>
      </c>
      <c r="F40" s="44">
        <v>0</v>
      </c>
      <c r="G40" s="41">
        <v>0</v>
      </c>
      <c r="H40" s="44">
        <v>628356.1</v>
      </c>
      <c r="I40" s="41">
        <v>11</v>
      </c>
      <c r="J40" s="44">
        <v>219005.19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145</v>
      </c>
      <c r="B41" s="44">
        <v>1473454.24</v>
      </c>
      <c r="C41" s="41">
        <v>15</v>
      </c>
      <c r="D41" s="44">
        <v>422105.69</v>
      </c>
      <c r="E41" s="41">
        <v>14</v>
      </c>
      <c r="F41" s="41">
        <v>0</v>
      </c>
      <c r="G41" s="41">
        <v>0</v>
      </c>
      <c r="H41" s="44">
        <v>1532294.1</v>
      </c>
      <c r="I41" s="41">
        <v>14</v>
      </c>
      <c r="J41" s="44">
        <v>477409.69</v>
      </c>
      <c r="K41" s="41">
        <v>14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90</v>
      </c>
      <c r="B42" s="44">
        <v>8998763.22</v>
      </c>
      <c r="C42" s="41">
        <v>29</v>
      </c>
      <c r="D42" s="44">
        <v>1496210.91</v>
      </c>
      <c r="E42" s="41">
        <v>26</v>
      </c>
      <c r="F42" s="41">
        <v>0</v>
      </c>
      <c r="G42" s="41">
        <v>0</v>
      </c>
      <c r="H42" s="44">
        <v>8355619.2</v>
      </c>
      <c r="I42" s="41">
        <v>26</v>
      </c>
      <c r="J42" s="44">
        <v>1305888.39</v>
      </c>
      <c r="K42" s="41">
        <v>26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146</v>
      </c>
      <c r="B43" s="44">
        <v>2599396.01</v>
      </c>
      <c r="C43" s="41">
        <v>17</v>
      </c>
      <c r="D43" s="44">
        <v>323166.49</v>
      </c>
      <c r="E43" s="41">
        <v>16</v>
      </c>
      <c r="F43" s="41">
        <v>0</v>
      </c>
      <c r="G43" s="41">
        <v>0</v>
      </c>
      <c r="H43" s="44">
        <v>2466905.7</v>
      </c>
      <c r="I43" s="41">
        <v>17</v>
      </c>
      <c r="J43" s="44">
        <v>400505.14</v>
      </c>
      <c r="K43" s="41">
        <v>17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147</v>
      </c>
      <c r="B44" s="44">
        <v>986475.22</v>
      </c>
      <c r="C44" s="41">
        <v>12</v>
      </c>
      <c r="D44" s="44">
        <v>482132.47</v>
      </c>
      <c r="E44" s="41">
        <v>12</v>
      </c>
      <c r="F44" s="41">
        <v>0</v>
      </c>
      <c r="G44" s="41">
        <v>0</v>
      </c>
      <c r="H44" s="44">
        <v>849399.95</v>
      </c>
      <c r="I44" s="41">
        <v>12</v>
      </c>
      <c r="J44" s="44">
        <v>426761.52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148</v>
      </c>
      <c r="B45" s="44">
        <v>1924214.57</v>
      </c>
      <c r="C45" s="41">
        <v>14</v>
      </c>
      <c r="D45" s="44">
        <v>713852.88</v>
      </c>
      <c r="E45" s="41">
        <v>14</v>
      </c>
      <c r="F45" s="41">
        <v>0</v>
      </c>
      <c r="G45" s="41">
        <v>0</v>
      </c>
      <c r="H45" s="44">
        <v>1180172.34</v>
      </c>
      <c r="I45" s="41">
        <v>12</v>
      </c>
      <c r="J45" s="44">
        <v>547256.24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91</v>
      </c>
      <c r="B46" s="44">
        <v>9608504.53</v>
      </c>
      <c r="C46" s="41">
        <v>28</v>
      </c>
      <c r="D46" s="44">
        <v>2556384.08</v>
      </c>
      <c r="E46" s="41">
        <v>27</v>
      </c>
      <c r="F46" s="41">
        <v>0</v>
      </c>
      <c r="G46" s="41">
        <v>0</v>
      </c>
      <c r="H46" s="44">
        <v>9478594.45</v>
      </c>
      <c r="I46" s="41">
        <v>25</v>
      </c>
      <c r="J46" s="44">
        <v>2682311.47</v>
      </c>
      <c r="K46" s="41">
        <v>24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92</v>
      </c>
      <c r="B47" s="44">
        <v>6916425.42</v>
      </c>
      <c r="C47" s="41">
        <v>32</v>
      </c>
      <c r="D47" s="44">
        <v>5606588.92</v>
      </c>
      <c r="E47" s="41">
        <v>31</v>
      </c>
      <c r="F47" s="41">
        <v>0</v>
      </c>
      <c r="G47" s="41">
        <v>0</v>
      </c>
      <c r="H47" s="44">
        <v>5719231.11</v>
      </c>
      <c r="I47" s="41">
        <v>30</v>
      </c>
      <c r="J47" s="44">
        <v>4693189.82</v>
      </c>
      <c r="K47" s="41">
        <v>29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93</v>
      </c>
      <c r="B48" s="44">
        <v>3861319.92</v>
      </c>
      <c r="C48" s="41">
        <v>23</v>
      </c>
      <c r="D48" s="44">
        <v>1277120.83</v>
      </c>
      <c r="E48" s="41">
        <v>22</v>
      </c>
      <c r="F48" s="41">
        <v>0</v>
      </c>
      <c r="G48" s="41">
        <v>0</v>
      </c>
      <c r="H48" s="44">
        <v>2708620.54</v>
      </c>
      <c r="I48" s="41">
        <v>21</v>
      </c>
      <c r="J48" s="44">
        <v>863122.76</v>
      </c>
      <c r="K48" s="41">
        <v>20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94</v>
      </c>
      <c r="B49" s="44">
        <v>11746649.71</v>
      </c>
      <c r="C49" s="41">
        <v>37</v>
      </c>
      <c r="D49" s="44">
        <v>8133691.45</v>
      </c>
      <c r="E49" s="41">
        <v>37</v>
      </c>
      <c r="F49" s="41">
        <v>0</v>
      </c>
      <c r="G49" s="41">
        <v>0</v>
      </c>
      <c r="H49" s="44">
        <v>8950817.91</v>
      </c>
      <c r="I49" s="41">
        <v>38</v>
      </c>
      <c r="J49" s="44">
        <v>5489126.31</v>
      </c>
      <c r="K49" s="41">
        <v>36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95</v>
      </c>
      <c r="B50" s="44">
        <v>7468761.33</v>
      </c>
      <c r="C50" s="41">
        <v>51</v>
      </c>
      <c r="D50" s="44">
        <v>2595070.74</v>
      </c>
      <c r="E50" s="41">
        <v>47</v>
      </c>
      <c r="F50" s="41">
        <v>60358.1666662</v>
      </c>
      <c r="G50" s="41">
        <v>13</v>
      </c>
      <c r="H50" s="44">
        <v>7505346.91</v>
      </c>
      <c r="I50" s="41">
        <v>54</v>
      </c>
      <c r="J50" s="44">
        <v>2642790.86</v>
      </c>
      <c r="K50" s="41">
        <v>49</v>
      </c>
      <c r="L50" s="41">
        <v>41922.8333329</v>
      </c>
      <c r="M50" s="41">
        <v>15</v>
      </c>
      <c r="N50" s="37"/>
      <c r="O50" s="37"/>
      <c r="P50" s="37"/>
      <c r="Q50" s="37"/>
    </row>
    <row r="51" spans="1:17" ht="15">
      <c r="A51" s="40" t="s">
        <v>96</v>
      </c>
      <c r="B51" s="44">
        <v>45896989.99</v>
      </c>
      <c r="C51" s="41">
        <v>144</v>
      </c>
      <c r="D51" s="44">
        <v>8667560.58</v>
      </c>
      <c r="E51" s="41">
        <v>137</v>
      </c>
      <c r="F51" s="44">
        <v>253411.6666657</v>
      </c>
      <c r="G51" s="41">
        <v>32</v>
      </c>
      <c r="H51" s="44">
        <v>48365364.26</v>
      </c>
      <c r="I51" s="41">
        <v>145</v>
      </c>
      <c r="J51" s="44">
        <v>9837020.34</v>
      </c>
      <c r="K51" s="41">
        <v>139</v>
      </c>
      <c r="L51" s="44">
        <v>452318.6666656</v>
      </c>
      <c r="M51" s="41">
        <v>33</v>
      </c>
      <c r="N51" s="37"/>
      <c r="O51" s="37"/>
      <c r="P51" s="37"/>
      <c r="Q51" s="37"/>
    </row>
    <row r="52" spans="1:17" ht="15">
      <c r="A52" s="40" t="s">
        <v>97</v>
      </c>
      <c r="B52" s="44">
        <v>33042475.47</v>
      </c>
      <c r="C52" s="41">
        <v>115</v>
      </c>
      <c r="D52" s="44">
        <v>9232649.59</v>
      </c>
      <c r="E52" s="41">
        <v>112</v>
      </c>
      <c r="F52" s="44">
        <v>148481.6666654</v>
      </c>
      <c r="G52" s="41">
        <v>33</v>
      </c>
      <c r="H52" s="44">
        <v>32283567.83</v>
      </c>
      <c r="I52" s="41">
        <v>115</v>
      </c>
      <c r="J52" s="44">
        <v>9987162.56</v>
      </c>
      <c r="K52" s="41">
        <v>113</v>
      </c>
      <c r="L52" s="44">
        <v>90576.9999992</v>
      </c>
      <c r="M52" s="41">
        <v>29</v>
      </c>
      <c r="N52" s="37"/>
      <c r="O52" s="37"/>
      <c r="P52" s="37"/>
      <c r="Q52" s="37"/>
    </row>
    <row r="53" spans="1:17" ht="15">
      <c r="A53" s="40" t="s">
        <v>98</v>
      </c>
      <c r="B53" s="44">
        <v>19889876.27</v>
      </c>
      <c r="C53" s="41">
        <v>66</v>
      </c>
      <c r="D53" s="44">
        <v>3376071.7</v>
      </c>
      <c r="E53" s="41">
        <v>62</v>
      </c>
      <c r="F53" s="44">
        <v>26121.666666</v>
      </c>
      <c r="G53" s="41">
        <v>18</v>
      </c>
      <c r="H53" s="44">
        <v>23566707.18</v>
      </c>
      <c r="I53" s="41">
        <v>62</v>
      </c>
      <c r="J53" s="44">
        <v>3792914.85</v>
      </c>
      <c r="K53" s="41">
        <v>62</v>
      </c>
      <c r="L53" s="44">
        <v>38221.9999996</v>
      </c>
      <c r="M53" s="41">
        <v>18</v>
      </c>
      <c r="N53" s="37"/>
      <c r="O53" s="37"/>
      <c r="P53" s="37"/>
      <c r="Q53" s="37"/>
    </row>
    <row r="54" spans="1:17" ht="15">
      <c r="A54" s="40" t="s">
        <v>99</v>
      </c>
      <c r="B54" s="44">
        <v>16997716.46</v>
      </c>
      <c r="C54" s="41">
        <v>107</v>
      </c>
      <c r="D54" s="44">
        <v>6365340.3</v>
      </c>
      <c r="E54" s="41">
        <v>103</v>
      </c>
      <c r="F54" s="44">
        <v>265695.6666661</v>
      </c>
      <c r="G54" s="41">
        <v>24</v>
      </c>
      <c r="H54" s="44">
        <v>16880109.47</v>
      </c>
      <c r="I54" s="41">
        <v>106</v>
      </c>
      <c r="J54" s="44">
        <v>6770710.89</v>
      </c>
      <c r="K54" s="41">
        <v>104</v>
      </c>
      <c r="L54" s="44">
        <v>296439.4999991</v>
      </c>
      <c r="M54" s="41">
        <v>27</v>
      </c>
      <c r="N54" s="37"/>
      <c r="O54" s="37"/>
      <c r="P54" s="37"/>
      <c r="Q54" s="37"/>
    </row>
    <row r="55" spans="1:17" ht="15">
      <c r="A55" s="40" t="s">
        <v>100</v>
      </c>
      <c r="B55" s="44">
        <v>24936422.37</v>
      </c>
      <c r="C55" s="41">
        <v>94</v>
      </c>
      <c r="D55" s="44">
        <v>7038961.2</v>
      </c>
      <c r="E55" s="41">
        <v>92</v>
      </c>
      <c r="F55" s="44">
        <v>227597.1666657</v>
      </c>
      <c r="G55" s="41">
        <v>42</v>
      </c>
      <c r="H55" s="44">
        <v>21413079.55</v>
      </c>
      <c r="I55" s="41">
        <v>86</v>
      </c>
      <c r="J55" s="44">
        <v>6616096.62</v>
      </c>
      <c r="K55" s="41">
        <v>84</v>
      </c>
      <c r="L55" s="44">
        <v>265711.3333323</v>
      </c>
      <c r="M55" s="41">
        <v>39</v>
      </c>
      <c r="N55" s="37"/>
      <c r="O55" s="37"/>
      <c r="P55" s="37"/>
      <c r="Q55" s="37"/>
    </row>
    <row r="56" spans="1:17" ht="15">
      <c r="A56" s="40" t="s">
        <v>149</v>
      </c>
      <c r="B56" s="44">
        <v>2019913.12</v>
      </c>
      <c r="C56" s="41">
        <v>26</v>
      </c>
      <c r="D56" s="44">
        <v>455213.92</v>
      </c>
      <c r="E56" s="41">
        <v>25</v>
      </c>
      <c r="F56" s="44">
        <v>0</v>
      </c>
      <c r="G56" s="41">
        <v>0</v>
      </c>
      <c r="H56" s="44">
        <v>10391490.95</v>
      </c>
      <c r="I56" s="41">
        <v>26</v>
      </c>
      <c r="J56" s="44">
        <v>528285.59</v>
      </c>
      <c r="K56" s="41">
        <v>23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150</v>
      </c>
      <c r="B57" s="44">
        <v>3407270.34</v>
      </c>
      <c r="C57" s="41">
        <v>12</v>
      </c>
      <c r="D57" s="44">
        <v>219978.08</v>
      </c>
      <c r="E57" s="41">
        <v>12</v>
      </c>
      <c r="F57" s="41">
        <v>0</v>
      </c>
      <c r="G57" s="41">
        <v>0</v>
      </c>
      <c r="H57" s="44">
        <v>3034167.93</v>
      </c>
      <c r="I57" s="41">
        <v>11</v>
      </c>
      <c r="J57" s="44">
        <v>183939.88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101</v>
      </c>
      <c r="B58" s="44">
        <v>15120766.17</v>
      </c>
      <c r="C58" s="41">
        <v>90</v>
      </c>
      <c r="D58" s="44">
        <v>3781759.7</v>
      </c>
      <c r="E58" s="41">
        <v>87</v>
      </c>
      <c r="F58" s="41">
        <v>149566.6666656</v>
      </c>
      <c r="G58" s="41">
        <v>30</v>
      </c>
      <c r="H58" s="44">
        <v>16395408.14</v>
      </c>
      <c r="I58" s="41">
        <v>94</v>
      </c>
      <c r="J58" s="44">
        <v>4161542.13</v>
      </c>
      <c r="K58" s="41">
        <v>90</v>
      </c>
      <c r="L58" s="41">
        <v>70786.4999991</v>
      </c>
      <c r="M58" s="41">
        <v>31</v>
      </c>
      <c r="N58" s="37"/>
      <c r="O58" s="37"/>
      <c r="P58" s="37"/>
      <c r="Q58" s="37"/>
    </row>
    <row r="59" spans="1:17" ht="15">
      <c r="A59" s="40" t="s">
        <v>102</v>
      </c>
      <c r="B59" s="44">
        <v>5638871.51</v>
      </c>
      <c r="C59" s="41">
        <v>36</v>
      </c>
      <c r="D59" s="44">
        <v>1085556.5</v>
      </c>
      <c r="E59" s="41">
        <v>35</v>
      </c>
      <c r="F59" s="44">
        <v>0</v>
      </c>
      <c r="G59" s="41">
        <v>0</v>
      </c>
      <c r="H59" s="44">
        <v>5527033.73</v>
      </c>
      <c r="I59" s="41">
        <v>35</v>
      </c>
      <c r="J59" s="44">
        <v>1160377.69</v>
      </c>
      <c r="K59" s="41">
        <v>34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151</v>
      </c>
      <c r="B60" s="44">
        <v>17764848.76</v>
      </c>
      <c r="C60" s="41">
        <v>17</v>
      </c>
      <c r="D60" s="44">
        <v>991370.42</v>
      </c>
      <c r="E60" s="41">
        <v>16</v>
      </c>
      <c r="F60" s="41">
        <v>0</v>
      </c>
      <c r="G60" s="41">
        <v>0</v>
      </c>
      <c r="H60" s="44">
        <v>16502718.98</v>
      </c>
      <c r="I60" s="41">
        <v>17</v>
      </c>
      <c r="J60" s="44">
        <v>1054017.35</v>
      </c>
      <c r="K60" s="41">
        <v>16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152</v>
      </c>
      <c r="B61" s="44">
        <v>1519153.96</v>
      </c>
      <c r="C61" s="41">
        <v>21</v>
      </c>
      <c r="D61" s="44">
        <v>480084.04</v>
      </c>
      <c r="E61" s="41">
        <v>21</v>
      </c>
      <c r="F61" s="41">
        <v>0</v>
      </c>
      <c r="G61" s="41">
        <v>0</v>
      </c>
      <c r="H61" s="44">
        <v>1990671.36</v>
      </c>
      <c r="I61" s="41">
        <v>21</v>
      </c>
      <c r="J61" s="44">
        <v>499967.28</v>
      </c>
      <c r="K61" s="41">
        <v>21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103</v>
      </c>
      <c r="B62" s="44">
        <v>1841664.99</v>
      </c>
      <c r="C62" s="41">
        <v>27</v>
      </c>
      <c r="D62" s="44">
        <v>581697.98</v>
      </c>
      <c r="E62" s="41">
        <v>25</v>
      </c>
      <c r="F62" s="41">
        <v>0</v>
      </c>
      <c r="G62" s="41">
        <v>0</v>
      </c>
      <c r="H62" s="44">
        <v>2166101.54</v>
      </c>
      <c r="I62" s="41">
        <v>27</v>
      </c>
      <c r="J62" s="44">
        <v>625720.59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153</v>
      </c>
      <c r="B63" s="44">
        <v>842812.8</v>
      </c>
      <c r="C63" s="41">
        <v>13</v>
      </c>
      <c r="D63" s="44">
        <v>424529.19</v>
      </c>
      <c r="E63" s="41">
        <v>11</v>
      </c>
      <c r="F63" s="41">
        <v>0</v>
      </c>
      <c r="G63" s="41">
        <v>0</v>
      </c>
      <c r="H63" s="44">
        <v>910019.51</v>
      </c>
      <c r="I63" s="41">
        <v>11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154</v>
      </c>
      <c r="B64" s="44">
        <v>984355.46</v>
      </c>
      <c r="C64" s="41">
        <v>17</v>
      </c>
      <c r="D64" s="44">
        <v>305115.7</v>
      </c>
      <c r="E64" s="41">
        <v>15</v>
      </c>
      <c r="F64" s="41">
        <v>0</v>
      </c>
      <c r="G64" s="41">
        <v>0</v>
      </c>
      <c r="H64" s="44">
        <v>1231013.23</v>
      </c>
      <c r="I64" s="41">
        <v>19</v>
      </c>
      <c r="J64" s="44">
        <v>345539.93</v>
      </c>
      <c r="K64" s="41">
        <v>16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104</v>
      </c>
      <c r="B65" s="44">
        <v>8088934.85</v>
      </c>
      <c r="C65" s="41">
        <v>52</v>
      </c>
      <c r="D65" s="44">
        <v>1814717.13</v>
      </c>
      <c r="E65" s="41">
        <v>47</v>
      </c>
      <c r="F65" s="44">
        <v>54736.1666663</v>
      </c>
      <c r="G65" s="41">
        <v>11</v>
      </c>
      <c r="H65" s="44">
        <v>7681967</v>
      </c>
      <c r="I65" s="41">
        <v>56</v>
      </c>
      <c r="J65" s="44">
        <v>1858970.44</v>
      </c>
      <c r="K65" s="41">
        <v>48</v>
      </c>
      <c r="L65" s="44">
        <v>60609.6666662</v>
      </c>
      <c r="M65" s="41">
        <v>13</v>
      </c>
      <c r="N65" s="37"/>
      <c r="O65" s="37"/>
      <c r="P65" s="37"/>
      <c r="Q65" s="37"/>
    </row>
    <row r="66" spans="1:17" ht="15">
      <c r="A66" s="40" t="s">
        <v>155</v>
      </c>
      <c r="B66" s="44">
        <v>8378939.53</v>
      </c>
      <c r="C66" s="41">
        <v>17</v>
      </c>
      <c r="D66" s="44">
        <v>282017.3</v>
      </c>
      <c r="E66" s="41">
        <v>14</v>
      </c>
      <c r="F66" s="41">
        <v>0</v>
      </c>
      <c r="G66" s="41">
        <v>0</v>
      </c>
      <c r="H66" s="44">
        <v>4324472.79</v>
      </c>
      <c r="I66" s="41">
        <v>13</v>
      </c>
      <c r="J66" s="44">
        <v>272117.52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105</v>
      </c>
      <c r="B67" s="44">
        <v>9836490.65</v>
      </c>
      <c r="C67" s="41">
        <v>24</v>
      </c>
      <c r="D67" s="44">
        <v>2132035.42</v>
      </c>
      <c r="E67" s="41">
        <v>23</v>
      </c>
      <c r="F67" s="41">
        <v>0</v>
      </c>
      <c r="G67" s="41">
        <v>0</v>
      </c>
      <c r="H67" s="44">
        <v>13136510.06</v>
      </c>
      <c r="I67" s="41">
        <v>23</v>
      </c>
      <c r="J67" s="44">
        <v>2476884.69</v>
      </c>
      <c r="K67" s="41">
        <v>21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156</v>
      </c>
      <c r="B68" s="44">
        <v>1437410.7</v>
      </c>
      <c r="C68" s="41">
        <v>13</v>
      </c>
      <c r="D68" s="44">
        <v>229768.84</v>
      </c>
      <c r="E68" s="41">
        <v>13</v>
      </c>
      <c r="F68" s="41">
        <v>0</v>
      </c>
      <c r="G68" s="41">
        <v>0</v>
      </c>
      <c r="H68" s="44">
        <v>1366135.63</v>
      </c>
      <c r="I68" s="41">
        <v>14</v>
      </c>
      <c r="J68" s="44">
        <v>261595.05</v>
      </c>
      <c r="K68" s="41">
        <v>14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106</v>
      </c>
      <c r="B69" s="44">
        <v>7856652.99</v>
      </c>
      <c r="C69" s="41">
        <v>44</v>
      </c>
      <c r="D69" s="44">
        <v>1574458.57</v>
      </c>
      <c r="E69" s="41">
        <v>42</v>
      </c>
      <c r="F69" s="41">
        <v>67722.6666665</v>
      </c>
      <c r="G69" s="41">
        <v>11</v>
      </c>
      <c r="H69" s="44">
        <v>6513736.13</v>
      </c>
      <c r="I69" s="41">
        <v>45</v>
      </c>
      <c r="J69" s="44">
        <v>1536030.69</v>
      </c>
      <c r="K69" s="41">
        <v>45</v>
      </c>
      <c r="L69" s="41">
        <v>93576.6666664</v>
      </c>
      <c r="M69" s="41">
        <v>10</v>
      </c>
      <c r="N69" s="37"/>
      <c r="O69" s="37"/>
      <c r="P69" s="37"/>
      <c r="Q69" s="37"/>
    </row>
    <row r="70" spans="1:17" ht="15">
      <c r="A70" s="40" t="s">
        <v>107</v>
      </c>
      <c r="B70" s="44">
        <v>5773639.11</v>
      </c>
      <c r="C70" s="41">
        <v>21</v>
      </c>
      <c r="D70" s="44">
        <v>1099903.76</v>
      </c>
      <c r="E70" s="41">
        <v>19</v>
      </c>
      <c r="F70" s="41">
        <v>0</v>
      </c>
      <c r="G70" s="41">
        <v>0</v>
      </c>
      <c r="H70" s="44">
        <v>4145471.78</v>
      </c>
      <c r="I70" s="41">
        <v>23</v>
      </c>
      <c r="J70" s="44">
        <v>1017091.48</v>
      </c>
      <c r="K70" s="41">
        <v>22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108</v>
      </c>
      <c r="B71" s="44">
        <v>47814545.71</v>
      </c>
      <c r="C71" s="41">
        <v>229</v>
      </c>
      <c r="D71" s="44">
        <v>20652110.32</v>
      </c>
      <c r="E71" s="41">
        <v>225</v>
      </c>
      <c r="F71" s="44">
        <v>415714.3333312</v>
      </c>
      <c r="G71" s="41">
        <v>62</v>
      </c>
      <c r="H71" s="44">
        <v>46370004.68</v>
      </c>
      <c r="I71" s="41">
        <v>215</v>
      </c>
      <c r="J71" s="44">
        <v>19361640.01</v>
      </c>
      <c r="K71" s="41">
        <v>212</v>
      </c>
      <c r="L71" s="44">
        <v>772839.9999982</v>
      </c>
      <c r="M71" s="41">
        <v>65</v>
      </c>
      <c r="N71" s="37"/>
      <c r="O71" s="37"/>
      <c r="P71" s="37"/>
      <c r="Q71" s="37"/>
    </row>
    <row r="72" spans="1:17" ht="15">
      <c r="A72" s="40" t="s">
        <v>157</v>
      </c>
      <c r="B72" s="44">
        <v>24002587.56</v>
      </c>
      <c r="C72" s="41">
        <v>68</v>
      </c>
      <c r="D72" s="44">
        <v>9266867.69</v>
      </c>
      <c r="E72" s="41">
        <v>65</v>
      </c>
      <c r="F72" s="44">
        <v>2617864.3333322</v>
      </c>
      <c r="G72" s="41">
        <v>30</v>
      </c>
      <c r="H72" s="44">
        <v>24757581.03</v>
      </c>
      <c r="I72" s="41">
        <v>72</v>
      </c>
      <c r="J72" s="44">
        <v>9962492.58</v>
      </c>
      <c r="K72" s="41">
        <v>69</v>
      </c>
      <c r="L72" s="44">
        <v>2674339.1666658</v>
      </c>
      <c r="M72" s="41">
        <v>30</v>
      </c>
      <c r="N72" s="37"/>
      <c r="O72" s="37"/>
      <c r="P72" s="37"/>
      <c r="Q72" s="37"/>
    </row>
    <row r="73" spans="1:17" ht="15">
      <c r="A73" s="40" t="s">
        <v>158</v>
      </c>
      <c r="B73" s="44">
        <v>4279453.51</v>
      </c>
      <c r="C73" s="41">
        <v>10</v>
      </c>
      <c r="D73" s="41">
        <v>0</v>
      </c>
      <c r="E73" s="41">
        <v>0</v>
      </c>
      <c r="F73" s="41">
        <v>0</v>
      </c>
      <c r="G73" s="41">
        <v>0</v>
      </c>
      <c r="H73" s="44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109</v>
      </c>
      <c r="B74" s="44">
        <v>40611400.61</v>
      </c>
      <c r="C74" s="41">
        <v>88</v>
      </c>
      <c r="D74" s="44">
        <v>5119841.74</v>
      </c>
      <c r="E74" s="41">
        <v>84</v>
      </c>
      <c r="F74" s="44">
        <v>196704.6666664</v>
      </c>
      <c r="G74" s="41">
        <v>13</v>
      </c>
      <c r="H74" s="44">
        <v>36949174.42</v>
      </c>
      <c r="I74" s="41">
        <v>82</v>
      </c>
      <c r="J74" s="44">
        <v>5165249.72</v>
      </c>
      <c r="K74" s="41">
        <v>76</v>
      </c>
      <c r="L74" s="44">
        <v>139578.6666661</v>
      </c>
      <c r="M74" s="41">
        <v>17</v>
      </c>
      <c r="N74" s="37"/>
      <c r="O74" s="37"/>
      <c r="P74" s="37"/>
      <c r="Q74" s="37"/>
    </row>
    <row r="75" spans="1:17" ht="15">
      <c r="A75" s="40" t="s">
        <v>110</v>
      </c>
      <c r="B75" s="44">
        <v>164129965.65</v>
      </c>
      <c r="C75" s="41">
        <v>320</v>
      </c>
      <c r="D75" s="44">
        <v>33978017.42</v>
      </c>
      <c r="E75" s="41">
        <v>299</v>
      </c>
      <c r="F75" s="44">
        <v>1418960.8333292</v>
      </c>
      <c r="G75" s="41">
        <v>131</v>
      </c>
      <c r="H75" s="44">
        <v>168864836.01</v>
      </c>
      <c r="I75" s="41">
        <v>317</v>
      </c>
      <c r="J75" s="44">
        <v>35456999.39</v>
      </c>
      <c r="K75" s="41">
        <v>296</v>
      </c>
      <c r="L75" s="44">
        <v>1899550.8333294</v>
      </c>
      <c r="M75" s="41">
        <v>144</v>
      </c>
      <c r="N75" s="37"/>
      <c r="O75" s="37"/>
      <c r="P75" s="37"/>
      <c r="Q75" s="37"/>
    </row>
    <row r="76" spans="1:17" ht="15">
      <c r="A76" s="40" t="s">
        <v>111</v>
      </c>
      <c r="B76" s="44">
        <v>1362222.29</v>
      </c>
      <c r="C76" s="41">
        <v>14</v>
      </c>
      <c r="D76" s="44">
        <v>412361.64</v>
      </c>
      <c r="E76" s="41">
        <v>14</v>
      </c>
      <c r="F76" s="41">
        <v>0</v>
      </c>
      <c r="G76" s="41">
        <v>0</v>
      </c>
      <c r="H76" s="44">
        <v>1321000.47</v>
      </c>
      <c r="I76" s="41">
        <v>14</v>
      </c>
      <c r="J76" s="44">
        <v>361153.53</v>
      </c>
      <c r="K76" s="41">
        <v>14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112</v>
      </c>
      <c r="B77" s="42">
        <v>11737253.25</v>
      </c>
      <c r="C77" s="37">
        <v>69</v>
      </c>
      <c r="D77" s="42">
        <v>5592597.59</v>
      </c>
      <c r="E77" s="37">
        <v>68</v>
      </c>
      <c r="F77" s="42">
        <v>306489.8333328</v>
      </c>
      <c r="G77" s="37">
        <v>22</v>
      </c>
      <c r="H77" s="42">
        <v>16759492.71</v>
      </c>
      <c r="I77" s="37">
        <v>69</v>
      </c>
      <c r="J77" s="42">
        <v>5034745.49</v>
      </c>
      <c r="K77" s="37">
        <v>66</v>
      </c>
      <c r="L77" s="42">
        <v>352548.6666658</v>
      </c>
      <c r="M77" s="37">
        <v>27</v>
      </c>
      <c r="N77" s="37"/>
      <c r="O77" s="37"/>
      <c r="P77" s="37"/>
      <c r="Q77" s="37"/>
    </row>
    <row r="78" spans="1:17" ht="15">
      <c r="A78" s="37" t="s">
        <v>113</v>
      </c>
      <c r="B78" s="42">
        <v>55061183.11</v>
      </c>
      <c r="C78" s="37">
        <v>90</v>
      </c>
      <c r="D78" s="42">
        <v>5150770.82</v>
      </c>
      <c r="E78" s="37">
        <v>87</v>
      </c>
      <c r="F78" s="42">
        <v>90023.8333327</v>
      </c>
      <c r="G78" s="37">
        <v>22</v>
      </c>
      <c r="H78" s="42">
        <v>48221096.67</v>
      </c>
      <c r="I78" s="37">
        <v>88</v>
      </c>
      <c r="J78" s="42">
        <v>4674334.46</v>
      </c>
      <c r="K78" s="37">
        <v>86</v>
      </c>
      <c r="L78" s="42">
        <v>267439.6666661</v>
      </c>
      <c r="M78" s="37">
        <v>22</v>
      </c>
      <c r="N78" s="37"/>
      <c r="O78" s="37"/>
      <c r="P78" s="37"/>
      <c r="Q78" s="37"/>
    </row>
    <row r="79" spans="1:17" ht="15">
      <c r="A79" s="37" t="s">
        <v>114</v>
      </c>
      <c r="B79" s="42">
        <v>21632983.5</v>
      </c>
      <c r="C79" s="37">
        <v>42</v>
      </c>
      <c r="D79" s="42">
        <v>7359423.14</v>
      </c>
      <c r="E79" s="37">
        <v>38</v>
      </c>
      <c r="F79" s="42">
        <v>60987.4999994</v>
      </c>
      <c r="G79" s="37">
        <v>17</v>
      </c>
      <c r="H79" s="42">
        <v>21401058.44</v>
      </c>
      <c r="I79" s="37">
        <v>42</v>
      </c>
      <c r="J79" s="42">
        <v>7202990.54</v>
      </c>
      <c r="K79" s="37">
        <v>39</v>
      </c>
      <c r="L79" s="42">
        <v>113163.4999993</v>
      </c>
      <c r="M79" s="37">
        <v>17</v>
      </c>
      <c r="N79" s="37"/>
      <c r="O79" s="37"/>
      <c r="P79" s="37"/>
      <c r="Q79" s="37"/>
    </row>
    <row r="80" spans="1:17" ht="15">
      <c r="A80" s="37" t="s">
        <v>115</v>
      </c>
      <c r="B80" s="42">
        <v>22230573.99</v>
      </c>
      <c r="C80" s="37">
        <v>112</v>
      </c>
      <c r="D80" s="42">
        <v>7173087.87</v>
      </c>
      <c r="E80" s="37">
        <v>110</v>
      </c>
      <c r="F80" s="42">
        <v>330018.8333319</v>
      </c>
      <c r="G80" s="37">
        <v>41</v>
      </c>
      <c r="H80" s="42">
        <v>20775076.37</v>
      </c>
      <c r="I80" s="37">
        <v>114</v>
      </c>
      <c r="J80" s="42">
        <v>7005286.65</v>
      </c>
      <c r="K80" s="37">
        <v>112</v>
      </c>
      <c r="L80" s="42">
        <v>259241.1666655</v>
      </c>
      <c r="M80" s="37">
        <v>43</v>
      </c>
      <c r="N80" s="37"/>
      <c r="O80" s="37"/>
      <c r="P80" s="37"/>
      <c r="Q80" s="37"/>
    </row>
    <row r="81" spans="1:17" ht="15">
      <c r="A81" s="37" t="s">
        <v>116</v>
      </c>
      <c r="B81" s="42">
        <v>22535921.89</v>
      </c>
      <c r="C81" s="37">
        <v>94</v>
      </c>
      <c r="D81" s="42">
        <v>13070651.92</v>
      </c>
      <c r="E81" s="37">
        <v>91</v>
      </c>
      <c r="F81" s="42">
        <v>304591.4999994</v>
      </c>
      <c r="G81" s="37">
        <v>20</v>
      </c>
      <c r="H81" s="42">
        <v>5917071.56</v>
      </c>
      <c r="I81" s="37">
        <v>87</v>
      </c>
      <c r="J81" s="42">
        <v>7162682.03</v>
      </c>
      <c r="K81" s="37">
        <v>85</v>
      </c>
      <c r="L81" s="42">
        <v>355981.3333329</v>
      </c>
      <c r="M81" s="37">
        <v>20</v>
      </c>
      <c r="N81" s="37"/>
      <c r="O81" s="37"/>
      <c r="P81" s="37"/>
      <c r="Q81" s="37"/>
    </row>
    <row r="82" spans="1:17" ht="15">
      <c r="A82" s="37" t="s">
        <v>117</v>
      </c>
      <c r="B82" s="42">
        <v>8378177.78</v>
      </c>
      <c r="C82" s="37">
        <v>44</v>
      </c>
      <c r="D82" s="42">
        <v>1664877.77</v>
      </c>
      <c r="E82" s="37">
        <v>44</v>
      </c>
      <c r="F82" s="42">
        <v>10966.9999997</v>
      </c>
      <c r="G82" s="37">
        <v>10</v>
      </c>
      <c r="H82" s="42">
        <v>8430397.23</v>
      </c>
      <c r="I82" s="37">
        <v>41</v>
      </c>
      <c r="J82" s="42">
        <v>1556863.24</v>
      </c>
      <c r="K82" s="37">
        <v>41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159</v>
      </c>
      <c r="B83" s="42">
        <v>991027.28</v>
      </c>
      <c r="C83" s="37">
        <v>22</v>
      </c>
      <c r="D83" s="42">
        <v>368679.89</v>
      </c>
      <c r="E83" s="37">
        <v>20</v>
      </c>
      <c r="F83" s="37">
        <v>0</v>
      </c>
      <c r="G83" s="37">
        <v>0</v>
      </c>
      <c r="H83" s="42">
        <v>976441.92</v>
      </c>
      <c r="I83" s="37">
        <v>22</v>
      </c>
      <c r="J83" s="42">
        <v>404561.35</v>
      </c>
      <c r="K83" s="37">
        <v>21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160</v>
      </c>
      <c r="B84" s="42">
        <v>1473215.87</v>
      </c>
      <c r="C84" s="37">
        <v>10</v>
      </c>
      <c r="D84" s="42">
        <v>329617.62</v>
      </c>
      <c r="E84" s="37">
        <v>10</v>
      </c>
      <c r="F84" s="37">
        <v>0</v>
      </c>
      <c r="G84" s="37">
        <v>0</v>
      </c>
      <c r="H84" s="42">
        <v>0</v>
      </c>
      <c r="I84" s="37">
        <v>0</v>
      </c>
      <c r="J84" s="42">
        <v>0</v>
      </c>
      <c r="K84" s="37">
        <v>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118</v>
      </c>
      <c r="B85" s="42">
        <v>10118577.95</v>
      </c>
      <c r="C85" s="37">
        <v>35</v>
      </c>
      <c r="D85" s="42">
        <v>1395205.89</v>
      </c>
      <c r="E85" s="37">
        <v>32</v>
      </c>
      <c r="F85" s="42">
        <v>343237.9999997</v>
      </c>
      <c r="G85" s="37">
        <v>10</v>
      </c>
      <c r="H85" s="42">
        <v>11334337.19</v>
      </c>
      <c r="I85" s="37">
        <v>34</v>
      </c>
      <c r="J85" s="42">
        <v>1419479.37</v>
      </c>
      <c r="K85" s="37">
        <v>31</v>
      </c>
      <c r="L85" s="42">
        <v>403378.6666663</v>
      </c>
      <c r="M85" s="37">
        <v>13</v>
      </c>
      <c r="N85" s="37"/>
      <c r="O85" s="37"/>
      <c r="P85" s="37"/>
      <c r="Q85" s="37"/>
    </row>
    <row r="86" spans="1:17" ht="15">
      <c r="A86" s="37" t="s">
        <v>119</v>
      </c>
      <c r="B86" s="42">
        <v>12755576.74</v>
      </c>
      <c r="C86" s="37">
        <v>60</v>
      </c>
      <c r="D86" s="42">
        <v>3984467.64</v>
      </c>
      <c r="E86" s="37">
        <v>55</v>
      </c>
      <c r="F86" s="37">
        <v>0</v>
      </c>
      <c r="G86" s="37">
        <v>0</v>
      </c>
      <c r="H86" s="42">
        <v>9648565.21</v>
      </c>
      <c r="I86" s="37">
        <v>64</v>
      </c>
      <c r="J86" s="42">
        <v>4540490.19</v>
      </c>
      <c r="K86" s="37">
        <v>61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161</v>
      </c>
      <c r="B87" s="42">
        <v>712391.59</v>
      </c>
      <c r="C87" s="37">
        <v>10</v>
      </c>
      <c r="D87" s="42">
        <v>240790</v>
      </c>
      <c r="E87" s="37">
        <v>10</v>
      </c>
      <c r="F87" s="37">
        <v>0</v>
      </c>
      <c r="G87" s="37">
        <v>0</v>
      </c>
      <c r="H87" s="42">
        <v>0</v>
      </c>
      <c r="I87" s="37">
        <v>0</v>
      </c>
      <c r="J87" s="42">
        <v>0</v>
      </c>
      <c r="K87" s="37">
        <v>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120</v>
      </c>
      <c r="B88" s="42">
        <v>3672972.12</v>
      </c>
      <c r="C88" s="37">
        <v>24</v>
      </c>
      <c r="D88" s="42">
        <v>2981239.33</v>
      </c>
      <c r="E88" s="37">
        <v>22</v>
      </c>
      <c r="F88" s="42">
        <v>0</v>
      </c>
      <c r="G88" s="37">
        <v>0</v>
      </c>
      <c r="H88" s="42">
        <v>2399275.32</v>
      </c>
      <c r="I88" s="37">
        <v>21</v>
      </c>
      <c r="J88" s="42">
        <v>1564272.88</v>
      </c>
      <c r="K88" s="37">
        <v>19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121</v>
      </c>
      <c r="B89" s="42">
        <v>8471344.07</v>
      </c>
      <c r="C89" s="37">
        <v>70</v>
      </c>
      <c r="D89" s="42">
        <v>3200674.18</v>
      </c>
      <c r="E89" s="37">
        <v>67</v>
      </c>
      <c r="F89" s="37">
        <v>217035.4999995</v>
      </c>
      <c r="G89" s="37">
        <v>14</v>
      </c>
      <c r="H89" s="42">
        <v>8772112.26</v>
      </c>
      <c r="I89" s="37">
        <v>64</v>
      </c>
      <c r="J89" s="42">
        <v>3483313.59</v>
      </c>
      <c r="K89" s="37">
        <v>63</v>
      </c>
      <c r="L89" s="37">
        <v>564850.3333329</v>
      </c>
      <c r="M89" s="37">
        <v>13</v>
      </c>
      <c r="N89" s="37"/>
      <c r="O89" s="37"/>
      <c r="P89" s="37"/>
      <c r="Q89" s="37"/>
    </row>
    <row r="90" spans="1:17" ht="15">
      <c r="A90" s="37" t="s">
        <v>162</v>
      </c>
      <c r="B90" s="42">
        <v>1654196.16</v>
      </c>
      <c r="C90" s="37">
        <v>14</v>
      </c>
      <c r="D90" s="42">
        <v>330461.53</v>
      </c>
      <c r="E90" s="37">
        <v>14</v>
      </c>
      <c r="F90" s="37">
        <v>0</v>
      </c>
      <c r="G90" s="37">
        <v>0</v>
      </c>
      <c r="H90" s="42">
        <v>1482903.28</v>
      </c>
      <c r="I90" s="37">
        <v>15</v>
      </c>
      <c r="J90" s="42">
        <v>349678.04</v>
      </c>
      <c r="K90" s="37">
        <v>14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122</v>
      </c>
      <c r="B91" s="42">
        <v>3541263.38</v>
      </c>
      <c r="C91" s="37">
        <v>22</v>
      </c>
      <c r="D91" s="42">
        <v>701463.48</v>
      </c>
      <c r="E91" s="37">
        <v>19</v>
      </c>
      <c r="F91" s="37">
        <v>0</v>
      </c>
      <c r="G91" s="37">
        <v>0</v>
      </c>
      <c r="H91" s="42">
        <v>3533910.58</v>
      </c>
      <c r="I91" s="37">
        <v>19</v>
      </c>
      <c r="J91" s="42">
        <v>691810.17</v>
      </c>
      <c r="K91" s="37">
        <v>16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163</v>
      </c>
      <c r="B92" s="42">
        <v>1455468.1</v>
      </c>
      <c r="C92" s="37">
        <v>20</v>
      </c>
      <c r="D92" s="42">
        <v>389609.68</v>
      </c>
      <c r="E92" s="37">
        <v>20</v>
      </c>
      <c r="F92" s="37">
        <v>0</v>
      </c>
      <c r="G92" s="37">
        <v>0</v>
      </c>
      <c r="H92" s="42">
        <v>1671543.94</v>
      </c>
      <c r="I92" s="37">
        <v>19</v>
      </c>
      <c r="J92" s="42">
        <v>419499.76</v>
      </c>
      <c r="K92" s="37">
        <v>19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164</v>
      </c>
      <c r="B93" s="42">
        <v>325579.96</v>
      </c>
      <c r="C93" s="37">
        <v>11</v>
      </c>
      <c r="D93" s="42">
        <v>123909.6</v>
      </c>
      <c r="E93" s="37">
        <v>11</v>
      </c>
      <c r="F93" s="37">
        <v>0</v>
      </c>
      <c r="G93" s="37">
        <v>0</v>
      </c>
      <c r="H93" s="42">
        <v>0</v>
      </c>
      <c r="I93" s="37">
        <v>0</v>
      </c>
      <c r="J93" s="42">
        <v>0</v>
      </c>
      <c r="K93" s="37">
        <v>0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165</v>
      </c>
      <c r="B94" s="42">
        <v>1259809.13</v>
      </c>
      <c r="C94" s="37">
        <v>15</v>
      </c>
      <c r="D94" s="42">
        <v>389135.4</v>
      </c>
      <c r="E94" s="37">
        <v>15</v>
      </c>
      <c r="F94" s="42">
        <v>0</v>
      </c>
      <c r="G94" s="37">
        <v>0</v>
      </c>
      <c r="H94" s="42">
        <v>1089210.5</v>
      </c>
      <c r="I94" s="37">
        <v>12</v>
      </c>
      <c r="J94" s="42">
        <v>395074.27</v>
      </c>
      <c r="K94" s="37">
        <v>12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123</v>
      </c>
      <c r="B95" s="42">
        <v>85883344.44</v>
      </c>
      <c r="C95" s="37">
        <v>222</v>
      </c>
      <c r="D95" s="42">
        <v>40557992.36</v>
      </c>
      <c r="E95" s="37">
        <v>208</v>
      </c>
      <c r="F95" s="37">
        <v>1658727.166664</v>
      </c>
      <c r="G95" s="37">
        <v>83</v>
      </c>
      <c r="H95" s="42">
        <v>86245994.86</v>
      </c>
      <c r="I95" s="37">
        <v>223</v>
      </c>
      <c r="J95" s="42">
        <v>43131338.22</v>
      </c>
      <c r="K95" s="37">
        <v>210</v>
      </c>
      <c r="L95" s="37">
        <v>1202857.4999969</v>
      </c>
      <c r="M95" s="37">
        <v>88</v>
      </c>
      <c r="N95" s="37"/>
      <c r="O95" s="37"/>
      <c r="P95" s="37"/>
      <c r="Q95" s="37"/>
    </row>
    <row r="96" spans="1:17" ht="15">
      <c r="A96" s="37" t="s">
        <v>124</v>
      </c>
      <c r="B96" s="42">
        <v>4970642.43</v>
      </c>
      <c r="C96" s="37">
        <v>29</v>
      </c>
      <c r="D96" s="42">
        <v>1720807.13</v>
      </c>
      <c r="E96" s="37">
        <v>29</v>
      </c>
      <c r="F96" s="37">
        <v>0</v>
      </c>
      <c r="G96" s="37">
        <v>0</v>
      </c>
      <c r="H96" s="42">
        <v>4879496.14</v>
      </c>
      <c r="I96" s="37">
        <v>31</v>
      </c>
      <c r="J96" s="42">
        <v>1651819.76</v>
      </c>
      <c r="K96" s="37">
        <v>29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125</v>
      </c>
      <c r="B97" s="42">
        <v>2637044.49</v>
      </c>
      <c r="C97" s="37">
        <v>30</v>
      </c>
      <c r="D97" s="42">
        <v>945786.61</v>
      </c>
      <c r="E97" s="37">
        <v>28</v>
      </c>
      <c r="F97" s="37">
        <v>26489.9999996</v>
      </c>
      <c r="G97" s="37">
        <v>10</v>
      </c>
      <c r="H97" s="42">
        <v>2551440.98</v>
      </c>
      <c r="I97" s="37">
        <v>25</v>
      </c>
      <c r="J97" s="42">
        <v>924741.07</v>
      </c>
      <c r="K97" s="37">
        <v>23</v>
      </c>
      <c r="L97" s="37">
        <v>23775.9999997</v>
      </c>
      <c r="M97" s="37">
        <v>10</v>
      </c>
      <c r="N97" s="37"/>
      <c r="O97" s="37"/>
      <c r="P97" s="37"/>
      <c r="Q97" s="37"/>
    </row>
    <row r="98" spans="1:17" ht="15">
      <c r="A98" s="37" t="s">
        <v>126</v>
      </c>
      <c r="B98" s="42">
        <v>1121814.32</v>
      </c>
      <c r="C98" s="37">
        <v>10</v>
      </c>
      <c r="D98" s="42">
        <v>0</v>
      </c>
      <c r="E98" s="37">
        <v>0</v>
      </c>
      <c r="F98" s="42">
        <v>0</v>
      </c>
      <c r="G98" s="37">
        <v>0</v>
      </c>
      <c r="H98" s="42">
        <v>0</v>
      </c>
      <c r="I98" s="37">
        <v>0</v>
      </c>
      <c r="J98" s="42">
        <v>0</v>
      </c>
      <c r="K98" s="37">
        <v>0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127</v>
      </c>
      <c r="B99" s="42">
        <v>19527027.04</v>
      </c>
      <c r="C99" s="37">
        <v>42</v>
      </c>
      <c r="D99" s="42">
        <v>1526523.3</v>
      </c>
      <c r="E99" s="37">
        <v>35</v>
      </c>
      <c r="F99" s="42">
        <v>0</v>
      </c>
      <c r="G99" s="37">
        <v>0</v>
      </c>
      <c r="H99" s="42">
        <v>20683825.24</v>
      </c>
      <c r="I99" s="37">
        <v>46</v>
      </c>
      <c r="J99" s="42">
        <v>1696704.46</v>
      </c>
      <c r="K99" s="37">
        <v>40</v>
      </c>
      <c r="L99" s="42">
        <v>346197.333333</v>
      </c>
      <c r="M99" s="37">
        <v>11</v>
      </c>
      <c r="N99" s="37"/>
      <c r="O99" s="37"/>
      <c r="P99" s="37"/>
      <c r="Q99" s="37"/>
    </row>
    <row r="100" spans="1:17" ht="15">
      <c r="A100" s="37" t="s">
        <v>166</v>
      </c>
      <c r="B100" s="37">
        <v>800913.87</v>
      </c>
      <c r="C100" s="37">
        <v>11</v>
      </c>
      <c r="D100" s="37">
        <v>133575.18</v>
      </c>
      <c r="E100" s="37">
        <v>10</v>
      </c>
      <c r="F100" s="37">
        <v>0</v>
      </c>
      <c r="G100" s="37">
        <v>0</v>
      </c>
      <c r="H100" s="37">
        <v>729229.41</v>
      </c>
      <c r="I100" s="37">
        <v>10</v>
      </c>
      <c r="J100" s="37">
        <v>0</v>
      </c>
      <c r="K100" s="37">
        <v>0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128</v>
      </c>
      <c r="B101" s="37">
        <v>8329724.93</v>
      </c>
      <c r="C101" s="37">
        <v>53</v>
      </c>
      <c r="D101" s="37">
        <v>2177481.59</v>
      </c>
      <c r="E101" s="37">
        <v>51</v>
      </c>
      <c r="F101" s="37">
        <v>116006.3333329</v>
      </c>
      <c r="G101" s="37">
        <v>13</v>
      </c>
      <c r="H101" s="37">
        <v>6743055.63</v>
      </c>
      <c r="I101" s="37">
        <v>54</v>
      </c>
      <c r="J101" s="37">
        <v>1881000.16</v>
      </c>
      <c r="K101" s="37">
        <v>53</v>
      </c>
      <c r="L101" s="37">
        <v>228482.8333329</v>
      </c>
      <c r="M101" s="37">
        <v>12</v>
      </c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58154327.14</v>
      </c>
      <c r="C2" s="38">
        <v>283</v>
      </c>
      <c r="D2" s="42">
        <v>13951015.22</v>
      </c>
      <c r="E2" s="38">
        <v>271</v>
      </c>
      <c r="F2" s="42">
        <v>638697.9999977</v>
      </c>
      <c r="G2" s="38">
        <v>63</v>
      </c>
      <c r="H2" s="42">
        <v>65084211.59</v>
      </c>
      <c r="I2" s="38">
        <v>279</v>
      </c>
      <c r="J2" s="42">
        <v>14978182.61</v>
      </c>
      <c r="K2" s="38">
        <v>264</v>
      </c>
      <c r="L2" s="42">
        <v>767008.1666651</v>
      </c>
      <c r="M2" s="39">
        <v>58</v>
      </c>
      <c r="N2" s="37"/>
    </row>
    <row r="3" spans="1:14" ht="15">
      <c r="A3" s="37" t="s">
        <v>53</v>
      </c>
      <c r="B3" s="42">
        <v>106068726.21</v>
      </c>
      <c r="C3" s="38">
        <v>415</v>
      </c>
      <c r="D3" s="42">
        <v>25282718.23</v>
      </c>
      <c r="E3" s="38">
        <v>388</v>
      </c>
      <c r="F3" s="42">
        <v>752613.999997</v>
      </c>
      <c r="G3" s="38">
        <v>108</v>
      </c>
      <c r="H3" s="42">
        <v>106112112.34</v>
      </c>
      <c r="I3" s="38">
        <v>405</v>
      </c>
      <c r="J3" s="42">
        <v>25544662.1</v>
      </c>
      <c r="K3" s="38">
        <v>382</v>
      </c>
      <c r="L3" s="42">
        <v>878356.4999966</v>
      </c>
      <c r="M3" s="39">
        <v>99</v>
      </c>
      <c r="N3" s="37"/>
    </row>
    <row r="4" spans="1:14" ht="15">
      <c r="A4" s="37" t="s">
        <v>54</v>
      </c>
      <c r="B4" s="42">
        <v>42737820.95</v>
      </c>
      <c r="C4" s="38">
        <v>267</v>
      </c>
      <c r="D4" s="42">
        <v>12630179.7</v>
      </c>
      <c r="E4" s="38">
        <v>255</v>
      </c>
      <c r="F4" s="42">
        <v>490555.3333309</v>
      </c>
      <c r="G4" s="38">
        <v>72</v>
      </c>
      <c r="H4" s="42">
        <v>40147580.16</v>
      </c>
      <c r="I4" s="38">
        <v>268</v>
      </c>
      <c r="J4" s="42">
        <v>12380424.38</v>
      </c>
      <c r="K4" s="38">
        <v>256</v>
      </c>
      <c r="L4" s="42">
        <v>485032.4999977</v>
      </c>
      <c r="M4" s="39">
        <v>77</v>
      </c>
      <c r="N4" s="37"/>
    </row>
    <row r="5" spans="1:14" ht="15">
      <c r="A5" s="37" t="s">
        <v>55</v>
      </c>
      <c r="B5" s="42">
        <v>625967852.21</v>
      </c>
      <c r="C5" s="43">
        <v>1453</v>
      </c>
      <c r="D5" s="42">
        <v>157668067.4</v>
      </c>
      <c r="E5" s="43">
        <v>1359</v>
      </c>
      <c r="F5" s="42">
        <v>12710461.8333187</v>
      </c>
      <c r="G5" s="38">
        <v>467</v>
      </c>
      <c r="H5" s="42">
        <v>620232526.44</v>
      </c>
      <c r="I5" s="43">
        <v>1430</v>
      </c>
      <c r="J5" s="42">
        <v>162981109.08</v>
      </c>
      <c r="K5" s="43">
        <v>1345</v>
      </c>
      <c r="L5" s="42">
        <v>6164933.9999853</v>
      </c>
      <c r="M5" s="39">
        <v>486</v>
      </c>
      <c r="N5" s="37"/>
    </row>
    <row r="6" spans="1:14" ht="15">
      <c r="A6" s="37" t="s">
        <v>56</v>
      </c>
      <c r="B6" s="42">
        <v>975229.17</v>
      </c>
      <c r="C6" s="38">
        <v>25</v>
      </c>
      <c r="D6" s="42">
        <v>448787.13</v>
      </c>
      <c r="E6" s="38">
        <v>23</v>
      </c>
      <c r="F6" s="37">
        <v>0</v>
      </c>
      <c r="G6" s="38">
        <v>0</v>
      </c>
      <c r="H6" s="42">
        <v>1018643.24</v>
      </c>
      <c r="I6" s="38">
        <v>28</v>
      </c>
      <c r="J6" s="42">
        <v>422692.64</v>
      </c>
      <c r="K6" s="38">
        <v>26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106874917.37</v>
      </c>
      <c r="C7" s="38">
        <v>322</v>
      </c>
      <c r="D7" s="42">
        <v>18558768.41</v>
      </c>
      <c r="E7" s="38">
        <v>304</v>
      </c>
      <c r="F7" s="42">
        <v>579944.4999976</v>
      </c>
      <c r="G7" s="38">
        <v>83</v>
      </c>
      <c r="H7" s="42">
        <v>95913058.2</v>
      </c>
      <c r="I7" s="38">
        <v>302</v>
      </c>
      <c r="J7" s="42">
        <v>17995371.27</v>
      </c>
      <c r="K7" s="38">
        <v>290</v>
      </c>
      <c r="L7" s="42">
        <v>805248.3333313</v>
      </c>
      <c r="M7" s="39">
        <v>68</v>
      </c>
      <c r="N7" s="37"/>
    </row>
    <row r="8" spans="1:14" ht="15">
      <c r="A8" s="37" t="s">
        <v>58</v>
      </c>
      <c r="B8" s="42">
        <v>2699976.83</v>
      </c>
      <c r="C8" s="38">
        <v>33</v>
      </c>
      <c r="D8" s="42">
        <v>864588.26</v>
      </c>
      <c r="E8" s="38">
        <v>33</v>
      </c>
      <c r="F8" s="37">
        <v>0</v>
      </c>
      <c r="G8" s="38">
        <v>0</v>
      </c>
      <c r="H8" s="42">
        <v>2772330.55</v>
      </c>
      <c r="I8" s="38">
        <v>40</v>
      </c>
      <c r="J8" s="42">
        <v>914457.83</v>
      </c>
      <c r="K8" s="38">
        <v>38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65912234.35</v>
      </c>
      <c r="C9" s="38">
        <v>281</v>
      </c>
      <c r="D9" s="42">
        <v>25991025</v>
      </c>
      <c r="E9" s="38">
        <v>272</v>
      </c>
      <c r="F9" s="42">
        <v>680057.4999978</v>
      </c>
      <c r="G9" s="38">
        <v>79</v>
      </c>
      <c r="H9" s="42">
        <v>44709198.33</v>
      </c>
      <c r="I9" s="38">
        <v>264</v>
      </c>
      <c r="J9" s="42">
        <v>18928024.14</v>
      </c>
      <c r="K9" s="38">
        <v>257</v>
      </c>
      <c r="L9" s="42">
        <v>836554.499998</v>
      </c>
      <c r="M9" s="39">
        <v>76</v>
      </c>
      <c r="N9" s="37"/>
    </row>
    <row r="10" spans="1:14" ht="15">
      <c r="A10" s="37" t="s">
        <v>60</v>
      </c>
      <c r="B10" s="42">
        <v>26461344.84</v>
      </c>
      <c r="C10" s="38">
        <v>190</v>
      </c>
      <c r="D10" s="42">
        <v>5425097.38</v>
      </c>
      <c r="E10" s="38">
        <v>177</v>
      </c>
      <c r="F10" s="42">
        <v>222637.8333319</v>
      </c>
      <c r="G10" s="38">
        <v>51</v>
      </c>
      <c r="H10" s="42">
        <v>25655943.35</v>
      </c>
      <c r="I10" s="38">
        <v>185</v>
      </c>
      <c r="J10" s="42">
        <v>5315830.17</v>
      </c>
      <c r="K10" s="38">
        <v>173</v>
      </c>
      <c r="L10" s="42">
        <v>278924.9999983</v>
      </c>
      <c r="M10" s="39">
        <v>53</v>
      </c>
      <c r="N10" s="37"/>
    </row>
    <row r="11" spans="1:14" ht="15">
      <c r="A11" s="37" t="s">
        <v>61</v>
      </c>
      <c r="B11" s="42">
        <v>54730825.73</v>
      </c>
      <c r="C11" s="38">
        <v>256</v>
      </c>
      <c r="D11" s="42">
        <v>15222409.85</v>
      </c>
      <c r="E11" s="38">
        <v>245</v>
      </c>
      <c r="F11" s="42">
        <v>614305.8333308</v>
      </c>
      <c r="G11" s="38">
        <v>83</v>
      </c>
      <c r="H11" s="42">
        <v>52976078.63</v>
      </c>
      <c r="I11" s="38">
        <v>254</v>
      </c>
      <c r="J11" s="42">
        <v>12680429.27</v>
      </c>
      <c r="K11" s="38">
        <v>242</v>
      </c>
      <c r="L11" s="42">
        <v>326671.4999977</v>
      </c>
      <c r="M11" s="39">
        <v>80</v>
      </c>
      <c r="N11" s="37"/>
    </row>
    <row r="12" spans="1:14" ht="15">
      <c r="A12" s="37" t="s">
        <v>62</v>
      </c>
      <c r="B12" s="42">
        <v>586457593.67</v>
      </c>
      <c r="C12" s="38">
        <v>2394</v>
      </c>
      <c r="D12" s="42">
        <v>127856205.16</v>
      </c>
      <c r="E12" s="38">
        <v>1962</v>
      </c>
      <c r="F12" s="42">
        <v>7708046.6666588</v>
      </c>
      <c r="G12" s="38">
        <v>272</v>
      </c>
      <c r="H12" s="42">
        <v>534928317.54</v>
      </c>
      <c r="I12" s="38">
        <v>2279</v>
      </c>
      <c r="J12" s="42">
        <v>132686441.98</v>
      </c>
      <c r="K12" s="38">
        <v>1907</v>
      </c>
      <c r="L12" s="42">
        <v>3839113.4999928</v>
      </c>
      <c r="M12" s="39">
        <v>231</v>
      </c>
      <c r="N12" s="37"/>
    </row>
    <row r="13" spans="1:14" ht="15">
      <c r="A13" s="37" t="s">
        <v>63</v>
      </c>
      <c r="B13" s="42">
        <v>116563471.63</v>
      </c>
      <c r="C13" s="38">
        <v>611</v>
      </c>
      <c r="D13" s="42">
        <v>44191362.26</v>
      </c>
      <c r="E13" s="38">
        <v>578</v>
      </c>
      <c r="F13" s="42">
        <v>3295350.3333286</v>
      </c>
      <c r="G13" s="38">
        <v>143</v>
      </c>
      <c r="H13" s="42">
        <v>117834649.48</v>
      </c>
      <c r="I13" s="38">
        <v>583</v>
      </c>
      <c r="J13" s="42">
        <v>42887231.03</v>
      </c>
      <c r="K13" s="38">
        <v>563</v>
      </c>
      <c r="L13" s="42">
        <v>3781454.9999963</v>
      </c>
      <c r="M13" s="39">
        <v>139</v>
      </c>
      <c r="N13" s="37"/>
    </row>
    <row r="14" spans="1:14" ht="15">
      <c r="A14" s="37" t="s">
        <v>64</v>
      </c>
      <c r="B14" s="42">
        <v>210655160.62</v>
      </c>
      <c r="C14" s="38">
        <v>614</v>
      </c>
      <c r="D14" s="42">
        <v>39133486.55</v>
      </c>
      <c r="E14" s="38">
        <v>586</v>
      </c>
      <c r="F14" s="42">
        <v>1841260.1666625</v>
      </c>
      <c r="G14" s="38">
        <v>145</v>
      </c>
      <c r="H14" s="42">
        <v>233376798.68</v>
      </c>
      <c r="I14" s="38">
        <v>594</v>
      </c>
      <c r="J14" s="42">
        <v>38841708.7</v>
      </c>
      <c r="K14" s="38">
        <v>573</v>
      </c>
      <c r="L14" s="42">
        <v>1844456.166662</v>
      </c>
      <c r="M14" s="39">
        <v>148</v>
      </c>
      <c r="N14" s="37"/>
    </row>
    <row r="15" spans="1:14" ht="15">
      <c r="A15" s="37" t="s">
        <v>65</v>
      </c>
      <c r="B15" s="42">
        <v>90204910.54</v>
      </c>
      <c r="C15" s="38">
        <v>438</v>
      </c>
      <c r="D15" s="42">
        <v>27341198.12</v>
      </c>
      <c r="E15" s="38">
        <v>421</v>
      </c>
      <c r="F15" s="42">
        <v>945453.1666632</v>
      </c>
      <c r="G15" s="38">
        <v>110</v>
      </c>
      <c r="H15" s="42">
        <v>80089973.87</v>
      </c>
      <c r="I15" s="38">
        <v>430</v>
      </c>
      <c r="J15" s="42">
        <v>22935798.9</v>
      </c>
      <c r="K15" s="38">
        <v>404</v>
      </c>
      <c r="L15" s="42">
        <v>1050405.9999965</v>
      </c>
      <c r="M15" s="39">
        <v>112</v>
      </c>
      <c r="N15" s="37"/>
    </row>
    <row r="16" spans="1:14" ht="15">
      <c r="A16" s="37" t="s">
        <v>66</v>
      </c>
      <c r="B16" s="37">
        <v>89603623.44</v>
      </c>
      <c r="C16" s="38">
        <v>480</v>
      </c>
      <c r="D16" s="37">
        <v>28328955.71</v>
      </c>
      <c r="E16" s="38">
        <v>460</v>
      </c>
      <c r="F16" s="37">
        <v>1173203.6666626</v>
      </c>
      <c r="G16" s="38">
        <v>138</v>
      </c>
      <c r="H16" s="37">
        <v>81244490.51</v>
      </c>
      <c r="I16" s="38">
        <v>465</v>
      </c>
      <c r="J16" s="37">
        <v>23337262.65</v>
      </c>
      <c r="K16" s="38">
        <v>439</v>
      </c>
      <c r="L16" s="37">
        <v>1522901.3333284</v>
      </c>
      <c r="M16" s="39">
        <v>149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2017-06-29T19:59:40Z</dcterms:modified>
  <cp:category/>
  <cp:version/>
  <cp:contentType/>
  <cp:contentStatus/>
</cp:coreProperties>
</file>