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<sst xmlns="http://schemas.openxmlformats.org/spreadsheetml/2006/main" count="324" uniqueCount="287">
  <si>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</si>
  <si>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</si>
  <si>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</si>
  <si>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</si>
  <si>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</si>
  <si>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</si>
  <si>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</si>
  <si>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</si>
  <si>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</si>
  <si>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</si>
  <si>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</si>
  <si>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</si>
  <si>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</si>
  <si>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</si>
  <si>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</si>
  <si>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</si>
  <si>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</si>
  <si>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</si>
  <si>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</si>
  <si>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</si>
  <si>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</si>
  <si>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</si>
  <si>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</si>
  <si>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</si>
  <si>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</si>
  <si>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</si>
  <si>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</si>
  <si>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</si>
  <si>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</si>
  <si>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</si>
  <si>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</si>
  <si>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</si>
  <si>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</si>
  <si>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</si>
  <si>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</si>
  <si>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</si>
  <si>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</si>
  <si>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</si>
  <si>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</si>
  <si>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</si>
  <si>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</si>
  <si>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</si>
  <si>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</si>
  <si>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</si>
  <si>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</si>
  <si>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</si>
  <si>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</si>
  <si>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</si>
  <si>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</si>
  <si>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</si>
  <si>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</si>
  <si>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</si>
  <si>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</si>
  <si>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</si>
  <si>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</si>
  <si>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</si>
  <si>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</si>
  <si>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</si>
  <si>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</si>
  <si>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</si>
  <si>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</si>
  <si>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</si>
  <si>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</si>
  <si>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</si>
  <si>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</si>
  <si>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</si>
  <si>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</si>
  <si>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</si>
  <si>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</si>
  <si>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</si>
  <si>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</si>
  <si>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</si>
  <si>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</si>
  <si>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</si>
  <si>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</si>
  <si>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</si>
  <si>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</si>
  <si>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</si>
  <si>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</si>
  <si>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</si>
  <si>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</si>
  <si>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</si>
  <si>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</si>
  <si>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</si>
  <si>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</si>
  <si>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</si>
  <si>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</si>
  <si>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</si>
  <si>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</si>
  <si>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</si>
  <si>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</si>
  <si>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</si>
  <si>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</si>
  <si>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</si>
  <si>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</si>
  <si>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</si>
  <si>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</si>
  <si>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</si>
  <si>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</si>
  <si>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</si>
  <si>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</si>
  <si>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</si>
  <si>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</si>
  <si>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</si>
  <si>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</si>
  <si>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</si>
  <si>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</si>
  <si>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</si>
  <si>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</si>
  <si>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</si>
  <si>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</si>
  <si>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</si>
  <si>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</si>
  <si>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</si>
  <si>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</si>
  <si>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</si>
  <si>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</si>
  <si>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</si>
  <si>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</si>
  <si>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</si>
  <si>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</si>
  <si>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</si>
  <si>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</si>
  <si>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</si>
  <si>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</si>
  <si>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</si>
  <si>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</si>
  <si>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</si>
  <si>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</si>
  <si>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</si>
  <si>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</si>
  <si>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</si>
  <si>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</si>
  <si>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</si>
  <si>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</si>
  <si>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</si>
  <si>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</si>
  <si>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</si>
  <si>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</si>
  <si>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</si>
  <si>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</si>
  <si>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</si>
  <si>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</si>
  <si>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</si>
  <si>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</si>
  <si>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</si>
  <si>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</si>
  <si>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</si>
  <si>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</si>
  <si>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</si>
  <si>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</si>
  <si>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</si>
  <si>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</si>
  <si>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</si>
  <si>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</si>
  <si>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</si>
  <si>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</si>
  <si>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</si>
  <si>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</si>
  <si>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</si>
  <si>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</si>
  <si>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</si>
  <si>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</si>
  <si>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</si>
  <si>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</si>
  <si>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</si>
  <si>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</si>
  <si>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</si>
  <si>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</si>
  <si>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</si>
  <si>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</si>
  <si>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</si>
  <si>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</si>
  <si>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</si>
  <si>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</si>
  <si>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</si>
  <si>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</si>
  <si>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</si>
  <si>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</si>
  <si>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</si>
  <si>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</si>
  <si>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</si>
  <si>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</si>
  <si>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</si>
  <si>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</si>
  <si>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</si>
  <si>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</si>
  <si>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</si>
  <si>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</si>
  <si>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</si>
  <si>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</si>
  <si>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</si>
  <si>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</si>
  <si>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</si>
  <si>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</si>
  <si>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</si>
  <si>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</si>
  <si>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</si>
  <si>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</si>
  <si>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</si>
  <si>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</si>
  <si>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</si>
  <si>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</si>
  <si>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</si>
  <si>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</si>
  <si>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</si>
  <si>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</si>
  <si>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</si>
  <si>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</si>
  <si>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</si>
  <si>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</si>
  <si>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</si>
  <si>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</si>
  <si>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</si>
  <si>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</si>
  <si>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</si>
  <si>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</si>
  <si>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</si>
  <si>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</si>
  <si>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</si>
  <si>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</si>
  <si>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</si>
  <si>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</si>
  <si>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</si>
  <si>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</si>
  <si>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</si>
  <si>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</si>
  <si>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</si>
  <si>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</si>
  <si>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</si>
  <si>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</si>
  <si>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</si>
  <si>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</si>
  <si>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</si>
  <si>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</si>
  <si>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</si>
  <si>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</si>
  <si>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</si>
  <si>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</si>
  <si>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</si>
  <si>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</si>
  <si>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</si>
  <si>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</si>
  <si>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</si>
  <si>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</si>
  <si>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</si>
  <si>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</si>
  <si>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</si>
  <si>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</si>
  <si>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</si>
  <si>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</si>
  <si>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</si>
  <si>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</si>
  <si>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</si>
  <si>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</si>
  <si>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</si>
  <si>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</si>
  <si>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</si>
  <si>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</si>
  <si>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</si>
  <si>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</si>
  <si>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</si>
  <si>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</si>
  <si>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</si>
  <si>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</si>
  <si>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</si>
  <si>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</si>
  <si>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</si>
  <si>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</si>
  <si>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</si>
  <si>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</si>
  <si>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</si>
  <si>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</si>
  <si>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WOODBURY</t>
  </si>
  <si>
    <t>WOODSTOCK</t>
  </si>
  <si>
    <t>WORCESTER</t>
  </si>
  <si>
    <t xml:space="preserve">*This report was updated on 09/21/2017 to correct a reporting error. </t>
  </si>
  <si>
    <t>EAST HAVEN</t>
  </si>
  <si>
    <t>ELMORE</t>
  </si>
  <si>
    <t>GUILDHALL</t>
  </si>
  <si>
    <t>PEACHAM</t>
  </si>
  <si>
    <t>RIPTON</t>
  </si>
  <si>
    <t>SHEFFIELD</t>
  </si>
  <si>
    <t>SUDBURY</t>
  </si>
  <si>
    <t>VERSHIRE</t>
  </si>
  <si>
    <t>WALDEN</t>
  </si>
  <si>
    <t>WEST FAIRLEE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</si>
</sst>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2" fillId="0" borderId="21" xfId="0" applyNumberFormat="1" applyFont="1" applyFill="1" applyBorder="1" applyAlignment="1">
      <alignment horizontal="left"/>
    </xf>
    <xf numFmtId="0" fontId="22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22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8"/>
  <sheetViews>
    <sheetView showGridLines="0" tabSelected="1" zoomScalePageLayoutView="0" workbookViewId="0" topLeftCell="A13">
      <selection activeCell="C28" sqref="C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0" t="s">
        <v>0</v>
      </c>
      <c r="E3" s="60"/>
      <c r="F3" s="60"/>
      <c r="G3" s="60"/>
      <c r="H3" s="4"/>
    </row>
    <row r="4" spans="4:8" ht="36">
      <c r="D4" s="60" t="s">
        <v>27</v>
      </c>
      <c r="E4" s="60"/>
      <c r="F4" s="60"/>
      <c r="G4" s="60"/>
      <c r="H4" s="4"/>
    </row>
    <row r="5" spans="4:18" ht="36">
      <c r="D5" s="60" t="s">
        <v>1</v>
      </c>
      <c r="E5" s="60"/>
      <c r="F5" s="60"/>
      <c r="G5" s="60"/>
      <c r="H5" s="4"/>
      <c r="O5" s="1" t="s">
        <v>22</v>
      </c>
      <c r="R5" s="1" t="s">
        <v>14</v>
      </c>
    </row>
    <row r="6" spans="5:18" ht="15">
      <c r="E6" s="64"/>
      <c r="F6" s="64"/>
      <c r="G6" s="64"/>
      <c r="H6" s="64"/>
      <c r="O6" s="1" t="s">
        <v>23</v>
      </c>
      <c r="R6" s="1" t="s">
        <v>21</v>
      </c>
    </row>
    <row r="7" spans="4:15" ht="33.75">
      <c r="D7" s="3" t="s">
        <v>2</v>
      </c>
      <c r="E7" s="5">
        <v>42186</v>
      </c>
      <c r="F7" s="3" t="s">
        <v>3</v>
      </c>
      <c r="G7" s="5">
        <v>42551</v>
      </c>
      <c r="O7" s="1" t="s">
        <v>24</v>
      </c>
    </row>
    <row r="8" ht="15">
      <c r="O8" s="1" t="s">
        <v>25</v>
      </c>
    </row>
    <row r="12" spans="3:8" s="32" customFormat="1" ht="18.75">
      <c r="C12" s="62" t="s">
        <v>44</v>
      </c>
      <c r="D12" s="62"/>
      <c r="E12" s="62"/>
      <c r="F12" s="62"/>
      <c r="G12" s="62"/>
      <c r="H12" s="62"/>
    </row>
    <row r="14" spans="3:8" ht="18.75">
      <c r="C14" s="63" t="s">
        <v>4</v>
      </c>
      <c r="D14" s="63"/>
      <c r="E14" s="63"/>
      <c r="F14" s="63"/>
      <c r="G14" s="63"/>
      <c r="H14" s="63"/>
    </row>
    <row r="15" spans="2:8" ht="16.5" customHeight="1">
      <c r="B15" s="2" t="s">
        <v>5</v>
      </c>
      <c r="C15" s="61" t="s">
        <v>45</v>
      </c>
      <c r="D15" s="61"/>
      <c r="E15" s="61"/>
      <c r="F15" s="61"/>
      <c r="G15" s="61"/>
      <c r="H15" s="61"/>
    </row>
    <row r="16" spans="2:8" ht="16.5" customHeight="1">
      <c r="B16" s="2" t="s">
        <v>6</v>
      </c>
      <c r="C16" s="61" t="s">
        <v>46</v>
      </c>
      <c r="D16" s="61"/>
      <c r="E16" s="61"/>
      <c r="F16" s="61"/>
      <c r="G16" s="61"/>
      <c r="H16" s="61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1" t="s">
        <v>49</v>
      </c>
      <c r="D20" s="61"/>
      <c r="E20" s="61"/>
      <c r="F20" s="61"/>
      <c r="G20" s="61"/>
      <c r="H20" s="61"/>
    </row>
    <row r="21" spans="2:8" ht="16.5" customHeight="1">
      <c r="B21" s="2" t="s">
        <v>30</v>
      </c>
      <c r="C21" s="61" t="s">
        <v>50</v>
      </c>
      <c r="D21" s="61"/>
      <c r="E21" s="61"/>
      <c r="F21" s="61"/>
      <c r="G21" s="61"/>
      <c r="H21" s="61"/>
    </row>
    <row r="22" spans="2:8" ht="16.5" customHeight="1">
      <c r="B22" s="2" t="s">
        <v>31</v>
      </c>
      <c r="C22" s="61" t="s">
        <v>51</v>
      </c>
      <c r="D22" s="61"/>
      <c r="E22" s="61"/>
      <c r="F22" s="61"/>
      <c r="G22" s="61"/>
      <c r="H22" s="61"/>
    </row>
    <row r="23" ht="16.5" customHeight="1">
      <c r="B23" s="2"/>
    </row>
    <row r="24" spans="2:5" ht="16.5" customHeight="1">
      <c r="B24" s="2"/>
      <c r="D24" s="29" t="s">
        <v>26</v>
      </c>
      <c r="E24" s="6" t="s">
        <v>25</v>
      </c>
    </row>
    <row r="25" ht="11.25" customHeight="1">
      <c r="B25" s="2"/>
    </row>
    <row r="26" ht="18.75">
      <c r="E26" s="6" t="s">
        <v>21</v>
      </c>
    </row>
    <row r="28" ht="15">
      <c r="C28" s="1" t="s">
        <v>276</v>
      </c>
    </row>
  </sheetData>
  <sheetProtection/>
  <mergeCells count="11"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  <mergeCell ref="C21:H21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6" t="s">
        <v>0</v>
      </c>
      <c r="C2" s="66"/>
      <c r="D2" s="66"/>
      <c r="E2" s="65" t="s">
        <v>27</v>
      </c>
      <c r="F2" s="65"/>
      <c r="G2" s="65" t="str">
        <f>Cover!E24</f>
        <v>Fiscal Report</v>
      </c>
      <c r="H2" s="65"/>
      <c r="I2" s="65" t="str">
        <f>Cover!E26</f>
        <v>180 Day Processing</v>
      </c>
      <c r="J2" s="65"/>
      <c r="K2" s="65"/>
    </row>
    <row r="3" spans="2:11" ht="23.25" customHeight="1" thickTop="1">
      <c r="B3" s="67" t="s">
        <v>10</v>
      </c>
      <c r="C3" s="71" t="s">
        <v>16</v>
      </c>
      <c r="D3" s="71"/>
      <c r="E3" s="72"/>
      <c r="F3" s="71" t="s">
        <v>17</v>
      </c>
      <c r="G3" s="71"/>
      <c r="H3" s="72"/>
      <c r="I3" s="70" t="s">
        <v>13</v>
      </c>
      <c r="J3" s="70"/>
      <c r="K3" s="70"/>
    </row>
    <row r="4" spans="2:11" ht="23.25" customHeight="1">
      <c r="B4" s="68"/>
      <c r="C4" s="71" t="str">
        <f>TEXT(Cover!E7,"mm/dd/yyyy")&amp;" - "&amp;TEXT(Cover!G7,"mm/dd/yyyy")</f>
        <v>07/01/2015 - 06/30/2016</v>
      </c>
      <c r="D4" s="71"/>
      <c r="E4" s="72"/>
      <c r="F4" s="71" t="str">
        <f>TEXT(DATE(YEAR(Cover!E7)-1,MONTH(Cover!E7),DAY(Cover!E7)),"mm/dd/yyyy")&amp;" - "&amp;TEXT(DATE(YEAR(Cover!G7)-1,MONTH(Cover!G7),DAY(Cover!G7)),"mm/dd/yyyy")</f>
        <v>07/01/2014 - 06/30/2015</v>
      </c>
      <c r="G4" s="71"/>
      <c r="H4" s="72"/>
      <c r="I4" s="70"/>
      <c r="J4" s="70"/>
      <c r="K4" s="70"/>
    </row>
    <row r="5" spans="2:11" ht="23.25" customHeight="1" thickBot="1">
      <c r="B5" s="69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 aca="true" t="shared" si="0" ref="C6:H6">SUM(C7:C51)</f>
        <v>30150446665.43</v>
      </c>
      <c r="D6" s="46">
        <f t="shared" si="0"/>
        <v>5768966946.339999</v>
      </c>
      <c r="E6" s="47">
        <f t="shared" si="0"/>
        <v>281904935.33306843</v>
      </c>
      <c r="F6" s="45">
        <f t="shared" si="0"/>
        <v>36187204215.920006</v>
      </c>
      <c r="G6" s="46">
        <f t="shared" si="0"/>
        <v>5671020624.32</v>
      </c>
      <c r="H6" s="47">
        <f t="shared" si="0"/>
        <v>334769563.4998119</v>
      </c>
      <c r="I6" s="20">
        <f>_xlfn.IFERROR((C6-F6)/F6,"")</f>
        <v>-0.1668202250295486</v>
      </c>
      <c r="J6" s="20">
        <f>_xlfn.IFERROR((D6-G6)/G6,"")</f>
        <v>0.017271374679887368</v>
      </c>
      <c r="K6" s="20">
        <f>_xlfn.IFERROR((E6-H6)/H6,"")</f>
        <v>-0.15791348417124892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947245369.37</v>
      </c>
      <c r="D7" s="53">
        <f>IF('County Data'!E2&gt;9,'County Data'!D2,"*")</f>
        <v>179418519.01</v>
      </c>
      <c r="E7" s="54">
        <f>IF('County Data'!G2&gt;9,'County Data'!F2,"*")</f>
        <v>8470847.666656</v>
      </c>
      <c r="F7" s="53">
        <f>IF('County Data'!I2&gt;9,'County Data'!H2,"*")</f>
        <v>967676348.54</v>
      </c>
      <c r="G7" s="53">
        <f>IF('County Data'!K2&gt;9,'County Data'!J2,"*")</f>
        <v>164463824.55</v>
      </c>
      <c r="H7" s="54">
        <f>IF('County Data'!M2&gt;9,'County Data'!L2,"*")</f>
        <v>9400168.1666588</v>
      </c>
      <c r="I7" s="22">
        <f aca="true" t="shared" si="1" ref="I7:I50">_xlfn.IFERROR((C7-F7)/F7,"")</f>
        <v>-0.021113442734056263</v>
      </c>
      <c r="J7" s="22">
        <f aca="true" t="shared" si="2" ref="J7:J50">_xlfn.IFERROR((D7-G7)/G7,"")</f>
        <v>0.09092999327310108</v>
      </c>
      <c r="K7" s="22">
        <f aca="true" t="shared" si="3" ref="K7:K50">_xlfn.IFERROR((E7-H7)/H7,"")</f>
        <v>-0.09886211432886713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1137229543.41</v>
      </c>
      <c r="D8" s="53">
        <f>IF('County Data'!E3&gt;9,'County Data'!D3,"*")</f>
        <v>272498736.31</v>
      </c>
      <c r="E8" s="54">
        <f>IF('County Data'!G3&gt;9,'County Data'!F3,"*")</f>
        <v>9887862.8333195</v>
      </c>
      <c r="F8" s="53">
        <f>IF('County Data'!I3&gt;9,'County Data'!H3,"*")</f>
        <v>1213943812.74</v>
      </c>
      <c r="G8" s="53">
        <f>IF('County Data'!K3&gt;9,'County Data'!J3,"*")</f>
        <v>266128008.92</v>
      </c>
      <c r="H8" s="54">
        <f>IF('County Data'!M3&gt;9,'County Data'!L3,"*")</f>
        <v>10205872.4999907</v>
      </c>
      <c r="I8" s="22">
        <f t="shared" si="1"/>
        <v>-0.06319425044627698</v>
      </c>
      <c r="J8" s="22">
        <f t="shared" si="2"/>
        <v>0.023938582849109664</v>
      </c>
      <c r="K8" s="22">
        <f t="shared" si="3"/>
        <v>-0.03115947868949857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600280372.68</v>
      </c>
      <c r="D9" s="49">
        <f>IF('County Data'!E4&gt;9,'County Data'!D4,"*")</f>
        <v>146491509.26</v>
      </c>
      <c r="E9" s="50">
        <f>IF('County Data'!G4&gt;9,'County Data'!F4,"*")</f>
        <v>5377134.166656</v>
      </c>
      <c r="F9" s="51">
        <f>IF('County Data'!I4&gt;9,'County Data'!H4,"*")</f>
        <v>755727367.84</v>
      </c>
      <c r="G9" s="49">
        <f>IF('County Data'!K4&gt;9,'County Data'!J4,"*")</f>
        <v>149398204.02</v>
      </c>
      <c r="H9" s="50">
        <f>IF('County Data'!M4&gt;9,'County Data'!L4,"*")</f>
        <v>5127147.1666583</v>
      </c>
      <c r="I9" s="9">
        <f t="shared" si="1"/>
        <v>-0.20569189601310137</v>
      </c>
      <c r="J9" s="9">
        <f t="shared" si="2"/>
        <v>-0.019456022105934417</v>
      </c>
      <c r="K9" s="9">
        <f t="shared" si="3"/>
        <v>0.048757523798684456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7816390052.33</v>
      </c>
      <c r="D10" s="53">
        <f>IF('County Data'!E5&gt;9,'County Data'!D5,"*")</f>
        <v>1631044328.41</v>
      </c>
      <c r="E10" s="54">
        <f>IF('County Data'!G5&gt;9,'County Data'!F5,"*")</f>
        <v>81315450.4999351</v>
      </c>
      <c r="F10" s="53">
        <f>IF('County Data'!I5&gt;9,'County Data'!H5,"*")</f>
        <v>8160548918.36</v>
      </c>
      <c r="G10" s="53">
        <f>IF('County Data'!K5&gt;9,'County Data'!J5,"*")</f>
        <v>1596545216.4</v>
      </c>
      <c r="H10" s="54">
        <f>IF('County Data'!M5&gt;9,'County Data'!L5,"*")</f>
        <v>105423676.999959</v>
      </c>
      <c r="I10" s="22">
        <f t="shared" si="1"/>
        <v>-0.042173494635354046</v>
      </c>
      <c r="J10" s="22">
        <f t="shared" si="2"/>
        <v>0.021608603161137496</v>
      </c>
      <c r="K10" s="22">
        <f t="shared" si="3"/>
        <v>-0.22867943128215187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20010659.93</v>
      </c>
      <c r="D11" s="49">
        <f>IF('County Data'!E6&gt;9,'County Data'!D6,"*")</f>
        <v>6604356.54</v>
      </c>
      <c r="E11" s="50">
        <f>IF('County Data'!G6&gt;9,'County Data'!F6,"*")</f>
        <v>134243.6666658</v>
      </c>
      <c r="F11" s="51">
        <f>IF('County Data'!I6&gt;9,'County Data'!H6,"*")</f>
        <v>20045976.09</v>
      </c>
      <c r="G11" s="49">
        <f>IF('County Data'!K6&gt;9,'County Data'!J6,"*")</f>
        <v>5902191.74</v>
      </c>
      <c r="H11" s="50">
        <f>IF('County Data'!M6&gt;9,'County Data'!L6,"*")</f>
        <v>344183.1666659</v>
      </c>
      <c r="I11" s="9">
        <f t="shared" si="1"/>
        <v>-0.0017617580626377047</v>
      </c>
      <c r="J11" s="9">
        <f t="shared" si="2"/>
        <v>0.11896678910671915</v>
      </c>
      <c r="K11" s="9">
        <f t="shared" si="3"/>
        <v>-0.6099644617538461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1462032678.76</v>
      </c>
      <c r="D12" s="53">
        <f>IF('County Data'!E7&gt;9,'County Data'!D7,"*")</f>
        <v>238450299.46</v>
      </c>
      <c r="E12" s="54">
        <f>IF('County Data'!G7&gt;9,'County Data'!F7,"*")</f>
        <v>7569252.4999907</v>
      </c>
      <c r="F12" s="53">
        <f>IF('County Data'!I7&gt;9,'County Data'!H7,"*")</f>
        <v>1650181976.13</v>
      </c>
      <c r="G12" s="53">
        <f>IF('County Data'!K7&gt;9,'County Data'!J7,"*")</f>
        <v>222189104.75</v>
      </c>
      <c r="H12" s="54">
        <f>IF('County Data'!M7&gt;9,'County Data'!L7,"*")</f>
        <v>7933090.166659</v>
      </c>
      <c r="I12" s="22">
        <f t="shared" si="1"/>
        <v>-0.11401730238942924</v>
      </c>
      <c r="J12" s="22">
        <f t="shared" si="2"/>
        <v>0.07318628304613127</v>
      </c>
      <c r="K12" s="22">
        <f t="shared" si="3"/>
        <v>-0.04586329652440214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56399927.02</v>
      </c>
      <c r="D13" s="49">
        <f>IF('County Data'!E8&gt;9,'County Data'!D8,"*")</f>
        <v>14434879.99</v>
      </c>
      <c r="E13" s="50">
        <f>IF('County Data'!G8&gt;9,'County Data'!F8,"*")</f>
        <v>172806.3333324</v>
      </c>
      <c r="F13" s="51">
        <f>IF('County Data'!I8&gt;9,'County Data'!H8,"*")</f>
        <v>59643769.93</v>
      </c>
      <c r="G13" s="49">
        <f>IF('County Data'!K8&gt;9,'County Data'!J8,"*")</f>
        <v>14212234.76</v>
      </c>
      <c r="H13" s="50">
        <f>IF('County Data'!M8&gt;9,'County Data'!L8,"*")</f>
        <v>190924.1666657</v>
      </c>
      <c r="I13" s="9">
        <f t="shared" si="1"/>
        <v>-0.05438695296771286</v>
      </c>
      <c r="J13" s="9">
        <f t="shared" si="2"/>
        <v>0.015665743900222517</v>
      </c>
      <c r="K13" s="9">
        <f t="shared" si="3"/>
        <v>-0.09489544278081641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673285923.67</v>
      </c>
      <c r="D14" s="53">
        <f>IF('County Data'!E9&gt;9,'County Data'!D9,"*")</f>
        <v>211296433.72</v>
      </c>
      <c r="E14" s="54">
        <f>IF('County Data'!G9&gt;9,'County Data'!F9,"*")</f>
        <v>12864930.3333234</v>
      </c>
      <c r="F14" s="53">
        <f>IF('County Data'!I9&gt;9,'County Data'!H9,"*")</f>
        <v>748027324.36</v>
      </c>
      <c r="G14" s="53">
        <f>IF('County Data'!K9&gt;9,'County Data'!J9,"*")</f>
        <v>214728388.29</v>
      </c>
      <c r="H14" s="54">
        <f>IF('County Data'!M9&gt;9,'County Data'!L9,"*")</f>
        <v>10859966.9999929</v>
      </c>
      <c r="I14" s="22">
        <f t="shared" si="1"/>
        <v>-0.09991800868229991</v>
      </c>
      <c r="J14" s="22">
        <f t="shared" si="2"/>
        <v>-0.015982770593727876</v>
      </c>
      <c r="K14" s="22">
        <f t="shared" si="3"/>
        <v>0.18461965246596163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453713454.83</v>
      </c>
      <c r="D15" s="59">
        <f>IF('County Data'!E10&gt;9,'County Data'!D10,"*")</f>
        <v>73621499.42</v>
      </c>
      <c r="E15" s="58">
        <f>IF('County Data'!G10&gt;9,'County Data'!F10,"*")</f>
        <v>4036323.1666568</v>
      </c>
      <c r="F15" s="59">
        <f>IF('County Data'!I10&gt;9,'County Data'!H10,"*")</f>
        <v>509293779.99</v>
      </c>
      <c r="G15" s="59">
        <f>IF('County Data'!K10&gt;9,'County Data'!J10,"*")</f>
        <v>71782258.43</v>
      </c>
      <c r="H15" s="58">
        <f>IF('County Data'!M10&gt;9,'County Data'!L10,"*")</f>
        <v>3259349.3333264</v>
      </c>
      <c r="I15" s="23">
        <f t="shared" si="1"/>
        <v>-0.10913214993729424</v>
      </c>
      <c r="J15" s="23">
        <f t="shared" si="2"/>
        <v>0.025622501022220825</v>
      </c>
      <c r="K15" s="23">
        <f t="shared" si="3"/>
        <v>0.23838311082090816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784045175.62</v>
      </c>
      <c r="D16" s="53">
        <f>IF('County Data'!E11&gt;9,'County Data'!D11,"*")</f>
        <v>158554679.39</v>
      </c>
      <c r="E16" s="54">
        <f>IF('County Data'!G11&gt;9,'County Data'!F11,"*")</f>
        <v>6000382.4999858</v>
      </c>
      <c r="F16" s="53">
        <f>IF('County Data'!I11&gt;9,'County Data'!H11,"*")</f>
        <v>825875648.29</v>
      </c>
      <c r="G16" s="53">
        <f>IF('County Data'!K11&gt;9,'County Data'!J11,"*")</f>
        <v>150035129.31</v>
      </c>
      <c r="H16" s="54">
        <f>IF('County Data'!M11&gt;9,'County Data'!L11,"*")</f>
        <v>7414572.3333251</v>
      </c>
      <c r="I16" s="22">
        <f t="shared" si="1"/>
        <v>-0.05064984390399595</v>
      </c>
      <c r="J16" s="22">
        <f t="shared" si="2"/>
        <v>0.05678370205151779</v>
      </c>
      <c r="K16" s="22">
        <f t="shared" si="3"/>
        <v>-0.19073113994493865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9752883086.55</v>
      </c>
      <c r="D17" s="49">
        <f>IF('County Data'!E12&gt;9,'County Data'!D12,"*")</f>
        <v>1448730156.83</v>
      </c>
      <c r="E17" s="50">
        <f>IF('County Data'!G12&gt;9,'County Data'!F12,"*")</f>
        <v>63484935.1666283</v>
      </c>
      <c r="F17" s="51">
        <f>IF('County Data'!I12&gt;9,'County Data'!H12,"*")</f>
        <v>14361801935.1</v>
      </c>
      <c r="G17" s="49">
        <f>IF('County Data'!K12&gt;9,'County Data'!J12,"*")</f>
        <v>1441019414.15</v>
      </c>
      <c r="H17" s="50">
        <f>IF('County Data'!M12&gt;9,'County Data'!L12,"*")</f>
        <v>75289029.8333064</v>
      </c>
      <c r="I17" s="9">
        <f t="shared" si="1"/>
        <v>-0.3209150822005059</v>
      </c>
      <c r="J17" s="9">
        <f t="shared" si="2"/>
        <v>0.0053508943767756854</v>
      </c>
      <c r="K17" s="9">
        <f t="shared" si="3"/>
        <v>-0.15678372656432077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1536478006.98</v>
      </c>
      <c r="D18" s="53">
        <f>IF('County Data'!E13&gt;9,'County Data'!D13,"*")</f>
        <v>450687713.93</v>
      </c>
      <c r="E18" s="54">
        <f>IF('County Data'!G13&gt;9,'County Data'!F13,"*")</f>
        <v>26240306.1666472</v>
      </c>
      <c r="F18" s="53">
        <f>IF('County Data'!I13&gt;9,'County Data'!H13,"*")</f>
        <v>1569834843.97</v>
      </c>
      <c r="G18" s="53">
        <f>IF('County Data'!K13&gt;9,'County Data'!J13,"*")</f>
        <v>449001845.85</v>
      </c>
      <c r="H18" s="54">
        <f>IF('County Data'!M13&gt;9,'County Data'!L13,"*")</f>
        <v>29025366.3333195</v>
      </c>
      <c r="I18" s="22">
        <f t="shared" si="1"/>
        <v>-0.021248628235084242</v>
      </c>
      <c r="J18" s="22">
        <f t="shared" si="2"/>
        <v>0.003754701891722709</v>
      </c>
      <c r="K18" s="22">
        <f t="shared" si="3"/>
        <v>-0.0959526275978542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2391367508.04</v>
      </c>
      <c r="D19" s="49">
        <f>IF('County Data'!E14&gt;9,'County Data'!D14,"*")</f>
        <v>411634521.11</v>
      </c>
      <c r="E19" s="50">
        <f>IF('County Data'!G14&gt;9,'County Data'!F14,"*")</f>
        <v>21424886.1666458</v>
      </c>
      <c r="F19" s="51">
        <f>IF('County Data'!I14&gt;9,'County Data'!H14,"*")</f>
        <v>2734414145.77</v>
      </c>
      <c r="G19" s="49">
        <f>IF('County Data'!K14&gt;9,'County Data'!J14,"*")</f>
        <v>398292690.81</v>
      </c>
      <c r="H19" s="50">
        <f>IF('County Data'!M14&gt;9,'County Data'!L14,"*")</f>
        <v>29600896.3333182</v>
      </c>
      <c r="I19" s="9">
        <f t="shared" si="1"/>
        <v>-0.12545526004562102</v>
      </c>
      <c r="J19" s="9">
        <f t="shared" si="2"/>
        <v>0.0334975524478418</v>
      </c>
      <c r="K19" s="9">
        <f t="shared" si="3"/>
        <v>-0.27620819567783295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1330588341.85</v>
      </c>
      <c r="D20" s="53">
        <f>IF('County Data'!E15&gt;9,'County Data'!D15,"*")</f>
        <v>249254642.62</v>
      </c>
      <c r="E20" s="54">
        <f>IF('County Data'!G15&gt;9,'County Data'!F15,"*")</f>
        <v>13979456.8333179</v>
      </c>
      <c r="F20" s="53">
        <f>IF('County Data'!I15&gt;9,'County Data'!H15,"*")</f>
        <v>1405152939.65</v>
      </c>
      <c r="G20" s="53">
        <f>IF('County Data'!K15&gt;9,'County Data'!J15,"*")</f>
        <v>259598237.23</v>
      </c>
      <c r="H20" s="54">
        <f>IF('County Data'!M15&gt;9,'County Data'!L15,"*")</f>
        <v>18771753.4999861</v>
      </c>
      <c r="I20" s="22">
        <f t="shared" si="1"/>
        <v>-0.05306511177251138</v>
      </c>
      <c r="J20" s="22">
        <f t="shared" si="2"/>
        <v>-0.039844625758516695</v>
      </c>
      <c r="K20" s="22">
        <f t="shared" si="3"/>
        <v>-0.25529296805819174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1188496564.39</v>
      </c>
      <c r="D21" s="49">
        <f>IF('County Data'!E16&gt;9,'County Data'!D16,"*")</f>
        <v>276244670.34</v>
      </c>
      <c r="E21" s="50">
        <f>IF('County Data'!G16&gt;9,'County Data'!F16,"*")</f>
        <v>20946117.3333077</v>
      </c>
      <c r="F21" s="51">
        <f>IF('County Data'!I16&gt;9,'County Data'!H16,"*")</f>
        <v>1205035429.16</v>
      </c>
      <c r="G21" s="49">
        <f>IF('County Data'!K16&gt;9,'County Data'!J16,"*")</f>
        <v>267723875.11</v>
      </c>
      <c r="H21" s="50">
        <f>IF('County Data'!M16&gt;9,'County Data'!L16,"*")</f>
        <v>21923566.4999799</v>
      </c>
      <c r="I21" s="9">
        <f t="shared" si="1"/>
        <v>-0.01372479544566487</v>
      </c>
      <c r="J21" s="9">
        <f t="shared" si="2"/>
        <v>0.031826803741351085</v>
      </c>
      <c r="K21" s="9">
        <f t="shared" si="3"/>
        <v>-0.04458440494492975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10" ref="I179:I234">_xlfn.IFERROR((C179-F179)/F179,"")</f>
      </c>
      <c r="J179" s="22">
        <f aca="true" t="shared" si="11" ref="J179:J234">_xlfn.IFERROR((D179-G179)/G179,"")</f>
      </c>
      <c r="K179" s="22">
        <f aca="true" t="shared" si="12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10"/>
      </c>
      <c r="J228" s="22">
        <f t="shared" si="11"/>
      </c>
      <c r="K228" s="22">
        <f t="shared" si="12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10"/>
      </c>
      <c r="J229" s="22">
        <f t="shared" si="11"/>
      </c>
      <c r="K229" s="22">
        <f t="shared" si="12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10"/>
      </c>
      <c r="J230" s="22">
        <f t="shared" si="11"/>
      </c>
      <c r="K230" s="22">
        <f t="shared" si="12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10"/>
      </c>
      <c r="J231" s="22">
        <f t="shared" si="11"/>
      </c>
      <c r="K231" s="22">
        <f t="shared" si="12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10"/>
      </c>
      <c r="J232" s="22">
        <f t="shared" si="11"/>
      </c>
      <c r="K232" s="22">
        <f t="shared" si="12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10"/>
      </c>
      <c r="J233" s="22">
        <f t="shared" si="11"/>
      </c>
      <c r="K233" s="22">
        <f t="shared" si="12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10"/>
      </c>
      <c r="J234" s="22">
        <f t="shared" si="11"/>
      </c>
      <c r="K234" s="22">
        <f t="shared" si="12"/>
      </c>
    </row>
  </sheetData>
  <sheetProtection/>
  <mergeCells count="11">
    <mergeCell ref="E2:F2"/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65" t="s">
        <v>27</v>
      </c>
      <c r="F2" s="65"/>
      <c r="G2" s="65" t="str">
        <f>Cover!E24</f>
        <v>Fiscal Report</v>
      </c>
      <c r="H2" s="65"/>
      <c r="I2" s="65" t="str">
        <f>Cover!E26</f>
        <v>180 Day Processing</v>
      </c>
      <c r="J2" s="65"/>
      <c r="K2" s="65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2"/>
      <c r="I3" s="70" t="s">
        <v>13</v>
      </c>
      <c r="J3" s="70"/>
      <c r="K3" s="70"/>
    </row>
    <row r="4" spans="2:11" ht="23.25" customHeight="1">
      <c r="B4" s="75"/>
      <c r="C4" s="73" t="str">
        <f>TEXT(Cover!E7,"mm/dd/yyyy")&amp;" - "&amp;TEXT(Cover!G7,"mm/dd/yyyy")</f>
        <v>07/01/2015 - 06/30/2016</v>
      </c>
      <c r="D4" s="71"/>
      <c r="E4" s="72"/>
      <c r="F4" s="71" t="str">
        <f>TEXT(DATE(YEAR(Cover!E7)-1,MONTH(Cover!E7),DAY(Cover!E7)),"mm/dd/yyyy")&amp;" - "&amp;TEXT(DATE(YEAR(Cover!G7)-1,MONTH(Cover!G7),DAY(Cover!G7)),"mm/dd/yyyy")</f>
        <v>07/01/2014 - 06/30/2015</v>
      </c>
      <c r="G4" s="71"/>
      <c r="H4" s="72"/>
      <c r="I4" s="70"/>
      <c r="J4" s="70"/>
      <c r="K4" s="70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7109836.46</v>
      </c>
      <c r="D6" s="46">
        <f>IF('Town Data'!E2&gt;9,'Town Data'!D2,"*")</f>
        <v>1482491.68</v>
      </c>
      <c r="E6" s="47" t="str">
        <f>IF('Town Data'!G2&gt;9,'Town Data'!F2,"*")</f>
        <v>*</v>
      </c>
      <c r="F6" s="46">
        <f>IF('Town Data'!I2&gt;9,'Town Data'!H2,"*")</f>
        <v>7151614.73</v>
      </c>
      <c r="G6" s="46">
        <f>IF('Town Data'!K2&gt;9,'Town Data'!J2,"*")</f>
        <v>1426781.64</v>
      </c>
      <c r="H6" s="47" t="str">
        <f>IF('Town Data'!M2&gt;9,'Town Data'!L2,"*")</f>
        <v>*</v>
      </c>
      <c r="I6" s="20">
        <f>_xlfn.IFERROR((C6-F6)/F6,"")</f>
        <v>-0.005841795395485528</v>
      </c>
      <c r="J6" s="20">
        <f>_xlfn.IFERROR((D6-G6)/G6,"")</f>
        <v>0.03904594679253094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1970715.65</v>
      </c>
      <c r="D7" s="49">
        <f>IF('Town Data'!E3&gt;9,'Town Data'!D3,"*")</f>
        <v>634929.97</v>
      </c>
      <c r="E7" s="50" t="str">
        <f>IF('Town Data'!G3&gt;9,'Town Data'!F3,"*")</f>
        <v>*</v>
      </c>
      <c r="F7" s="51">
        <f>IF('Town Data'!I3&gt;9,'Town Data'!H3,"*")</f>
        <v>1743536.31</v>
      </c>
      <c r="G7" s="49">
        <f>IF('Town Data'!K3&gt;9,'Town Data'!J3,"*")</f>
        <v>545948.41</v>
      </c>
      <c r="H7" s="50" t="str">
        <f>IF('Town Data'!M3&gt;9,'Town Data'!L3,"*")</f>
        <v>*</v>
      </c>
      <c r="I7" s="9">
        <f aca="true" t="shared" si="0" ref="I7:I70">_xlfn.IFERROR((C7-F7)/F7,"")</f>
        <v>0.1302980263141178</v>
      </c>
      <c r="J7" s="9">
        <f aca="true" t="shared" si="1" ref="J7:J70">_xlfn.IFERROR((D7-G7)/G7,"")</f>
        <v>0.16298529013025229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18728176.72</v>
      </c>
      <c r="D8" s="53">
        <f>IF('Town Data'!E4&gt;9,'Town Data'!D4,"*")</f>
        <v>4498586.16</v>
      </c>
      <c r="E8" s="54" t="str">
        <f>IF('Town Data'!G4&gt;9,'Town Data'!F4,"*")</f>
        <v>*</v>
      </c>
      <c r="F8" s="53">
        <f>IF('Town Data'!I4&gt;9,'Town Data'!H4,"*")</f>
        <v>16568473.85</v>
      </c>
      <c r="G8" s="53">
        <f>IF('Town Data'!K4&gt;9,'Town Data'!J4,"*")</f>
        <v>3981227.51</v>
      </c>
      <c r="H8" s="54" t="str">
        <f>IF('Town Data'!M4&gt;9,'Town Data'!L4,"*")</f>
        <v>*</v>
      </c>
      <c r="I8" s="22">
        <f t="shared" si="0"/>
        <v>0.13035013903830373</v>
      </c>
      <c r="J8" s="22">
        <f t="shared" si="1"/>
        <v>0.12994953157047798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8">
        <f>IF('Town Data'!C5&gt;9,'Town Data'!B5,"*")</f>
        <v>1929697.78</v>
      </c>
      <c r="D9" s="49">
        <f>IF('Town Data'!E5&gt;9,'Town Data'!D5,"*")</f>
        <v>224140.42</v>
      </c>
      <c r="E9" s="50" t="str">
        <f>IF('Town Data'!G5&gt;9,'Town Data'!F5,"*")</f>
        <v>*</v>
      </c>
      <c r="F9" s="51">
        <f>IF('Town Data'!I5&gt;9,'Town Data'!H5,"*")</f>
        <v>1479167.2</v>
      </c>
      <c r="G9" s="49">
        <f>IF('Town Data'!K5&gt;9,'Town Data'!J5,"*")</f>
        <v>210254.26</v>
      </c>
      <c r="H9" s="50" t="str">
        <f>IF('Town Data'!M5&gt;9,'Town Data'!L5,"*")</f>
        <v>*</v>
      </c>
      <c r="I9" s="9">
        <f t="shared" si="0"/>
        <v>0.3045839442626906</v>
      </c>
      <c r="J9" s="9">
        <f t="shared" si="1"/>
        <v>0.06604460713423833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124631152.59</v>
      </c>
      <c r="D10" s="53">
        <f>IF('Town Data'!E6&gt;9,'Town Data'!D6,"*")</f>
        <v>5715364.63</v>
      </c>
      <c r="E10" s="54">
        <f>IF('Town Data'!G6&gt;9,'Town Data'!F6,"*")</f>
        <v>415583.4999992</v>
      </c>
      <c r="F10" s="53">
        <f>IF('Town Data'!I6&gt;9,'Town Data'!H6,"*")</f>
        <v>126970921.8</v>
      </c>
      <c r="G10" s="53">
        <f>IF('Town Data'!K6&gt;9,'Town Data'!J6,"*")</f>
        <v>5286527.03</v>
      </c>
      <c r="H10" s="54">
        <f>IF('Town Data'!M6&gt;9,'Town Data'!L6,"*")</f>
        <v>1028337.3333326</v>
      </c>
      <c r="I10" s="22">
        <f t="shared" si="0"/>
        <v>-0.018427598829955046</v>
      </c>
      <c r="J10" s="22">
        <f t="shared" si="1"/>
        <v>0.08111896478849548</v>
      </c>
      <c r="K10" s="22">
        <f t="shared" si="2"/>
        <v>-0.5958685087777652</v>
      </c>
      <c r="L10" s="15"/>
    </row>
    <row r="11" spans="1:12" ht="15">
      <c r="A11" s="15"/>
      <c r="B11" s="15" t="str">
        <f>'Town Data'!A7</f>
        <v>BAKERSFIELD</v>
      </c>
      <c r="C11" s="48">
        <f>IF('Town Data'!C7&gt;9,'Town Data'!B7,"*")</f>
        <v>2870892.7</v>
      </c>
      <c r="D11" s="49">
        <f>IF('Town Data'!E7&gt;9,'Town Data'!D7,"*")</f>
        <v>1196995.16</v>
      </c>
      <c r="E11" s="50" t="str">
        <f>IF('Town Data'!G7&gt;9,'Town Data'!F7,"*")</f>
        <v>*</v>
      </c>
      <c r="F11" s="51">
        <f>IF('Town Data'!I7&gt;9,'Town Data'!H7,"*")</f>
        <v>2961179.16</v>
      </c>
      <c r="G11" s="49">
        <f>IF('Town Data'!K7&gt;9,'Town Data'!J7,"*")</f>
        <v>882033.13</v>
      </c>
      <c r="H11" s="50" t="str">
        <f>IF('Town Data'!M7&gt;9,'Town Data'!L7,"*")</f>
        <v>*</v>
      </c>
      <c r="I11" s="9">
        <f t="shared" si="0"/>
        <v>-0.0304900362732527</v>
      </c>
      <c r="J11" s="9">
        <f t="shared" si="1"/>
        <v>0.3570863942491592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2726629.53</v>
      </c>
      <c r="D12" s="53">
        <f>IF('Town Data'!E8&gt;9,'Town Data'!D8,"*")</f>
        <v>388468.31</v>
      </c>
      <c r="E12" s="54" t="str">
        <f>IF('Town Data'!G8&gt;9,'Town Data'!F8,"*")</f>
        <v>*</v>
      </c>
      <c r="F12" s="53">
        <f>IF('Town Data'!I8&gt;9,'Town Data'!H8,"*")</f>
        <v>3034831.34</v>
      </c>
      <c r="G12" s="53">
        <f>IF('Town Data'!K8&gt;9,'Town Data'!J8,"*")</f>
        <v>456570.25</v>
      </c>
      <c r="H12" s="54" t="str">
        <f>IF('Town Data'!M8&gt;9,'Town Data'!L8,"*")</f>
        <v>*</v>
      </c>
      <c r="I12" s="22">
        <f t="shared" si="0"/>
        <v>-0.1015548396175453</v>
      </c>
      <c r="J12" s="22">
        <f t="shared" si="1"/>
        <v>-0.14915982808779155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8">
        <f>IF('Town Data'!C9&gt;9,'Town Data'!B9,"*")</f>
        <v>30919489.7</v>
      </c>
      <c r="D13" s="49">
        <f>IF('Town Data'!E9&gt;9,'Town Data'!D9,"*")</f>
        <v>1938045.04</v>
      </c>
      <c r="E13" s="50" t="str">
        <f>IF('Town Data'!G9&gt;9,'Town Data'!F9,"*")</f>
        <v>*</v>
      </c>
      <c r="F13" s="51">
        <f>IF('Town Data'!I9&gt;9,'Town Data'!H9,"*")</f>
        <v>28969873.79</v>
      </c>
      <c r="G13" s="49">
        <f>IF('Town Data'!K9&gt;9,'Town Data'!J9,"*")</f>
        <v>1668565.52</v>
      </c>
      <c r="H13" s="50" t="str">
        <f>IF('Town Data'!M9&gt;9,'Town Data'!L9,"*")</f>
        <v>*</v>
      </c>
      <c r="I13" s="9">
        <f t="shared" si="0"/>
        <v>0.06729804638199634</v>
      </c>
      <c r="J13" s="9">
        <f t="shared" si="1"/>
        <v>0.1615037088864212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606746551.22</v>
      </c>
      <c r="D14" s="53">
        <f>IF('Town Data'!E10&gt;9,'Town Data'!D10,"*")</f>
        <v>118241868.37</v>
      </c>
      <c r="E14" s="54">
        <f>IF('Town Data'!G10&gt;9,'Town Data'!F10,"*")</f>
        <v>4171837.8333282</v>
      </c>
      <c r="F14" s="53">
        <f>IF('Town Data'!I10&gt;9,'Town Data'!H10,"*")</f>
        <v>648019308.7</v>
      </c>
      <c r="G14" s="53">
        <f>IF('Town Data'!K10&gt;9,'Town Data'!J10,"*")</f>
        <v>114622606.11</v>
      </c>
      <c r="H14" s="54">
        <f>IF('Town Data'!M10&gt;9,'Town Data'!L10,"*")</f>
        <v>3902636.3333296</v>
      </c>
      <c r="I14" s="22">
        <f t="shared" si="0"/>
        <v>-0.06369062916164926</v>
      </c>
      <c r="J14" s="22">
        <f t="shared" si="1"/>
        <v>0.031575466505505065</v>
      </c>
      <c r="K14" s="22">
        <f t="shared" si="2"/>
        <v>0.06897939674766633</v>
      </c>
      <c r="L14" s="15"/>
    </row>
    <row r="15" spans="1:12" ht="15">
      <c r="A15" s="15"/>
      <c r="B15" s="15" t="str">
        <f>'Town Data'!A11</f>
        <v>BARRE TOWN</v>
      </c>
      <c r="C15" s="48">
        <f>IF('Town Data'!C11&gt;9,'Town Data'!B11,"*")</f>
        <v>132272175.02</v>
      </c>
      <c r="D15" s="49">
        <f>IF('Town Data'!E11&gt;9,'Town Data'!D11,"*")</f>
        <v>14054586.22</v>
      </c>
      <c r="E15" s="50">
        <f>IF('Town Data'!G11&gt;9,'Town Data'!F11,"*")</f>
        <v>1163057.666666</v>
      </c>
      <c r="F15" s="51">
        <f>IF('Town Data'!I11&gt;9,'Town Data'!H11,"*")</f>
        <v>134004032.46</v>
      </c>
      <c r="G15" s="49">
        <f>IF('Town Data'!K11&gt;9,'Town Data'!J11,"*")</f>
        <v>14226441.85</v>
      </c>
      <c r="H15" s="50">
        <f>IF('Town Data'!M11&gt;9,'Town Data'!L11,"*")</f>
        <v>1158099.1666662</v>
      </c>
      <c r="I15" s="9">
        <f t="shared" si="0"/>
        <v>-0.012923920334389598</v>
      </c>
      <c r="J15" s="9">
        <f t="shared" si="1"/>
        <v>-0.012080014933600489</v>
      </c>
      <c r="K15" s="9">
        <f t="shared" si="2"/>
        <v>0.004281584982116814</v>
      </c>
      <c r="L15" s="15"/>
    </row>
    <row r="16" spans="1:12" ht="15">
      <c r="A16" s="15"/>
      <c r="B16" s="28" t="str">
        <f>'Town Data'!A12</f>
        <v>BARTON</v>
      </c>
      <c r="C16" s="55">
        <f>IF('Town Data'!C12&gt;9,'Town Data'!B12,"*")</f>
        <v>185296078.91</v>
      </c>
      <c r="D16" s="56">
        <f>IF('Town Data'!E12&gt;9,'Town Data'!D12,"*")</f>
        <v>14333613.63</v>
      </c>
      <c r="E16" s="57">
        <f>IF('Town Data'!G12&gt;9,'Town Data'!F12,"*")</f>
        <v>660170.6666652</v>
      </c>
      <c r="F16" s="56">
        <f>IF('Town Data'!I12&gt;9,'Town Data'!H12,"*")</f>
        <v>228177495.08</v>
      </c>
      <c r="G16" s="56">
        <f>IF('Town Data'!K12&gt;9,'Town Data'!J12,"*")</f>
        <v>13709832</v>
      </c>
      <c r="H16" s="57">
        <f>IF('Town Data'!M12&gt;9,'Town Data'!L12,"*")</f>
        <v>856466.6666659</v>
      </c>
      <c r="I16" s="26">
        <f t="shared" si="0"/>
        <v>-0.1879300855457529</v>
      </c>
      <c r="J16" s="26">
        <f t="shared" si="1"/>
        <v>0.04549885293999232</v>
      </c>
      <c r="K16" s="26">
        <f t="shared" si="2"/>
        <v>-0.2291928076603982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452688668.49</v>
      </c>
      <c r="D17" s="53">
        <f>IF('Town Data'!E13&gt;9,'Town Data'!D13,"*")</f>
        <v>131997181.1</v>
      </c>
      <c r="E17" s="54">
        <f>IF('Town Data'!G13&gt;9,'Town Data'!F13,"*")</f>
        <v>4063772.1666604</v>
      </c>
      <c r="F17" s="53">
        <f>IF('Town Data'!I13&gt;9,'Town Data'!H13,"*")</f>
        <v>507308030.22</v>
      </c>
      <c r="G17" s="53">
        <f>IF('Town Data'!K13&gt;9,'Town Data'!J13,"*")</f>
        <v>129819375.49</v>
      </c>
      <c r="H17" s="54">
        <f>IF('Town Data'!M13&gt;9,'Town Data'!L13,"*")</f>
        <v>3572785.999996</v>
      </c>
      <c r="I17" s="22">
        <f t="shared" si="0"/>
        <v>-0.10766508408375419</v>
      </c>
      <c r="J17" s="22">
        <f t="shared" si="1"/>
        <v>0.0167756592710443</v>
      </c>
      <c r="K17" s="22">
        <f t="shared" si="2"/>
        <v>0.13742389459232932</v>
      </c>
      <c r="L17" s="15"/>
    </row>
    <row r="18" spans="1:12" ht="15">
      <c r="A18" s="15"/>
      <c r="B18" s="15" t="str">
        <f>'Town Data'!A14</f>
        <v>BENSON</v>
      </c>
      <c r="C18" s="48">
        <f>IF('Town Data'!C14&gt;9,'Town Data'!B14,"*")</f>
        <v>2400432.22</v>
      </c>
      <c r="D18" s="49">
        <f>IF('Town Data'!E14&gt;9,'Town Data'!D14,"*")</f>
        <v>837742.85</v>
      </c>
      <c r="E18" s="50" t="str">
        <f>IF('Town Data'!G14&gt;9,'Town Data'!F14,"*")</f>
        <v>*</v>
      </c>
      <c r="F18" s="51">
        <f>IF('Town Data'!I14&gt;9,'Town Data'!H14,"*")</f>
        <v>2519395.28</v>
      </c>
      <c r="G18" s="49">
        <f>IF('Town Data'!K14&gt;9,'Town Data'!J14,"*")</f>
        <v>698451</v>
      </c>
      <c r="H18" s="50" t="str">
        <f>IF('Town Data'!M14&gt;9,'Town Data'!L14,"*")</f>
        <v>*</v>
      </c>
      <c r="I18" s="9">
        <f t="shared" si="0"/>
        <v>-0.04721889452773746</v>
      </c>
      <c r="J18" s="9">
        <f t="shared" si="1"/>
        <v>0.19942966650488006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2">
        <f>IF('Town Data'!C15&gt;9,'Town Data'!B15,"*")</f>
        <v>203382917.49</v>
      </c>
      <c r="D19" s="53">
        <f>IF('Town Data'!E15&gt;9,'Town Data'!D15,"*")</f>
        <v>65372402.19</v>
      </c>
      <c r="E19" s="54">
        <f>IF('Town Data'!G15&gt;9,'Town Data'!F15,"*")</f>
        <v>1945504.1666645</v>
      </c>
      <c r="F19" s="53">
        <f>IF('Town Data'!I15&gt;9,'Town Data'!H15,"*")</f>
        <v>225453977.75</v>
      </c>
      <c r="G19" s="53">
        <f>IF('Town Data'!K15&gt;9,'Town Data'!J15,"*")</f>
        <v>60914306.56</v>
      </c>
      <c r="H19" s="54">
        <f>IF('Town Data'!M15&gt;9,'Town Data'!L15,"*")</f>
        <v>1588035.9999983</v>
      </c>
      <c r="I19" s="22">
        <f t="shared" si="0"/>
        <v>-0.0978960783050544</v>
      </c>
      <c r="J19" s="22">
        <f t="shared" si="1"/>
        <v>0.07318634786737356</v>
      </c>
      <c r="K19" s="22">
        <f t="shared" si="2"/>
        <v>0.22510079536394803</v>
      </c>
      <c r="L19" s="15"/>
    </row>
    <row r="20" spans="1:12" ht="15">
      <c r="A20" s="15"/>
      <c r="B20" s="15" t="str">
        <f>'Town Data'!A16</f>
        <v>BETHEL</v>
      </c>
      <c r="C20" s="48">
        <f>IF('Town Data'!C16&gt;9,'Town Data'!B16,"*")</f>
        <v>59308098.91</v>
      </c>
      <c r="D20" s="49">
        <f>IF('Town Data'!E16&gt;9,'Town Data'!D16,"*")</f>
        <v>16562476.89</v>
      </c>
      <c r="E20" s="50">
        <f>IF('Town Data'!G16&gt;9,'Town Data'!F16,"*")</f>
        <v>1207652.3333323</v>
      </c>
      <c r="F20" s="51">
        <f>IF('Town Data'!I16&gt;9,'Town Data'!H16,"*")</f>
        <v>78970993.6</v>
      </c>
      <c r="G20" s="49">
        <f>IF('Town Data'!K16&gt;9,'Town Data'!J16,"*")</f>
        <v>15291000.2</v>
      </c>
      <c r="H20" s="50">
        <f>IF('Town Data'!M16&gt;9,'Town Data'!L16,"*")</f>
        <v>939284.499999</v>
      </c>
      <c r="I20" s="9">
        <f t="shared" si="0"/>
        <v>-0.24898882227056085</v>
      </c>
      <c r="J20" s="9">
        <f t="shared" si="1"/>
        <v>0.08315196346671956</v>
      </c>
      <c r="K20" s="9">
        <f t="shared" si="2"/>
        <v>0.2857151729146874</v>
      </c>
      <c r="L20" s="15"/>
    </row>
    <row r="21" spans="1:12" ht="15">
      <c r="A21" s="15"/>
      <c r="B21" s="27" t="str">
        <f>'Town Data'!A17</f>
        <v>BOLTON</v>
      </c>
      <c r="C21" s="52">
        <f>IF('Town Data'!C17&gt;9,'Town Data'!B17,"*")</f>
        <v>4040834.36</v>
      </c>
      <c r="D21" s="53">
        <f>IF('Town Data'!E17&gt;9,'Town Data'!D17,"*")</f>
        <v>2675532.72</v>
      </c>
      <c r="E21" s="54" t="str">
        <f>IF('Town Data'!G17&gt;9,'Town Data'!F17,"*")</f>
        <v>*</v>
      </c>
      <c r="F21" s="53">
        <f>IF('Town Data'!I17&gt;9,'Town Data'!H17,"*")</f>
        <v>5950545.35</v>
      </c>
      <c r="G21" s="53">
        <f>IF('Town Data'!K17&gt;9,'Town Data'!J17,"*")</f>
        <v>3860084.75</v>
      </c>
      <c r="H21" s="54" t="str">
        <f>IF('Town Data'!M17&gt;9,'Town Data'!L17,"*")</f>
        <v>*</v>
      </c>
      <c r="I21" s="22">
        <f t="shared" si="0"/>
        <v>-0.32093041522656407</v>
      </c>
      <c r="J21" s="22">
        <f t="shared" si="1"/>
        <v>-0.30687202657920915</v>
      </c>
      <c r="K21" s="22">
        <f t="shared" si="2"/>
      </c>
      <c r="L21" s="15"/>
    </row>
    <row r="22" spans="1:12" ht="15">
      <c r="A22" s="15"/>
      <c r="B22" s="15" t="str">
        <f>'Town Data'!A18</f>
        <v>BRADFORD</v>
      </c>
      <c r="C22" s="48">
        <f>IF('Town Data'!C18&gt;9,'Town Data'!B18,"*")</f>
        <v>91624336.79</v>
      </c>
      <c r="D22" s="49">
        <f>IF('Town Data'!E18&gt;9,'Town Data'!D18,"*")</f>
        <v>20700332.03</v>
      </c>
      <c r="E22" s="50">
        <f>IF('Town Data'!G18&gt;9,'Town Data'!F18,"*")</f>
        <v>986698.3333319</v>
      </c>
      <c r="F22" s="51">
        <f>IF('Town Data'!I18&gt;9,'Town Data'!H18,"*")</f>
        <v>104432265.62</v>
      </c>
      <c r="G22" s="49">
        <f>IF('Town Data'!K18&gt;9,'Town Data'!J18,"*")</f>
        <v>21915024.02</v>
      </c>
      <c r="H22" s="50">
        <f>IF('Town Data'!M18&gt;9,'Town Data'!L18,"*")</f>
        <v>843631.4999991</v>
      </c>
      <c r="I22" s="9">
        <f t="shared" si="0"/>
        <v>-0.12264340674753234</v>
      </c>
      <c r="J22" s="9">
        <f t="shared" si="1"/>
        <v>-0.05542736293108559</v>
      </c>
      <c r="K22" s="9">
        <f t="shared" si="2"/>
        <v>0.16958450855966448</v>
      </c>
      <c r="L22" s="15"/>
    </row>
    <row r="23" spans="1:12" ht="15">
      <c r="A23" s="15"/>
      <c r="B23" s="27" t="str">
        <f>'Town Data'!A19</f>
        <v>BRAINTREE</v>
      </c>
      <c r="C23" s="52">
        <f>IF('Town Data'!C19&gt;9,'Town Data'!B19,"*")</f>
        <v>1527380.63</v>
      </c>
      <c r="D23" s="53">
        <f>IF('Town Data'!E19&gt;9,'Town Data'!D19,"*")</f>
        <v>303743.86</v>
      </c>
      <c r="E23" s="54" t="str">
        <f>IF('Town Data'!G19&gt;9,'Town Data'!F19,"*")</f>
        <v>*</v>
      </c>
      <c r="F23" s="53">
        <f>IF('Town Data'!I19&gt;9,'Town Data'!H19,"*")</f>
        <v>1720052.53</v>
      </c>
      <c r="G23" s="53">
        <f>IF('Town Data'!K19&gt;9,'Town Data'!J19,"*")</f>
        <v>285797</v>
      </c>
      <c r="H23" s="54" t="str">
        <f>IF('Town Data'!M19&gt;9,'Town Data'!L19,"*")</f>
        <v>*</v>
      </c>
      <c r="I23" s="22">
        <f t="shared" si="0"/>
        <v>-0.11201512549154538</v>
      </c>
      <c r="J23" s="22">
        <f t="shared" si="1"/>
        <v>0.06279583060703921</v>
      </c>
      <c r="K23" s="22">
        <f t="shared" si="2"/>
      </c>
      <c r="L23" s="15"/>
    </row>
    <row r="24" spans="1:12" ht="15">
      <c r="A24" s="15"/>
      <c r="B24" s="15" t="str">
        <f>'Town Data'!A20</f>
        <v>BRANDON</v>
      </c>
      <c r="C24" s="48">
        <f>IF('Town Data'!C20&gt;9,'Town Data'!B20,"*")</f>
        <v>125580315.41</v>
      </c>
      <c r="D24" s="49">
        <f>IF('Town Data'!E20&gt;9,'Town Data'!D20,"*")</f>
        <v>15677614.64</v>
      </c>
      <c r="E24" s="50">
        <f>IF('Town Data'!G20&gt;9,'Town Data'!F20,"*")</f>
        <v>803487.9999986</v>
      </c>
      <c r="F24" s="51">
        <f>IF('Town Data'!I20&gt;9,'Town Data'!H20,"*")</f>
        <v>101844388.11</v>
      </c>
      <c r="G24" s="49">
        <f>IF('Town Data'!K20&gt;9,'Town Data'!J20,"*")</f>
        <v>14079939.59</v>
      </c>
      <c r="H24" s="50">
        <f>IF('Town Data'!M20&gt;9,'Town Data'!L20,"*")</f>
        <v>688643.8333324</v>
      </c>
      <c r="I24" s="9">
        <f t="shared" si="0"/>
        <v>0.23306072863203142</v>
      </c>
      <c r="J24" s="9">
        <f t="shared" si="1"/>
        <v>0.11347172619509803</v>
      </c>
      <c r="K24" s="9">
        <f t="shared" si="2"/>
        <v>0.16676859808714234</v>
      </c>
      <c r="L24" s="15"/>
    </row>
    <row r="25" spans="1:12" ht="15">
      <c r="A25" s="15"/>
      <c r="B25" s="27" t="str">
        <f>'Town Data'!A21</f>
        <v>BRATTLEBORO</v>
      </c>
      <c r="C25" s="52">
        <f>IF('Town Data'!C21&gt;9,'Town Data'!B21,"*")</f>
        <v>759976903.08</v>
      </c>
      <c r="D25" s="53">
        <f>IF('Town Data'!E21&gt;9,'Town Data'!D21,"*")</f>
        <v>100835399.23</v>
      </c>
      <c r="E25" s="54">
        <f>IF('Town Data'!G21&gt;9,'Town Data'!F21,"*")</f>
        <v>7371364.4999942</v>
      </c>
      <c r="F25" s="53">
        <f>IF('Town Data'!I21&gt;9,'Town Data'!H21,"*")</f>
        <v>801656297.53</v>
      </c>
      <c r="G25" s="53">
        <f>IF('Town Data'!K21&gt;9,'Town Data'!J21,"*")</f>
        <v>98350280.88</v>
      </c>
      <c r="H25" s="54">
        <f>IF('Town Data'!M21&gt;9,'Town Data'!L21,"*")</f>
        <v>9896498.1666613</v>
      </c>
      <c r="I25" s="22">
        <f t="shared" si="0"/>
        <v>-0.05199160111187199</v>
      </c>
      <c r="J25" s="22">
        <f t="shared" si="1"/>
        <v>0.025268035106398662</v>
      </c>
      <c r="K25" s="22">
        <f t="shared" si="2"/>
        <v>-0.25515426003650576</v>
      </c>
      <c r="L25" s="15"/>
    </row>
    <row r="26" spans="1:12" ht="15">
      <c r="A26" s="15"/>
      <c r="B26" s="15" t="str">
        <f>'Town Data'!A22</f>
        <v>BRIDGEWATER</v>
      </c>
      <c r="C26" s="48">
        <f>IF('Town Data'!C22&gt;9,'Town Data'!B22,"*")</f>
        <v>8587982.63</v>
      </c>
      <c r="D26" s="49">
        <f>IF('Town Data'!E22&gt;9,'Town Data'!D22,"*")</f>
        <v>2354323.73</v>
      </c>
      <c r="E26" s="50">
        <f>IF('Town Data'!G22&gt;9,'Town Data'!F22,"*")</f>
        <v>225072.4999996</v>
      </c>
      <c r="F26" s="51">
        <f>IF('Town Data'!I22&gt;9,'Town Data'!H22,"*")</f>
        <v>8260884.33</v>
      </c>
      <c r="G26" s="49">
        <f>IF('Town Data'!K22&gt;9,'Town Data'!J22,"*")</f>
        <v>2074763.33</v>
      </c>
      <c r="H26" s="50" t="str">
        <f>IF('Town Data'!M22&gt;9,'Town Data'!L22,"*")</f>
        <v>*</v>
      </c>
      <c r="I26" s="9">
        <f t="shared" si="0"/>
        <v>0.03959603922937398</v>
      </c>
      <c r="J26" s="9">
        <f t="shared" si="1"/>
        <v>0.13474327213986373</v>
      </c>
      <c r="K26" s="9">
        <f t="shared" si="2"/>
      </c>
      <c r="L26" s="15"/>
    </row>
    <row r="27" spans="1:12" ht="15">
      <c r="A27" s="15"/>
      <c r="B27" s="27" t="str">
        <f>'Town Data'!A23</f>
        <v>BRIDPORT</v>
      </c>
      <c r="C27" s="52">
        <f>IF('Town Data'!C23&gt;9,'Town Data'!B23,"*")</f>
        <v>15074923.22</v>
      </c>
      <c r="D27" s="53">
        <f>IF('Town Data'!E23&gt;9,'Town Data'!D23,"*")</f>
        <v>3164922.47</v>
      </c>
      <c r="E27" s="54" t="str">
        <f>IF('Town Data'!G23&gt;9,'Town Data'!F23,"*")</f>
        <v>*</v>
      </c>
      <c r="F27" s="53">
        <f>IF('Town Data'!I23&gt;9,'Town Data'!H23,"*")</f>
        <v>19523648.11</v>
      </c>
      <c r="G27" s="53">
        <f>IF('Town Data'!K23&gt;9,'Town Data'!J23,"*")</f>
        <v>2771271.61</v>
      </c>
      <c r="H27" s="54" t="str">
        <f>IF('Town Data'!M23&gt;9,'Town Data'!L23,"*")</f>
        <v>*</v>
      </c>
      <c r="I27" s="22">
        <f t="shared" si="0"/>
        <v>-0.22786340262511517</v>
      </c>
      <c r="J27" s="22">
        <f t="shared" si="1"/>
        <v>0.1420470150163305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48">
        <f>IF('Town Data'!C24&gt;9,'Town Data'!B24,"*")</f>
        <v>9133379.1</v>
      </c>
      <c r="D28" s="49">
        <f>IF('Town Data'!E24&gt;9,'Town Data'!D24,"*")</f>
        <v>3440853.05</v>
      </c>
      <c r="E28" s="50">
        <f>IF('Town Data'!G24&gt;9,'Town Data'!F24,"*")</f>
        <v>44322.1666662</v>
      </c>
      <c r="F28" s="51">
        <f>IF('Town Data'!I24&gt;9,'Town Data'!H24,"*")</f>
        <v>8864373.9</v>
      </c>
      <c r="G28" s="49">
        <f>IF('Town Data'!K24&gt;9,'Town Data'!J24,"*")</f>
        <v>2825806.57</v>
      </c>
      <c r="H28" s="50" t="str">
        <f>IF('Town Data'!M24&gt;9,'Town Data'!L24,"*")</f>
        <v>*</v>
      </c>
      <c r="I28" s="9">
        <f t="shared" si="0"/>
        <v>0.03034677948320741</v>
      </c>
      <c r="J28" s="9">
        <f t="shared" si="1"/>
        <v>0.21765342558461107</v>
      </c>
      <c r="K28" s="9">
        <f t="shared" si="2"/>
      </c>
      <c r="L28" s="15"/>
    </row>
    <row r="29" spans="1:12" ht="15">
      <c r="A29" s="15"/>
      <c r="B29" s="27" t="str">
        <f>'Town Data'!A25</f>
        <v>BRISTOL</v>
      </c>
      <c r="C29" s="52">
        <f>IF('Town Data'!C25&gt;9,'Town Data'!B25,"*")</f>
        <v>62171716.43</v>
      </c>
      <c r="D29" s="53">
        <f>IF('Town Data'!E25&gt;9,'Town Data'!D25,"*")</f>
        <v>15170770.55</v>
      </c>
      <c r="E29" s="54">
        <f>IF('Town Data'!G25&gt;9,'Town Data'!F25,"*")</f>
        <v>1339232.1666656</v>
      </c>
      <c r="F29" s="53">
        <f>IF('Town Data'!I25&gt;9,'Town Data'!H25,"*")</f>
        <v>66054016.24</v>
      </c>
      <c r="G29" s="53">
        <f>IF('Town Data'!K25&gt;9,'Town Data'!J25,"*")</f>
        <v>14413100.97</v>
      </c>
      <c r="H29" s="54">
        <f>IF('Town Data'!M25&gt;9,'Town Data'!L25,"*")</f>
        <v>1328491.3333327</v>
      </c>
      <c r="I29" s="22">
        <f t="shared" si="0"/>
        <v>-0.058774621605052646</v>
      </c>
      <c r="J29" s="22">
        <f t="shared" si="1"/>
        <v>0.05256811713017508</v>
      </c>
      <c r="K29" s="22">
        <f t="shared" si="2"/>
        <v>0.008084985624975909</v>
      </c>
      <c r="L29" s="15"/>
    </row>
    <row r="30" spans="1:12" ht="15">
      <c r="A30" s="15"/>
      <c r="B30" s="15" t="str">
        <f>'Town Data'!A26</f>
        <v>BROOKFIELD</v>
      </c>
      <c r="C30" s="48">
        <f>IF('Town Data'!C26&gt;9,'Town Data'!B26,"*")</f>
        <v>28747256.66</v>
      </c>
      <c r="D30" s="49">
        <f>IF('Town Data'!E26&gt;9,'Town Data'!D26,"*")</f>
        <v>247576.64</v>
      </c>
      <c r="E30" s="50" t="str">
        <f>IF('Town Data'!G26&gt;9,'Town Data'!F26,"*")</f>
        <v>*</v>
      </c>
      <c r="F30" s="51">
        <f>IF('Town Data'!I26&gt;9,'Town Data'!H26,"*")</f>
        <v>28003778</v>
      </c>
      <c r="G30" s="49">
        <f>IF('Town Data'!K26&gt;9,'Town Data'!J26,"*")</f>
        <v>201714</v>
      </c>
      <c r="H30" s="50" t="str">
        <f>IF('Town Data'!M26&gt;9,'Town Data'!L26,"*")</f>
        <v>*</v>
      </c>
      <c r="I30" s="9">
        <f t="shared" si="0"/>
        <v>0.026549227036437733</v>
      </c>
      <c r="J30" s="9">
        <f t="shared" si="1"/>
        <v>0.2273646846525279</v>
      </c>
      <c r="K30" s="9">
        <f t="shared" si="2"/>
      </c>
      <c r="L30" s="15"/>
    </row>
    <row r="31" spans="1:12" ht="15">
      <c r="A31" s="15"/>
      <c r="B31" s="27" t="str">
        <f>'Town Data'!A27</f>
        <v>BROOKLINE</v>
      </c>
      <c r="C31" s="52">
        <f>IF('Town Data'!C27&gt;9,'Town Data'!B27,"*")</f>
        <v>925893.6</v>
      </c>
      <c r="D31" s="53">
        <f>IF('Town Data'!E27&gt;9,'Town Data'!D27,"*")</f>
        <v>40173.4</v>
      </c>
      <c r="E31" s="54" t="str">
        <f>IF('Town Data'!G27&gt;9,'Town Data'!F27,"*")</f>
        <v>*</v>
      </c>
      <c r="F31" s="53">
        <f>IF('Town Data'!I27&gt;9,'Town Data'!H27,"*")</f>
        <v>1100903</v>
      </c>
      <c r="G31" s="53" t="str">
        <f>IF('Town Data'!K27&gt;9,'Town Data'!J27,"*")</f>
        <v>*</v>
      </c>
      <c r="H31" s="54" t="str">
        <f>IF('Town Data'!M27&gt;9,'Town Data'!L27,"*")</f>
        <v>*</v>
      </c>
      <c r="I31" s="22">
        <f t="shared" si="0"/>
        <v>-0.15896895548472484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BROWNINGTON</v>
      </c>
      <c r="C32" s="48">
        <f>IF('Town Data'!C28&gt;9,'Town Data'!B28,"*")</f>
        <v>1745617.9</v>
      </c>
      <c r="D32" s="49">
        <f>IF('Town Data'!E28&gt;9,'Town Data'!D28,"*")</f>
        <v>217102.43</v>
      </c>
      <c r="E32" s="50" t="str">
        <f>IF('Town Data'!G28&gt;9,'Town Data'!F28,"*")</f>
        <v>*</v>
      </c>
      <c r="F32" s="51">
        <f>IF('Town Data'!I28&gt;9,'Town Data'!H28,"*")</f>
        <v>1469826</v>
      </c>
      <c r="G32" s="49">
        <f>IF('Town Data'!K28&gt;9,'Town Data'!J28,"*")</f>
        <v>190305</v>
      </c>
      <c r="H32" s="50" t="str">
        <f>IF('Town Data'!M28&gt;9,'Town Data'!L28,"*")</f>
        <v>*</v>
      </c>
      <c r="I32" s="9">
        <f t="shared" si="0"/>
        <v>0.18763574736057187</v>
      </c>
      <c r="J32" s="9">
        <f t="shared" si="1"/>
        <v>0.14081306324058745</v>
      </c>
      <c r="K32" s="9">
        <f t="shared" si="2"/>
      </c>
      <c r="L32" s="15"/>
    </row>
    <row r="33" spans="1:12" ht="15">
      <c r="A33" s="15"/>
      <c r="B33" s="27" t="str">
        <f>'Town Data'!A29</f>
        <v>BURKE</v>
      </c>
      <c r="C33" s="52">
        <f>IF('Town Data'!C29&gt;9,'Town Data'!B29,"*")</f>
        <v>10523775.02</v>
      </c>
      <c r="D33" s="53">
        <f>IF('Town Data'!E29&gt;9,'Town Data'!D29,"*")</f>
        <v>4130711.64</v>
      </c>
      <c r="E33" s="54">
        <f>IF('Town Data'!G29&gt;9,'Town Data'!F29,"*")</f>
        <v>301603.9999996</v>
      </c>
      <c r="F33" s="53">
        <f>IF('Town Data'!I29&gt;9,'Town Data'!H29,"*")</f>
        <v>11767727.4</v>
      </c>
      <c r="G33" s="53">
        <f>IF('Town Data'!K29&gt;9,'Town Data'!J29,"*")</f>
        <v>5013471.5</v>
      </c>
      <c r="H33" s="54">
        <f>IF('Town Data'!M29&gt;9,'Town Data'!L29,"*")</f>
        <v>438153.666666</v>
      </c>
      <c r="I33" s="22">
        <f t="shared" si="0"/>
        <v>-0.10570880321377947</v>
      </c>
      <c r="J33" s="22">
        <f t="shared" si="1"/>
        <v>-0.17607756621335136</v>
      </c>
      <c r="K33" s="22">
        <f t="shared" si="2"/>
        <v>-0.311647892177724</v>
      </c>
      <c r="L33" s="15"/>
    </row>
    <row r="34" spans="1:12" ht="15">
      <c r="A34" s="15"/>
      <c r="B34" s="15" t="str">
        <f>'Town Data'!A30</f>
        <v>BURLINGTON</v>
      </c>
      <c r="C34" s="48">
        <f>IF('Town Data'!C30&gt;9,'Town Data'!B30,"*")</f>
        <v>1170774402.34</v>
      </c>
      <c r="D34" s="49">
        <f>IF('Town Data'!E30&gt;9,'Town Data'!D30,"*")</f>
        <v>241573765.94</v>
      </c>
      <c r="E34" s="50">
        <f>IF('Town Data'!G30&gt;9,'Town Data'!F30,"*")</f>
        <v>8800045.8333195</v>
      </c>
      <c r="F34" s="51">
        <f>IF('Town Data'!I30&gt;9,'Town Data'!H30,"*")</f>
        <v>1148503827.35</v>
      </c>
      <c r="G34" s="49">
        <f>IF('Town Data'!K30&gt;9,'Town Data'!J30,"*")</f>
        <v>238964286.52</v>
      </c>
      <c r="H34" s="50">
        <f>IF('Town Data'!M30&gt;9,'Town Data'!L30,"*")</f>
        <v>10725873.1666581</v>
      </c>
      <c r="I34" s="9">
        <f t="shared" si="0"/>
        <v>0.01939094538447122</v>
      </c>
      <c r="J34" s="9">
        <f t="shared" si="1"/>
        <v>0.010919955688782757</v>
      </c>
      <c r="K34" s="9">
        <f t="shared" si="2"/>
        <v>-0.17954970224010552</v>
      </c>
      <c r="L34" s="15"/>
    </row>
    <row r="35" spans="1:12" ht="15">
      <c r="A35" s="15"/>
      <c r="B35" s="27" t="str">
        <f>'Town Data'!A31</f>
        <v>CABOT</v>
      </c>
      <c r="C35" s="52">
        <f>IF('Town Data'!C31&gt;9,'Town Data'!B31,"*")</f>
        <v>753043191.03</v>
      </c>
      <c r="D35" s="53">
        <f>IF('Town Data'!E31&gt;9,'Town Data'!D31,"*")</f>
        <v>2682459.46</v>
      </c>
      <c r="E35" s="54" t="str">
        <f>IF('Town Data'!G31&gt;9,'Town Data'!F31,"*")</f>
        <v>*</v>
      </c>
      <c r="F35" s="53">
        <f>IF('Town Data'!I31&gt;9,'Town Data'!H31,"*")</f>
        <v>933422487</v>
      </c>
      <c r="G35" s="53">
        <f>IF('Town Data'!K31&gt;9,'Town Data'!J31,"*")</f>
        <v>2680191</v>
      </c>
      <c r="H35" s="54" t="str">
        <f>IF('Town Data'!M31&gt;9,'Town Data'!L31,"*")</f>
        <v>*</v>
      </c>
      <c r="I35" s="22">
        <f t="shared" si="0"/>
        <v>-0.19324507228204374</v>
      </c>
      <c r="J35" s="22">
        <f t="shared" si="1"/>
        <v>0.0008463799781433349</v>
      </c>
      <c r="K35" s="22">
        <f t="shared" si="2"/>
      </c>
      <c r="L35" s="15"/>
    </row>
    <row r="36" spans="1:12" ht="15">
      <c r="A36" s="15"/>
      <c r="B36" s="15" t="str">
        <f>'Town Data'!A32</f>
        <v>CALAIS</v>
      </c>
      <c r="C36" s="48">
        <f>IF('Town Data'!C32&gt;9,'Town Data'!B32,"*")</f>
        <v>4562852.18</v>
      </c>
      <c r="D36" s="49">
        <f>IF('Town Data'!E32&gt;9,'Town Data'!D32,"*")</f>
        <v>696113.92</v>
      </c>
      <c r="E36" s="50" t="str">
        <f>IF('Town Data'!G32&gt;9,'Town Data'!F32,"*")</f>
        <v>*</v>
      </c>
      <c r="F36" s="51">
        <f>IF('Town Data'!I32&gt;9,'Town Data'!H32,"*")</f>
        <v>5518284.83</v>
      </c>
      <c r="G36" s="49">
        <f>IF('Town Data'!K32&gt;9,'Town Data'!J32,"*")</f>
        <v>693830.93</v>
      </c>
      <c r="H36" s="50" t="str">
        <f>IF('Town Data'!M32&gt;9,'Town Data'!L32,"*")</f>
        <v>*</v>
      </c>
      <c r="I36" s="9">
        <f t="shared" si="0"/>
        <v>-0.17313942274342523</v>
      </c>
      <c r="J36" s="9">
        <f t="shared" si="1"/>
        <v>0.0032904125505041847</v>
      </c>
      <c r="K36" s="9">
        <f t="shared" si="2"/>
      </c>
      <c r="L36" s="15"/>
    </row>
    <row r="37" spans="1:12" ht="15">
      <c r="A37" s="15"/>
      <c r="B37" s="27" t="str">
        <f>'Town Data'!A33</f>
        <v>CAMBRIDGE</v>
      </c>
      <c r="C37" s="52">
        <f>IF('Town Data'!C33&gt;9,'Town Data'!B33,"*")</f>
        <v>56474505.46</v>
      </c>
      <c r="D37" s="53">
        <f>IF('Town Data'!E33&gt;9,'Town Data'!D33,"*")</f>
        <v>21071518.21</v>
      </c>
      <c r="E37" s="54">
        <f>IF('Town Data'!G33&gt;9,'Town Data'!F33,"*")</f>
        <v>1357833.1666661</v>
      </c>
      <c r="F37" s="53">
        <f>IF('Town Data'!I33&gt;9,'Town Data'!H33,"*")</f>
        <v>57026683.35</v>
      </c>
      <c r="G37" s="53">
        <f>IF('Town Data'!K33&gt;9,'Town Data'!J33,"*")</f>
        <v>23468681.15</v>
      </c>
      <c r="H37" s="54">
        <f>IF('Town Data'!M33&gt;9,'Town Data'!L33,"*")</f>
        <v>1016632.166666</v>
      </c>
      <c r="I37" s="22">
        <f t="shared" si="0"/>
        <v>-0.009682798605190154</v>
      </c>
      <c r="J37" s="22">
        <f t="shared" si="1"/>
        <v>-0.10214306141357235</v>
      </c>
      <c r="K37" s="22">
        <f>_xlfn.IFERROR((E37-H37)/H37,"")</f>
        <v>0.33561893001974696</v>
      </c>
      <c r="L37" s="15"/>
    </row>
    <row r="38" spans="1:12" ht="15">
      <c r="A38" s="15"/>
      <c r="B38" s="15" t="str">
        <f>'Town Data'!A34</f>
        <v>CANAAN</v>
      </c>
      <c r="C38" s="48">
        <f>IF('Town Data'!C34&gt;9,'Town Data'!B34,"*")</f>
        <v>1353537.17</v>
      </c>
      <c r="D38" s="49">
        <f>IF('Town Data'!E34&gt;9,'Town Data'!D34,"*")</f>
        <v>257093.61</v>
      </c>
      <c r="E38" s="50" t="str">
        <f>IF('Town Data'!G34&gt;9,'Town Data'!F34,"*")</f>
        <v>*</v>
      </c>
      <c r="F38" s="51">
        <f>IF('Town Data'!I34&gt;9,'Town Data'!H34,"*")</f>
        <v>1548268</v>
      </c>
      <c r="G38" s="49">
        <f>IF('Town Data'!K34&gt;9,'Town Data'!J34,"*")</f>
        <v>246979</v>
      </c>
      <c r="H38" s="50" t="str">
        <f>IF('Town Data'!M34&gt;9,'Town Data'!L34,"*")</f>
        <v>*</v>
      </c>
      <c r="I38" s="9">
        <f t="shared" si="0"/>
        <v>-0.12577333510735872</v>
      </c>
      <c r="J38" s="9">
        <f t="shared" si="1"/>
        <v>0.0409533199178877</v>
      </c>
      <c r="K38" s="9">
        <f t="shared" si="2"/>
      </c>
      <c r="L38" s="15"/>
    </row>
    <row r="39" spans="1:12" ht="15">
      <c r="A39" s="15"/>
      <c r="B39" s="27" t="str">
        <f>'Town Data'!A35</f>
        <v>CASTLETON</v>
      </c>
      <c r="C39" s="52">
        <f>IF('Town Data'!C35&gt;9,'Town Data'!B35,"*")</f>
        <v>101673998.66</v>
      </c>
      <c r="D39" s="53">
        <f>IF('Town Data'!E35&gt;9,'Town Data'!D35,"*")</f>
        <v>21020691.24</v>
      </c>
      <c r="E39" s="54">
        <f>IF('Town Data'!G35&gt;9,'Town Data'!F35,"*")</f>
        <v>549741.9999994</v>
      </c>
      <c r="F39" s="53">
        <f>IF('Town Data'!I35&gt;9,'Town Data'!H35,"*")</f>
        <v>100314791.82</v>
      </c>
      <c r="G39" s="53">
        <f>IF('Town Data'!K35&gt;9,'Town Data'!J35,"*")</f>
        <v>18498599.32</v>
      </c>
      <c r="H39" s="54">
        <f>IF('Town Data'!M35&gt;9,'Town Data'!L35,"*")</f>
        <v>316982.4999996</v>
      </c>
      <c r="I39" s="22">
        <f t="shared" si="0"/>
        <v>0.01354941594694129</v>
      </c>
      <c r="J39" s="22">
        <f t="shared" si="1"/>
        <v>0.1363396155769051</v>
      </c>
      <c r="K39" s="22">
        <f t="shared" si="2"/>
        <v>0.7342976347277649</v>
      </c>
      <c r="L39" s="15"/>
    </row>
    <row r="40" spans="1:12" ht="15">
      <c r="A40" s="15"/>
      <c r="B40" s="15" t="str">
        <f>'Town Data'!A36</f>
        <v>CAVENDISH</v>
      </c>
      <c r="C40" s="48">
        <f>IF('Town Data'!C36&gt;9,'Town Data'!B36,"*")</f>
        <v>5143366.73</v>
      </c>
      <c r="D40" s="49">
        <f>IF('Town Data'!E36&gt;9,'Town Data'!D36,"*")</f>
        <v>911219.61</v>
      </c>
      <c r="E40" s="50" t="str">
        <f>IF('Town Data'!G36&gt;9,'Town Data'!F36,"*")</f>
        <v>*</v>
      </c>
      <c r="F40" s="51">
        <f>IF('Town Data'!I36&gt;9,'Town Data'!H36,"*")</f>
        <v>5739430.09</v>
      </c>
      <c r="G40" s="49">
        <f>IF('Town Data'!K36&gt;9,'Town Data'!J36,"*")</f>
        <v>904612.88</v>
      </c>
      <c r="H40" s="50" t="str">
        <f>IF('Town Data'!M36&gt;9,'Town Data'!L36,"*")</f>
        <v>*</v>
      </c>
      <c r="I40" s="9">
        <f t="shared" si="0"/>
        <v>-0.1038541023504303</v>
      </c>
      <c r="J40" s="9">
        <f t="shared" si="1"/>
        <v>0.007303378214115171</v>
      </c>
      <c r="K40" s="9">
        <f t="shared" si="2"/>
      </c>
      <c r="L40" s="15"/>
    </row>
    <row r="41" spans="1:12" ht="15">
      <c r="A41" s="15"/>
      <c r="B41" s="27" t="str">
        <f>'Town Data'!A37</f>
        <v>CHARLESTON</v>
      </c>
      <c r="C41" s="52">
        <f>IF('Town Data'!C37&gt;9,'Town Data'!B37,"*")</f>
        <v>3862092.35</v>
      </c>
      <c r="D41" s="53">
        <f>IF('Town Data'!E37&gt;9,'Town Data'!D37,"*")</f>
        <v>757795.05</v>
      </c>
      <c r="E41" s="54" t="str">
        <f>IF('Town Data'!G37&gt;9,'Town Data'!F37,"*")</f>
        <v>*</v>
      </c>
      <c r="F41" s="53">
        <f>IF('Town Data'!I37&gt;9,'Town Data'!H37,"*")</f>
        <v>3759662.45</v>
      </c>
      <c r="G41" s="53">
        <f>IF('Town Data'!K37&gt;9,'Town Data'!J37,"*")</f>
        <v>720535.53</v>
      </c>
      <c r="H41" s="54" t="str">
        <f>IF('Town Data'!M37&gt;9,'Town Data'!L37,"*")</f>
        <v>*</v>
      </c>
      <c r="I41" s="22">
        <f t="shared" si="0"/>
        <v>0.02724444052151541</v>
      </c>
      <c r="J41" s="22">
        <f t="shared" si="1"/>
        <v>0.05171087121824516</v>
      </c>
      <c r="K41" s="22">
        <f t="shared" si="2"/>
      </c>
      <c r="L41" s="15"/>
    </row>
    <row r="42" spans="1:12" ht="15">
      <c r="A42" s="15"/>
      <c r="B42" s="15" t="str">
        <f>'Town Data'!A38</f>
        <v>CHARLOTTE</v>
      </c>
      <c r="C42" s="48">
        <f>IF('Town Data'!C38&gt;9,'Town Data'!B38,"*")</f>
        <v>19932031.9</v>
      </c>
      <c r="D42" s="49">
        <f>IF('Town Data'!E38&gt;9,'Town Data'!D38,"*")</f>
        <v>5277740.04</v>
      </c>
      <c r="E42" s="50">
        <f>IF('Town Data'!G38&gt;9,'Town Data'!F38,"*")</f>
        <v>184588.9999994</v>
      </c>
      <c r="F42" s="51">
        <f>IF('Town Data'!I38&gt;9,'Town Data'!H38,"*")</f>
        <v>20525350.63</v>
      </c>
      <c r="G42" s="49">
        <f>IF('Town Data'!K38&gt;9,'Town Data'!J38,"*")</f>
        <v>4837492.1</v>
      </c>
      <c r="H42" s="50">
        <f>IF('Town Data'!M38&gt;9,'Town Data'!L38,"*")</f>
        <v>250665.3333328</v>
      </c>
      <c r="I42" s="9">
        <f t="shared" si="0"/>
        <v>-0.028906630668360012</v>
      </c>
      <c r="J42" s="9">
        <f t="shared" si="1"/>
        <v>0.09100747472021721</v>
      </c>
      <c r="K42" s="9">
        <f t="shared" si="2"/>
        <v>-0.26360379576569787</v>
      </c>
      <c r="L42" s="15"/>
    </row>
    <row r="43" spans="1:12" ht="15">
      <c r="A43" s="15"/>
      <c r="B43" s="27" t="str">
        <f>'Town Data'!A39</f>
        <v>CHELSEA</v>
      </c>
      <c r="C43" s="52">
        <f>IF('Town Data'!C39&gt;9,'Town Data'!B39,"*")</f>
        <v>18982713.5</v>
      </c>
      <c r="D43" s="53">
        <f>IF('Town Data'!E39&gt;9,'Town Data'!D39,"*")</f>
        <v>1263169.98</v>
      </c>
      <c r="E43" s="54" t="str">
        <f>IF('Town Data'!G39&gt;9,'Town Data'!F39,"*")</f>
        <v>*</v>
      </c>
      <c r="F43" s="53">
        <f>IF('Town Data'!I39&gt;9,'Town Data'!H39,"*")</f>
        <v>18977530.75</v>
      </c>
      <c r="G43" s="53">
        <f>IF('Town Data'!K39&gt;9,'Town Data'!J39,"*")</f>
        <v>1276392.25</v>
      </c>
      <c r="H43" s="54" t="str">
        <f>IF('Town Data'!M39&gt;9,'Town Data'!L39,"*")</f>
        <v>*</v>
      </c>
      <c r="I43" s="22">
        <f t="shared" si="0"/>
        <v>0.0002730992808429516</v>
      </c>
      <c r="J43" s="22">
        <f t="shared" si="1"/>
        <v>-0.010359096116417206</v>
      </c>
      <c r="K43" s="22">
        <f t="shared" si="2"/>
      </c>
      <c r="L43" s="15"/>
    </row>
    <row r="44" spans="1:12" ht="15">
      <c r="A44" s="15"/>
      <c r="B44" s="15" t="str">
        <f>'Town Data'!A40</f>
        <v>CHESTER</v>
      </c>
      <c r="C44" s="48">
        <f>IF('Town Data'!C40&gt;9,'Town Data'!B40,"*")</f>
        <v>55206910.34</v>
      </c>
      <c r="D44" s="49">
        <f>IF('Town Data'!E40&gt;9,'Town Data'!D40,"*")</f>
        <v>8229918.79</v>
      </c>
      <c r="E44" s="50">
        <f>IF('Town Data'!G40&gt;9,'Town Data'!F40,"*")</f>
        <v>1443681.9999983</v>
      </c>
      <c r="F44" s="51">
        <f>IF('Town Data'!I40&gt;9,'Town Data'!H40,"*")</f>
        <v>55814968.26</v>
      </c>
      <c r="G44" s="49">
        <f>IF('Town Data'!K40&gt;9,'Town Data'!J40,"*")</f>
        <v>8129153.17</v>
      </c>
      <c r="H44" s="50">
        <f>IF('Town Data'!M40&gt;9,'Town Data'!L40,"*")</f>
        <v>1131873.999999</v>
      </c>
      <c r="I44" s="9">
        <f t="shared" si="0"/>
        <v>-0.010894172996166716</v>
      </c>
      <c r="J44" s="9">
        <f t="shared" si="1"/>
        <v>0.012395586341252334</v>
      </c>
      <c r="K44" s="9">
        <f t="shared" si="2"/>
        <v>0.2754794261548331</v>
      </c>
      <c r="L44" s="15"/>
    </row>
    <row r="45" spans="1:12" ht="15">
      <c r="A45" s="15"/>
      <c r="B45" s="27" t="str">
        <f>'Town Data'!A41</f>
        <v>CHITTENDEN</v>
      </c>
      <c r="C45" s="52">
        <f>IF('Town Data'!C41&gt;9,'Town Data'!B41,"*")</f>
        <v>2660335.75</v>
      </c>
      <c r="D45" s="53">
        <f>IF('Town Data'!E41&gt;9,'Town Data'!D41,"*")</f>
        <v>687855.67</v>
      </c>
      <c r="E45" s="54" t="str">
        <f>IF('Town Data'!G41&gt;9,'Town Data'!F41,"*")</f>
        <v>*</v>
      </c>
      <c r="F45" s="53">
        <f>IF('Town Data'!I41&gt;9,'Town Data'!H41,"*")</f>
        <v>3003867.44</v>
      </c>
      <c r="G45" s="53">
        <f>IF('Town Data'!K41&gt;9,'Town Data'!J41,"*")</f>
        <v>699482</v>
      </c>
      <c r="H45" s="54" t="str">
        <f>IF('Town Data'!M41&gt;9,'Town Data'!L41,"*")</f>
        <v>*</v>
      </c>
      <c r="I45" s="22">
        <f t="shared" si="0"/>
        <v>-0.1143631324823042</v>
      </c>
      <c r="J45" s="22">
        <f t="shared" si="1"/>
        <v>-0.016621342650704318</v>
      </c>
      <c r="K45" s="22">
        <f t="shared" si="2"/>
      </c>
      <c r="L45" s="15"/>
    </row>
    <row r="46" spans="1:12" ht="15">
      <c r="A46" s="15"/>
      <c r="B46" s="15" t="str">
        <f>'Town Data'!A42</f>
        <v>CLARENDON</v>
      </c>
      <c r="C46" s="48">
        <f>IF('Town Data'!C42&gt;9,'Town Data'!B42,"*")</f>
        <v>91921615.79</v>
      </c>
      <c r="D46" s="49">
        <f>IF('Town Data'!E42&gt;9,'Town Data'!D42,"*")</f>
        <v>18173739.65</v>
      </c>
      <c r="E46" s="50">
        <f>IF('Town Data'!G42&gt;9,'Town Data'!F42,"*")</f>
        <v>779760.6666656</v>
      </c>
      <c r="F46" s="51">
        <f>IF('Town Data'!I42&gt;9,'Town Data'!H42,"*")</f>
        <v>89279983.38</v>
      </c>
      <c r="G46" s="49">
        <f>IF('Town Data'!K42&gt;9,'Town Data'!J42,"*")</f>
        <v>19302520.33</v>
      </c>
      <c r="H46" s="50">
        <f>IF('Town Data'!M42&gt;9,'Town Data'!L42,"*")</f>
        <v>678283.1666658</v>
      </c>
      <c r="I46" s="9">
        <f t="shared" si="0"/>
        <v>0.029588182143319878</v>
      </c>
      <c r="J46" s="9">
        <f t="shared" si="1"/>
        <v>-0.05847840907312231</v>
      </c>
      <c r="K46" s="9">
        <f t="shared" si="2"/>
        <v>0.1496093445730453</v>
      </c>
      <c r="L46" s="15"/>
    </row>
    <row r="47" spans="1:12" ht="15">
      <c r="A47" s="15"/>
      <c r="B47" s="27" t="str">
        <f>'Town Data'!A43</f>
        <v>COLCHESTER</v>
      </c>
      <c r="C47" s="52">
        <f>IF('Town Data'!C43&gt;9,'Town Data'!B43,"*")</f>
        <v>1664055553.73</v>
      </c>
      <c r="D47" s="53">
        <f>IF('Town Data'!E43&gt;9,'Town Data'!D43,"*")</f>
        <v>333584119.67</v>
      </c>
      <c r="E47" s="54">
        <f>IF('Town Data'!G43&gt;9,'Town Data'!F43,"*")</f>
        <v>18480027.999994</v>
      </c>
      <c r="F47" s="53">
        <f>IF('Town Data'!I43&gt;9,'Town Data'!H43,"*")</f>
        <v>1442629076.94</v>
      </c>
      <c r="G47" s="53">
        <f>IF('Town Data'!K43&gt;9,'Town Data'!J43,"*")</f>
        <v>326838317.44</v>
      </c>
      <c r="H47" s="54">
        <f>IF('Town Data'!M43&gt;9,'Town Data'!L43,"*")</f>
        <v>19033396.6666626</v>
      </c>
      <c r="I47" s="22">
        <f t="shared" si="0"/>
        <v>0.15348815598509474</v>
      </c>
      <c r="J47" s="22">
        <f t="shared" si="1"/>
        <v>0.02063956968949454</v>
      </c>
      <c r="K47" s="22">
        <f t="shared" si="2"/>
        <v>-0.02907356350313648</v>
      </c>
      <c r="L47" s="15"/>
    </row>
    <row r="48" spans="1:12" ht="15">
      <c r="A48" s="15"/>
      <c r="B48" s="15" t="str">
        <f>'Town Data'!A44</f>
        <v>CONCORD</v>
      </c>
      <c r="C48" s="48">
        <f>IF('Town Data'!C44&gt;9,'Town Data'!B44,"*")</f>
        <v>2882831.8</v>
      </c>
      <c r="D48" s="49">
        <f>IF('Town Data'!E44&gt;9,'Town Data'!D44,"*")</f>
        <v>1191034.64</v>
      </c>
      <c r="E48" s="50" t="str">
        <f>IF('Town Data'!G44&gt;9,'Town Data'!F44,"*")</f>
        <v>*</v>
      </c>
      <c r="F48" s="51">
        <f>IF('Town Data'!I44&gt;9,'Town Data'!H44,"*")</f>
        <v>2055071.13</v>
      </c>
      <c r="G48" s="49">
        <f>IF('Town Data'!K44&gt;9,'Town Data'!J44,"*")</f>
        <v>983314.66</v>
      </c>
      <c r="H48" s="50" t="str">
        <f>IF('Town Data'!M44&gt;9,'Town Data'!L44,"*")</f>
        <v>*</v>
      </c>
      <c r="I48" s="9">
        <f t="shared" si="0"/>
        <v>0.40278930394005386</v>
      </c>
      <c r="J48" s="9">
        <f t="shared" si="1"/>
        <v>0.21124466912758105</v>
      </c>
      <c r="K48" s="9">
        <f t="shared" si="2"/>
      </c>
      <c r="L48" s="15"/>
    </row>
    <row r="49" spans="1:12" ht="15">
      <c r="A49" s="15"/>
      <c r="B49" s="27" t="str">
        <f>'Town Data'!A45</f>
        <v>CORINTH</v>
      </c>
      <c r="C49" s="52">
        <f>IF('Town Data'!C45&gt;9,'Town Data'!B45,"*")</f>
        <v>4848533.16</v>
      </c>
      <c r="D49" s="53">
        <f>IF('Town Data'!E45&gt;9,'Town Data'!D45,"*")</f>
        <v>1846669.78</v>
      </c>
      <c r="E49" s="54">
        <f>IF('Town Data'!G45&gt;9,'Town Data'!F45,"*")</f>
        <v>30152.1666661</v>
      </c>
      <c r="F49" s="53">
        <f>IF('Town Data'!I45&gt;9,'Town Data'!H45,"*")</f>
        <v>4506875.31</v>
      </c>
      <c r="G49" s="53">
        <f>IF('Town Data'!K45&gt;9,'Town Data'!J45,"*")</f>
        <v>1850623.35</v>
      </c>
      <c r="H49" s="54">
        <f>IF('Town Data'!M45&gt;9,'Town Data'!L45,"*")</f>
        <v>33103.8333331</v>
      </c>
      <c r="I49" s="22">
        <f t="shared" si="0"/>
        <v>0.0758081434473945</v>
      </c>
      <c r="J49" s="22">
        <f t="shared" si="1"/>
        <v>-0.002136345032067203</v>
      </c>
      <c r="K49" s="22">
        <f t="shared" si="2"/>
        <v>-0.08916389341679884</v>
      </c>
      <c r="L49" s="15"/>
    </row>
    <row r="50" spans="1:12" ht="15">
      <c r="A50" s="15"/>
      <c r="B50" s="15" t="str">
        <f>'Town Data'!A46</f>
        <v>CORNWALL</v>
      </c>
      <c r="C50" s="48">
        <f>IF('Town Data'!C46&gt;9,'Town Data'!B46,"*")</f>
        <v>4491823.72</v>
      </c>
      <c r="D50" s="49">
        <f>IF('Town Data'!E46&gt;9,'Town Data'!D46,"*")</f>
        <v>799188.02</v>
      </c>
      <c r="E50" s="50" t="str">
        <f>IF('Town Data'!G46&gt;9,'Town Data'!F46,"*")</f>
        <v>*</v>
      </c>
      <c r="F50" s="51">
        <f>IF('Town Data'!I46&gt;9,'Town Data'!H46,"*")</f>
        <v>5960668.46</v>
      </c>
      <c r="G50" s="49">
        <f>IF('Town Data'!K46&gt;9,'Town Data'!J46,"*")</f>
        <v>618556.73</v>
      </c>
      <c r="H50" s="50" t="str">
        <f>IF('Town Data'!M46&gt;9,'Town Data'!L46,"*")</f>
        <v>*</v>
      </c>
      <c r="I50" s="9">
        <f t="shared" si="0"/>
        <v>-0.24642282151019018</v>
      </c>
      <c r="J50" s="9">
        <f t="shared" si="1"/>
        <v>0.2920205718237033</v>
      </c>
      <c r="K50" s="9">
        <f t="shared" si="2"/>
      </c>
      <c r="L50" s="15"/>
    </row>
    <row r="51" spans="1:12" ht="15">
      <c r="A51" s="15"/>
      <c r="B51" s="27" t="str">
        <f>'Town Data'!A47</f>
        <v>COVENTRY</v>
      </c>
      <c r="C51" s="52">
        <f>IF('Town Data'!C47&gt;9,'Town Data'!B47,"*")</f>
        <v>8816155.14</v>
      </c>
      <c r="D51" s="53">
        <f>IF('Town Data'!E47&gt;9,'Town Data'!D47,"*")</f>
        <v>4318024.56</v>
      </c>
      <c r="E51" s="54" t="str">
        <f>IF('Town Data'!G47&gt;9,'Town Data'!F47,"*")</f>
        <v>*</v>
      </c>
      <c r="F51" s="53">
        <f>IF('Town Data'!I47&gt;9,'Town Data'!H47,"*")</f>
        <v>9796613.33</v>
      </c>
      <c r="G51" s="53" t="str">
        <f>IF('Town Data'!K47&gt;9,'Town Data'!J47,"*")</f>
        <v>*</v>
      </c>
      <c r="H51" s="54" t="str">
        <f>IF('Town Data'!M47&gt;9,'Town Data'!L47,"*")</f>
        <v>*</v>
      </c>
      <c r="I51" s="22">
        <f t="shared" si="0"/>
        <v>-0.1000813400481531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CRAFTSBURY</v>
      </c>
      <c r="C52" s="48">
        <f>IF('Town Data'!C48&gt;9,'Town Data'!B48,"*")</f>
        <v>6389282.8</v>
      </c>
      <c r="D52" s="49">
        <f>IF('Town Data'!E48&gt;9,'Town Data'!D48,"*")</f>
        <v>2648553.75</v>
      </c>
      <c r="E52" s="50" t="str">
        <f>IF('Town Data'!G48&gt;9,'Town Data'!F48,"*")</f>
        <v>*</v>
      </c>
      <c r="F52" s="51">
        <f>IF('Town Data'!I48&gt;9,'Town Data'!H48,"*")</f>
        <v>6979123.44</v>
      </c>
      <c r="G52" s="49">
        <f>IF('Town Data'!K48&gt;9,'Town Data'!J48,"*")</f>
        <v>2462565.12</v>
      </c>
      <c r="H52" s="50" t="str">
        <f>IF('Town Data'!M48&gt;9,'Town Data'!L48,"*")</f>
        <v>*</v>
      </c>
      <c r="I52" s="9">
        <f t="shared" si="0"/>
        <v>-0.08451500321937286</v>
      </c>
      <c r="J52" s="9">
        <f t="shared" si="1"/>
        <v>0.0755263803947649</v>
      </c>
      <c r="K52" s="9">
        <f t="shared" si="2"/>
      </c>
      <c r="L52" s="15"/>
    </row>
    <row r="53" spans="1:12" ht="15">
      <c r="A53" s="15"/>
      <c r="B53" s="27" t="str">
        <f>'Town Data'!A49</f>
        <v>DANBY</v>
      </c>
      <c r="C53" s="52">
        <f>IF('Town Data'!C49&gt;9,'Town Data'!B49,"*")</f>
        <v>10698383.97</v>
      </c>
      <c r="D53" s="53">
        <f>IF('Town Data'!E49&gt;9,'Town Data'!D49,"*")</f>
        <v>2574768.91</v>
      </c>
      <c r="E53" s="54" t="str">
        <f>IF('Town Data'!G49&gt;9,'Town Data'!F49,"*")</f>
        <v>*</v>
      </c>
      <c r="F53" s="53">
        <f>IF('Town Data'!I49&gt;9,'Town Data'!H49,"*")</f>
        <v>17262803.95</v>
      </c>
      <c r="G53" s="53">
        <f>IF('Town Data'!K49&gt;9,'Town Data'!J49,"*")</f>
        <v>2656074.95</v>
      </c>
      <c r="H53" s="54" t="str">
        <f>IF('Town Data'!M49&gt;9,'Town Data'!L49,"*")</f>
        <v>*</v>
      </c>
      <c r="I53" s="22">
        <f t="shared" si="0"/>
        <v>-0.38026383193675783</v>
      </c>
      <c r="J53" s="22">
        <f t="shared" si="1"/>
        <v>-0.030611350029862684</v>
      </c>
      <c r="K53" s="22">
        <f t="shared" si="2"/>
      </c>
      <c r="L53" s="15"/>
    </row>
    <row r="54" spans="1:12" ht="15">
      <c r="A54" s="15"/>
      <c r="B54" s="15" t="str">
        <f>'Town Data'!A50</f>
        <v>DANVILLE</v>
      </c>
      <c r="C54" s="48">
        <f>IF('Town Data'!C50&gt;9,'Town Data'!B50,"*")</f>
        <v>11139043.52</v>
      </c>
      <c r="D54" s="49">
        <f>IF('Town Data'!E50&gt;9,'Town Data'!D50,"*")</f>
        <v>6564750.4</v>
      </c>
      <c r="E54" s="50">
        <f>IF('Town Data'!G50&gt;9,'Town Data'!F50,"*")</f>
        <v>159103.1666661</v>
      </c>
      <c r="F54" s="51">
        <f>IF('Town Data'!I50&gt;9,'Town Data'!H50,"*")</f>
        <v>13522291.65</v>
      </c>
      <c r="G54" s="49">
        <f>IF('Town Data'!K50&gt;9,'Town Data'!J50,"*")</f>
        <v>6293167.66</v>
      </c>
      <c r="H54" s="50">
        <f>IF('Town Data'!M50&gt;9,'Town Data'!L50,"*")</f>
        <v>68998.6666661</v>
      </c>
      <c r="I54" s="9">
        <f t="shared" si="0"/>
        <v>-0.17624587545410625</v>
      </c>
      <c r="J54" s="9">
        <f t="shared" si="1"/>
        <v>0.043155173145347316</v>
      </c>
      <c r="K54" s="9">
        <f t="shared" si="2"/>
        <v>1.305887553393399</v>
      </c>
      <c r="L54" s="15"/>
    </row>
    <row r="55" spans="1:12" ht="15">
      <c r="A55" s="15"/>
      <c r="B55" s="27" t="str">
        <f>'Town Data'!A51</f>
        <v>DERBY</v>
      </c>
      <c r="C55" s="52">
        <f>IF('Town Data'!C51&gt;9,'Town Data'!B51,"*")</f>
        <v>225124101.58</v>
      </c>
      <c r="D55" s="53">
        <f>IF('Town Data'!E51&gt;9,'Town Data'!D51,"*")</f>
        <v>62404015.46</v>
      </c>
      <c r="E55" s="54">
        <f>IF('Town Data'!G51&gt;9,'Town Data'!F51,"*")</f>
        <v>1877915.9999965</v>
      </c>
      <c r="F55" s="53">
        <f>IF('Town Data'!I51&gt;9,'Town Data'!H51,"*")</f>
        <v>221402813.47</v>
      </c>
      <c r="G55" s="53">
        <f>IF('Town Data'!K51&gt;9,'Town Data'!J51,"*")</f>
        <v>55401204.26</v>
      </c>
      <c r="H55" s="54">
        <f>IF('Town Data'!M51&gt;9,'Town Data'!L51,"*")</f>
        <v>2536283.6666647</v>
      </c>
      <c r="I55" s="22">
        <f t="shared" si="0"/>
        <v>0.016807772456352493</v>
      </c>
      <c r="J55" s="22">
        <f t="shared" si="1"/>
        <v>0.126401786631488</v>
      </c>
      <c r="K55" s="22">
        <f t="shared" si="2"/>
        <v>-0.2595796658399713</v>
      </c>
      <c r="L55" s="15"/>
    </row>
    <row r="56" spans="1:12" ht="15">
      <c r="A56" s="15"/>
      <c r="B56" s="15" t="str">
        <f>'Town Data'!A52</f>
        <v>DORSET</v>
      </c>
      <c r="C56" s="48">
        <f>IF('Town Data'!C52&gt;9,'Town Data'!B52,"*")</f>
        <v>40681914.66</v>
      </c>
      <c r="D56" s="49">
        <f>IF('Town Data'!E52&gt;9,'Town Data'!D52,"*")</f>
        <v>8993020.31</v>
      </c>
      <c r="E56" s="50">
        <f>IF('Town Data'!G52&gt;9,'Town Data'!F52,"*")</f>
        <v>157986.8333324</v>
      </c>
      <c r="F56" s="51">
        <f>IF('Town Data'!I52&gt;9,'Town Data'!H52,"*")</f>
        <v>38909682.33</v>
      </c>
      <c r="G56" s="49">
        <f>IF('Town Data'!K52&gt;9,'Town Data'!J52,"*")</f>
        <v>9688835.52</v>
      </c>
      <c r="H56" s="50">
        <f>IF('Town Data'!M52&gt;9,'Town Data'!L52,"*")</f>
        <v>117244.6666661</v>
      </c>
      <c r="I56" s="9">
        <f t="shared" si="0"/>
        <v>0.04554733485021486</v>
      </c>
      <c r="J56" s="9">
        <f t="shared" si="1"/>
        <v>-0.07181618560493419</v>
      </c>
      <c r="K56" s="9">
        <f t="shared" si="2"/>
        <v>0.34749697214227443</v>
      </c>
      <c r="L56" s="15"/>
    </row>
    <row r="57" spans="1:12" ht="15">
      <c r="A57" s="15"/>
      <c r="B57" s="27" t="str">
        <f>'Town Data'!A53</f>
        <v>DOVER</v>
      </c>
      <c r="C57" s="52">
        <f>IF('Town Data'!C53&gt;9,'Town Data'!B53,"*")</f>
        <v>29289441.98</v>
      </c>
      <c r="D57" s="53">
        <f>IF('Town Data'!E53&gt;9,'Town Data'!D53,"*")</f>
        <v>24059953.66</v>
      </c>
      <c r="E57" s="54">
        <f>IF('Town Data'!G53&gt;9,'Town Data'!F53,"*")</f>
        <v>1394239.6666661</v>
      </c>
      <c r="F57" s="53">
        <f>IF('Town Data'!I53&gt;9,'Town Data'!H53,"*")</f>
        <v>40666602.63</v>
      </c>
      <c r="G57" s="53">
        <f>IF('Town Data'!K53&gt;9,'Town Data'!J53,"*")</f>
        <v>33504532.8</v>
      </c>
      <c r="H57" s="54">
        <f>IF('Town Data'!M53&gt;9,'Town Data'!L53,"*")</f>
        <v>3026391.8333328</v>
      </c>
      <c r="I57" s="22">
        <f t="shared" si="0"/>
        <v>-0.279766686032607</v>
      </c>
      <c r="J57" s="22">
        <f t="shared" si="1"/>
        <v>-0.2818895937566991</v>
      </c>
      <c r="K57" s="22">
        <f t="shared" si="2"/>
        <v>-0.5393062949384515</v>
      </c>
      <c r="L57" s="15"/>
    </row>
    <row r="58" spans="1:12" ht="15">
      <c r="A58" s="15"/>
      <c r="B58" s="15" t="str">
        <f>'Town Data'!A54</f>
        <v>DUMMERSTON</v>
      </c>
      <c r="C58" s="48">
        <f>IF('Town Data'!C54&gt;9,'Town Data'!B54,"*")</f>
        <v>24657286.68</v>
      </c>
      <c r="D58" s="49">
        <f>IF('Town Data'!E54&gt;9,'Town Data'!D54,"*")</f>
        <v>3063222.68</v>
      </c>
      <c r="E58" s="50">
        <f>IF('Town Data'!G54&gt;9,'Town Data'!F54,"*")</f>
        <v>340768.9999994</v>
      </c>
      <c r="F58" s="51">
        <f>IF('Town Data'!I54&gt;9,'Town Data'!H54,"*")</f>
        <v>22286918.34</v>
      </c>
      <c r="G58" s="49">
        <f>IF('Town Data'!K54&gt;9,'Town Data'!J54,"*")</f>
        <v>2902372.49</v>
      </c>
      <c r="H58" s="50">
        <f>IF('Town Data'!M54&gt;9,'Town Data'!L54,"*")</f>
        <v>253499.4999996</v>
      </c>
      <c r="I58" s="9">
        <f t="shared" si="0"/>
        <v>0.10635693566237565</v>
      </c>
      <c r="J58" s="9">
        <f t="shared" si="1"/>
        <v>0.05542024345744813</v>
      </c>
      <c r="K58" s="9">
        <f t="shared" si="2"/>
        <v>0.3442590616547082</v>
      </c>
      <c r="L58" s="15"/>
    </row>
    <row r="59" spans="1:12" ht="15">
      <c r="A59" s="15"/>
      <c r="B59" s="27" t="str">
        <f>'Town Data'!A55</f>
        <v>DUXBURY</v>
      </c>
      <c r="C59" s="52">
        <f>IF('Town Data'!C55&gt;9,'Town Data'!B55,"*")</f>
        <v>3835950.47</v>
      </c>
      <c r="D59" s="53">
        <f>IF('Town Data'!E55&gt;9,'Town Data'!D55,"*")</f>
        <v>913784.49</v>
      </c>
      <c r="E59" s="54" t="str">
        <f>IF('Town Data'!G55&gt;9,'Town Data'!F55,"*")</f>
        <v>*</v>
      </c>
      <c r="F59" s="53">
        <f>IF('Town Data'!I55&gt;9,'Town Data'!H55,"*")</f>
        <v>3444861.68</v>
      </c>
      <c r="G59" s="53">
        <f>IF('Town Data'!K55&gt;9,'Town Data'!J55,"*")</f>
        <v>907211.46</v>
      </c>
      <c r="H59" s="54" t="str">
        <f>IF('Town Data'!M55&gt;9,'Town Data'!L55,"*")</f>
        <v>*</v>
      </c>
      <c r="I59" s="22">
        <f t="shared" si="0"/>
        <v>0.11352815477920727</v>
      </c>
      <c r="J59" s="22">
        <f t="shared" si="1"/>
        <v>0.007245311914379948</v>
      </c>
      <c r="K59" s="22">
        <f t="shared" si="2"/>
      </c>
      <c r="L59" s="15"/>
    </row>
    <row r="60" spans="1:12" ht="15">
      <c r="A60" s="15"/>
      <c r="B60" s="15" t="str">
        <f>'Town Data'!A56</f>
        <v>EAST HAVEN</v>
      </c>
      <c r="C60" s="48" t="str">
        <f>IF('Town Data'!C56&gt;9,'Town Data'!B56,"*")</f>
        <v>*</v>
      </c>
      <c r="D60" s="49" t="str">
        <f>IF('Town Data'!E56&gt;9,'Town Data'!D56,"*")</f>
        <v>*</v>
      </c>
      <c r="E60" s="50" t="str">
        <f>IF('Town Data'!G56&gt;9,'Town Data'!F56,"*")</f>
        <v>*</v>
      </c>
      <c r="F60" s="51">
        <f>IF('Town Data'!I56&gt;9,'Town Data'!H56,"*")</f>
        <v>1211131</v>
      </c>
      <c r="G60" s="49" t="str">
        <f>IF('Town Data'!K56&gt;9,'Town Data'!J56,"*")</f>
        <v>*</v>
      </c>
      <c r="H60" s="50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EAST MONTPELIER</v>
      </c>
      <c r="C61" s="52">
        <f>IF('Town Data'!C57&gt;9,'Town Data'!B57,"*")</f>
        <v>45395446.54</v>
      </c>
      <c r="D61" s="53">
        <f>IF('Town Data'!E57&gt;9,'Town Data'!D57,"*")</f>
        <v>14255165</v>
      </c>
      <c r="E61" s="54">
        <f>IF('Town Data'!G57&gt;9,'Town Data'!F57,"*")</f>
        <v>769324.166666</v>
      </c>
      <c r="F61" s="53">
        <f>IF('Town Data'!I57&gt;9,'Town Data'!H57,"*")</f>
        <v>45518528.51</v>
      </c>
      <c r="G61" s="53">
        <f>IF('Town Data'!K57&gt;9,'Town Data'!J57,"*")</f>
        <v>13081273.04</v>
      </c>
      <c r="H61" s="54">
        <f>IF('Town Data'!M57&gt;9,'Town Data'!L57,"*")</f>
        <v>897338.4999997</v>
      </c>
      <c r="I61" s="22">
        <f t="shared" si="0"/>
        <v>-0.0027039971200509883</v>
      </c>
      <c r="J61" s="22">
        <f t="shared" si="1"/>
        <v>0.0897383577584893</v>
      </c>
      <c r="K61" s="22">
        <f t="shared" si="2"/>
        <v>-0.14266002554637158</v>
      </c>
      <c r="L61" s="15"/>
    </row>
    <row r="62" spans="1:12" ht="15">
      <c r="A62" s="15"/>
      <c r="B62" s="15" t="str">
        <f>'Town Data'!A58</f>
        <v>EDEN</v>
      </c>
      <c r="C62" s="48">
        <f>IF('Town Data'!C58&gt;9,'Town Data'!B58,"*")</f>
        <v>3585455.26</v>
      </c>
      <c r="D62" s="49">
        <f>IF('Town Data'!E58&gt;9,'Town Data'!D58,"*")</f>
        <v>1398302.55</v>
      </c>
      <c r="E62" s="50" t="str">
        <f>IF('Town Data'!G58&gt;9,'Town Data'!F58,"*")</f>
        <v>*</v>
      </c>
      <c r="F62" s="51">
        <f>IF('Town Data'!I58&gt;9,'Town Data'!H58,"*")</f>
        <v>3782128.24</v>
      </c>
      <c r="G62" s="49">
        <f>IF('Town Data'!K58&gt;9,'Town Data'!J58,"*")</f>
        <v>1176947.19</v>
      </c>
      <c r="H62" s="50" t="str">
        <f>IF('Town Data'!M58&gt;9,'Town Data'!L58,"*")</f>
        <v>*</v>
      </c>
      <c r="I62" s="9">
        <f t="shared" si="0"/>
        <v>-0.052000611169123245</v>
      </c>
      <c r="J62" s="9">
        <f t="shared" si="1"/>
        <v>0.1880758643044979</v>
      </c>
      <c r="K62" s="9">
        <f t="shared" si="2"/>
      </c>
      <c r="L62" s="15"/>
    </row>
    <row r="63" spans="1:12" ht="15">
      <c r="A63" s="15"/>
      <c r="B63" s="27" t="str">
        <f>'Town Data'!A59</f>
        <v>ELMORE</v>
      </c>
      <c r="C63" s="52">
        <f>IF('Town Data'!C59&gt;9,'Town Data'!B59,"*")</f>
        <v>414158.38</v>
      </c>
      <c r="D63" s="53">
        <f>IF('Town Data'!E59&gt;9,'Town Data'!D59,"*")</f>
        <v>195809.6</v>
      </c>
      <c r="E63" s="54" t="str">
        <f>IF('Town Data'!G59&gt;9,'Town Data'!F59,"*")</f>
        <v>*</v>
      </c>
      <c r="F63" s="53">
        <f>IF('Town Data'!I59&gt;9,'Town Data'!H59,"*")</f>
        <v>459637</v>
      </c>
      <c r="G63" s="53">
        <f>IF('Town Data'!K59&gt;9,'Town Data'!J59,"*")</f>
        <v>177398</v>
      </c>
      <c r="H63" s="54" t="str">
        <f>IF('Town Data'!M59&gt;9,'Town Data'!L59,"*")</f>
        <v>*</v>
      </c>
      <c r="I63" s="22">
        <f t="shared" si="0"/>
        <v>-0.09894464544847346</v>
      </c>
      <c r="J63" s="22">
        <f t="shared" si="1"/>
        <v>0.10378696490377573</v>
      </c>
      <c r="K63" s="22">
        <f t="shared" si="2"/>
      </c>
      <c r="L63" s="15"/>
    </row>
    <row r="64" spans="1:12" ht="15">
      <c r="A64" s="15"/>
      <c r="B64" s="15" t="str">
        <f>'Town Data'!A60</f>
        <v>ENOSBURG</v>
      </c>
      <c r="C64" s="48">
        <f>IF('Town Data'!C60&gt;9,'Town Data'!B60,"*")</f>
        <v>79592454.83</v>
      </c>
      <c r="D64" s="49">
        <f>IF('Town Data'!E60&gt;9,'Town Data'!D60,"*")</f>
        <v>19951144.59</v>
      </c>
      <c r="E64" s="50">
        <f>IF('Town Data'!G60&gt;9,'Town Data'!F60,"*")</f>
        <v>322228.8333324</v>
      </c>
      <c r="F64" s="51">
        <f>IF('Town Data'!I60&gt;9,'Town Data'!H60,"*")</f>
        <v>85798708.68</v>
      </c>
      <c r="G64" s="49">
        <f>IF('Town Data'!K60&gt;9,'Town Data'!J60,"*")</f>
        <v>18919382.97</v>
      </c>
      <c r="H64" s="50">
        <f>IF('Town Data'!M60&gt;9,'Town Data'!L60,"*")</f>
        <v>644200.499999</v>
      </c>
      <c r="I64" s="9">
        <f t="shared" si="0"/>
        <v>-0.07233504962349986</v>
      </c>
      <c r="J64" s="9">
        <f t="shared" si="1"/>
        <v>0.05453463369476902</v>
      </c>
      <c r="K64" s="9">
        <f t="shared" si="2"/>
        <v>-0.4998003985825838</v>
      </c>
      <c r="L64" s="15"/>
    </row>
    <row r="65" spans="1:12" ht="15">
      <c r="A65" s="15"/>
      <c r="B65" s="27" t="str">
        <f>'Town Data'!A61</f>
        <v>ESSEX</v>
      </c>
      <c r="C65" s="52">
        <f>IF('Town Data'!C61&gt;9,'Town Data'!B61,"*")</f>
        <v>562793772.32</v>
      </c>
      <c r="D65" s="53">
        <f>IF('Town Data'!E61&gt;9,'Town Data'!D61,"*")</f>
        <v>139235453.17</v>
      </c>
      <c r="E65" s="54">
        <f>IF('Town Data'!G61&gt;9,'Town Data'!F61,"*")</f>
        <v>7978186.4999924</v>
      </c>
      <c r="F65" s="53">
        <f>IF('Town Data'!I61&gt;9,'Town Data'!H61,"*")</f>
        <v>591620280.25</v>
      </c>
      <c r="G65" s="53">
        <f>IF('Town Data'!K61&gt;9,'Town Data'!J61,"*")</f>
        <v>132790593.53</v>
      </c>
      <c r="H65" s="54">
        <f>IF('Town Data'!M61&gt;9,'Town Data'!L61,"*")</f>
        <v>13374992.1666612</v>
      </c>
      <c r="I65" s="22">
        <f t="shared" si="0"/>
        <v>-0.0487246784674433</v>
      </c>
      <c r="J65" s="22">
        <f t="shared" si="1"/>
        <v>0.048534007331957334</v>
      </c>
      <c r="K65" s="22">
        <f t="shared" si="2"/>
        <v>-0.40349972541449375</v>
      </c>
      <c r="L65" s="15"/>
    </row>
    <row r="66" spans="1:12" ht="15">
      <c r="A66" s="15"/>
      <c r="B66" s="15" t="str">
        <f>'Town Data'!A62</f>
        <v>FAIR HAVEN</v>
      </c>
      <c r="C66" s="48">
        <f>IF('Town Data'!C62&gt;9,'Town Data'!B62,"*")</f>
        <v>70555004.7</v>
      </c>
      <c r="D66" s="49">
        <f>IF('Town Data'!E62&gt;9,'Town Data'!D62,"*")</f>
        <v>15342421.07</v>
      </c>
      <c r="E66" s="50">
        <f>IF('Town Data'!G62&gt;9,'Town Data'!F62,"*")</f>
        <v>73344.3333325</v>
      </c>
      <c r="F66" s="51">
        <f>IF('Town Data'!I62&gt;9,'Town Data'!H62,"*")</f>
        <v>76586156</v>
      </c>
      <c r="G66" s="49">
        <f>IF('Town Data'!K62&gt;9,'Town Data'!J62,"*")</f>
        <v>13523233.59</v>
      </c>
      <c r="H66" s="50">
        <f>IF('Town Data'!M62&gt;9,'Town Data'!L62,"*")</f>
        <v>75244.4999996</v>
      </c>
      <c r="I66" s="9">
        <f t="shared" si="0"/>
        <v>-0.07874988920974173</v>
      </c>
      <c r="J66" s="9">
        <f t="shared" si="1"/>
        <v>0.13452311297389935</v>
      </c>
      <c r="K66" s="9">
        <f t="shared" si="2"/>
        <v>-0.025253230031565096</v>
      </c>
      <c r="L66" s="15"/>
    </row>
    <row r="67" spans="1:12" ht="15">
      <c r="A67" s="15"/>
      <c r="B67" s="27" t="str">
        <f>'Town Data'!A63</f>
        <v>FAIRFAX</v>
      </c>
      <c r="C67" s="52">
        <f>IF('Town Data'!C63&gt;9,'Town Data'!B63,"*")</f>
        <v>53764458.3</v>
      </c>
      <c r="D67" s="53">
        <f>IF('Town Data'!E63&gt;9,'Town Data'!D63,"*")</f>
        <v>12900521.18</v>
      </c>
      <c r="E67" s="54">
        <f>IF('Town Data'!G63&gt;9,'Town Data'!F63,"*")</f>
        <v>158874.1666661</v>
      </c>
      <c r="F67" s="53">
        <f>IF('Town Data'!I63&gt;9,'Town Data'!H63,"*")</f>
        <v>54968313.57</v>
      </c>
      <c r="G67" s="53">
        <f>IF('Town Data'!K63&gt;9,'Town Data'!J63,"*")</f>
        <v>11768390.44</v>
      </c>
      <c r="H67" s="54">
        <f>IF('Town Data'!M63&gt;9,'Town Data'!L63,"*")</f>
        <v>141513.6666659</v>
      </c>
      <c r="I67" s="22">
        <f t="shared" si="0"/>
        <v>-0.021900895112362154</v>
      </c>
      <c r="J67" s="22">
        <f t="shared" si="1"/>
        <v>0.0962009839639549</v>
      </c>
      <c r="K67" s="22">
        <f t="shared" si="2"/>
        <v>0.12267719725746667</v>
      </c>
      <c r="L67" s="15"/>
    </row>
    <row r="68" spans="1:12" ht="15">
      <c r="A68" s="15"/>
      <c r="B68" s="15" t="str">
        <f>'Town Data'!A64</f>
        <v>FAIRFIELD</v>
      </c>
      <c r="C68" s="48">
        <f>IF('Town Data'!C64&gt;9,'Town Data'!B64,"*")</f>
        <v>8660266.75</v>
      </c>
      <c r="D68" s="49">
        <f>IF('Town Data'!E64&gt;9,'Town Data'!D64,"*")</f>
        <v>1280773.32</v>
      </c>
      <c r="E68" s="50" t="str">
        <f>IF('Town Data'!G64&gt;9,'Town Data'!F64,"*")</f>
        <v>*</v>
      </c>
      <c r="F68" s="51">
        <f>IF('Town Data'!I64&gt;9,'Town Data'!H64,"*")</f>
        <v>9656876.17</v>
      </c>
      <c r="G68" s="49">
        <f>IF('Town Data'!K64&gt;9,'Town Data'!J64,"*")</f>
        <v>1086021.95</v>
      </c>
      <c r="H68" s="50" t="str">
        <f>IF('Town Data'!M64&gt;9,'Town Data'!L64,"*")</f>
        <v>*</v>
      </c>
      <c r="I68" s="9">
        <f t="shared" si="0"/>
        <v>-0.10320205027543601</v>
      </c>
      <c r="J68" s="9">
        <f t="shared" si="1"/>
        <v>0.17932544549398852</v>
      </c>
      <c r="K68" s="9">
        <f t="shared" si="2"/>
      </c>
      <c r="L68" s="15"/>
    </row>
    <row r="69" spans="1:12" ht="15">
      <c r="A69" s="15"/>
      <c r="B69" s="27" t="str">
        <f>'Town Data'!A65</f>
        <v>FAIRLEE</v>
      </c>
      <c r="C69" s="52">
        <f>IF('Town Data'!C65&gt;9,'Town Data'!B65,"*")</f>
        <v>46775987.21</v>
      </c>
      <c r="D69" s="53">
        <f>IF('Town Data'!E65&gt;9,'Town Data'!D65,"*")</f>
        <v>5951739.94</v>
      </c>
      <c r="E69" s="54">
        <f>IF('Town Data'!G65&gt;9,'Town Data'!F65,"*")</f>
        <v>568820.9999992</v>
      </c>
      <c r="F69" s="53">
        <f>IF('Town Data'!I65&gt;9,'Town Data'!H65,"*")</f>
        <v>46489266.24</v>
      </c>
      <c r="G69" s="53">
        <f>IF('Town Data'!K65&gt;9,'Town Data'!J65,"*")</f>
        <v>5087916.21</v>
      </c>
      <c r="H69" s="54">
        <f>IF('Town Data'!M65&gt;9,'Town Data'!L65,"*")</f>
        <v>583242.166666</v>
      </c>
      <c r="I69" s="22">
        <f t="shared" si="0"/>
        <v>0.00616746602365817</v>
      </c>
      <c r="J69" s="22">
        <f t="shared" si="1"/>
        <v>0.16977947244929187</v>
      </c>
      <c r="K69" s="22">
        <f t="shared" si="2"/>
        <v>-0.024725864299620294</v>
      </c>
      <c r="L69" s="15"/>
    </row>
    <row r="70" spans="1:12" ht="15">
      <c r="A70" s="15"/>
      <c r="B70" s="15" t="str">
        <f>'Town Data'!A66</f>
        <v>FAYSTON</v>
      </c>
      <c r="C70" s="48">
        <f>IF('Town Data'!C66&gt;9,'Town Data'!B66,"*")</f>
        <v>5092899.42</v>
      </c>
      <c r="D70" s="49">
        <f>IF('Town Data'!E66&gt;9,'Town Data'!D66,"*")</f>
        <v>1434999.64</v>
      </c>
      <c r="E70" s="50" t="str">
        <f>IF('Town Data'!G66&gt;9,'Town Data'!F66,"*")</f>
        <v>*</v>
      </c>
      <c r="F70" s="51">
        <f>IF('Town Data'!I66&gt;9,'Town Data'!H66,"*")</f>
        <v>13292267.49</v>
      </c>
      <c r="G70" s="49">
        <f>IF('Town Data'!K66&gt;9,'Town Data'!J66,"*")</f>
        <v>2229462.62</v>
      </c>
      <c r="H70" s="50" t="str">
        <f>IF('Town Data'!M66&gt;9,'Town Data'!L66,"*")</f>
        <v>*</v>
      </c>
      <c r="I70" s="9">
        <f t="shared" si="0"/>
        <v>-0.6168524727755084</v>
      </c>
      <c r="J70" s="9">
        <f t="shared" si="1"/>
        <v>-0.356347297717869</v>
      </c>
      <c r="K70" s="9">
        <f t="shared" si="2"/>
      </c>
      <c r="L70" s="15"/>
    </row>
    <row r="71" spans="1:12" ht="15">
      <c r="A71" s="15"/>
      <c r="B71" s="27" t="str">
        <f>'Town Data'!A67</f>
        <v>FERRISBURGH</v>
      </c>
      <c r="C71" s="52">
        <f>IF('Town Data'!C67&gt;9,'Town Data'!B67,"*")</f>
        <v>25289014.41</v>
      </c>
      <c r="D71" s="53">
        <f>IF('Town Data'!E67&gt;9,'Town Data'!D67,"*")</f>
        <v>8412574.97</v>
      </c>
      <c r="E71" s="54">
        <f>IF('Town Data'!G67&gt;9,'Town Data'!F67,"*")</f>
        <v>351708.4999995</v>
      </c>
      <c r="F71" s="53">
        <f>IF('Town Data'!I67&gt;9,'Town Data'!H67,"*")</f>
        <v>28393033.06</v>
      </c>
      <c r="G71" s="53">
        <f>IF('Town Data'!K67&gt;9,'Town Data'!J67,"*")</f>
        <v>6654310.41</v>
      </c>
      <c r="H71" s="54">
        <f>IF('Town Data'!M67&gt;9,'Town Data'!L67,"*")</f>
        <v>583581.3333325</v>
      </c>
      <c r="I71" s="22">
        <f aca="true" t="shared" si="3" ref="I71:I100">_xlfn.IFERROR((C71-F71)/F71,"")</f>
        <v>-0.10932324994799265</v>
      </c>
      <c r="J71" s="22">
        <f aca="true" t="shared" si="4" ref="J71:J100">_xlfn.IFERROR((D71-G71)/G71,"")</f>
        <v>0.26422941697425273</v>
      </c>
      <c r="K71" s="22">
        <f aca="true" t="shared" si="5" ref="K71:K100">_xlfn.IFERROR((E71-H71)/H71,"")</f>
        <v>-0.3973273648231799</v>
      </c>
      <c r="L71" s="15"/>
    </row>
    <row r="72" spans="1:12" ht="15">
      <c r="A72" s="15"/>
      <c r="B72" s="15" t="str">
        <f>'Town Data'!A68</f>
        <v>FRANKLIN</v>
      </c>
      <c r="C72" s="48">
        <f>IF('Town Data'!C68&gt;9,'Town Data'!B68,"*")</f>
        <v>5093150.78</v>
      </c>
      <c r="D72" s="49">
        <f>IF('Town Data'!E68&gt;9,'Town Data'!D68,"*")</f>
        <v>1991024.68</v>
      </c>
      <c r="E72" s="50">
        <f>IF('Town Data'!G68&gt;9,'Town Data'!F68,"*")</f>
        <v>40236.3333331</v>
      </c>
      <c r="F72" s="51">
        <f>IF('Town Data'!I68&gt;9,'Town Data'!H68,"*")</f>
        <v>4631144.51</v>
      </c>
      <c r="G72" s="49">
        <f>IF('Town Data'!K68&gt;9,'Town Data'!J68,"*")</f>
        <v>2075227.51</v>
      </c>
      <c r="H72" s="50" t="str">
        <f>IF('Town Data'!M68&gt;9,'Town Data'!L68,"*")</f>
        <v>*</v>
      </c>
      <c r="I72" s="9">
        <f t="shared" si="3"/>
        <v>0.09976071120268291</v>
      </c>
      <c r="J72" s="9">
        <f t="shared" si="4"/>
        <v>-0.04057522830352228</v>
      </c>
      <c r="K72" s="9">
        <f t="shared" si="5"/>
      </c>
      <c r="L72" s="15"/>
    </row>
    <row r="73" spans="1:12" ht="15">
      <c r="A73" s="15"/>
      <c r="B73" s="27" t="str">
        <f>'Town Data'!A69</f>
        <v>GEORGIA</v>
      </c>
      <c r="C73" s="52">
        <f>IF('Town Data'!C69&gt;9,'Town Data'!B69,"*")</f>
        <v>27253477.38</v>
      </c>
      <c r="D73" s="53">
        <f>IF('Town Data'!E69&gt;9,'Town Data'!D69,"*")</f>
        <v>8082003.88</v>
      </c>
      <c r="E73" s="54">
        <f>IF('Town Data'!G69&gt;9,'Town Data'!F69,"*")</f>
        <v>938739.6666663</v>
      </c>
      <c r="F73" s="53">
        <f>IF('Town Data'!I69&gt;9,'Town Data'!H69,"*")</f>
        <v>49163754.89</v>
      </c>
      <c r="G73" s="53">
        <f>IF('Town Data'!K69&gt;9,'Town Data'!J69,"*")</f>
        <v>7296276.49</v>
      </c>
      <c r="H73" s="54">
        <f>IF('Town Data'!M69&gt;9,'Town Data'!L69,"*")</f>
        <v>974996.3333329</v>
      </c>
      <c r="I73" s="22">
        <f t="shared" si="3"/>
        <v>-0.44565915599861133</v>
      </c>
      <c r="J73" s="22">
        <f t="shared" si="4"/>
        <v>0.10768881786167064</v>
      </c>
      <c r="K73" s="22">
        <f t="shared" si="5"/>
        <v>-0.03718646463280652</v>
      </c>
      <c r="L73" s="15"/>
    </row>
    <row r="74" spans="1:12" ht="15">
      <c r="A74" s="15"/>
      <c r="B74" s="15" t="str">
        <f>'Town Data'!A70</f>
        <v>GLOVER</v>
      </c>
      <c r="C74" s="48">
        <f>IF('Town Data'!C70&gt;9,'Town Data'!B70,"*")</f>
        <v>2353720.55</v>
      </c>
      <c r="D74" s="49">
        <f>IF('Town Data'!E70&gt;9,'Town Data'!D70,"*")</f>
        <v>964643.85</v>
      </c>
      <c r="E74" s="50" t="str">
        <f>IF('Town Data'!G70&gt;9,'Town Data'!F70,"*")</f>
        <v>*</v>
      </c>
      <c r="F74" s="51">
        <f>IF('Town Data'!I70&gt;9,'Town Data'!H70,"*")</f>
        <v>2587748.15</v>
      </c>
      <c r="G74" s="49">
        <f>IF('Town Data'!K70&gt;9,'Town Data'!J70,"*")</f>
        <v>908839.39</v>
      </c>
      <c r="H74" s="50" t="str">
        <f>IF('Town Data'!M70&gt;9,'Town Data'!L70,"*")</f>
        <v>*</v>
      </c>
      <c r="I74" s="9">
        <f t="shared" si="3"/>
        <v>-0.09043677608271118</v>
      </c>
      <c r="J74" s="9">
        <f t="shared" si="4"/>
        <v>0.061401894123448986</v>
      </c>
      <c r="K74" s="9">
        <f t="shared" si="5"/>
      </c>
      <c r="L74" s="15"/>
    </row>
    <row r="75" spans="1:12" ht="15">
      <c r="A75" s="15"/>
      <c r="B75" s="27" t="str">
        <f>'Town Data'!A71</f>
        <v>GRAFTON</v>
      </c>
      <c r="C75" s="52">
        <f>IF('Town Data'!C71&gt;9,'Town Data'!B71,"*")</f>
        <v>2186704.56</v>
      </c>
      <c r="D75" s="53">
        <f>IF('Town Data'!E71&gt;9,'Town Data'!D71,"*")</f>
        <v>671799.96</v>
      </c>
      <c r="E75" s="54">
        <f>IF('Town Data'!G71&gt;9,'Town Data'!F71,"*")</f>
        <v>41198.6666663</v>
      </c>
      <c r="F75" s="53">
        <f>IF('Town Data'!I71&gt;9,'Town Data'!H71,"*")</f>
        <v>2472920.75</v>
      </c>
      <c r="G75" s="53">
        <f>IF('Town Data'!K71&gt;9,'Town Data'!J71,"*")</f>
        <v>729503</v>
      </c>
      <c r="H75" s="54" t="str">
        <f>IF('Town Data'!M71&gt;9,'Town Data'!L71,"*")</f>
        <v>*</v>
      </c>
      <c r="I75" s="22">
        <f t="shared" si="3"/>
        <v>-0.1157401384577326</v>
      </c>
      <c r="J75" s="22">
        <f t="shared" si="4"/>
        <v>-0.07909911268356681</v>
      </c>
      <c r="K75" s="22">
        <f t="shared" si="5"/>
      </c>
      <c r="L75" s="15"/>
    </row>
    <row r="76" spans="1:12" ht="15">
      <c r="A76" s="15"/>
      <c r="B76" s="15" t="str">
        <f>'Town Data'!A72</f>
        <v>GRAND ISLE</v>
      </c>
      <c r="C76" s="48">
        <f>IF('Town Data'!C72&gt;9,'Town Data'!B72,"*")</f>
        <v>9585785.23</v>
      </c>
      <c r="D76" s="49">
        <f>IF('Town Data'!E72&gt;9,'Town Data'!D72,"*")</f>
        <v>1980232.91</v>
      </c>
      <c r="E76" s="50" t="str">
        <f>IF('Town Data'!G72&gt;9,'Town Data'!F72,"*")</f>
        <v>*</v>
      </c>
      <c r="F76" s="51">
        <f>IF('Town Data'!I72&gt;9,'Town Data'!H72,"*")</f>
        <v>9509213.82</v>
      </c>
      <c r="G76" s="49">
        <f>IF('Town Data'!K72&gt;9,'Town Data'!J72,"*")</f>
        <v>1984851.15</v>
      </c>
      <c r="H76" s="50" t="str">
        <f>IF('Town Data'!M72&gt;9,'Town Data'!L72,"*")</f>
        <v>*</v>
      </c>
      <c r="I76" s="9">
        <f t="shared" si="3"/>
        <v>0.008052338652744706</v>
      </c>
      <c r="J76" s="9">
        <f t="shared" si="4"/>
        <v>-0.0023267437459982784</v>
      </c>
      <c r="K76" s="9">
        <f t="shared" si="5"/>
      </c>
      <c r="L76" s="15"/>
    </row>
    <row r="77" spans="1:12" ht="15">
      <c r="A77" s="15"/>
      <c r="B77" s="27" t="str">
        <f>'Town Data'!A73</f>
        <v>GRANVILLE</v>
      </c>
      <c r="C77" s="52">
        <f>IF('Town Data'!C73&gt;9,'Town Data'!B73,"*")</f>
        <v>1192895.23</v>
      </c>
      <c r="D77" s="53">
        <f>IF('Town Data'!E73&gt;9,'Town Data'!D73,"*")</f>
        <v>443298.2</v>
      </c>
      <c r="E77" s="54" t="str">
        <f>IF('Town Data'!G73&gt;9,'Town Data'!F73,"*")</f>
        <v>*</v>
      </c>
      <c r="F77" s="53">
        <f>IF('Town Data'!I73&gt;9,'Town Data'!H73,"*")</f>
        <v>985854.58</v>
      </c>
      <c r="G77" s="53">
        <f>IF('Town Data'!K73&gt;9,'Town Data'!J73,"*")</f>
        <v>368008.46</v>
      </c>
      <c r="H77" s="54" t="str">
        <f>IF('Town Data'!M73&gt;9,'Town Data'!L73,"*")</f>
        <v>*</v>
      </c>
      <c r="I77" s="22">
        <f t="shared" si="3"/>
        <v>0.21001134873258898</v>
      </c>
      <c r="J77" s="22">
        <f t="shared" si="4"/>
        <v>0.20458698150580557</v>
      </c>
      <c r="K77" s="22">
        <f t="shared" si="5"/>
      </c>
      <c r="L77" s="15"/>
    </row>
    <row r="78" spans="1:12" ht="15">
      <c r="A78" s="15"/>
      <c r="B78" s="15" t="str">
        <f>'Town Data'!A74</f>
        <v>GREENSBORO</v>
      </c>
      <c r="C78" s="48">
        <f>IF('Town Data'!C74&gt;9,'Town Data'!B74,"*")</f>
        <v>13290920.6</v>
      </c>
      <c r="D78" s="49">
        <f>IF('Town Data'!E74&gt;9,'Town Data'!D74,"*")</f>
        <v>6731095.53</v>
      </c>
      <c r="E78" s="50" t="str">
        <f>IF('Town Data'!G74&gt;9,'Town Data'!F74,"*")</f>
        <v>*</v>
      </c>
      <c r="F78" s="51">
        <f>IF('Town Data'!I74&gt;9,'Town Data'!H74,"*")</f>
        <v>11668644.36</v>
      </c>
      <c r="G78" s="49">
        <f>IF('Town Data'!K74&gt;9,'Town Data'!J74,"*")</f>
        <v>5304646.71</v>
      </c>
      <c r="H78" s="50" t="str">
        <f>IF('Town Data'!M74&gt;9,'Town Data'!L74,"*")</f>
        <v>*</v>
      </c>
      <c r="I78" s="9">
        <f t="shared" si="3"/>
        <v>0.13902868147744288</v>
      </c>
      <c r="J78" s="9">
        <f t="shared" si="4"/>
        <v>0.2689055271694051</v>
      </c>
      <c r="K78" s="9">
        <f t="shared" si="5"/>
      </c>
      <c r="L78" s="15"/>
    </row>
    <row r="79" spans="1:12" ht="15">
      <c r="A79" s="15"/>
      <c r="B79" s="27" t="str">
        <f>'Town Data'!A75</f>
        <v>GROTON</v>
      </c>
      <c r="C79" s="52">
        <f>IF('Town Data'!C75&gt;9,'Town Data'!B75,"*")</f>
        <v>3967809.28</v>
      </c>
      <c r="D79" s="53">
        <f>IF('Town Data'!E75&gt;9,'Town Data'!D75,"*")</f>
        <v>1652899.71</v>
      </c>
      <c r="E79" s="54">
        <f>IF('Town Data'!G75&gt;9,'Town Data'!F75,"*")</f>
        <v>29735.4999998</v>
      </c>
      <c r="F79" s="53">
        <f>IF('Town Data'!I75&gt;9,'Town Data'!H75,"*")</f>
        <v>4539036.52</v>
      </c>
      <c r="G79" s="53">
        <f>IF('Town Data'!K75&gt;9,'Town Data'!J75,"*")</f>
        <v>1648357.52</v>
      </c>
      <c r="H79" s="54" t="str">
        <f>IF('Town Data'!M75&gt;9,'Town Data'!L75,"*")</f>
        <v>*</v>
      </c>
      <c r="I79" s="22">
        <f t="shared" si="3"/>
        <v>-0.12584768540262808</v>
      </c>
      <c r="J79" s="22">
        <f t="shared" si="4"/>
        <v>0.002755585450903845</v>
      </c>
      <c r="K79" s="22">
        <f t="shared" si="5"/>
      </c>
      <c r="L79" s="15"/>
    </row>
    <row r="80" spans="1:12" ht="15">
      <c r="A80" s="15"/>
      <c r="B80" s="15" t="str">
        <f>'Town Data'!A76</f>
        <v>GUILDHALL</v>
      </c>
      <c r="C80" s="48">
        <f>IF('Town Data'!C76&gt;9,'Town Data'!B76,"*")</f>
        <v>772308.54</v>
      </c>
      <c r="D80" s="49">
        <f>IF('Town Data'!E76&gt;9,'Town Data'!D76,"*")</f>
        <v>581337.67</v>
      </c>
      <c r="E80" s="50" t="str">
        <f>IF('Town Data'!G76&gt;9,'Town Data'!F76,"*")</f>
        <v>*</v>
      </c>
      <c r="F80" s="51" t="str">
        <f>IF('Town Data'!I76&gt;9,'Town Data'!H76,"*")</f>
        <v>*</v>
      </c>
      <c r="G80" s="49" t="str">
        <f>IF('Town Data'!K76&gt;9,'Town Data'!J76,"*")</f>
        <v>*</v>
      </c>
      <c r="H80" s="50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GUILFORD</v>
      </c>
      <c r="C81" s="52">
        <f>IF('Town Data'!C77&gt;9,'Town Data'!B77,"*")</f>
        <v>5191236.76</v>
      </c>
      <c r="D81" s="53">
        <f>IF('Town Data'!E77&gt;9,'Town Data'!D77,"*")</f>
        <v>1514248.02</v>
      </c>
      <c r="E81" s="54">
        <f>IF('Town Data'!G77&gt;9,'Town Data'!F77,"*")</f>
        <v>140675.8333329</v>
      </c>
      <c r="F81" s="53">
        <f>IF('Town Data'!I77&gt;9,'Town Data'!H77,"*")</f>
        <v>5674506.5</v>
      </c>
      <c r="G81" s="53">
        <f>IF('Town Data'!K77&gt;9,'Town Data'!J77,"*")</f>
        <v>1532839.56</v>
      </c>
      <c r="H81" s="54">
        <f>IF('Town Data'!M77&gt;9,'Town Data'!L77,"*")</f>
        <v>84292.3333328</v>
      </c>
      <c r="I81" s="22">
        <f t="shared" si="3"/>
        <v>-0.08516506942057432</v>
      </c>
      <c r="J81" s="22">
        <f t="shared" si="4"/>
        <v>-0.01212882318877524</v>
      </c>
      <c r="K81" s="22">
        <f t="shared" si="5"/>
        <v>0.6689042498976585</v>
      </c>
      <c r="L81" s="15"/>
    </row>
    <row r="82" spans="1:12" ht="15">
      <c r="A82" s="15"/>
      <c r="B82" s="15" t="str">
        <f>'Town Data'!A78</f>
        <v>HALIFAX</v>
      </c>
      <c r="C82" s="48">
        <f>IF('Town Data'!C78&gt;9,'Town Data'!B78,"*")</f>
        <v>1759906.27</v>
      </c>
      <c r="D82" s="49">
        <f>IF('Town Data'!E78&gt;9,'Town Data'!D78,"*")</f>
        <v>415168.88</v>
      </c>
      <c r="E82" s="50" t="str">
        <f>IF('Town Data'!G78&gt;9,'Town Data'!F78,"*")</f>
        <v>*</v>
      </c>
      <c r="F82" s="51">
        <f>IF('Town Data'!I78&gt;9,'Town Data'!H78,"*")</f>
        <v>1568873</v>
      </c>
      <c r="G82" s="49">
        <f>IF('Town Data'!K78&gt;9,'Town Data'!J78,"*")</f>
        <v>324245</v>
      </c>
      <c r="H82" s="50" t="str">
        <f>IF('Town Data'!M78&gt;9,'Town Data'!L78,"*")</f>
        <v>*</v>
      </c>
      <c r="I82" s="9">
        <f t="shared" si="3"/>
        <v>0.1217646488912742</v>
      </c>
      <c r="J82" s="9">
        <f t="shared" si="4"/>
        <v>0.28041721537726105</v>
      </c>
      <c r="K82" s="9">
        <f t="shared" si="5"/>
      </c>
      <c r="L82" s="15"/>
    </row>
    <row r="83" spans="1:12" ht="15">
      <c r="A83" s="15"/>
      <c r="B83" s="27" t="str">
        <f>'Town Data'!A79</f>
        <v>HANCOCK</v>
      </c>
      <c r="C83" s="52">
        <f>IF('Town Data'!C79&gt;9,'Town Data'!B79,"*")</f>
        <v>2176488.37</v>
      </c>
      <c r="D83" s="53">
        <f>IF('Town Data'!E79&gt;9,'Town Data'!D79,"*")</f>
        <v>870905.97</v>
      </c>
      <c r="E83" s="54" t="str">
        <f>IF('Town Data'!G79&gt;9,'Town Data'!F79,"*")</f>
        <v>*</v>
      </c>
      <c r="F83" s="53">
        <f>IF('Town Data'!I79&gt;9,'Town Data'!H79,"*")</f>
        <v>2019847</v>
      </c>
      <c r="G83" s="53">
        <f>IF('Town Data'!K79&gt;9,'Town Data'!J79,"*")</f>
        <v>775446</v>
      </c>
      <c r="H83" s="54" t="str">
        <f>IF('Town Data'!M79&gt;9,'Town Data'!L79,"*")</f>
        <v>*</v>
      </c>
      <c r="I83" s="22">
        <f t="shared" si="3"/>
        <v>0.0775511065937173</v>
      </c>
      <c r="J83" s="22">
        <f t="shared" si="4"/>
        <v>0.1231033108688419</v>
      </c>
      <c r="K83" s="22">
        <f t="shared" si="5"/>
      </c>
      <c r="L83" s="15"/>
    </row>
    <row r="84" spans="1:12" ht="15">
      <c r="A84" s="15"/>
      <c r="B84" s="15" t="str">
        <f>'Town Data'!A80</f>
        <v>HARDWICK</v>
      </c>
      <c r="C84" s="48">
        <f>IF('Town Data'!C80&gt;9,'Town Data'!B80,"*")</f>
        <v>93481683.29</v>
      </c>
      <c r="D84" s="51">
        <f>IF('Town Data'!E80&gt;9,'Town Data'!D80,"*")</f>
        <v>17631738.39</v>
      </c>
      <c r="E84" s="58">
        <f>IF('Town Data'!G80&gt;9,'Town Data'!F80,"*")</f>
        <v>198993.3333324</v>
      </c>
      <c r="F84" s="51">
        <f>IF('Town Data'!I80&gt;9,'Town Data'!H80,"*")</f>
        <v>96530612.22</v>
      </c>
      <c r="G84" s="49">
        <f>IF('Town Data'!K80&gt;9,'Town Data'!J80,"*")</f>
        <v>22093139.12</v>
      </c>
      <c r="H84" s="50">
        <f>IF('Town Data'!M80&gt;9,'Town Data'!L80,"*")</f>
        <v>367600.8333327</v>
      </c>
      <c r="I84" s="9">
        <f t="shared" si="3"/>
        <v>-0.031585098860155064</v>
      </c>
      <c r="J84" s="9">
        <f t="shared" si="4"/>
        <v>-0.20193602664463736</v>
      </c>
      <c r="K84" s="9">
        <f t="shared" si="5"/>
        <v>-0.45867007011842237</v>
      </c>
      <c r="L84" s="15"/>
    </row>
    <row r="85" spans="1:12" ht="15">
      <c r="A85" s="15"/>
      <c r="B85" s="27" t="str">
        <f>'Town Data'!A81</f>
        <v>HARTFORD</v>
      </c>
      <c r="C85" s="52">
        <f>IF('Town Data'!C81&gt;9,'Town Data'!B81,"*")</f>
        <v>284242109.33</v>
      </c>
      <c r="D85" s="53">
        <f>IF('Town Data'!E81&gt;9,'Town Data'!D81,"*")</f>
        <v>69814469.8</v>
      </c>
      <c r="E85" s="54">
        <f>IF('Town Data'!G81&gt;9,'Town Data'!F81,"*")</f>
        <v>3301126.1666597</v>
      </c>
      <c r="F85" s="53">
        <f>IF('Town Data'!I81&gt;9,'Town Data'!H81,"*")</f>
        <v>247235551.38</v>
      </c>
      <c r="G85" s="53">
        <f>IF('Town Data'!K81&gt;9,'Town Data'!J81,"*")</f>
        <v>65730285.7</v>
      </c>
      <c r="H85" s="54">
        <f>IF('Town Data'!M81&gt;9,'Town Data'!L81,"*")</f>
        <v>2763483.8333285</v>
      </c>
      <c r="I85" s="22">
        <f t="shared" si="3"/>
        <v>0.149681377712225</v>
      </c>
      <c r="J85" s="22">
        <f t="shared" si="4"/>
        <v>0.062135498978973615</v>
      </c>
      <c r="K85" s="22">
        <f t="shared" si="5"/>
        <v>0.1945523714837994</v>
      </c>
      <c r="L85" s="15"/>
    </row>
    <row r="86" spans="1:12" ht="15">
      <c r="A86" s="15"/>
      <c r="B86" s="15" t="str">
        <f>'Town Data'!A82</f>
        <v>HARTLAND</v>
      </c>
      <c r="C86" s="48">
        <f>IF('Town Data'!C82&gt;9,'Town Data'!B82,"*")</f>
        <v>24746189.88</v>
      </c>
      <c r="D86" s="49">
        <f>IF('Town Data'!E82&gt;9,'Town Data'!D82,"*")</f>
        <v>4507686.24</v>
      </c>
      <c r="E86" s="50">
        <f>IF('Town Data'!G82&gt;9,'Town Data'!F82,"*")</f>
        <v>271348.3333326</v>
      </c>
      <c r="F86" s="51">
        <f>IF('Town Data'!I82&gt;9,'Town Data'!H82,"*")</f>
        <v>24170845.48</v>
      </c>
      <c r="G86" s="49">
        <f>IF('Town Data'!K82&gt;9,'Town Data'!J82,"*")</f>
        <v>3762273.35</v>
      </c>
      <c r="H86" s="50">
        <f>IF('Town Data'!M82&gt;9,'Town Data'!L82,"*")</f>
        <v>196777.6666659</v>
      </c>
      <c r="I86" s="9">
        <f t="shared" si="3"/>
        <v>0.02380323851211838</v>
      </c>
      <c r="J86" s="9">
        <f t="shared" si="4"/>
        <v>0.1981283178161417</v>
      </c>
      <c r="K86" s="9">
        <f t="shared" si="5"/>
        <v>0.37895899433196456</v>
      </c>
      <c r="L86" s="15"/>
    </row>
    <row r="87" spans="1:12" ht="15">
      <c r="A87" s="15"/>
      <c r="B87" s="27" t="str">
        <f>'Town Data'!A83</f>
        <v>HIGHGATE</v>
      </c>
      <c r="C87" s="52">
        <f>IF('Town Data'!C83&gt;9,'Town Data'!B83,"*")</f>
        <v>37738149.16</v>
      </c>
      <c r="D87" s="53">
        <f>IF('Town Data'!E83&gt;9,'Town Data'!D83,"*")</f>
        <v>6038348.25</v>
      </c>
      <c r="E87" s="54" t="str">
        <f>IF('Town Data'!G83&gt;9,'Town Data'!F83,"*")</f>
        <v>*</v>
      </c>
      <c r="F87" s="53">
        <f>IF('Town Data'!I83&gt;9,'Town Data'!H83,"*")</f>
        <v>39334674.25</v>
      </c>
      <c r="G87" s="53">
        <f>IF('Town Data'!K83&gt;9,'Town Data'!J83,"*")</f>
        <v>5953043.42</v>
      </c>
      <c r="H87" s="54" t="str">
        <f>IF('Town Data'!M83&gt;9,'Town Data'!L83,"*")</f>
        <v>*</v>
      </c>
      <c r="I87" s="22">
        <f t="shared" si="3"/>
        <v>-0.0405882372344803</v>
      </c>
      <c r="J87" s="22">
        <f t="shared" si="4"/>
        <v>0.014329616631622027</v>
      </c>
      <c r="K87" s="22">
        <f t="shared" si="5"/>
      </c>
      <c r="L87" s="15"/>
    </row>
    <row r="88" spans="1:12" ht="15">
      <c r="A88" s="15"/>
      <c r="B88" s="15" t="str">
        <f>'Town Data'!A84</f>
        <v>HINESBURG</v>
      </c>
      <c r="C88" s="48">
        <f>IF('Town Data'!C84&gt;9,'Town Data'!B84,"*")</f>
        <v>94200634.72</v>
      </c>
      <c r="D88" s="49">
        <f>IF('Town Data'!E84&gt;9,'Town Data'!D84,"*")</f>
        <v>14879263.63</v>
      </c>
      <c r="E88" s="50">
        <f>IF('Town Data'!G84&gt;9,'Town Data'!F84,"*")</f>
        <v>80804.6666658</v>
      </c>
      <c r="F88" s="51">
        <f>IF('Town Data'!I84&gt;9,'Town Data'!H84,"*")</f>
        <v>93930861.89</v>
      </c>
      <c r="G88" s="49">
        <f>IF('Town Data'!K84&gt;9,'Town Data'!J84,"*")</f>
        <v>13460260.77</v>
      </c>
      <c r="H88" s="50">
        <f>IF('Town Data'!M84&gt;9,'Town Data'!L84,"*")</f>
        <v>120860.4999993</v>
      </c>
      <c r="I88" s="9">
        <f t="shared" si="3"/>
        <v>0.0028720361398996016</v>
      </c>
      <c r="J88" s="9">
        <f t="shared" si="4"/>
        <v>0.10542164704287534</v>
      </c>
      <c r="K88" s="9">
        <f t="shared" si="5"/>
        <v>-0.33142203891041316</v>
      </c>
      <c r="L88" s="15"/>
    </row>
    <row r="89" spans="1:12" ht="15">
      <c r="A89" s="15"/>
      <c r="B89" s="27" t="str">
        <f>'Town Data'!A85</f>
        <v>HUNTINGTON</v>
      </c>
      <c r="C89" s="52">
        <f>IF('Town Data'!C85&gt;9,'Town Data'!B85,"*")</f>
        <v>2282967.87</v>
      </c>
      <c r="D89" s="53">
        <f>IF('Town Data'!E85&gt;9,'Town Data'!D85,"*")</f>
        <v>920410.95</v>
      </c>
      <c r="E89" s="54" t="str">
        <f>IF('Town Data'!G85&gt;9,'Town Data'!F85,"*")</f>
        <v>*</v>
      </c>
      <c r="F89" s="53">
        <f>IF('Town Data'!I85&gt;9,'Town Data'!H85,"*")</f>
        <v>2437564.34</v>
      </c>
      <c r="G89" s="53">
        <f>IF('Town Data'!K85&gt;9,'Town Data'!J85,"*")</f>
        <v>870497.34</v>
      </c>
      <c r="H89" s="54" t="str">
        <f>IF('Town Data'!M85&gt;9,'Town Data'!L85,"*")</f>
        <v>*</v>
      </c>
      <c r="I89" s="22">
        <f t="shared" si="3"/>
        <v>-0.0634225187262133</v>
      </c>
      <c r="J89" s="22">
        <f t="shared" si="4"/>
        <v>0.057339187274254036</v>
      </c>
      <c r="K89" s="22">
        <f t="shared" si="5"/>
      </c>
      <c r="L89" s="15"/>
    </row>
    <row r="90" spans="1:12" ht="15">
      <c r="A90" s="15"/>
      <c r="B90" s="15" t="str">
        <f>'Town Data'!A86</f>
        <v>HYDE PARK</v>
      </c>
      <c r="C90" s="48">
        <f>IF('Town Data'!C86&gt;9,'Town Data'!B86,"*")</f>
        <v>40894564.31</v>
      </c>
      <c r="D90" s="49">
        <f>IF('Town Data'!E86&gt;9,'Town Data'!D86,"*")</f>
        <v>4157656.4</v>
      </c>
      <c r="E90" s="50">
        <f>IF('Town Data'!G86&gt;9,'Town Data'!F86,"*")</f>
        <v>74389.3333326</v>
      </c>
      <c r="F90" s="51">
        <f>IF('Town Data'!I86&gt;9,'Town Data'!H86,"*")</f>
        <v>39344188.11</v>
      </c>
      <c r="G90" s="49">
        <f>IF('Town Data'!K86&gt;9,'Town Data'!J86,"*")</f>
        <v>3731834.94</v>
      </c>
      <c r="H90" s="50">
        <f>IF('Town Data'!M86&gt;9,'Town Data'!L86,"*")</f>
        <v>32336.8333329</v>
      </c>
      <c r="I90" s="9">
        <f t="shared" si="3"/>
        <v>0.03940546938382364</v>
      </c>
      <c r="J90" s="9">
        <f t="shared" si="4"/>
        <v>0.11410511634257864</v>
      </c>
      <c r="K90" s="9">
        <f t="shared" si="5"/>
        <v>1.3004520129345851</v>
      </c>
      <c r="L90" s="15"/>
    </row>
    <row r="91" spans="1:12" ht="15">
      <c r="A91" s="15"/>
      <c r="B91" s="27" t="str">
        <f>'Town Data'!A87</f>
        <v>IRASBURG</v>
      </c>
      <c r="C91" s="52">
        <f>IF('Town Data'!C87&gt;9,'Town Data'!B87,"*")</f>
        <v>19474262.18</v>
      </c>
      <c r="D91" s="53">
        <f>IF('Town Data'!E87&gt;9,'Town Data'!D87,"*")</f>
        <v>3035989.87</v>
      </c>
      <c r="E91" s="54">
        <f>IF('Town Data'!G87&gt;9,'Town Data'!F87,"*")</f>
        <v>245237.3333328</v>
      </c>
      <c r="F91" s="53">
        <f>IF('Town Data'!I87&gt;9,'Town Data'!H87,"*")</f>
        <v>19600384.79</v>
      </c>
      <c r="G91" s="53">
        <f>IF('Town Data'!K87&gt;9,'Town Data'!J87,"*")</f>
        <v>2700471.52</v>
      </c>
      <c r="H91" s="54">
        <f>IF('Town Data'!M87&gt;9,'Town Data'!L87,"*")</f>
        <v>171488.333333</v>
      </c>
      <c r="I91" s="22">
        <f t="shared" si="3"/>
        <v>-0.006434700713852639</v>
      </c>
      <c r="J91" s="22">
        <f t="shared" si="4"/>
        <v>0.12424435788902528</v>
      </c>
      <c r="K91" s="22">
        <f t="shared" si="5"/>
        <v>0.43005257889230575</v>
      </c>
      <c r="L91" s="15"/>
    </row>
    <row r="92" spans="1:12" ht="15">
      <c r="A92" s="15"/>
      <c r="B92" s="15" t="str">
        <f>'Town Data'!A88</f>
        <v>ISLE LA MOTTE</v>
      </c>
      <c r="C92" s="48">
        <f>IF('Town Data'!C88&gt;9,'Town Data'!B88,"*")</f>
        <v>596513.77</v>
      </c>
      <c r="D92" s="49">
        <f>IF('Town Data'!E88&gt;9,'Town Data'!D88,"*")</f>
        <v>187294.37</v>
      </c>
      <c r="E92" s="50" t="str">
        <f>IF('Town Data'!G88&gt;9,'Town Data'!F88,"*")</f>
        <v>*</v>
      </c>
      <c r="F92" s="51">
        <f>IF('Town Data'!I88&gt;9,'Town Data'!H88,"*")</f>
        <v>589630.85</v>
      </c>
      <c r="G92" s="49">
        <f>IF('Town Data'!K88&gt;9,'Town Data'!J88,"*")</f>
        <v>245561.85</v>
      </c>
      <c r="H92" s="50" t="str">
        <f>IF('Town Data'!M88&gt;9,'Town Data'!L88,"*")</f>
        <v>*</v>
      </c>
      <c r="I92" s="9">
        <f t="shared" si="3"/>
        <v>0.011673269809407093</v>
      </c>
      <c r="J92" s="9">
        <f t="shared" si="4"/>
        <v>-0.23728229771847706</v>
      </c>
      <c r="K92" s="9">
        <f t="shared" si="5"/>
      </c>
      <c r="L92" s="15"/>
    </row>
    <row r="93" spans="1:12" ht="15">
      <c r="A93" s="15"/>
      <c r="B93" s="27" t="str">
        <f>'Town Data'!A89</f>
        <v>JAMAICA</v>
      </c>
      <c r="C93" s="52">
        <f>IF('Town Data'!C89&gt;9,'Town Data'!B89,"*")</f>
        <v>14374117.65</v>
      </c>
      <c r="D93" s="53">
        <f>IF('Town Data'!E89&gt;9,'Town Data'!D89,"*")</f>
        <v>4390279.59</v>
      </c>
      <c r="E93" s="54">
        <f>IF('Town Data'!G89&gt;9,'Town Data'!F89,"*")</f>
        <v>211001.1666665</v>
      </c>
      <c r="F93" s="53">
        <f>IF('Town Data'!I89&gt;9,'Town Data'!H89,"*")</f>
        <v>12713839.63</v>
      </c>
      <c r="G93" s="53">
        <f>IF('Town Data'!K89&gt;9,'Town Data'!J89,"*")</f>
        <v>4009819.26</v>
      </c>
      <c r="H93" s="54" t="str">
        <f>IF('Town Data'!M89&gt;9,'Town Data'!L89,"*")</f>
        <v>*</v>
      </c>
      <c r="I93" s="22">
        <f t="shared" si="3"/>
        <v>0.13058824621968268</v>
      </c>
      <c r="J93" s="22">
        <f t="shared" si="4"/>
        <v>0.09488216433974635</v>
      </c>
      <c r="K93" s="22">
        <f t="shared" si="5"/>
      </c>
      <c r="L93" s="15"/>
    </row>
    <row r="94" spans="1:12" ht="15">
      <c r="A94" s="15"/>
      <c r="B94" s="15" t="str">
        <f>'Town Data'!A90</f>
        <v>JAY</v>
      </c>
      <c r="C94" s="48">
        <f>IF('Town Data'!C90&gt;9,'Town Data'!B90,"*")</f>
        <v>23801546.48</v>
      </c>
      <c r="D94" s="49">
        <f>IF('Town Data'!E90&gt;9,'Town Data'!D90,"*")</f>
        <v>9337578.33</v>
      </c>
      <c r="E94" s="50">
        <f>IF('Town Data'!G90&gt;9,'Town Data'!F90,"*")</f>
        <v>1208384.4999993</v>
      </c>
      <c r="F94" s="51">
        <f>IF('Town Data'!I90&gt;9,'Town Data'!H90,"*")</f>
        <v>30091722.23</v>
      </c>
      <c r="G94" s="49">
        <f>IF('Town Data'!K90&gt;9,'Town Data'!J90,"*")</f>
        <v>12035879.23</v>
      </c>
      <c r="H94" s="50" t="str">
        <f>IF('Town Data'!M90&gt;9,'Town Data'!L90,"*")</f>
        <v>*</v>
      </c>
      <c r="I94" s="9">
        <f t="shared" si="3"/>
        <v>-0.209033424605023</v>
      </c>
      <c r="J94" s="9">
        <f t="shared" si="4"/>
        <v>-0.22418810029884292</v>
      </c>
      <c r="K94" s="9">
        <f t="shared" si="5"/>
      </c>
      <c r="L94" s="15"/>
    </row>
    <row r="95" spans="1:12" ht="15">
      <c r="A95" s="15"/>
      <c r="B95" s="27" t="str">
        <f>'Town Data'!A91</f>
        <v>JERICHO</v>
      </c>
      <c r="C95" s="52">
        <f>IF('Town Data'!C91&gt;9,'Town Data'!B91,"*")</f>
        <v>19084785.48</v>
      </c>
      <c r="D95" s="53">
        <f>IF('Town Data'!E91&gt;9,'Town Data'!D91,"*")</f>
        <v>6784224.96</v>
      </c>
      <c r="E95" s="54">
        <f>IF('Town Data'!G91&gt;9,'Town Data'!F91,"*")</f>
        <v>140570.6666658</v>
      </c>
      <c r="F95" s="53">
        <f>IF('Town Data'!I91&gt;9,'Town Data'!H91,"*")</f>
        <v>18624565.76</v>
      </c>
      <c r="G95" s="53">
        <f>IF('Town Data'!K91&gt;9,'Town Data'!J91,"*")</f>
        <v>5507293.15</v>
      </c>
      <c r="H95" s="54">
        <f>IF('Town Data'!M91&gt;9,'Town Data'!L91,"*")</f>
        <v>58871.9999991</v>
      </c>
      <c r="I95" s="22">
        <f t="shared" si="3"/>
        <v>0.024710359743710813</v>
      </c>
      <c r="J95" s="22">
        <f t="shared" si="4"/>
        <v>0.23186196471128462</v>
      </c>
      <c r="K95" s="22">
        <f t="shared" si="5"/>
        <v>1.38773384067042</v>
      </c>
      <c r="L95" s="15"/>
    </row>
    <row r="96" spans="1:12" ht="15">
      <c r="A96" s="15"/>
      <c r="B96" s="15" t="str">
        <f>'Town Data'!A92</f>
        <v>JOHNSON</v>
      </c>
      <c r="C96" s="48">
        <f>IF('Town Data'!C92&gt;9,'Town Data'!B92,"*")</f>
        <v>115189357.29</v>
      </c>
      <c r="D96" s="49">
        <f>IF('Town Data'!E92&gt;9,'Town Data'!D92,"*")</f>
        <v>33196531.19</v>
      </c>
      <c r="E96" s="50">
        <f>IF('Town Data'!G92&gt;9,'Town Data'!F92,"*")</f>
        <v>2035311.4999993</v>
      </c>
      <c r="F96" s="51">
        <f>IF('Town Data'!I92&gt;9,'Town Data'!H92,"*")</f>
        <v>118075273.57</v>
      </c>
      <c r="G96" s="49">
        <f>IF('Town Data'!K92&gt;9,'Town Data'!J92,"*")</f>
        <v>32105792.88</v>
      </c>
      <c r="H96" s="50">
        <f>IF('Town Data'!M92&gt;9,'Town Data'!L92,"*")</f>
        <v>1642249.9999995</v>
      </c>
      <c r="I96" s="9">
        <f t="shared" si="3"/>
        <v>-0.024441326221353987</v>
      </c>
      <c r="J96" s="9">
        <f t="shared" si="4"/>
        <v>0.03397325566999056</v>
      </c>
      <c r="K96" s="9">
        <f t="shared" si="5"/>
        <v>0.23934327903785638</v>
      </c>
      <c r="L96" s="15"/>
    </row>
    <row r="97" spans="1:12" ht="15">
      <c r="A97" s="15"/>
      <c r="B97" s="27" t="str">
        <f>'Town Data'!A93</f>
        <v>KILLINGTON</v>
      </c>
      <c r="C97" s="52">
        <f>IF('Town Data'!C93&gt;9,'Town Data'!B93,"*")</f>
        <v>53431597.01</v>
      </c>
      <c r="D97" s="53">
        <f>IF('Town Data'!E93&gt;9,'Town Data'!D93,"*")</f>
        <v>42418742.48</v>
      </c>
      <c r="E97" s="54">
        <f>IF('Town Data'!G93&gt;9,'Town Data'!F93,"*")</f>
        <v>1595438.8333326</v>
      </c>
      <c r="F97" s="53">
        <f>IF('Town Data'!I93&gt;9,'Town Data'!H93,"*")</f>
        <v>69658988.69</v>
      </c>
      <c r="G97" s="53">
        <f>IF('Town Data'!K93&gt;9,'Town Data'!J93,"*")</f>
        <v>52991759.91</v>
      </c>
      <c r="H97" s="54">
        <f>IF('Town Data'!M93&gt;9,'Town Data'!L93,"*")</f>
        <v>1335888.4999995</v>
      </c>
      <c r="I97" s="22">
        <f t="shared" si="3"/>
        <v>-0.2329547411636418</v>
      </c>
      <c r="J97" s="22">
        <f t="shared" si="4"/>
        <v>-0.19952191525544674</v>
      </c>
      <c r="K97" s="22">
        <f t="shared" si="5"/>
        <v>0.1942904167025894</v>
      </c>
      <c r="L97" s="15"/>
    </row>
    <row r="98" spans="1:12" ht="15">
      <c r="A98" s="15"/>
      <c r="B98" s="15" t="str">
        <f>'Town Data'!A94</f>
        <v>LEICESTER</v>
      </c>
      <c r="C98" s="48">
        <f>IF('Town Data'!C94&gt;9,'Town Data'!B94,"*")</f>
        <v>4799324.83</v>
      </c>
      <c r="D98" s="49">
        <f>IF('Town Data'!E94&gt;9,'Town Data'!D94,"*")</f>
        <v>528808.46</v>
      </c>
      <c r="E98" s="50" t="str">
        <f>IF('Town Data'!G94&gt;9,'Town Data'!F94,"*")</f>
        <v>*</v>
      </c>
      <c r="F98" s="51">
        <f>IF('Town Data'!I94&gt;9,'Town Data'!H94,"*")</f>
        <v>3836327.09</v>
      </c>
      <c r="G98" s="49">
        <f>IF('Town Data'!K94&gt;9,'Town Data'!J94,"*")</f>
        <v>613460</v>
      </c>
      <c r="H98" s="50" t="str">
        <f>IF('Town Data'!M94&gt;9,'Town Data'!L94,"*")</f>
        <v>*</v>
      </c>
      <c r="I98" s="9">
        <f t="shared" si="3"/>
        <v>0.25102075954634</v>
      </c>
      <c r="J98" s="9">
        <f t="shared" si="4"/>
        <v>-0.13799031721709654</v>
      </c>
      <c r="K98" s="9">
        <f t="shared" si="5"/>
      </c>
      <c r="L98" s="15"/>
    </row>
    <row r="99" spans="1:12" ht="15">
      <c r="A99" s="15"/>
      <c r="B99" s="27" t="str">
        <f>'Town Data'!A95</f>
        <v>LINCOLN</v>
      </c>
      <c r="C99" s="52">
        <f>IF('Town Data'!C95&gt;9,'Town Data'!B95,"*")</f>
        <v>2921487.45</v>
      </c>
      <c r="D99" s="53">
        <f>IF('Town Data'!E95&gt;9,'Town Data'!D95,"*")</f>
        <v>815449.07</v>
      </c>
      <c r="E99" s="54" t="str">
        <f>IF('Town Data'!G95&gt;9,'Town Data'!F95,"*")</f>
        <v>*</v>
      </c>
      <c r="F99" s="53">
        <f>IF('Town Data'!I95&gt;9,'Town Data'!H95,"*")</f>
        <v>2586432.11</v>
      </c>
      <c r="G99" s="53">
        <f>IF('Town Data'!K95&gt;9,'Town Data'!J95,"*")</f>
        <v>649047.99</v>
      </c>
      <c r="H99" s="54" t="str">
        <f>IF('Town Data'!M95&gt;9,'Town Data'!L95,"*")</f>
        <v>*</v>
      </c>
      <c r="I99" s="22">
        <f t="shared" si="3"/>
        <v>0.12954345049482097</v>
      </c>
      <c r="J99" s="22">
        <f t="shared" si="4"/>
        <v>0.2563771594146682</v>
      </c>
      <c r="K99" s="22">
        <f t="shared" si="5"/>
      </c>
      <c r="L99" s="15"/>
    </row>
    <row r="100" spans="1:12" ht="15">
      <c r="A100" s="15"/>
      <c r="B100" s="27" t="str">
        <f>'Town Data'!A96</f>
        <v>LONDONDERRY</v>
      </c>
      <c r="C100" s="52">
        <f>IF('Town Data'!C96&gt;9,'Town Data'!B96,"*")</f>
        <v>35387261.73</v>
      </c>
      <c r="D100" s="53">
        <f>IF('Town Data'!E96&gt;9,'Town Data'!D96,"*")</f>
        <v>10638350.77</v>
      </c>
      <c r="E100" s="54">
        <f>IF('Town Data'!G96&gt;9,'Town Data'!F96,"*")</f>
        <v>569892.9999994</v>
      </c>
      <c r="F100" s="53">
        <f>IF('Town Data'!I96&gt;9,'Town Data'!H96,"*")</f>
        <v>36609220.63</v>
      </c>
      <c r="G100" s="53">
        <f>IF('Town Data'!K96&gt;9,'Town Data'!J96,"*")</f>
        <v>11344572.2</v>
      </c>
      <c r="H100" s="54">
        <f>IF('Town Data'!M96&gt;9,'Town Data'!L96,"*")</f>
        <v>625773.9999994</v>
      </c>
      <c r="I100" s="22">
        <f t="shared" si="3"/>
        <v>-0.03337844616661007</v>
      </c>
      <c r="J100" s="22">
        <f t="shared" si="4"/>
        <v>-0.06225192255376538</v>
      </c>
      <c r="K100" s="22">
        <f t="shared" si="5"/>
        <v>-0.08929901210349676</v>
      </c>
      <c r="L100" s="15"/>
    </row>
    <row r="101" spans="1:12" ht="15">
      <c r="A101" s="15"/>
      <c r="B101" s="27" t="str">
        <f>'Town Data'!A97</f>
        <v>LOWELL</v>
      </c>
      <c r="C101" s="52">
        <f>IF('Town Data'!C97&gt;9,'Town Data'!B97,"*")</f>
        <v>443154.99</v>
      </c>
      <c r="D101" s="53">
        <f>IF('Town Data'!E97&gt;9,'Town Data'!D97,"*")</f>
        <v>320647.29</v>
      </c>
      <c r="E101" s="54" t="str">
        <f>IF('Town Data'!G97&gt;9,'Town Data'!F97,"*")</f>
        <v>*</v>
      </c>
      <c r="F101" s="53">
        <f>IF('Town Data'!I97&gt;9,'Town Data'!H97,"*")</f>
        <v>552898.78</v>
      </c>
      <c r="G101" s="53">
        <f>IF('Town Data'!K97&gt;9,'Town Data'!J97,"*")</f>
        <v>382985.45</v>
      </c>
      <c r="H101" s="54" t="str">
        <f>IF('Town Data'!M97&gt;9,'Town Data'!L97,"*")</f>
        <v>*</v>
      </c>
      <c r="I101" s="22">
        <f aca="true" t="shared" si="6" ref="I101:I164">_xlfn.IFERROR((C101-F101)/F101,"")</f>
        <v>-0.1984880306663003</v>
      </c>
      <c r="J101" s="22">
        <f aca="true" t="shared" si="7" ref="J101:J164">_xlfn.IFERROR((D101-G101)/G101,"")</f>
        <v>-0.16276900336553263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LUDLOW</v>
      </c>
      <c r="C102" s="52">
        <f>IF('Town Data'!C98&gt;9,'Town Data'!B98,"*")</f>
        <v>90304980.25</v>
      </c>
      <c r="D102" s="53">
        <f>IF('Town Data'!E98&gt;9,'Town Data'!D98,"*")</f>
        <v>51760974.15</v>
      </c>
      <c r="E102" s="54">
        <f>IF('Town Data'!G98&gt;9,'Town Data'!F98,"*")</f>
        <v>2389868.8333323</v>
      </c>
      <c r="F102" s="53">
        <f>IF('Town Data'!I98&gt;9,'Town Data'!H98,"*")</f>
        <v>102604833.74</v>
      </c>
      <c r="G102" s="53">
        <f>IF('Town Data'!K98&gt;9,'Town Data'!J98,"*")</f>
        <v>57188690.61</v>
      </c>
      <c r="H102" s="54">
        <f>IF('Town Data'!M98&gt;9,'Town Data'!L98,"*")</f>
        <v>1253373.1666658</v>
      </c>
      <c r="I102" s="22">
        <f t="shared" si="6"/>
        <v>-0.11987596530946823</v>
      </c>
      <c r="J102" s="22">
        <f t="shared" si="7"/>
        <v>-0.09490891297047657</v>
      </c>
      <c r="K102" s="22">
        <f t="shared" si="8"/>
        <v>0.9067496392074397</v>
      </c>
      <c r="L102" s="15"/>
    </row>
    <row r="103" spans="2:12" ht="15">
      <c r="B103" s="27" t="str">
        <f>'Town Data'!A99</f>
        <v>LUNENBURG</v>
      </c>
      <c r="C103" s="52">
        <f>IF('Town Data'!C99&gt;9,'Town Data'!B99,"*")</f>
        <v>2706109.44</v>
      </c>
      <c r="D103" s="53">
        <f>IF('Town Data'!E99&gt;9,'Town Data'!D99,"*")</f>
        <v>554706.77</v>
      </c>
      <c r="E103" s="54" t="str">
        <f>IF('Town Data'!G99&gt;9,'Town Data'!F99,"*")</f>
        <v>*</v>
      </c>
      <c r="F103" s="53">
        <f>IF('Town Data'!I99&gt;9,'Town Data'!H99,"*")</f>
        <v>2411356.21</v>
      </c>
      <c r="G103" s="53">
        <f>IF('Town Data'!K99&gt;9,'Town Data'!J99,"*")</f>
        <v>597274.91</v>
      </c>
      <c r="H103" s="54" t="str">
        <f>IF('Town Data'!M99&gt;9,'Town Data'!L99,"*")</f>
        <v>*</v>
      </c>
      <c r="I103" s="22">
        <f t="shared" si="6"/>
        <v>0.12223545769706086</v>
      </c>
      <c r="J103" s="22">
        <f t="shared" si="7"/>
        <v>-0.07127059798979336</v>
      </c>
      <c r="K103" s="22">
        <f t="shared" si="8"/>
      </c>
      <c r="L103" s="15"/>
    </row>
    <row r="104" spans="2:12" ht="15">
      <c r="B104" s="27" t="str">
        <f>'Town Data'!A100</f>
        <v>LYNDON</v>
      </c>
      <c r="C104" s="52">
        <f>IF('Town Data'!C100&gt;9,'Town Data'!B100,"*")</f>
        <v>144679720.94</v>
      </c>
      <c r="D104" s="53">
        <f>IF('Town Data'!E100&gt;9,'Town Data'!D100,"*")</f>
        <v>33357064.89</v>
      </c>
      <c r="E104" s="54">
        <f>IF('Town Data'!G100&gt;9,'Town Data'!F100,"*")</f>
        <v>639809.3333313</v>
      </c>
      <c r="F104" s="53">
        <f>IF('Town Data'!I100&gt;9,'Town Data'!H100,"*")</f>
        <v>270886340.54</v>
      </c>
      <c r="G104" s="53">
        <f>IF('Town Data'!K100&gt;9,'Town Data'!J100,"*")</f>
        <v>31807662.88</v>
      </c>
      <c r="H104" s="54">
        <f>IF('Town Data'!M100&gt;9,'Town Data'!L100,"*")</f>
        <v>797548.9999985</v>
      </c>
      <c r="I104" s="22">
        <f t="shared" si="6"/>
        <v>-0.4659024864391932</v>
      </c>
      <c r="J104" s="22">
        <f t="shared" si="7"/>
        <v>0.04871159556253451</v>
      </c>
      <c r="K104" s="22">
        <f t="shared" si="8"/>
        <v>-0.19778053344370905</v>
      </c>
      <c r="L104" s="15"/>
    </row>
    <row r="105" spans="2:12" ht="15">
      <c r="B105" s="27" t="str">
        <f>'Town Data'!A101</f>
        <v>MANCHESTER</v>
      </c>
      <c r="C105" s="52">
        <f>IF('Town Data'!C101&gt;9,'Town Data'!B101,"*")</f>
        <v>416077730.01</v>
      </c>
      <c r="D105" s="53">
        <f>IF('Town Data'!E101&gt;9,'Town Data'!D101,"*")</f>
        <v>101011694.13</v>
      </c>
      <c r="E105" s="54">
        <f>IF('Town Data'!G101&gt;9,'Town Data'!F101,"*")</f>
        <v>3816101.8333288</v>
      </c>
      <c r="F105" s="53">
        <f>IF('Town Data'!I101&gt;9,'Town Data'!H101,"*")</f>
        <v>419177591.19</v>
      </c>
      <c r="G105" s="53">
        <f>IF('Town Data'!K101&gt;9,'Town Data'!J101,"*")</f>
        <v>95304839.02</v>
      </c>
      <c r="H105" s="54">
        <f>IF('Town Data'!M101&gt;9,'Town Data'!L101,"*")</f>
        <v>4081633.6666639</v>
      </c>
      <c r="I105" s="22">
        <f t="shared" si="6"/>
        <v>-0.007395102326915509</v>
      </c>
      <c r="J105" s="22">
        <f t="shared" si="7"/>
        <v>0.05988001415964198</v>
      </c>
      <c r="K105" s="22">
        <f t="shared" si="8"/>
        <v>-0.06505528301174837</v>
      </c>
      <c r="L105" s="15"/>
    </row>
    <row r="106" spans="2:12" ht="15">
      <c r="B106" s="27" t="str">
        <f>'Town Data'!A102</f>
        <v>MARLBORO</v>
      </c>
      <c r="C106" s="52">
        <f>IF('Town Data'!C102&gt;9,'Town Data'!B102,"*")</f>
        <v>1687425.18</v>
      </c>
      <c r="D106" s="53">
        <f>IF('Town Data'!E102&gt;9,'Town Data'!D102,"*")</f>
        <v>881520.87</v>
      </c>
      <c r="E106" s="54">
        <f>IF('Town Data'!G102&gt;9,'Town Data'!F102,"*")</f>
        <v>25524.6666664</v>
      </c>
      <c r="F106" s="53">
        <f>IF('Town Data'!I102&gt;9,'Town Data'!H102,"*")</f>
        <v>1840746</v>
      </c>
      <c r="G106" s="53">
        <f>IF('Town Data'!K102&gt;9,'Town Data'!J102,"*")</f>
        <v>887461</v>
      </c>
      <c r="H106" s="54" t="str">
        <f>IF('Town Data'!M102&gt;9,'Town Data'!L102,"*")</f>
        <v>*</v>
      </c>
      <c r="I106" s="22">
        <f t="shared" si="6"/>
        <v>-0.08329276282550666</v>
      </c>
      <c r="J106" s="22">
        <f t="shared" si="7"/>
        <v>-0.006693398357786995</v>
      </c>
      <c r="K106" s="22">
        <f t="shared" si="8"/>
      </c>
      <c r="L106" s="15"/>
    </row>
    <row r="107" spans="2:12" ht="15">
      <c r="B107" s="27" t="str">
        <f>'Town Data'!A103</f>
        <v>MARSHFIELD</v>
      </c>
      <c r="C107" s="52">
        <f>IF('Town Data'!C103&gt;9,'Town Data'!B103,"*")</f>
        <v>9140024.43</v>
      </c>
      <c r="D107" s="53">
        <f>IF('Town Data'!E103&gt;9,'Town Data'!D103,"*")</f>
        <v>2555838.11</v>
      </c>
      <c r="E107" s="54" t="str">
        <f>IF('Town Data'!G103&gt;9,'Town Data'!F103,"*")</f>
        <v>*</v>
      </c>
      <c r="F107" s="53">
        <f>IF('Town Data'!I103&gt;9,'Town Data'!H103,"*")</f>
        <v>11416576.71</v>
      </c>
      <c r="G107" s="53">
        <f>IF('Town Data'!K103&gt;9,'Town Data'!J103,"*")</f>
        <v>2088733.45</v>
      </c>
      <c r="H107" s="54" t="str">
        <f>IF('Town Data'!M103&gt;9,'Town Data'!L103,"*")</f>
        <v>*</v>
      </c>
      <c r="I107" s="22">
        <f t="shared" si="6"/>
        <v>-0.19940761033961477</v>
      </c>
      <c r="J107" s="22">
        <f t="shared" si="7"/>
        <v>0.22363057382932222</v>
      </c>
      <c r="K107" s="22">
        <f t="shared" si="8"/>
      </c>
      <c r="L107" s="15"/>
    </row>
    <row r="108" spans="2:12" ht="15">
      <c r="B108" s="27" t="str">
        <f>'Town Data'!A104</f>
        <v>MENDON</v>
      </c>
      <c r="C108" s="52">
        <f>IF('Town Data'!C104&gt;9,'Town Data'!B104,"*")</f>
        <v>23966458</v>
      </c>
      <c r="D108" s="53">
        <f>IF('Town Data'!E104&gt;9,'Town Data'!D104,"*")</f>
        <v>3076591.88</v>
      </c>
      <c r="E108" s="54" t="str">
        <f>IF('Town Data'!G104&gt;9,'Town Data'!F104,"*")</f>
        <v>*</v>
      </c>
      <c r="F108" s="53">
        <f>IF('Town Data'!I104&gt;9,'Town Data'!H104,"*")</f>
        <v>23785208.68</v>
      </c>
      <c r="G108" s="53">
        <f>IF('Town Data'!K104&gt;9,'Town Data'!J104,"*")</f>
        <v>2935232.35</v>
      </c>
      <c r="H108" s="54" t="str">
        <f>IF('Town Data'!M104&gt;9,'Town Data'!L104,"*")</f>
        <v>*</v>
      </c>
      <c r="I108" s="22">
        <f t="shared" si="6"/>
        <v>0.007620253512949221</v>
      </c>
      <c r="J108" s="22">
        <f t="shared" si="7"/>
        <v>0.0481595707406263</v>
      </c>
      <c r="K108" s="22">
        <f t="shared" si="8"/>
      </c>
      <c r="L108" s="15"/>
    </row>
    <row r="109" spans="2:12" ht="15">
      <c r="B109" s="27" t="str">
        <f>'Town Data'!A105</f>
        <v>MIDDLEBURY</v>
      </c>
      <c r="C109" s="52">
        <f>IF('Town Data'!C105&gt;9,'Town Data'!B105,"*")</f>
        <v>428061555.1</v>
      </c>
      <c r="D109" s="53">
        <f>IF('Town Data'!E105&gt;9,'Town Data'!D105,"*")</f>
        <v>114418671.06</v>
      </c>
      <c r="E109" s="54">
        <f>IF('Town Data'!G105&gt;9,'Town Data'!F105,"*")</f>
        <v>1706401.6666623</v>
      </c>
      <c r="F109" s="53">
        <f>IF('Town Data'!I105&gt;9,'Town Data'!H105,"*")</f>
        <v>418102014.9</v>
      </c>
      <c r="G109" s="53">
        <f>IF('Town Data'!K105&gt;9,'Town Data'!J105,"*")</f>
        <v>103534627.33</v>
      </c>
      <c r="H109" s="54">
        <f>IF('Town Data'!M105&gt;9,'Town Data'!L105,"*")</f>
        <v>2215331.3333307</v>
      </c>
      <c r="I109" s="22">
        <f t="shared" si="6"/>
        <v>0.02382083760677913</v>
      </c>
      <c r="J109" s="22">
        <f t="shared" si="7"/>
        <v>0.10512467191588823</v>
      </c>
      <c r="K109" s="22">
        <f t="shared" si="8"/>
        <v>-0.22973072199689246</v>
      </c>
      <c r="L109" s="15"/>
    </row>
    <row r="110" spans="2:12" ht="15">
      <c r="B110" s="27" t="str">
        <f>'Town Data'!A106</f>
        <v>MIDDLESEX</v>
      </c>
      <c r="C110" s="52">
        <f>IF('Town Data'!C106&gt;9,'Town Data'!B106,"*")</f>
        <v>11640843.77</v>
      </c>
      <c r="D110" s="53">
        <f>IF('Town Data'!E106&gt;9,'Town Data'!D106,"*")</f>
        <v>2045092.94</v>
      </c>
      <c r="E110" s="54">
        <f>IF('Town Data'!G106&gt;9,'Town Data'!F106,"*")</f>
        <v>169680.1666664</v>
      </c>
      <c r="F110" s="53">
        <f>IF('Town Data'!I106&gt;9,'Town Data'!H106,"*")</f>
        <v>9172100.14</v>
      </c>
      <c r="G110" s="53">
        <f>IF('Town Data'!K106&gt;9,'Town Data'!J106,"*")</f>
        <v>2038483.17</v>
      </c>
      <c r="H110" s="54" t="str">
        <f>IF('Town Data'!M106&gt;9,'Town Data'!L106,"*")</f>
        <v>*</v>
      </c>
      <c r="I110" s="22">
        <f t="shared" si="6"/>
        <v>0.2691579455433201</v>
      </c>
      <c r="J110" s="22">
        <f t="shared" si="7"/>
        <v>0.003242494270874956</v>
      </c>
      <c r="K110" s="22">
        <f t="shared" si="8"/>
      </c>
      <c r="L110" s="15"/>
    </row>
    <row r="111" spans="2:12" ht="15">
      <c r="B111" s="27" t="str">
        <f>'Town Data'!A107</f>
        <v>MIDDLETOWN SPRINGS</v>
      </c>
      <c r="C111" s="52">
        <f>IF('Town Data'!C107&gt;9,'Town Data'!B107,"*")</f>
        <v>3649959.02</v>
      </c>
      <c r="D111" s="53">
        <f>IF('Town Data'!E107&gt;9,'Town Data'!D107,"*")</f>
        <v>745036.69</v>
      </c>
      <c r="E111" s="54" t="str">
        <f>IF('Town Data'!G107&gt;9,'Town Data'!F107,"*")</f>
        <v>*</v>
      </c>
      <c r="F111" s="53">
        <f>IF('Town Data'!I107&gt;9,'Town Data'!H107,"*")</f>
        <v>3649131.5</v>
      </c>
      <c r="G111" s="53">
        <f>IF('Town Data'!K107&gt;9,'Town Data'!J107,"*")</f>
        <v>650225</v>
      </c>
      <c r="H111" s="54" t="str">
        <f>IF('Town Data'!M107&gt;9,'Town Data'!L107,"*")</f>
        <v>*</v>
      </c>
      <c r="I111" s="22">
        <f t="shared" si="6"/>
        <v>0.00022677176747399174</v>
      </c>
      <c r="J111" s="22">
        <f t="shared" si="7"/>
        <v>0.14581366450074965</v>
      </c>
      <c r="K111" s="22">
        <f t="shared" si="8"/>
      </c>
      <c r="L111" s="15"/>
    </row>
    <row r="112" spans="2:12" ht="15">
      <c r="B112" s="27" t="str">
        <f>'Town Data'!A108</f>
        <v>MILTON</v>
      </c>
      <c r="C112" s="52">
        <f>IF('Town Data'!C108&gt;9,'Town Data'!B108,"*")</f>
        <v>295049186.97</v>
      </c>
      <c r="D112" s="53">
        <f>IF('Town Data'!E108&gt;9,'Town Data'!D108,"*")</f>
        <v>44729547.23</v>
      </c>
      <c r="E112" s="54">
        <f>IF('Town Data'!G108&gt;9,'Town Data'!F108,"*")</f>
        <v>1212467.666664</v>
      </c>
      <c r="F112" s="53">
        <f>IF('Town Data'!I108&gt;9,'Town Data'!H108,"*")</f>
        <v>290782516.73</v>
      </c>
      <c r="G112" s="53">
        <f>IF('Town Data'!K108&gt;9,'Town Data'!J108,"*")</f>
        <v>40918677.43</v>
      </c>
      <c r="H112" s="54">
        <f>IF('Town Data'!M108&gt;9,'Town Data'!L108,"*")</f>
        <v>1143864.8333317</v>
      </c>
      <c r="I112" s="22">
        <f t="shared" si="6"/>
        <v>0.01467306318131133</v>
      </c>
      <c r="J112" s="22">
        <f t="shared" si="7"/>
        <v>0.09313277064048052</v>
      </c>
      <c r="K112" s="22">
        <f t="shared" si="8"/>
        <v>0.05997459781369674</v>
      </c>
      <c r="L112" s="15"/>
    </row>
    <row r="113" spans="2:12" ht="15">
      <c r="B113" s="27" t="str">
        <f>'Town Data'!A109</f>
        <v>MONKTON</v>
      </c>
      <c r="C113" s="52">
        <f>IF('Town Data'!C109&gt;9,'Town Data'!B109,"*")</f>
        <v>5992941.9</v>
      </c>
      <c r="D113" s="53">
        <f>IF('Town Data'!E109&gt;9,'Town Data'!D109,"*")</f>
        <v>707577.09</v>
      </c>
      <c r="E113" s="54" t="str">
        <f>IF('Town Data'!G109&gt;9,'Town Data'!F109,"*")</f>
        <v>*</v>
      </c>
      <c r="F113" s="53">
        <f>IF('Town Data'!I109&gt;9,'Town Data'!H109,"*")</f>
        <v>6607121.91</v>
      </c>
      <c r="G113" s="53">
        <f>IF('Town Data'!K109&gt;9,'Town Data'!J109,"*")</f>
        <v>556493.44</v>
      </c>
      <c r="H113" s="54" t="str">
        <f>IF('Town Data'!M109&gt;9,'Town Data'!L109,"*")</f>
        <v>*</v>
      </c>
      <c r="I113" s="22">
        <f t="shared" si="6"/>
        <v>-0.09295726919620283</v>
      </c>
      <c r="J113" s="22">
        <f t="shared" si="7"/>
        <v>0.2714922389741019</v>
      </c>
      <c r="K113" s="22">
        <f t="shared" si="8"/>
      </c>
      <c r="L113" s="15"/>
    </row>
    <row r="114" spans="2:12" ht="15">
      <c r="B114" s="27" t="str">
        <f>'Town Data'!A110</f>
        <v>MONTGOMERY</v>
      </c>
      <c r="C114" s="52">
        <f>IF('Town Data'!C110&gt;9,'Town Data'!B110,"*")</f>
        <v>12024191.01</v>
      </c>
      <c r="D114" s="53">
        <f>IF('Town Data'!E110&gt;9,'Town Data'!D110,"*")</f>
        <v>1989098.57</v>
      </c>
      <c r="E114" s="54" t="str">
        <f>IF('Town Data'!G110&gt;9,'Town Data'!F110,"*")</f>
        <v>*</v>
      </c>
      <c r="F114" s="53">
        <f>IF('Town Data'!I110&gt;9,'Town Data'!H110,"*")</f>
        <v>11440219.98</v>
      </c>
      <c r="G114" s="53">
        <f>IF('Town Data'!K110&gt;9,'Town Data'!J110,"*")</f>
        <v>1875694.19</v>
      </c>
      <c r="H114" s="54" t="str">
        <f>IF('Town Data'!M110&gt;9,'Town Data'!L110,"*")</f>
        <v>*</v>
      </c>
      <c r="I114" s="22">
        <f t="shared" si="6"/>
        <v>0.05104543715251176</v>
      </c>
      <c r="J114" s="22">
        <f t="shared" si="7"/>
        <v>0.060459951629961664</v>
      </c>
      <c r="K114" s="22">
        <f t="shared" si="8"/>
      </c>
      <c r="L114" s="15"/>
    </row>
    <row r="115" spans="2:12" ht="15">
      <c r="B115" s="27" t="str">
        <f>'Town Data'!A111</f>
        <v>MONTPELIER</v>
      </c>
      <c r="C115" s="52">
        <f>IF('Town Data'!C111&gt;9,'Town Data'!B111,"*")</f>
        <v>218034488.3</v>
      </c>
      <c r="D115" s="53">
        <f>IF('Town Data'!E111&gt;9,'Town Data'!D111,"*")</f>
        <v>68075605.41</v>
      </c>
      <c r="E115" s="54">
        <f>IF('Town Data'!G111&gt;9,'Town Data'!F111,"*")</f>
        <v>5497907.6666623</v>
      </c>
      <c r="F115" s="53">
        <f>IF('Town Data'!I111&gt;9,'Town Data'!H111,"*")</f>
        <v>236119086.46</v>
      </c>
      <c r="G115" s="53">
        <f>IF('Town Data'!K111&gt;9,'Town Data'!J111,"*")</f>
        <v>66280748.82</v>
      </c>
      <c r="H115" s="54">
        <f>IF('Town Data'!M111&gt;9,'Town Data'!L111,"*")</f>
        <v>8619935.3333301</v>
      </c>
      <c r="I115" s="22">
        <f t="shared" si="6"/>
        <v>-0.07659100512005257</v>
      </c>
      <c r="J115" s="22">
        <f t="shared" si="7"/>
        <v>0.027079606400861964</v>
      </c>
      <c r="K115" s="22">
        <f t="shared" si="8"/>
        <v>-0.36218690117036895</v>
      </c>
      <c r="L115" s="15"/>
    </row>
    <row r="116" spans="2:12" ht="15">
      <c r="B116" s="27" t="str">
        <f>'Town Data'!A112</f>
        <v>MORETOWN</v>
      </c>
      <c r="C116" s="52">
        <f>IF('Town Data'!C112&gt;9,'Town Data'!B112,"*")</f>
        <v>6444008.06</v>
      </c>
      <c r="D116" s="53">
        <f>IF('Town Data'!E112&gt;9,'Town Data'!D112,"*")</f>
        <v>2206433.3</v>
      </c>
      <c r="E116" s="54">
        <f>IF('Town Data'!G112&gt;9,'Town Data'!F112,"*")</f>
        <v>13021.1666661</v>
      </c>
      <c r="F116" s="53">
        <f>IF('Town Data'!I112&gt;9,'Town Data'!H112,"*")</f>
        <v>5569194.5</v>
      </c>
      <c r="G116" s="53">
        <f>IF('Town Data'!K112&gt;9,'Town Data'!J112,"*")</f>
        <v>1743822.66</v>
      </c>
      <c r="H116" s="54">
        <f>IF('Town Data'!M112&gt;9,'Town Data'!L112,"*")</f>
        <v>57753.333333</v>
      </c>
      <c r="I116" s="22">
        <f t="shared" si="6"/>
        <v>0.1570808058508281</v>
      </c>
      <c r="J116" s="22">
        <f t="shared" si="7"/>
        <v>0.2652853702451601</v>
      </c>
      <c r="K116" s="22">
        <f t="shared" si="8"/>
        <v>-0.7745382661980523</v>
      </c>
      <c r="L116" s="15"/>
    </row>
    <row r="117" spans="2:12" ht="15">
      <c r="B117" s="27" t="str">
        <f>'Town Data'!A113</f>
        <v>MORGAN</v>
      </c>
      <c r="C117" s="52">
        <f>IF('Town Data'!C113&gt;9,'Town Data'!B113,"*")</f>
        <v>2320584.49</v>
      </c>
      <c r="D117" s="53">
        <f>IF('Town Data'!E113&gt;9,'Town Data'!D113,"*")</f>
        <v>271987.07</v>
      </c>
      <c r="E117" s="54" t="str">
        <f>IF('Town Data'!G113&gt;9,'Town Data'!F113,"*")</f>
        <v>*</v>
      </c>
      <c r="F117" s="53">
        <f>IF('Town Data'!I113&gt;9,'Town Data'!H113,"*")</f>
        <v>2437583</v>
      </c>
      <c r="G117" s="53">
        <f>IF('Town Data'!K113&gt;9,'Town Data'!J113,"*")</f>
        <v>227802</v>
      </c>
      <c r="H117" s="54" t="str">
        <f>IF('Town Data'!M113&gt;9,'Town Data'!L113,"*")</f>
        <v>*</v>
      </c>
      <c r="I117" s="22">
        <f t="shared" si="6"/>
        <v>-0.047997754332878007</v>
      </c>
      <c r="J117" s="22">
        <f t="shared" si="7"/>
        <v>0.19396260787877195</v>
      </c>
      <c r="K117" s="22">
        <f t="shared" si="8"/>
      </c>
      <c r="L117" s="15"/>
    </row>
    <row r="118" spans="2:12" ht="15">
      <c r="B118" s="27" t="str">
        <f>'Town Data'!A114</f>
        <v>MORRISTOWN</v>
      </c>
      <c r="C118" s="52">
        <f>IF('Town Data'!C114&gt;9,'Town Data'!B114,"*")</f>
        <v>276698659.33</v>
      </c>
      <c r="D118" s="53">
        <f>IF('Town Data'!E114&gt;9,'Town Data'!D114,"*")</f>
        <v>77280695.39</v>
      </c>
      <c r="E118" s="54">
        <f>IF('Town Data'!G114&gt;9,'Town Data'!F114,"*")</f>
        <v>3527114.8333298</v>
      </c>
      <c r="F118" s="53">
        <f>IF('Town Data'!I114&gt;9,'Town Data'!H114,"*")</f>
        <v>332854022.85</v>
      </c>
      <c r="G118" s="53">
        <f>IF('Town Data'!K114&gt;9,'Town Data'!J114,"*")</f>
        <v>75295340.55</v>
      </c>
      <c r="H118" s="54">
        <f>IF('Town Data'!M114&gt;9,'Town Data'!L114,"*")</f>
        <v>3330606.4999973</v>
      </c>
      <c r="I118" s="22">
        <f t="shared" si="6"/>
        <v>-0.1687086820798508</v>
      </c>
      <c r="J118" s="22">
        <f t="shared" si="7"/>
        <v>0.026367565715193563</v>
      </c>
      <c r="K118" s="22">
        <f t="shared" si="8"/>
        <v>0.05900076557607729</v>
      </c>
      <c r="L118" s="15"/>
    </row>
    <row r="119" spans="2:12" ht="15">
      <c r="B119" s="27" t="str">
        <f>'Town Data'!A115</f>
        <v>MOUNT HOLLY</v>
      </c>
      <c r="C119" s="52">
        <f>IF('Town Data'!C115&gt;9,'Town Data'!B115,"*")</f>
        <v>5357911.19</v>
      </c>
      <c r="D119" s="53">
        <f>IF('Town Data'!E115&gt;9,'Town Data'!D115,"*")</f>
        <v>1685603.45</v>
      </c>
      <c r="E119" s="54">
        <f>IF('Town Data'!G115&gt;9,'Town Data'!F115,"*")</f>
        <v>52712.9999997</v>
      </c>
      <c r="F119" s="53">
        <f>IF('Town Data'!I115&gt;9,'Town Data'!H115,"*")</f>
        <v>4728879.48</v>
      </c>
      <c r="G119" s="53">
        <f>IF('Town Data'!K115&gt;9,'Town Data'!J115,"*")</f>
        <v>1075151.55</v>
      </c>
      <c r="H119" s="54" t="str">
        <f>IF('Town Data'!M115&gt;9,'Town Data'!L115,"*")</f>
        <v>*</v>
      </c>
      <c r="I119" s="22">
        <f t="shared" si="6"/>
        <v>0.13301918830039625</v>
      </c>
      <c r="J119" s="22">
        <f t="shared" si="7"/>
        <v>0.5677821884738016</v>
      </c>
      <c r="K119" s="22">
        <f t="shared" si="8"/>
      </c>
      <c r="L119" s="15"/>
    </row>
    <row r="120" spans="2:12" ht="15">
      <c r="B120" s="27" t="str">
        <f>'Town Data'!A116</f>
        <v>NEW HAVEN</v>
      </c>
      <c r="C120" s="52">
        <f>IF('Town Data'!C116&gt;9,'Town Data'!B116,"*")</f>
        <v>135573200.53</v>
      </c>
      <c r="D120" s="53">
        <f>IF('Town Data'!E116&gt;9,'Town Data'!D116,"*")</f>
        <v>6990732.45</v>
      </c>
      <c r="E120" s="54">
        <f>IF('Town Data'!G116&gt;9,'Town Data'!F116,"*")</f>
        <v>466050.6666662</v>
      </c>
      <c r="F120" s="53">
        <f>IF('Town Data'!I116&gt;9,'Town Data'!H116,"*")</f>
        <v>143243439.05</v>
      </c>
      <c r="G120" s="53">
        <f>IF('Town Data'!K116&gt;9,'Town Data'!J116,"*")</f>
        <v>7691102.02</v>
      </c>
      <c r="H120" s="54">
        <f>IF('Town Data'!M116&gt;9,'Town Data'!L116,"*")</f>
        <v>258707.4999996</v>
      </c>
      <c r="I120" s="22">
        <f t="shared" si="6"/>
        <v>-0.05354687496243836</v>
      </c>
      <c r="J120" s="22">
        <f t="shared" si="7"/>
        <v>-0.0910623169707999</v>
      </c>
      <c r="K120" s="22">
        <f t="shared" si="8"/>
        <v>0.8014578884142152</v>
      </c>
      <c r="L120" s="15"/>
    </row>
    <row r="121" spans="2:12" ht="15">
      <c r="B121" s="27" t="str">
        <f>'Town Data'!A117</f>
        <v>NEWARK</v>
      </c>
      <c r="C121" s="52">
        <f>IF('Town Data'!C117&gt;9,'Town Data'!B117,"*")</f>
        <v>872369.93</v>
      </c>
      <c r="D121" s="53">
        <f>IF('Town Data'!E117&gt;9,'Town Data'!D117,"*")</f>
        <v>111043.28</v>
      </c>
      <c r="E121" s="54" t="str">
        <f>IF('Town Data'!G117&gt;9,'Town Data'!F117,"*")</f>
        <v>*</v>
      </c>
      <c r="F121" s="53">
        <f>IF('Town Data'!I117&gt;9,'Town Data'!H117,"*")</f>
        <v>1162142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  <v>-0.24934308371954542</v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NEWBURY</v>
      </c>
      <c r="C122" s="52">
        <f>IF('Town Data'!C118&gt;9,'Town Data'!B118,"*")</f>
        <v>37675388.68</v>
      </c>
      <c r="D122" s="53">
        <f>IF('Town Data'!E118&gt;9,'Town Data'!D118,"*")</f>
        <v>2770071.95</v>
      </c>
      <c r="E122" s="54">
        <f>IF('Town Data'!G118&gt;9,'Town Data'!F118,"*")</f>
        <v>154688.9999993</v>
      </c>
      <c r="F122" s="53">
        <f>IF('Town Data'!I118&gt;9,'Town Data'!H118,"*")</f>
        <v>41602428.6</v>
      </c>
      <c r="G122" s="53">
        <f>IF('Town Data'!K118&gt;9,'Town Data'!J118,"*")</f>
        <v>2552084.1</v>
      </c>
      <c r="H122" s="54">
        <f>IF('Town Data'!M118&gt;9,'Town Data'!L118,"*")</f>
        <v>159127.1666662</v>
      </c>
      <c r="I122" s="22">
        <f t="shared" si="6"/>
        <v>-0.0943944873449047</v>
      </c>
      <c r="J122" s="22">
        <f t="shared" si="7"/>
        <v>0.08541562168738878</v>
      </c>
      <c r="K122" s="22">
        <f t="shared" si="8"/>
        <v>-0.027890691199259042</v>
      </c>
      <c r="L122" s="15"/>
    </row>
    <row r="123" spans="2:12" ht="15">
      <c r="B123" s="27" t="str">
        <f>'Town Data'!A119</f>
        <v>NEWFANE</v>
      </c>
      <c r="C123" s="52">
        <f>IF('Town Data'!C119&gt;9,'Town Data'!B119,"*")</f>
        <v>11118936.99</v>
      </c>
      <c r="D123" s="53">
        <f>IF('Town Data'!E119&gt;9,'Town Data'!D119,"*")</f>
        <v>6341826.29</v>
      </c>
      <c r="E123" s="54" t="str">
        <f>IF('Town Data'!G119&gt;9,'Town Data'!F119,"*")</f>
        <v>*</v>
      </c>
      <c r="F123" s="53">
        <f>IF('Town Data'!I119&gt;9,'Town Data'!H119,"*")</f>
        <v>11729971.51</v>
      </c>
      <c r="G123" s="53">
        <f>IF('Town Data'!K119&gt;9,'Town Data'!J119,"*")</f>
        <v>6618720.21</v>
      </c>
      <c r="H123" s="54" t="str">
        <f>IF('Town Data'!M119&gt;9,'Town Data'!L119,"*")</f>
        <v>*</v>
      </c>
      <c r="I123" s="22">
        <f t="shared" si="6"/>
        <v>-0.05209173095425528</v>
      </c>
      <c r="J123" s="22">
        <f t="shared" si="7"/>
        <v>-0.04183496374142697</v>
      </c>
      <c r="K123" s="22">
        <f t="shared" si="8"/>
      </c>
      <c r="L123" s="15"/>
    </row>
    <row r="124" spans="2:12" ht="15">
      <c r="B124" s="27" t="str">
        <f>'Town Data'!A120</f>
        <v>NEWPORT</v>
      </c>
      <c r="C124" s="52">
        <f>IF('Town Data'!C120&gt;9,'Town Data'!B120,"*")</f>
        <v>257556843.13</v>
      </c>
      <c r="D124" s="53">
        <f>IF('Town Data'!E120&gt;9,'Town Data'!D120,"*")</f>
        <v>46149472.82</v>
      </c>
      <c r="E124" s="54">
        <f>IF('Town Data'!G120&gt;9,'Town Data'!F120,"*")</f>
        <v>1105176.1666619</v>
      </c>
      <c r="F124" s="53">
        <f>IF('Town Data'!I120&gt;9,'Town Data'!H120,"*")</f>
        <v>249578704.56</v>
      </c>
      <c r="G124" s="53">
        <f>IF('Town Data'!K120&gt;9,'Town Data'!J120,"*")</f>
        <v>46022835.1</v>
      </c>
      <c r="H124" s="54">
        <f>IF('Town Data'!M120&gt;9,'Town Data'!L120,"*")</f>
        <v>1824121.6666637</v>
      </c>
      <c r="I124" s="22">
        <f t="shared" si="6"/>
        <v>0.031966423513837924</v>
      </c>
      <c r="J124" s="22">
        <f t="shared" si="7"/>
        <v>0.0027516279630499948</v>
      </c>
      <c r="K124" s="22">
        <f t="shared" si="8"/>
        <v>-0.39413242720631897</v>
      </c>
      <c r="L124" s="15"/>
    </row>
    <row r="125" spans="2:12" ht="15">
      <c r="B125" s="27" t="str">
        <f>'Town Data'!A121</f>
        <v>NEWPORT TOWN</v>
      </c>
      <c r="C125" s="52">
        <f>IF('Town Data'!C121&gt;9,'Town Data'!B121,"*")</f>
        <v>5801553.03</v>
      </c>
      <c r="D125" s="53">
        <f>IF('Town Data'!E121&gt;9,'Town Data'!D121,"*")</f>
        <v>1398406.48</v>
      </c>
      <c r="E125" s="54" t="str">
        <f>IF('Town Data'!G121&gt;9,'Town Data'!F121,"*")</f>
        <v>*</v>
      </c>
      <c r="F125" s="53">
        <f>IF('Town Data'!I121&gt;9,'Town Data'!H121,"*")</f>
        <v>6000390.4</v>
      </c>
      <c r="G125" s="53">
        <f>IF('Town Data'!K121&gt;9,'Town Data'!J121,"*")</f>
        <v>1241966.51</v>
      </c>
      <c r="H125" s="54" t="str">
        <f>IF('Town Data'!M121&gt;9,'Town Data'!L121,"*")</f>
        <v>*</v>
      </c>
      <c r="I125" s="22">
        <f t="shared" si="6"/>
        <v>-0.033137405526147114</v>
      </c>
      <c r="J125" s="22">
        <f t="shared" si="7"/>
        <v>0.1259615043887133</v>
      </c>
      <c r="K125" s="22">
        <f t="shared" si="8"/>
      </c>
      <c r="L125" s="15"/>
    </row>
    <row r="126" spans="2:12" ht="15">
      <c r="B126" s="27" t="str">
        <f>'Town Data'!A122</f>
        <v>NORTH HERO</v>
      </c>
      <c r="C126" s="52">
        <f>IF('Town Data'!C122&gt;9,'Town Data'!B122,"*")</f>
        <v>5679464.61</v>
      </c>
      <c r="D126" s="53">
        <f>IF('Town Data'!E122&gt;9,'Town Data'!D122,"*")</f>
        <v>1914762.15</v>
      </c>
      <c r="E126" s="54" t="str">
        <f>IF('Town Data'!G122&gt;9,'Town Data'!F122,"*")</f>
        <v>*</v>
      </c>
      <c r="F126" s="53">
        <f>IF('Town Data'!I122&gt;9,'Town Data'!H122,"*")</f>
        <v>6625921.2</v>
      </c>
      <c r="G126" s="53">
        <f>IF('Town Data'!K122&gt;9,'Town Data'!J122,"*")</f>
        <v>2316047.26</v>
      </c>
      <c r="H126" s="54" t="str">
        <f>IF('Town Data'!M122&gt;9,'Town Data'!L122,"*")</f>
        <v>*</v>
      </c>
      <c r="I126" s="22">
        <f t="shared" si="6"/>
        <v>-0.14284151009824866</v>
      </c>
      <c r="J126" s="22">
        <f t="shared" si="7"/>
        <v>-0.17326291951399986</v>
      </c>
      <c r="K126" s="22">
        <f t="shared" si="8"/>
      </c>
      <c r="L126" s="15"/>
    </row>
    <row r="127" spans="2:11" ht="15">
      <c r="B127" s="27" t="str">
        <f>'Town Data'!A123</f>
        <v>NORTHFIELD</v>
      </c>
      <c r="C127" s="52">
        <f>IF('Town Data'!C123&gt;9,'Town Data'!B123,"*")</f>
        <v>88241721.6</v>
      </c>
      <c r="D127" s="53">
        <f>IF('Town Data'!E123&gt;9,'Town Data'!D123,"*")</f>
        <v>14520088.77</v>
      </c>
      <c r="E127" s="54">
        <f>IF('Town Data'!G123&gt;9,'Town Data'!F123,"*")</f>
        <v>1145266.3333325</v>
      </c>
      <c r="F127" s="53">
        <f>IF('Town Data'!I123&gt;9,'Town Data'!H123,"*")</f>
        <v>88268896.47</v>
      </c>
      <c r="G127" s="53">
        <f>IF('Town Data'!K123&gt;9,'Town Data'!J123,"*")</f>
        <v>14191440.15</v>
      </c>
      <c r="H127" s="54">
        <f>IF('Town Data'!M123&gt;9,'Town Data'!L123,"*")</f>
        <v>1299782.3333328</v>
      </c>
      <c r="I127" s="22">
        <f t="shared" si="6"/>
        <v>-0.00030786461694625025</v>
      </c>
      <c r="J127" s="22">
        <f t="shared" si="7"/>
        <v>0.02315822894126775</v>
      </c>
      <c r="K127" s="22">
        <f t="shared" si="8"/>
        <v>-0.11887836604464556</v>
      </c>
    </row>
    <row r="128" spans="2:11" ht="15">
      <c r="B128" s="27" t="str">
        <f>'Town Data'!A124</f>
        <v>NORWICH</v>
      </c>
      <c r="C128" s="52">
        <f>IF('Town Data'!C124&gt;9,'Town Data'!B124,"*")</f>
        <v>153218301.15</v>
      </c>
      <c r="D128" s="53">
        <f>IF('Town Data'!E124&gt;9,'Town Data'!D124,"*")</f>
        <v>11967821.93</v>
      </c>
      <c r="E128" s="54">
        <f>IF('Town Data'!G124&gt;9,'Town Data'!F124,"*")</f>
        <v>780863.8333318</v>
      </c>
      <c r="F128" s="53">
        <f>IF('Town Data'!I124&gt;9,'Town Data'!H124,"*")</f>
        <v>144732016.58</v>
      </c>
      <c r="G128" s="53">
        <f>IF('Town Data'!K124&gt;9,'Town Data'!J124,"*")</f>
        <v>10926034.34</v>
      </c>
      <c r="H128" s="54">
        <f>IF('Town Data'!M124&gt;9,'Town Data'!L124,"*")</f>
        <v>970697.4999986</v>
      </c>
      <c r="I128" s="22">
        <f t="shared" si="6"/>
        <v>0.05863446644723032</v>
      </c>
      <c r="J128" s="22">
        <f t="shared" si="7"/>
        <v>0.0953491044949434</v>
      </c>
      <c r="K128" s="22">
        <f t="shared" si="8"/>
        <v>-0.19556418623420152</v>
      </c>
    </row>
    <row r="129" spans="2:11" ht="15">
      <c r="B129" s="27" t="str">
        <f>'Town Data'!A125</f>
        <v>ORANGE</v>
      </c>
      <c r="C129" s="52">
        <f>IF('Town Data'!C125&gt;9,'Town Data'!B125,"*")</f>
        <v>704408.77</v>
      </c>
      <c r="D129" s="53">
        <f>IF('Town Data'!E125&gt;9,'Town Data'!D125,"*")</f>
        <v>226587.09</v>
      </c>
      <c r="E129" s="54" t="str">
        <f>IF('Town Data'!G125&gt;9,'Town Data'!F125,"*")</f>
        <v>*</v>
      </c>
      <c r="F129" s="53">
        <f>IF('Town Data'!I125&gt;9,'Town Data'!H125,"*")</f>
        <v>394397.91</v>
      </c>
      <c r="G129" s="53">
        <f>IF('Town Data'!K125&gt;9,'Town Data'!J125,"*")</f>
        <v>224689.52</v>
      </c>
      <c r="H129" s="54" t="str">
        <f>IF('Town Data'!M125&gt;9,'Town Data'!L125,"*")</f>
        <v>*</v>
      </c>
      <c r="I129" s="22">
        <f t="shared" si="6"/>
        <v>0.7860357576438477</v>
      </c>
      <c r="J129" s="22">
        <f t="shared" si="7"/>
        <v>0.00844529820527458</v>
      </c>
      <c r="K129" s="22">
        <f t="shared" si="8"/>
      </c>
    </row>
    <row r="130" spans="2:11" ht="15">
      <c r="B130" s="27" t="str">
        <f>'Town Data'!A126</f>
        <v>ORWELL</v>
      </c>
      <c r="C130" s="52">
        <f>IF('Town Data'!C126&gt;9,'Town Data'!B126,"*")</f>
        <v>16480008.56</v>
      </c>
      <c r="D130" s="53">
        <f>IF('Town Data'!E126&gt;9,'Town Data'!D126,"*")</f>
        <v>3033802.94</v>
      </c>
      <c r="E130" s="54" t="str">
        <f>IF('Town Data'!G126&gt;9,'Town Data'!F126,"*")</f>
        <v>*</v>
      </c>
      <c r="F130" s="53">
        <f>IF('Town Data'!I126&gt;9,'Town Data'!H126,"*")</f>
        <v>21307883.78</v>
      </c>
      <c r="G130" s="53">
        <f>IF('Town Data'!K126&gt;9,'Town Data'!J126,"*")</f>
        <v>3082536.3</v>
      </c>
      <c r="H130" s="54" t="str">
        <f>IF('Town Data'!M126&gt;9,'Town Data'!L126,"*")</f>
        <v>*</v>
      </c>
      <c r="I130" s="22">
        <f t="shared" si="6"/>
        <v>-0.22657694540888848</v>
      </c>
      <c r="J130" s="22">
        <f t="shared" si="7"/>
        <v>-0.015809500767273974</v>
      </c>
      <c r="K130" s="22">
        <f t="shared" si="8"/>
      </c>
    </row>
    <row r="131" spans="2:11" ht="15">
      <c r="B131" s="27" t="str">
        <f>'Town Data'!A127</f>
        <v>PAWLET</v>
      </c>
      <c r="C131" s="52">
        <f>IF('Town Data'!C127&gt;9,'Town Data'!B127,"*")</f>
        <v>14426429.68</v>
      </c>
      <c r="D131" s="53">
        <f>IF('Town Data'!E127&gt;9,'Town Data'!D127,"*")</f>
        <v>3578492.36</v>
      </c>
      <c r="E131" s="54">
        <f>IF('Town Data'!G127&gt;9,'Town Data'!F127,"*")</f>
        <v>36234.3333329</v>
      </c>
      <c r="F131" s="53">
        <f>IF('Town Data'!I127&gt;9,'Town Data'!H127,"*")</f>
        <v>16732368.07</v>
      </c>
      <c r="G131" s="53">
        <f>IF('Town Data'!K127&gt;9,'Town Data'!J127,"*")</f>
        <v>3644239.99</v>
      </c>
      <c r="H131" s="54" t="str">
        <f>IF('Town Data'!M127&gt;9,'Town Data'!L127,"*")</f>
        <v>*</v>
      </c>
      <c r="I131" s="22">
        <f t="shared" si="6"/>
        <v>-0.1378130328207632</v>
      </c>
      <c r="J131" s="22">
        <f t="shared" si="7"/>
        <v>-0.018041520366500436</v>
      </c>
      <c r="K131" s="22">
        <f t="shared" si="8"/>
      </c>
    </row>
    <row r="132" spans="2:11" ht="15">
      <c r="B132" s="27" t="str">
        <f>'Town Data'!A128</f>
        <v>PEACHAM</v>
      </c>
      <c r="C132" s="52">
        <f>IF('Town Data'!C128&gt;9,'Town Data'!B128,"*")</f>
        <v>92522.75</v>
      </c>
      <c r="D132" s="53">
        <f>IF('Town Data'!E128&gt;9,'Town Data'!D128,"*")</f>
        <v>57503.47</v>
      </c>
      <c r="E132" s="54" t="str">
        <f>IF('Town Data'!G128&gt;9,'Town Data'!F128,"*")</f>
        <v>*</v>
      </c>
      <c r="F132" s="53">
        <f>IF('Town Data'!I128&gt;9,'Town Data'!H128,"*")</f>
        <v>95749</v>
      </c>
      <c r="G132" s="53">
        <f>IF('Town Data'!K128&gt;9,'Town Data'!J128,"*")</f>
        <v>62286</v>
      </c>
      <c r="H132" s="54" t="str">
        <f>IF('Town Data'!M128&gt;9,'Town Data'!L128,"*")</f>
        <v>*</v>
      </c>
      <c r="I132" s="22">
        <f t="shared" si="6"/>
        <v>-0.033694868875915156</v>
      </c>
      <c r="J132" s="22">
        <f t="shared" si="7"/>
        <v>-0.07678338631474166</v>
      </c>
      <c r="K132" s="22">
        <f t="shared" si="8"/>
      </c>
    </row>
    <row r="133" spans="2:11" ht="15">
      <c r="B133" s="27" t="str">
        <f>'Town Data'!A129</f>
        <v>PERU</v>
      </c>
      <c r="C133" s="52">
        <f>IF('Town Data'!C129&gt;9,'Town Data'!B129,"*")</f>
        <v>6274836.77</v>
      </c>
      <c r="D133" s="53">
        <f>IF('Town Data'!E129&gt;9,'Town Data'!D129,"*")</f>
        <v>4702394.72</v>
      </c>
      <c r="E133" s="54" t="str">
        <f>IF('Town Data'!G129&gt;9,'Town Data'!F129,"*")</f>
        <v>*</v>
      </c>
      <c r="F133" s="53">
        <f>IF('Town Data'!I129&gt;9,'Town Data'!H129,"*")</f>
        <v>8920021.91</v>
      </c>
      <c r="G133" s="53">
        <f>IF('Town Data'!K129&gt;9,'Town Data'!J129,"*")</f>
        <v>7028823.5</v>
      </c>
      <c r="H133" s="54" t="str">
        <f>IF('Town Data'!M129&gt;9,'Town Data'!L129,"*")</f>
        <v>*</v>
      </c>
      <c r="I133" s="22">
        <f t="shared" si="6"/>
        <v>-0.29654469088630303</v>
      </c>
      <c r="J133" s="22">
        <f t="shared" si="7"/>
        <v>-0.33098409427978953</v>
      </c>
      <c r="K133" s="22">
        <f t="shared" si="8"/>
      </c>
    </row>
    <row r="134" spans="2:11" ht="15">
      <c r="B134" s="27" t="str">
        <f>'Town Data'!A130</f>
        <v>PITTSFIELD</v>
      </c>
      <c r="C134" s="52">
        <f>IF('Town Data'!C130&gt;9,'Town Data'!B130,"*")</f>
        <v>11320469.42</v>
      </c>
      <c r="D134" s="53">
        <f>IF('Town Data'!E130&gt;9,'Town Data'!D130,"*")</f>
        <v>3331465.38</v>
      </c>
      <c r="E134" s="54" t="str">
        <f>IF('Town Data'!G130&gt;9,'Town Data'!F130,"*")</f>
        <v>*</v>
      </c>
      <c r="F134" s="53">
        <f>IF('Town Data'!I130&gt;9,'Town Data'!H130,"*")</f>
        <v>15731576.74</v>
      </c>
      <c r="G134" s="53">
        <f>IF('Town Data'!K130&gt;9,'Town Data'!J130,"*")</f>
        <v>3406824.74</v>
      </c>
      <c r="H134" s="54" t="str">
        <f>IF('Town Data'!M130&gt;9,'Town Data'!L130,"*")</f>
        <v>*</v>
      </c>
      <c r="I134" s="22">
        <f t="shared" si="6"/>
        <v>-0.2803982965537122</v>
      </c>
      <c r="J134" s="22">
        <f t="shared" si="7"/>
        <v>-0.022120116457766573</v>
      </c>
      <c r="K134" s="22">
        <f t="shared" si="8"/>
      </c>
    </row>
    <row r="135" spans="2:11" ht="15">
      <c r="B135" s="27" t="str">
        <f>'Town Data'!A131</f>
        <v>PITTSFORD</v>
      </c>
      <c r="C135" s="52">
        <f>IF('Town Data'!C131&gt;9,'Town Data'!B131,"*")</f>
        <v>34432522.83</v>
      </c>
      <c r="D135" s="53">
        <f>IF('Town Data'!E131&gt;9,'Town Data'!D131,"*")</f>
        <v>7829399.11</v>
      </c>
      <c r="E135" s="54">
        <f>IF('Town Data'!G131&gt;9,'Town Data'!F131,"*")</f>
        <v>142020.8333327</v>
      </c>
      <c r="F135" s="53">
        <f>IF('Town Data'!I131&gt;9,'Town Data'!H131,"*")</f>
        <v>32405343.9</v>
      </c>
      <c r="G135" s="53">
        <f>IF('Town Data'!K131&gt;9,'Town Data'!J131,"*")</f>
        <v>7793020.98</v>
      </c>
      <c r="H135" s="54">
        <f>IF('Town Data'!M131&gt;9,'Town Data'!L131,"*")</f>
        <v>170061.1666662</v>
      </c>
      <c r="I135" s="22">
        <f t="shared" si="6"/>
        <v>0.06255693308658267</v>
      </c>
      <c r="J135" s="22">
        <f t="shared" si="7"/>
        <v>0.004668039530929107</v>
      </c>
      <c r="K135" s="22">
        <f t="shared" si="8"/>
        <v>-0.16488381141438502</v>
      </c>
    </row>
    <row r="136" spans="2:11" ht="15">
      <c r="B136" s="27" t="str">
        <f>'Town Data'!A132</f>
        <v>PLAINFIELD</v>
      </c>
      <c r="C136" s="52">
        <f>IF('Town Data'!C132&gt;9,'Town Data'!B132,"*")</f>
        <v>8676315.51</v>
      </c>
      <c r="D136" s="53">
        <f>IF('Town Data'!E132&gt;9,'Town Data'!D132,"*")</f>
        <v>1615553.64</v>
      </c>
      <c r="E136" s="54">
        <f>IF('Town Data'!G132&gt;9,'Town Data'!F132,"*")</f>
        <v>732524.3333327</v>
      </c>
      <c r="F136" s="53">
        <f>IF('Town Data'!I132&gt;9,'Town Data'!H132,"*")</f>
        <v>8023792.3</v>
      </c>
      <c r="G136" s="53">
        <f>IF('Town Data'!K132&gt;9,'Town Data'!J132,"*")</f>
        <v>1451698.75</v>
      </c>
      <c r="H136" s="54" t="str">
        <f>IF('Town Data'!M132&gt;9,'Town Data'!L132,"*")</f>
        <v>*</v>
      </c>
      <c r="I136" s="22">
        <f t="shared" si="6"/>
        <v>0.08132354198649933</v>
      </c>
      <c r="J136" s="22">
        <f t="shared" si="7"/>
        <v>0.11287113803741988</v>
      </c>
      <c r="K136" s="22">
        <f t="shared" si="8"/>
      </c>
    </row>
    <row r="137" spans="2:11" ht="15">
      <c r="B137" s="27" t="str">
        <f>'Town Data'!A133</f>
        <v>PLYMOUTH</v>
      </c>
      <c r="C137" s="52">
        <f>IF('Town Data'!C133&gt;9,'Town Data'!B133,"*")</f>
        <v>3795287.9</v>
      </c>
      <c r="D137" s="53">
        <f>IF('Town Data'!E133&gt;9,'Town Data'!D133,"*")</f>
        <v>223962.65</v>
      </c>
      <c r="E137" s="54" t="str">
        <f>IF('Town Data'!G133&gt;9,'Town Data'!F133,"*")</f>
        <v>*</v>
      </c>
      <c r="F137" s="53">
        <f>IF('Town Data'!I133&gt;9,'Town Data'!H133,"*")</f>
        <v>3979276</v>
      </c>
      <c r="G137" s="53">
        <f>IF('Town Data'!K133&gt;9,'Town Data'!J133,"*")</f>
        <v>461432</v>
      </c>
      <c r="H137" s="54" t="str">
        <f>IF('Town Data'!M133&gt;9,'Town Data'!L133,"*")</f>
        <v>*</v>
      </c>
      <c r="I137" s="22">
        <f t="shared" si="6"/>
        <v>-0.046236576703902944</v>
      </c>
      <c r="J137" s="22">
        <f t="shared" si="7"/>
        <v>-0.5146356342863088</v>
      </c>
      <c r="K137" s="22">
        <f t="shared" si="8"/>
      </c>
    </row>
    <row r="138" spans="2:11" ht="15">
      <c r="B138" s="27" t="str">
        <f>'Town Data'!A134</f>
        <v>POMFRET</v>
      </c>
      <c r="C138" s="52">
        <f>IF('Town Data'!C134&gt;9,'Town Data'!B134,"*")</f>
        <v>1066470.03</v>
      </c>
      <c r="D138" s="53">
        <f>IF('Town Data'!E134&gt;9,'Town Data'!D134,"*")</f>
        <v>599812.85</v>
      </c>
      <c r="E138" s="54" t="str">
        <f>IF('Town Data'!G134&gt;9,'Town Data'!F134,"*")</f>
        <v>*</v>
      </c>
      <c r="F138" s="53">
        <f>IF('Town Data'!I134&gt;9,'Town Data'!H134,"*")</f>
        <v>1734598.34</v>
      </c>
      <c r="G138" s="53">
        <f>IF('Town Data'!K134&gt;9,'Town Data'!J134,"*")</f>
        <v>922557.58</v>
      </c>
      <c r="H138" s="54" t="str">
        <f>IF('Town Data'!M134&gt;9,'Town Data'!L134,"*")</f>
        <v>*</v>
      </c>
      <c r="I138" s="22">
        <f t="shared" si="6"/>
        <v>-0.38517753337640115</v>
      </c>
      <c r="J138" s="22">
        <f t="shared" si="7"/>
        <v>-0.34983695001454546</v>
      </c>
      <c r="K138" s="22">
        <f t="shared" si="8"/>
      </c>
    </row>
    <row r="139" spans="2:11" ht="15">
      <c r="B139" s="27" t="str">
        <f>'Town Data'!A135</f>
        <v>POULTNEY</v>
      </c>
      <c r="C139" s="52">
        <f>IF('Town Data'!C135&gt;9,'Town Data'!B135,"*")</f>
        <v>53408367.79</v>
      </c>
      <c r="D139" s="53">
        <f>IF('Town Data'!E135&gt;9,'Town Data'!D135,"*")</f>
        <v>8555192.39</v>
      </c>
      <c r="E139" s="54">
        <f>IF('Town Data'!G135&gt;9,'Town Data'!F135,"*")</f>
        <v>74821.1666663</v>
      </c>
      <c r="F139" s="53">
        <f>IF('Town Data'!I135&gt;9,'Town Data'!H135,"*")</f>
        <v>55222068.16</v>
      </c>
      <c r="G139" s="53">
        <f>IF('Town Data'!K135&gt;9,'Town Data'!J135,"*")</f>
        <v>8108765</v>
      </c>
      <c r="H139" s="54">
        <f>IF('Town Data'!M135&gt;9,'Town Data'!L135,"*")</f>
        <v>108094.9999998</v>
      </c>
      <c r="I139" s="22">
        <f t="shared" si="6"/>
        <v>-0.03284376030149751</v>
      </c>
      <c r="J139" s="22">
        <f t="shared" si="7"/>
        <v>0.05505491773408165</v>
      </c>
      <c r="K139" s="22">
        <f t="shared" si="8"/>
        <v>-0.3078202815445817</v>
      </c>
    </row>
    <row r="140" spans="2:11" ht="15">
      <c r="B140" s="27" t="str">
        <f>'Town Data'!A136</f>
        <v>POWNAL</v>
      </c>
      <c r="C140" s="52">
        <f>IF('Town Data'!C136&gt;9,'Town Data'!B136,"*")</f>
        <v>10278916.34</v>
      </c>
      <c r="D140" s="53">
        <f>IF('Town Data'!E136&gt;9,'Town Data'!D136,"*")</f>
        <v>4858237.07</v>
      </c>
      <c r="E140" s="54">
        <f>IF('Town Data'!G136&gt;9,'Town Data'!F136,"*")</f>
        <v>93367.833333</v>
      </c>
      <c r="F140" s="53">
        <f>IF('Town Data'!I136&gt;9,'Town Data'!H136,"*")</f>
        <v>9518875.42</v>
      </c>
      <c r="G140" s="53">
        <f>IF('Town Data'!K136&gt;9,'Town Data'!J136,"*")</f>
        <v>4580996.55</v>
      </c>
      <c r="H140" s="54">
        <f>IF('Town Data'!M136&gt;9,'Town Data'!L136,"*")</f>
        <v>106097.3333331</v>
      </c>
      <c r="I140" s="22">
        <f t="shared" si="6"/>
        <v>0.07984566311300667</v>
      </c>
      <c r="J140" s="22">
        <f t="shared" si="7"/>
        <v>0.0605196963093108</v>
      </c>
      <c r="K140" s="22">
        <f t="shared" si="8"/>
        <v>-0.11997945283068373</v>
      </c>
    </row>
    <row r="141" spans="2:11" ht="15">
      <c r="B141" s="27" t="str">
        <f>'Town Data'!A137</f>
        <v>PROCTOR</v>
      </c>
      <c r="C141" s="52">
        <f>IF('Town Data'!C137&gt;9,'Town Data'!B137,"*")</f>
        <v>12208431.74</v>
      </c>
      <c r="D141" s="53">
        <f>IF('Town Data'!E137&gt;9,'Town Data'!D137,"*")</f>
        <v>1540846.78</v>
      </c>
      <c r="E141" s="54" t="str">
        <f>IF('Town Data'!G137&gt;9,'Town Data'!F137,"*")</f>
        <v>*</v>
      </c>
      <c r="F141" s="53">
        <f>IF('Town Data'!I137&gt;9,'Town Data'!H137,"*")</f>
        <v>14859385.51</v>
      </c>
      <c r="G141" s="53">
        <f>IF('Town Data'!K137&gt;9,'Town Data'!J137,"*")</f>
        <v>2110218.51</v>
      </c>
      <c r="H141" s="54" t="str">
        <f>IF('Town Data'!M137&gt;9,'Town Data'!L137,"*")</f>
        <v>*</v>
      </c>
      <c r="I141" s="22">
        <f t="shared" si="6"/>
        <v>-0.1784026511874245</v>
      </c>
      <c r="J141" s="22">
        <f t="shared" si="7"/>
        <v>-0.26981647981089874</v>
      </c>
      <c r="K141" s="22">
        <f t="shared" si="8"/>
      </c>
    </row>
    <row r="142" spans="2:11" ht="15">
      <c r="B142" s="27" t="str">
        <f>'Town Data'!A138</f>
        <v>PUTNEY</v>
      </c>
      <c r="C142" s="52">
        <f>IF('Town Data'!C138&gt;9,'Town Data'!B138,"*")</f>
        <v>60817221.34</v>
      </c>
      <c r="D142" s="53">
        <f>IF('Town Data'!E138&gt;9,'Town Data'!D138,"*")</f>
        <v>4659991.7</v>
      </c>
      <c r="E142" s="54">
        <f>IF('Town Data'!G138&gt;9,'Town Data'!F138,"*")</f>
        <v>341743.9999991</v>
      </c>
      <c r="F142" s="53">
        <f>IF('Town Data'!I138&gt;9,'Town Data'!H138,"*")</f>
        <v>61360558.04</v>
      </c>
      <c r="G142" s="53">
        <f>IF('Town Data'!K138&gt;9,'Town Data'!J138,"*")</f>
        <v>4913188.35</v>
      </c>
      <c r="H142" s="54">
        <f>IF('Town Data'!M138&gt;9,'Town Data'!L138,"*")</f>
        <v>319674.3333322</v>
      </c>
      <c r="I142" s="22">
        <f t="shared" si="6"/>
        <v>-0.008854820056326781</v>
      </c>
      <c r="J142" s="22">
        <f t="shared" si="7"/>
        <v>-0.05153408173330042</v>
      </c>
      <c r="K142" s="22">
        <f t="shared" si="8"/>
        <v>0.06903796885052253</v>
      </c>
    </row>
    <row r="143" spans="2:11" ht="15">
      <c r="B143" s="27" t="str">
        <f>'Town Data'!A139</f>
        <v>RANDOLPH</v>
      </c>
      <c r="C143" s="52">
        <f>IF('Town Data'!C139&gt;9,'Town Data'!B139,"*")</f>
        <v>162622296.38</v>
      </c>
      <c r="D143" s="53">
        <f>IF('Town Data'!E139&gt;9,'Town Data'!D139,"*")</f>
        <v>24793894.77</v>
      </c>
      <c r="E143" s="54">
        <f>IF('Town Data'!G139&gt;9,'Town Data'!F139,"*")</f>
        <v>1559692.4999978</v>
      </c>
      <c r="F143" s="53">
        <f>IF('Town Data'!I139&gt;9,'Town Data'!H139,"*")</f>
        <v>182482265.16</v>
      </c>
      <c r="G143" s="53">
        <f>IF('Town Data'!K139&gt;9,'Town Data'!J139,"*")</f>
        <v>24158168.91</v>
      </c>
      <c r="H143" s="54">
        <f>IF('Town Data'!M139&gt;9,'Town Data'!L139,"*")</f>
        <v>606885.4999982</v>
      </c>
      <c r="I143" s="22">
        <f t="shared" si="6"/>
        <v>-0.10883232276071776</v>
      </c>
      <c r="J143" s="22">
        <f t="shared" si="7"/>
        <v>0.02631515088616041</v>
      </c>
      <c r="K143" s="22">
        <f t="shared" si="8"/>
        <v>1.5699946695092006</v>
      </c>
    </row>
    <row r="144" spans="2:11" ht="15">
      <c r="B144" s="27" t="str">
        <f>'Town Data'!A140</f>
        <v>READING</v>
      </c>
      <c r="C144" s="52">
        <f>IF('Town Data'!C140&gt;9,'Town Data'!B140,"*")</f>
        <v>1143878.66</v>
      </c>
      <c r="D144" s="53">
        <f>IF('Town Data'!E140&gt;9,'Town Data'!D140,"*")</f>
        <v>562553.84</v>
      </c>
      <c r="E144" s="54" t="str">
        <f>IF('Town Data'!G140&gt;9,'Town Data'!F140,"*")</f>
        <v>*</v>
      </c>
      <c r="F144" s="53">
        <f>IF('Town Data'!I140&gt;9,'Town Data'!H140,"*")</f>
        <v>1023235.57</v>
      </c>
      <c r="G144" s="53">
        <f>IF('Town Data'!K140&gt;9,'Town Data'!J140,"*")</f>
        <v>486385.57</v>
      </c>
      <c r="H144" s="54" t="str">
        <f>IF('Town Data'!M140&gt;9,'Town Data'!L140,"*")</f>
        <v>*</v>
      </c>
      <c r="I144" s="22">
        <f t="shared" si="6"/>
        <v>0.11790353417835149</v>
      </c>
      <c r="J144" s="22">
        <f t="shared" si="7"/>
        <v>0.15660059569612633</v>
      </c>
      <c r="K144" s="22">
        <f t="shared" si="8"/>
      </c>
    </row>
    <row r="145" spans="2:11" ht="15">
      <c r="B145" s="27" t="str">
        <f>'Town Data'!A141</f>
        <v>READSBORO</v>
      </c>
      <c r="C145" s="52">
        <f>IF('Town Data'!C141&gt;9,'Town Data'!B141,"*")</f>
        <v>1791976.34</v>
      </c>
      <c r="D145" s="53">
        <f>IF('Town Data'!E141&gt;9,'Town Data'!D141,"*")</f>
        <v>449136.49</v>
      </c>
      <c r="E145" s="54" t="str">
        <f>IF('Town Data'!G141&gt;9,'Town Data'!F141,"*")</f>
        <v>*</v>
      </c>
      <c r="F145" s="53">
        <f>IF('Town Data'!I141&gt;9,'Town Data'!H141,"*")</f>
        <v>1752807.5</v>
      </c>
      <c r="G145" s="53">
        <f>IF('Town Data'!K141&gt;9,'Town Data'!J141,"*")</f>
        <v>409843.9</v>
      </c>
      <c r="H145" s="54" t="str">
        <f>IF('Town Data'!M141&gt;9,'Town Data'!L141,"*")</f>
        <v>*</v>
      </c>
      <c r="I145" s="22">
        <f t="shared" si="6"/>
        <v>0.022346344364683562</v>
      </c>
      <c r="J145" s="22">
        <f t="shared" si="7"/>
        <v>0.09587208690918655</v>
      </c>
      <c r="K145" s="22">
        <f t="shared" si="8"/>
      </c>
    </row>
    <row r="146" spans="2:11" ht="15">
      <c r="B146" s="27" t="str">
        <f>'Town Data'!A142</f>
        <v>RICHFORD</v>
      </c>
      <c r="C146" s="52">
        <f>IF('Town Data'!C142&gt;9,'Town Data'!B142,"*")</f>
        <v>63429825.07</v>
      </c>
      <c r="D146" s="53">
        <f>IF('Town Data'!E142&gt;9,'Town Data'!D142,"*")</f>
        <v>3205050.7</v>
      </c>
      <c r="E146" s="54">
        <f>IF('Town Data'!G142&gt;9,'Town Data'!F142,"*")</f>
        <v>73301.8333327</v>
      </c>
      <c r="F146" s="53">
        <f>IF('Town Data'!I142&gt;9,'Town Data'!H142,"*")</f>
        <v>70544006.19</v>
      </c>
      <c r="G146" s="53">
        <f>IF('Town Data'!K142&gt;9,'Town Data'!J142,"*")</f>
        <v>3029539.43</v>
      </c>
      <c r="H146" s="54">
        <f>IF('Town Data'!M142&gt;9,'Town Data'!L142,"*")</f>
        <v>168096.6666662</v>
      </c>
      <c r="I146" s="22">
        <f t="shared" si="6"/>
        <v>-0.10084742140727006</v>
      </c>
      <c r="J146" s="22">
        <f t="shared" si="7"/>
        <v>0.0579333176066304</v>
      </c>
      <c r="K146" s="22">
        <f t="shared" si="8"/>
        <v>-0.5639304765140881</v>
      </c>
    </row>
    <row r="147" spans="2:11" ht="15">
      <c r="B147" s="27" t="str">
        <f>'Town Data'!A143</f>
        <v>RICHMOND</v>
      </c>
      <c r="C147" s="52">
        <f>IF('Town Data'!C143&gt;9,'Town Data'!B143,"*")</f>
        <v>116328405.59</v>
      </c>
      <c r="D147" s="53">
        <f>IF('Town Data'!E143&gt;9,'Town Data'!D143,"*")</f>
        <v>25267456.61</v>
      </c>
      <c r="E147" s="54">
        <f>IF('Town Data'!G143&gt;9,'Town Data'!F143,"*")</f>
        <v>649571.9999987</v>
      </c>
      <c r="F147" s="53">
        <f>IF('Town Data'!I143&gt;9,'Town Data'!H143,"*")</f>
        <v>104567155.14</v>
      </c>
      <c r="G147" s="53">
        <f>IF('Town Data'!K143&gt;9,'Town Data'!J143,"*")</f>
        <v>21997916.25</v>
      </c>
      <c r="H147" s="54">
        <f>IF('Town Data'!M143&gt;9,'Town Data'!L143,"*")</f>
        <v>730869.8333325</v>
      </c>
      <c r="I147" s="22">
        <f t="shared" si="6"/>
        <v>0.11247557069190056</v>
      </c>
      <c r="J147" s="22">
        <f t="shared" si="7"/>
        <v>0.14862954849189405</v>
      </c>
      <c r="K147" s="22">
        <f t="shared" si="8"/>
        <v>-0.11123435340478001</v>
      </c>
    </row>
    <row r="148" spans="2:11" ht="15">
      <c r="B148" s="27" t="str">
        <f>'Town Data'!A144</f>
        <v>RIPTON</v>
      </c>
      <c r="C148" s="52">
        <f>IF('Town Data'!C144&gt;9,'Town Data'!B144,"*")</f>
        <v>2602150.07</v>
      </c>
      <c r="D148" s="53">
        <f>IF('Town Data'!E144&gt;9,'Town Data'!D144,"*")</f>
        <v>75196.93</v>
      </c>
      <c r="E148" s="54" t="str">
        <f>IF('Town Data'!G144&gt;9,'Town Data'!F144,"*")</f>
        <v>*</v>
      </c>
      <c r="F148" s="53">
        <f>IF('Town Data'!I144&gt;9,'Town Data'!H144,"*")</f>
        <v>2606228</v>
      </c>
      <c r="G148" s="53">
        <f>IF('Town Data'!K144&gt;9,'Town Data'!J144,"*")</f>
        <v>72722</v>
      </c>
      <c r="H148" s="54" t="str">
        <f>IF('Town Data'!M144&gt;9,'Town Data'!L144,"*")</f>
        <v>*</v>
      </c>
      <c r="I148" s="22">
        <f t="shared" si="6"/>
        <v>-0.0015646865892010092</v>
      </c>
      <c r="J148" s="22">
        <f t="shared" si="7"/>
        <v>0.03403275487472832</v>
      </c>
      <c r="K148" s="22">
        <f t="shared" si="8"/>
      </c>
    </row>
    <row r="149" spans="2:11" ht="15">
      <c r="B149" s="27" t="str">
        <f>'Town Data'!A145</f>
        <v>ROCHESTER</v>
      </c>
      <c r="C149" s="52">
        <f>IF('Town Data'!C145&gt;9,'Town Data'!B145,"*")</f>
        <v>25519810.52</v>
      </c>
      <c r="D149" s="53">
        <f>IF('Town Data'!E145&gt;9,'Town Data'!D145,"*")</f>
        <v>3269698.09</v>
      </c>
      <c r="E149" s="54">
        <f>IF('Town Data'!G145&gt;9,'Town Data'!F145,"*")</f>
        <v>25807.4999997</v>
      </c>
      <c r="F149" s="53">
        <f>IF('Town Data'!I145&gt;9,'Town Data'!H145,"*")</f>
        <v>25538349.23</v>
      </c>
      <c r="G149" s="53">
        <f>IF('Town Data'!K145&gt;9,'Town Data'!J145,"*")</f>
        <v>2945531.69</v>
      </c>
      <c r="H149" s="54" t="str">
        <f>IF('Town Data'!M145&gt;9,'Town Data'!L145,"*")</f>
        <v>*</v>
      </c>
      <c r="I149" s="22">
        <f t="shared" si="6"/>
        <v>-0.0007259165356789545</v>
      </c>
      <c r="J149" s="22">
        <f t="shared" si="7"/>
        <v>0.11005361140758935</v>
      </c>
      <c r="K149" s="22">
        <f t="shared" si="8"/>
      </c>
    </row>
    <row r="150" spans="2:11" ht="15">
      <c r="B150" s="27" t="str">
        <f>'Town Data'!A146</f>
        <v>ROCKINGHAM</v>
      </c>
      <c r="C150" s="52">
        <f>IF('Town Data'!C146&gt;9,'Town Data'!B146,"*")</f>
        <v>163261069.05</v>
      </c>
      <c r="D150" s="53">
        <f>IF('Town Data'!E146&gt;9,'Town Data'!D146,"*")</f>
        <v>15368832.85</v>
      </c>
      <c r="E150" s="54">
        <f>IF('Town Data'!G146&gt;9,'Town Data'!F146,"*")</f>
        <v>1123843.9999985</v>
      </c>
      <c r="F150" s="53">
        <f>IF('Town Data'!I146&gt;9,'Town Data'!H146,"*")</f>
        <v>172503215.15</v>
      </c>
      <c r="G150" s="53">
        <f>IF('Town Data'!K146&gt;9,'Town Data'!J146,"*")</f>
        <v>15503558.82</v>
      </c>
      <c r="H150" s="54">
        <f>IF('Town Data'!M146&gt;9,'Town Data'!L146,"*")</f>
        <v>1524682.6666653</v>
      </c>
      <c r="I150" s="22">
        <f t="shared" si="6"/>
        <v>-0.05357665995943029</v>
      </c>
      <c r="J150" s="22">
        <f t="shared" si="7"/>
        <v>-0.008690002828653806</v>
      </c>
      <c r="K150" s="22">
        <f t="shared" si="8"/>
        <v>-0.2628997334530546</v>
      </c>
    </row>
    <row r="151" spans="2:11" ht="15">
      <c r="B151" s="27" t="str">
        <f>'Town Data'!A147</f>
        <v>ROXBURY</v>
      </c>
      <c r="C151" s="52">
        <f>IF('Town Data'!C147&gt;9,'Town Data'!B147,"*")</f>
        <v>1032730.78</v>
      </c>
      <c r="D151" s="53">
        <f>IF('Town Data'!E147&gt;9,'Town Data'!D147,"*")</f>
        <v>374622.12</v>
      </c>
      <c r="E151" s="54" t="str">
        <f>IF('Town Data'!G147&gt;9,'Town Data'!F147,"*")</f>
        <v>*</v>
      </c>
      <c r="F151" s="53">
        <f>IF('Town Data'!I147&gt;9,'Town Data'!H147,"*")</f>
        <v>1236300.07</v>
      </c>
      <c r="G151" s="53">
        <f>IF('Town Data'!K147&gt;9,'Town Data'!J147,"*")</f>
        <v>366235.3</v>
      </c>
      <c r="H151" s="54" t="str">
        <f>IF('Town Data'!M147&gt;9,'Town Data'!L147,"*")</f>
        <v>*</v>
      </c>
      <c r="I151" s="22">
        <f t="shared" si="6"/>
        <v>-0.1646600974470543</v>
      </c>
      <c r="J151" s="22">
        <f t="shared" si="7"/>
        <v>0.022900086365241164</v>
      </c>
      <c r="K151" s="22">
        <f t="shared" si="8"/>
      </c>
    </row>
    <row r="152" spans="2:11" ht="15">
      <c r="B152" s="27" t="str">
        <f>'Town Data'!A148</f>
        <v>ROYALTON</v>
      </c>
      <c r="C152" s="52">
        <f>IF('Town Data'!C148&gt;9,'Town Data'!B148,"*")</f>
        <v>48212468.19</v>
      </c>
      <c r="D152" s="53">
        <f>IF('Town Data'!E148&gt;9,'Town Data'!D148,"*")</f>
        <v>12586583.99</v>
      </c>
      <c r="E152" s="54">
        <f>IF('Town Data'!G148&gt;9,'Town Data'!F148,"*")</f>
        <v>366004.3333328</v>
      </c>
      <c r="F152" s="53">
        <f>IF('Town Data'!I148&gt;9,'Town Data'!H148,"*")</f>
        <v>55126886.2</v>
      </c>
      <c r="G152" s="53">
        <f>IF('Town Data'!K148&gt;9,'Town Data'!J148,"*")</f>
        <v>11635902.33</v>
      </c>
      <c r="H152" s="54">
        <f>IF('Town Data'!M148&gt;9,'Town Data'!L148,"*")</f>
        <v>85436.6666658</v>
      </c>
      <c r="I152" s="22">
        <f t="shared" si="6"/>
        <v>-0.12542732750974794</v>
      </c>
      <c r="J152" s="22">
        <f t="shared" si="7"/>
        <v>0.08170244412837041</v>
      </c>
      <c r="K152" s="22">
        <f t="shared" si="8"/>
        <v>3.2839257149917613</v>
      </c>
    </row>
    <row r="153" spans="2:11" ht="15">
      <c r="B153" s="27" t="str">
        <f>'Town Data'!A149</f>
        <v>RUPERT</v>
      </c>
      <c r="C153" s="52">
        <f>IF('Town Data'!C149&gt;9,'Town Data'!B149,"*")</f>
        <v>2015754.8</v>
      </c>
      <c r="D153" s="53">
        <f>IF('Town Data'!E149&gt;9,'Town Data'!D149,"*")</f>
        <v>303177.06</v>
      </c>
      <c r="E153" s="54" t="str">
        <f>IF('Town Data'!G149&gt;9,'Town Data'!F149,"*")</f>
        <v>*</v>
      </c>
      <c r="F153" s="53">
        <f>IF('Town Data'!I149&gt;9,'Town Data'!H149,"*")</f>
        <v>1384963.84</v>
      </c>
      <c r="G153" s="53">
        <f>IF('Town Data'!K149&gt;9,'Town Data'!J149,"*")</f>
        <v>297256.32</v>
      </c>
      <c r="H153" s="54" t="str">
        <f>IF('Town Data'!M149&gt;9,'Town Data'!L149,"*")</f>
        <v>*</v>
      </c>
      <c r="I153" s="22">
        <f t="shared" si="6"/>
        <v>0.45545662766184564</v>
      </c>
      <c r="J153" s="22">
        <f t="shared" si="7"/>
        <v>0.01991796171062062</v>
      </c>
      <c r="K153" s="22">
        <f t="shared" si="8"/>
      </c>
    </row>
    <row r="154" spans="2:11" ht="15">
      <c r="B154" s="27" t="str">
        <f>'Town Data'!A150</f>
        <v>RUTLAND</v>
      </c>
      <c r="C154" s="52">
        <f>IF('Town Data'!C150&gt;9,'Town Data'!B150,"*")</f>
        <v>563524410.55</v>
      </c>
      <c r="D154" s="53">
        <f>IF('Town Data'!E150&gt;9,'Town Data'!D150,"*")</f>
        <v>190748762.1</v>
      </c>
      <c r="E154" s="54">
        <f>IF('Town Data'!G150&gt;9,'Town Data'!F150,"*")</f>
        <v>6792429.3333252</v>
      </c>
      <c r="F154" s="53">
        <f>IF('Town Data'!I150&gt;9,'Town Data'!H150,"*")</f>
        <v>596596919.71</v>
      </c>
      <c r="G154" s="53">
        <f>IF('Town Data'!K150&gt;9,'Town Data'!J150,"*")</f>
        <v>180643088.69</v>
      </c>
      <c r="H154" s="54">
        <f>IF('Town Data'!M150&gt;9,'Town Data'!L150,"*")</f>
        <v>6885891.4999943</v>
      </c>
      <c r="I154" s="22">
        <f t="shared" si="6"/>
        <v>-0.05543526637059459</v>
      </c>
      <c r="J154" s="22">
        <f t="shared" si="7"/>
        <v>0.05594276251189578</v>
      </c>
      <c r="K154" s="22">
        <f t="shared" si="8"/>
        <v>-0.013572994385574895</v>
      </c>
    </row>
    <row r="155" spans="2:11" ht="15">
      <c r="B155" s="27" t="str">
        <f>'Town Data'!A151</f>
        <v>RUTLAND TOWN</v>
      </c>
      <c r="C155" s="52">
        <f>IF('Town Data'!C151&gt;9,'Town Data'!B151,"*")</f>
        <v>278118603.86</v>
      </c>
      <c r="D155" s="53">
        <f>IF('Town Data'!E151&gt;9,'Town Data'!D151,"*")</f>
        <v>96282588.56</v>
      </c>
      <c r="E155" s="54">
        <f>IF('Town Data'!G151&gt;9,'Town Data'!F151,"*")</f>
        <v>14414816.3333307</v>
      </c>
      <c r="F155" s="53">
        <f>IF('Town Data'!I151&gt;9,'Town Data'!H151,"*")</f>
        <v>267291370.52</v>
      </c>
      <c r="G155" s="53">
        <f>IF('Town Data'!K151&gt;9,'Town Data'!J151,"*")</f>
        <v>100374398.27</v>
      </c>
      <c r="H155" s="54">
        <f>IF('Town Data'!M151&gt;9,'Town Data'!L151,"*")</f>
        <v>17566911.6666649</v>
      </c>
      <c r="I155" s="22">
        <f t="shared" si="6"/>
        <v>0.040507231187210585</v>
      </c>
      <c r="J155" s="22">
        <f t="shared" si="7"/>
        <v>-0.040765471878529386</v>
      </c>
      <c r="K155" s="22">
        <f t="shared" si="8"/>
        <v>-0.1794336644451647</v>
      </c>
    </row>
    <row r="156" spans="2:11" ht="15">
      <c r="B156" s="27" t="str">
        <f>'Town Data'!A152</f>
        <v>RYEGATE</v>
      </c>
      <c r="C156" s="52">
        <f>IF('Town Data'!C152&gt;9,'Town Data'!B152,"*")</f>
        <v>23518636.53</v>
      </c>
      <c r="D156" s="53">
        <f>IF('Town Data'!E152&gt;9,'Town Data'!D152,"*")</f>
        <v>784014.56</v>
      </c>
      <c r="E156" s="54">
        <f>IF('Town Data'!G152&gt;9,'Town Data'!F152,"*")</f>
        <v>323723.6666663</v>
      </c>
      <c r="F156" s="53">
        <f>IF('Town Data'!I152&gt;9,'Town Data'!H152,"*")</f>
        <v>19727719.73</v>
      </c>
      <c r="G156" s="53">
        <f>IF('Town Data'!K152&gt;9,'Town Data'!J152,"*")</f>
        <v>857891.87</v>
      </c>
      <c r="H156" s="54">
        <f>IF('Town Data'!M152&gt;9,'Town Data'!L152,"*")</f>
        <v>474034.333333</v>
      </c>
      <c r="I156" s="22">
        <f t="shared" si="6"/>
        <v>0.1921619351797229</v>
      </c>
      <c r="J156" s="22">
        <f t="shared" si="7"/>
        <v>-0.08611494360005992</v>
      </c>
      <c r="K156" s="22">
        <f t="shared" si="8"/>
        <v>-0.31708814340481467</v>
      </c>
    </row>
    <row r="157" spans="2:11" ht="15">
      <c r="B157" s="27" t="str">
        <f>'Town Data'!A153</f>
        <v>SALISBURY</v>
      </c>
      <c r="C157" s="52">
        <f>IF('Town Data'!C153&gt;9,'Town Data'!B153,"*")</f>
        <v>2240827.15</v>
      </c>
      <c r="D157" s="53">
        <f>IF('Town Data'!E153&gt;9,'Town Data'!D153,"*")</f>
        <v>1003143.8</v>
      </c>
      <c r="E157" s="54" t="str">
        <f>IF('Town Data'!G153&gt;9,'Town Data'!F153,"*")</f>
        <v>*</v>
      </c>
      <c r="F157" s="53">
        <f>IF('Town Data'!I153&gt;9,'Town Data'!H153,"*")</f>
        <v>2196718.81</v>
      </c>
      <c r="G157" s="53">
        <f>IF('Town Data'!K153&gt;9,'Town Data'!J153,"*")</f>
        <v>961118.14</v>
      </c>
      <c r="H157" s="54" t="str">
        <f>IF('Town Data'!M153&gt;9,'Town Data'!L153,"*")</f>
        <v>*</v>
      </c>
      <c r="I157" s="22">
        <f t="shared" si="6"/>
        <v>0.020079192566298393</v>
      </c>
      <c r="J157" s="22">
        <f t="shared" si="7"/>
        <v>0.04372580045154494</v>
      </c>
      <c r="K157" s="22">
        <f t="shared" si="8"/>
      </c>
    </row>
    <row r="158" spans="2:11" ht="15">
      <c r="B158" s="27" t="str">
        <f>'Town Data'!A154</f>
        <v>SANDGATE</v>
      </c>
      <c r="C158" s="52">
        <f>IF('Town Data'!C154&gt;9,'Town Data'!B154,"*")</f>
        <v>898587.35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>
        <f>IF('Town Data'!I154&gt;9,'Town Data'!H154,"*")</f>
        <v>678004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  <v>0.32534225461796684</v>
      </c>
      <c r="J158" s="22">
        <f t="shared" si="7"/>
      </c>
      <c r="K158" s="22">
        <f t="shared" si="8"/>
      </c>
    </row>
    <row r="159" spans="2:11" ht="15">
      <c r="B159" s="27" t="str">
        <f>'Town Data'!A155</f>
        <v>SHAFTSBURY</v>
      </c>
      <c r="C159" s="52">
        <f>IF('Town Data'!C155&gt;9,'Town Data'!B155,"*")</f>
        <v>63868917.72</v>
      </c>
      <c r="D159" s="53">
        <f>IF('Town Data'!E155&gt;9,'Town Data'!D155,"*")</f>
        <v>6931908.26</v>
      </c>
      <c r="E159" s="54" t="str">
        <f>IF('Town Data'!G155&gt;9,'Town Data'!F155,"*")</f>
        <v>*</v>
      </c>
      <c r="F159" s="53">
        <f>IF('Town Data'!I155&gt;9,'Town Data'!H155,"*")</f>
        <v>77534700.2</v>
      </c>
      <c r="G159" s="53">
        <f>IF('Town Data'!K155&gt;9,'Town Data'!J155,"*")</f>
        <v>5659706.39</v>
      </c>
      <c r="H159" s="54" t="str">
        <f>IF('Town Data'!M155&gt;9,'Town Data'!L155,"*")</f>
        <v>*</v>
      </c>
      <c r="I159" s="22">
        <f t="shared" si="6"/>
        <v>-0.17625376050657643</v>
      </c>
      <c r="J159" s="22">
        <f t="shared" si="7"/>
        <v>0.22478230889288237</v>
      </c>
      <c r="K159" s="22">
        <f t="shared" si="8"/>
      </c>
    </row>
    <row r="160" spans="2:11" ht="15">
      <c r="B160" s="27" t="str">
        <f>'Town Data'!A156</f>
        <v>SHARON</v>
      </c>
      <c r="C160" s="52">
        <f>IF('Town Data'!C156&gt;9,'Town Data'!B156,"*")</f>
        <v>7480221.39</v>
      </c>
      <c r="D160" s="53">
        <f>IF('Town Data'!E156&gt;9,'Town Data'!D156,"*")</f>
        <v>1424104.23</v>
      </c>
      <c r="E160" s="54">
        <f>IF('Town Data'!G156&gt;9,'Town Data'!F156,"*")</f>
        <v>990157.3333329</v>
      </c>
      <c r="F160" s="53">
        <f>IF('Town Data'!I156&gt;9,'Town Data'!H156,"*")</f>
        <v>6730895.38</v>
      </c>
      <c r="G160" s="53">
        <f>IF('Town Data'!K156&gt;9,'Town Data'!J156,"*")</f>
        <v>1169262.33</v>
      </c>
      <c r="H160" s="54">
        <f>IF('Town Data'!M156&gt;9,'Town Data'!L156,"*")</f>
        <v>680424.1666662</v>
      </c>
      <c r="I160" s="22">
        <f t="shared" si="6"/>
        <v>0.11132634927390593</v>
      </c>
      <c r="J160" s="22">
        <f t="shared" si="7"/>
        <v>0.21795100505803508</v>
      </c>
      <c r="K160" s="22">
        <f t="shared" si="8"/>
        <v>0.45520600507807607</v>
      </c>
    </row>
    <row r="161" spans="2:11" ht="15">
      <c r="B161" s="27" t="str">
        <f>'Town Data'!A157</f>
        <v>SHEFFIELD</v>
      </c>
      <c r="C161" s="52">
        <f>IF('Town Data'!C157&gt;9,'Town Data'!B157,"*")</f>
        <v>1045412.44</v>
      </c>
      <c r="D161" s="53">
        <f>IF('Town Data'!E157&gt;9,'Town Data'!D157,"*")</f>
        <v>323631.33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 t="str">
        <f>'Town Data'!A158</f>
        <v>SHELBURNE</v>
      </c>
      <c r="C162" s="52">
        <f>IF('Town Data'!C158&gt;9,'Town Data'!B158,"*")</f>
        <v>311588602.45</v>
      </c>
      <c r="D162" s="53">
        <f>IF('Town Data'!E158&gt;9,'Town Data'!D158,"*")</f>
        <v>67177486.52</v>
      </c>
      <c r="E162" s="54">
        <f>IF('Town Data'!G158&gt;9,'Town Data'!F158,"*")</f>
        <v>624970.6666646</v>
      </c>
      <c r="F162" s="53">
        <f>IF('Town Data'!I158&gt;9,'Town Data'!H158,"*")</f>
        <v>268941416</v>
      </c>
      <c r="G162" s="53">
        <f>IF('Town Data'!K158&gt;9,'Town Data'!J158,"*")</f>
        <v>62151773.83</v>
      </c>
      <c r="H162" s="54">
        <f>IF('Town Data'!M158&gt;9,'Town Data'!L158,"*")</f>
        <v>733060.9999986</v>
      </c>
      <c r="I162" s="22">
        <f t="shared" si="6"/>
        <v>0.1585742615782167</v>
      </c>
      <c r="J162" s="22">
        <f t="shared" si="7"/>
        <v>0.08086193491028151</v>
      </c>
      <c r="K162" s="22">
        <f t="shared" si="8"/>
        <v>-0.1474506669079468</v>
      </c>
    </row>
    <row r="163" spans="2:11" ht="15">
      <c r="B163" s="27" t="str">
        <f>'Town Data'!A159</f>
        <v>SHELDON</v>
      </c>
      <c r="C163" s="52">
        <f>IF('Town Data'!C159&gt;9,'Town Data'!B159,"*")</f>
        <v>45866460.49</v>
      </c>
      <c r="D163" s="53">
        <f>IF('Town Data'!E159&gt;9,'Town Data'!D159,"*")</f>
        <v>1797223.91</v>
      </c>
      <c r="E163" s="54" t="str">
        <f>IF('Town Data'!G159&gt;9,'Town Data'!F159,"*")</f>
        <v>*</v>
      </c>
      <c r="F163" s="53">
        <f>IF('Town Data'!I159&gt;9,'Town Data'!H159,"*")</f>
        <v>46854563.31</v>
      </c>
      <c r="G163" s="53">
        <f>IF('Town Data'!K159&gt;9,'Town Data'!J159,"*")</f>
        <v>1614411.85</v>
      </c>
      <c r="H163" s="54" t="str">
        <f>IF('Town Data'!M159&gt;9,'Town Data'!L159,"*")</f>
        <v>*</v>
      </c>
      <c r="I163" s="22">
        <f t="shared" si="6"/>
        <v>-0.021088721144672647</v>
      </c>
      <c r="J163" s="22">
        <f t="shared" si="7"/>
        <v>0.11323756078723023</v>
      </c>
      <c r="K163" s="22">
        <f t="shared" si="8"/>
      </c>
    </row>
    <row r="164" spans="2:11" ht="15">
      <c r="B164" s="27" t="str">
        <f>'Town Data'!A160</f>
        <v>SHOREHAM</v>
      </c>
      <c r="C164" s="52">
        <f>IF('Town Data'!C160&gt;9,'Town Data'!B160,"*")</f>
        <v>23263593.86</v>
      </c>
      <c r="D164" s="53">
        <f>IF('Town Data'!E160&gt;9,'Town Data'!D160,"*")</f>
        <v>1624986.73</v>
      </c>
      <c r="E164" s="54" t="str">
        <f>IF('Town Data'!G160&gt;9,'Town Data'!F160,"*")</f>
        <v>*</v>
      </c>
      <c r="F164" s="53">
        <f>IF('Town Data'!I160&gt;9,'Town Data'!H160,"*")</f>
        <v>21132634.78</v>
      </c>
      <c r="G164" s="53">
        <f>IF('Town Data'!K160&gt;9,'Town Data'!J160,"*")</f>
        <v>1702292</v>
      </c>
      <c r="H164" s="54" t="str">
        <f>IF('Town Data'!M160&gt;9,'Town Data'!L160,"*")</f>
        <v>*</v>
      </c>
      <c r="I164" s="22">
        <f t="shared" si="6"/>
        <v>0.1008373590034663</v>
      </c>
      <c r="J164" s="22">
        <f t="shared" si="7"/>
        <v>-0.04541246155183718</v>
      </c>
      <c r="K164" s="22">
        <f t="shared" si="8"/>
      </c>
    </row>
    <row r="165" spans="2:11" ht="15">
      <c r="B165" s="27" t="str">
        <f>'Town Data'!A161</f>
        <v>SHREWSBURY</v>
      </c>
      <c r="C165" s="52">
        <f>IF('Town Data'!C161&gt;9,'Town Data'!B161,"*")</f>
        <v>1770165.52</v>
      </c>
      <c r="D165" s="53">
        <f>IF('Town Data'!E161&gt;9,'Town Data'!D161,"*")</f>
        <v>1076931.38</v>
      </c>
      <c r="E165" s="54" t="str">
        <f>IF('Town Data'!G161&gt;9,'Town Data'!F161,"*")</f>
        <v>*</v>
      </c>
      <c r="F165" s="53">
        <f>IF('Town Data'!I161&gt;9,'Town Data'!H161,"*")</f>
        <v>2022296.64</v>
      </c>
      <c r="G165" s="53">
        <f>IF('Town Data'!K161&gt;9,'Town Data'!J161,"*")</f>
        <v>1049981.64</v>
      </c>
      <c r="H165" s="54" t="str">
        <f>IF('Town Data'!M161&gt;9,'Town Data'!L161,"*")</f>
        <v>*</v>
      </c>
      <c r="I165" s="22">
        <f aca="true" t="shared" si="9" ref="I165:I228">_xlfn.IFERROR((C165-F165)/F165,"")</f>
        <v>-0.12467563611241518</v>
      </c>
      <c r="J165" s="22">
        <f aca="true" t="shared" si="10" ref="J165:J228">_xlfn.IFERROR((D165-G165)/G165,"")</f>
        <v>0.025666867851136897</v>
      </c>
      <c r="K165" s="22">
        <f aca="true" t="shared" si="11" ref="K165:K228">_xlfn.IFERROR((E165-H165)/H165,"")</f>
      </c>
    </row>
    <row r="166" spans="2:11" ht="15">
      <c r="B166" s="27" t="str">
        <f>'Town Data'!A162</f>
        <v>SOUTH BURLINGTON</v>
      </c>
      <c r="C166" s="52">
        <f>IF('Town Data'!C162&gt;9,'Town Data'!B162,"*")</f>
        <v>1770365036.6</v>
      </c>
      <c r="D166" s="53">
        <f>IF('Town Data'!E162&gt;9,'Town Data'!D162,"*")</f>
        <v>333297706.56</v>
      </c>
      <c r="E166" s="54">
        <f>IF('Town Data'!G162&gt;9,'Town Data'!F162,"*")</f>
        <v>19590452.9999851</v>
      </c>
      <c r="F166" s="53">
        <f>IF('Town Data'!I162&gt;9,'Town Data'!H162,"*")</f>
        <v>2001156456.44</v>
      </c>
      <c r="G166" s="53">
        <f>IF('Town Data'!K162&gt;9,'Town Data'!J162,"*")</f>
        <v>334913042.74</v>
      </c>
      <c r="H166" s="54">
        <f>IF('Town Data'!M162&gt;9,'Town Data'!L162,"*")</f>
        <v>28806858.3333249</v>
      </c>
      <c r="I166" s="22">
        <f t="shared" si="9"/>
        <v>-0.11532902342407124</v>
      </c>
      <c r="J166" s="22">
        <f t="shared" si="10"/>
        <v>-0.004823151008944212</v>
      </c>
      <c r="K166" s="22">
        <f t="shared" si="11"/>
        <v>-0.31993788516250327</v>
      </c>
    </row>
    <row r="167" spans="2:11" ht="15">
      <c r="B167" s="27" t="str">
        <f>'Town Data'!A163</f>
        <v>SOUTH HERO</v>
      </c>
      <c r="C167" s="52">
        <f>IF('Town Data'!C163&gt;9,'Town Data'!B163,"*")</f>
        <v>21809986.69</v>
      </c>
      <c r="D167" s="53">
        <f>IF('Town Data'!E163&gt;9,'Town Data'!D163,"*")</f>
        <v>5854004.4</v>
      </c>
      <c r="E167" s="54">
        <f>IF('Town Data'!G163&gt;9,'Town Data'!F163,"*")</f>
        <v>97196.6666663</v>
      </c>
      <c r="F167" s="53">
        <f>IF('Town Data'!I163&gt;9,'Town Data'!H163,"*")</f>
        <v>26350530.21</v>
      </c>
      <c r="G167" s="53">
        <f>IF('Town Data'!K163&gt;9,'Town Data'!J163,"*")</f>
        <v>5684546.99</v>
      </c>
      <c r="H167" s="54">
        <f>IF('Town Data'!M163&gt;9,'Town Data'!L163,"*")</f>
        <v>31707.4999995</v>
      </c>
      <c r="I167" s="22">
        <f t="shared" si="9"/>
        <v>-0.1723131748702676</v>
      </c>
      <c r="J167" s="22">
        <f t="shared" si="10"/>
        <v>0.0298101872142322</v>
      </c>
      <c r="K167" s="22">
        <f t="shared" si="11"/>
        <v>2.0654156482798305</v>
      </c>
    </row>
    <row r="168" spans="2:11" ht="15">
      <c r="B168" s="27" t="str">
        <f>'Town Data'!A164</f>
        <v>SPRINGFIELD</v>
      </c>
      <c r="C168" s="52">
        <f>IF('Town Data'!C164&gt;9,'Town Data'!B164,"*")</f>
        <v>255046394.76</v>
      </c>
      <c r="D168" s="53">
        <f>IF('Town Data'!E164&gt;9,'Town Data'!D164,"*")</f>
        <v>51566250.91</v>
      </c>
      <c r="E168" s="54">
        <f>IF('Town Data'!G164&gt;9,'Town Data'!F164,"*")</f>
        <v>4906101.1666631</v>
      </c>
      <c r="F168" s="53">
        <f>IF('Town Data'!I164&gt;9,'Town Data'!H164,"*")</f>
        <v>263361406.61</v>
      </c>
      <c r="G168" s="53">
        <f>IF('Town Data'!K164&gt;9,'Town Data'!J164,"*")</f>
        <v>48413513.2</v>
      </c>
      <c r="H168" s="54">
        <f>IF('Town Data'!M164&gt;9,'Town Data'!L164,"*")</f>
        <v>10526873.999997</v>
      </c>
      <c r="I168" s="22">
        <f t="shared" si="9"/>
        <v>-0.031572628491893455</v>
      </c>
      <c r="J168" s="22">
        <f t="shared" si="10"/>
        <v>0.06512102720114088</v>
      </c>
      <c r="K168" s="22">
        <f t="shared" si="11"/>
        <v>-0.5339451040580044</v>
      </c>
    </row>
    <row r="169" spans="2:11" ht="15">
      <c r="B169" s="27" t="str">
        <f>'Town Data'!A165</f>
        <v>ST ALBANS</v>
      </c>
      <c r="C169" s="52">
        <f>IF('Town Data'!C165&gt;9,'Town Data'!B165,"*")</f>
        <v>646020929.08</v>
      </c>
      <c r="D169" s="53">
        <f>IF('Town Data'!E165&gt;9,'Town Data'!D165,"*")</f>
        <v>79210573.23</v>
      </c>
      <c r="E169" s="54">
        <f>IF('Town Data'!G165&gt;9,'Town Data'!F165,"*")</f>
        <v>2749730.8333302</v>
      </c>
      <c r="F169" s="53">
        <f>IF('Town Data'!I165&gt;9,'Town Data'!H165,"*")</f>
        <v>775166975.42</v>
      </c>
      <c r="G169" s="53">
        <f>IF('Town Data'!K165&gt;9,'Town Data'!J165,"*")</f>
        <v>76030379.48</v>
      </c>
      <c r="H169" s="54">
        <f>IF('Town Data'!M165&gt;9,'Town Data'!L165,"*")</f>
        <v>2631025.8333312</v>
      </c>
      <c r="I169" s="22">
        <f t="shared" si="9"/>
        <v>-0.16660416456728716</v>
      </c>
      <c r="J169" s="22">
        <f t="shared" si="10"/>
        <v>0.04182793472491556</v>
      </c>
      <c r="K169" s="22">
        <f t="shared" si="11"/>
        <v>0.0451173829215904</v>
      </c>
    </row>
    <row r="170" spans="2:11" ht="15">
      <c r="B170" s="27" t="str">
        <f>'Town Data'!A166</f>
        <v>ST ALBANS TOWN</v>
      </c>
      <c r="C170" s="52">
        <f>IF('Town Data'!C166&gt;9,'Town Data'!B166,"*")</f>
        <v>271416047.12</v>
      </c>
      <c r="D170" s="53">
        <f>IF('Town Data'!E166&gt;9,'Town Data'!D166,"*")</f>
        <v>66150031.2</v>
      </c>
      <c r="E170" s="54">
        <f>IF('Town Data'!G166&gt;9,'Town Data'!F166,"*")</f>
        <v>1218984.166665</v>
      </c>
      <c r="F170" s="53">
        <f>IF('Town Data'!I166&gt;9,'Town Data'!H166,"*")</f>
        <v>271526391.6</v>
      </c>
      <c r="G170" s="53">
        <f>IF('Town Data'!K166&gt;9,'Town Data'!J166,"*")</f>
        <v>60407671.95</v>
      </c>
      <c r="H170" s="54">
        <f>IF('Town Data'!M166&gt;9,'Town Data'!L166,"*")</f>
        <v>1020627.3333323</v>
      </c>
      <c r="I170" s="22">
        <f t="shared" si="9"/>
        <v>-0.00040638583730222955</v>
      </c>
      <c r="J170" s="22">
        <f t="shared" si="10"/>
        <v>0.09506009857080744</v>
      </c>
      <c r="K170" s="22">
        <f t="shared" si="11"/>
        <v>0.1943479533171763</v>
      </c>
    </row>
    <row r="171" spans="2:11" ht="15">
      <c r="B171" s="27" t="str">
        <f>'Town Data'!A167</f>
        <v>ST GEORGE</v>
      </c>
      <c r="C171" s="52">
        <f>IF('Town Data'!C167&gt;9,'Town Data'!B167,"*")</f>
        <v>3029791.56</v>
      </c>
      <c r="D171" s="53">
        <f>IF('Town Data'!E167&gt;9,'Town Data'!D167,"*")</f>
        <v>1051598</v>
      </c>
      <c r="E171" s="54" t="str">
        <f>IF('Town Data'!G167&gt;9,'Town Data'!F167,"*")</f>
        <v>*</v>
      </c>
      <c r="F171" s="53">
        <f>IF('Town Data'!I167&gt;9,'Town Data'!H167,"*")</f>
        <v>1654957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  <v>0.830737330335471</v>
      </c>
      <c r="J171" s="22">
        <f t="shared" si="10"/>
      </c>
      <c r="K171" s="22">
        <f t="shared" si="11"/>
      </c>
    </row>
    <row r="172" spans="2:11" ht="15">
      <c r="B172" s="27" t="str">
        <f>'Town Data'!A168</f>
        <v>ST JOHNSBURY</v>
      </c>
      <c r="C172" s="52">
        <f>IF('Town Data'!C168&gt;9,'Town Data'!B168,"*")</f>
        <v>266932290.2</v>
      </c>
      <c r="D172" s="53">
        <f>IF('Town Data'!E168&gt;9,'Town Data'!D168,"*")</f>
        <v>74955257.87</v>
      </c>
      <c r="E172" s="54">
        <f>IF('Town Data'!G168&gt;9,'Town Data'!F168,"*")</f>
        <v>3257356.9999952</v>
      </c>
      <c r="F172" s="53">
        <f>IF('Town Data'!I168&gt;9,'Town Data'!H168,"*")</f>
        <v>292707430.85</v>
      </c>
      <c r="G172" s="53">
        <f>IF('Town Data'!K168&gt;9,'Town Data'!J168,"*")</f>
        <v>74267222.46</v>
      </c>
      <c r="H172" s="54">
        <f>IF('Town Data'!M168&gt;9,'Town Data'!L168,"*")</f>
        <v>2616533.4999966</v>
      </c>
      <c r="I172" s="22">
        <f t="shared" si="9"/>
        <v>-0.08805769151521366</v>
      </c>
      <c r="J172" s="22">
        <f t="shared" si="10"/>
        <v>0.009264321287504514</v>
      </c>
      <c r="K172" s="22">
        <f t="shared" si="11"/>
        <v>0.24491316468886504</v>
      </c>
    </row>
    <row r="173" spans="2:11" ht="15">
      <c r="B173" s="27" t="str">
        <f>'Town Data'!A169</f>
        <v>STAMFORD</v>
      </c>
      <c r="C173" s="52">
        <f>IF('Town Data'!C169&gt;9,'Town Data'!B169,"*")</f>
        <v>2373520.41</v>
      </c>
      <c r="D173" s="53">
        <f>IF('Town Data'!E169&gt;9,'Town Data'!D169,"*")</f>
        <v>1695726</v>
      </c>
      <c r="E173" s="54" t="str">
        <f>IF('Town Data'!G169&gt;9,'Town Data'!F169,"*")</f>
        <v>*</v>
      </c>
      <c r="F173" s="53">
        <f>IF('Town Data'!I169&gt;9,'Town Data'!H169,"*")</f>
        <v>2308731.72</v>
      </c>
      <c r="G173" s="53">
        <f>IF('Town Data'!K169&gt;9,'Town Data'!J169,"*")</f>
        <v>1759848.86</v>
      </c>
      <c r="H173" s="54" t="str">
        <f>IF('Town Data'!M169&gt;9,'Town Data'!L169,"*")</f>
        <v>*</v>
      </c>
      <c r="I173" s="22">
        <f t="shared" si="9"/>
        <v>0.028062459331567525</v>
      </c>
      <c r="J173" s="22">
        <f t="shared" si="10"/>
        <v>-0.036436572172453545</v>
      </c>
      <c r="K173" s="22">
        <f t="shared" si="11"/>
      </c>
    </row>
    <row r="174" spans="2:11" ht="15">
      <c r="B174" s="27" t="str">
        <f>'Town Data'!A170</f>
        <v>STARKSBORO</v>
      </c>
      <c r="C174" s="52">
        <f>IF('Town Data'!C170&gt;9,'Town Data'!B170,"*")</f>
        <v>1424327.26</v>
      </c>
      <c r="D174" s="53">
        <f>IF('Town Data'!E170&gt;9,'Town Data'!D170,"*")</f>
        <v>874508.25</v>
      </c>
      <c r="E174" s="54" t="str">
        <f>IF('Town Data'!G170&gt;9,'Town Data'!F170,"*")</f>
        <v>*</v>
      </c>
      <c r="F174" s="53">
        <f>IF('Town Data'!I170&gt;9,'Town Data'!H170,"*")</f>
        <v>2110275.39</v>
      </c>
      <c r="G174" s="53">
        <f>IF('Town Data'!K170&gt;9,'Town Data'!J170,"*")</f>
        <v>888955.12</v>
      </c>
      <c r="H174" s="54" t="str">
        <f>IF('Town Data'!M170&gt;9,'Town Data'!L170,"*")</f>
        <v>*</v>
      </c>
      <c r="I174" s="22">
        <f t="shared" si="9"/>
        <v>-0.32505147586448424</v>
      </c>
      <c r="J174" s="22">
        <f t="shared" si="10"/>
        <v>-0.016251517849405036</v>
      </c>
      <c r="K174" s="22">
        <f t="shared" si="11"/>
      </c>
    </row>
    <row r="175" spans="2:11" ht="15">
      <c r="B175" s="27" t="str">
        <f>'Town Data'!A171</f>
        <v>STOCKBRIDGE</v>
      </c>
      <c r="C175" s="52">
        <f>IF('Town Data'!C171&gt;9,'Town Data'!B171,"*")</f>
        <v>5678698.41</v>
      </c>
      <c r="D175" s="53">
        <f>IF('Town Data'!E171&gt;9,'Town Data'!D171,"*")</f>
        <v>482768.78</v>
      </c>
      <c r="E175" s="54" t="str">
        <f>IF('Town Data'!G171&gt;9,'Town Data'!F171,"*")</f>
        <v>*</v>
      </c>
      <c r="F175" s="53">
        <f>IF('Town Data'!I171&gt;9,'Town Data'!H171,"*")</f>
        <v>6205335.09</v>
      </c>
      <c r="G175" s="53">
        <f>IF('Town Data'!K171&gt;9,'Town Data'!J171,"*")</f>
        <v>554219.09</v>
      </c>
      <c r="H175" s="54" t="str">
        <f>IF('Town Data'!M171&gt;9,'Town Data'!L171,"*")</f>
        <v>*</v>
      </c>
      <c r="I175" s="22">
        <f t="shared" si="9"/>
        <v>-0.08486837090372178</v>
      </c>
      <c r="J175" s="22">
        <f t="shared" si="10"/>
        <v>-0.12892069452172775</v>
      </c>
      <c r="K175" s="22">
        <f t="shared" si="11"/>
      </c>
    </row>
    <row r="176" spans="2:11" ht="15">
      <c r="B176" s="27" t="str">
        <f>'Town Data'!A172</f>
        <v>STOWE</v>
      </c>
      <c r="C176" s="52">
        <f>IF('Town Data'!C172&gt;9,'Town Data'!B172,"*")</f>
        <v>164312067.54</v>
      </c>
      <c r="D176" s="53">
        <f>IF('Town Data'!E172&gt;9,'Town Data'!D172,"*")</f>
        <v>71012099.05</v>
      </c>
      <c r="E176" s="54">
        <f>IF('Town Data'!G172&gt;9,'Town Data'!F172,"*")</f>
        <v>5714847.8333296</v>
      </c>
      <c r="F176" s="53">
        <f>IF('Town Data'!I172&gt;9,'Town Data'!H172,"*")</f>
        <v>182278658.11</v>
      </c>
      <c r="G176" s="53">
        <f>IF('Town Data'!K172&gt;9,'Town Data'!J172,"*")</f>
        <v>75567835.53</v>
      </c>
      <c r="H176" s="54">
        <f>IF('Town Data'!M172&gt;9,'Town Data'!L172,"*")</f>
        <v>4797741.4999979</v>
      </c>
      <c r="I176" s="22">
        <f t="shared" si="9"/>
        <v>-0.09856661638993246</v>
      </c>
      <c r="J176" s="22">
        <f t="shared" si="10"/>
        <v>-0.060286713891539244</v>
      </c>
      <c r="K176" s="22">
        <f t="shared" si="11"/>
        <v>0.19115376127123604</v>
      </c>
    </row>
    <row r="177" spans="2:11" ht="15">
      <c r="B177" s="27" t="str">
        <f>'Town Data'!A173</f>
        <v>STRAFFORD</v>
      </c>
      <c r="C177" s="52">
        <f>IF('Town Data'!C173&gt;9,'Town Data'!B173,"*")</f>
        <v>4781342.85</v>
      </c>
      <c r="D177" s="53">
        <f>IF('Town Data'!E173&gt;9,'Town Data'!D173,"*")</f>
        <v>693919.89</v>
      </c>
      <c r="E177" s="54">
        <f>IF('Town Data'!G173&gt;9,'Town Data'!F173,"*")</f>
        <v>38006.1666664</v>
      </c>
      <c r="F177" s="53">
        <f>IF('Town Data'!I173&gt;9,'Town Data'!H173,"*")</f>
        <v>5403518.14</v>
      </c>
      <c r="G177" s="53">
        <f>IF('Town Data'!K173&gt;9,'Town Data'!J173,"*")</f>
        <v>807763.14</v>
      </c>
      <c r="H177" s="54">
        <f>IF('Town Data'!M173&gt;9,'Town Data'!L173,"*")</f>
        <v>142795.6666662</v>
      </c>
      <c r="I177" s="22">
        <f t="shared" si="9"/>
        <v>-0.11514263001992996</v>
      </c>
      <c r="J177" s="22">
        <f t="shared" si="10"/>
        <v>-0.1409364259924017</v>
      </c>
      <c r="K177" s="22">
        <f t="shared" si="11"/>
        <v>-0.7338422968027213</v>
      </c>
    </row>
    <row r="178" spans="2:11" ht="15">
      <c r="B178" s="27" t="str">
        <f>'Town Data'!A174</f>
        <v>STRATTON</v>
      </c>
      <c r="C178" s="52">
        <f>IF('Town Data'!C174&gt;9,'Town Data'!B174,"*")</f>
        <v>61175952.27</v>
      </c>
      <c r="D178" s="53">
        <f>IF('Town Data'!E174&gt;9,'Town Data'!D174,"*")</f>
        <v>21747892</v>
      </c>
      <c r="E178" s="54" t="str">
        <f>IF('Town Data'!G174&gt;9,'Town Data'!F174,"*")</f>
        <v>*</v>
      </c>
      <c r="F178" s="53">
        <f>IF('Town Data'!I174&gt;9,'Town Data'!H174,"*")</f>
        <v>72817687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  <v>-0.15987509641716574</v>
      </c>
      <c r="J178" s="22">
        <f t="shared" si="10"/>
      </c>
      <c r="K178" s="22">
        <f t="shared" si="11"/>
      </c>
    </row>
    <row r="179" spans="2:11" ht="15">
      <c r="B179" s="27" t="str">
        <f>'Town Data'!A175</f>
        <v>SUDBURY</v>
      </c>
      <c r="C179" s="52">
        <f>IF('Town Data'!C175&gt;9,'Town Data'!B175,"*")</f>
        <v>278318.73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>
        <f>IF('Town Data'!I175&gt;9,'Town Data'!H175,"*")</f>
        <v>175124</v>
      </c>
      <c r="G179" s="53">
        <f>IF('Town Data'!K175&gt;9,'Town Data'!J175,"*")</f>
        <v>101149</v>
      </c>
      <c r="H179" s="54" t="str">
        <f>IF('Town Data'!M175&gt;9,'Town Data'!L175,"*")</f>
        <v>*</v>
      </c>
      <c r="I179" s="22">
        <f t="shared" si="9"/>
        <v>0.5892666339279595</v>
      </c>
      <c r="J179" s="22">
        <f t="shared" si="10"/>
      </c>
      <c r="K179" s="22">
        <f t="shared" si="11"/>
      </c>
    </row>
    <row r="180" spans="2:11" ht="15">
      <c r="B180" s="27" t="str">
        <f>'Town Data'!A176</f>
        <v>SUNDERLAND</v>
      </c>
      <c r="C180" s="52">
        <f>IF('Town Data'!C176&gt;9,'Town Data'!B176,"*")</f>
        <v>4823045.04</v>
      </c>
      <c r="D180" s="53">
        <f>IF('Town Data'!E176&gt;9,'Town Data'!D176,"*")</f>
        <v>365967.09</v>
      </c>
      <c r="E180" s="54" t="str">
        <f>IF('Town Data'!G176&gt;9,'Town Data'!F176,"*")</f>
        <v>*</v>
      </c>
      <c r="F180" s="53">
        <f>IF('Town Data'!I176&gt;9,'Town Data'!H176,"*")</f>
        <v>6463211.45</v>
      </c>
      <c r="G180" s="53">
        <f>IF('Town Data'!K176&gt;9,'Town Data'!J176,"*")</f>
        <v>450505.82</v>
      </c>
      <c r="H180" s="54" t="str">
        <f>IF('Town Data'!M176&gt;9,'Town Data'!L176,"*")</f>
        <v>*</v>
      </c>
      <c r="I180" s="22">
        <f t="shared" si="9"/>
        <v>-0.25376957301930764</v>
      </c>
      <c r="J180" s="22">
        <f t="shared" si="10"/>
        <v>-0.1876529142287218</v>
      </c>
      <c r="K180" s="22">
        <f t="shared" si="11"/>
      </c>
    </row>
    <row r="181" spans="2:11" ht="15">
      <c r="B181" s="27" t="str">
        <f>'Town Data'!A177</f>
        <v>SUTTON</v>
      </c>
      <c r="C181" s="52">
        <f>IF('Town Data'!C177&gt;9,'Town Data'!B177,"*")</f>
        <v>378658.37</v>
      </c>
      <c r="D181" s="53">
        <f>IF('Town Data'!E177&gt;9,'Town Data'!D177,"*")</f>
        <v>244491.43</v>
      </c>
      <c r="E181" s="54" t="str">
        <f>IF('Town Data'!G177&gt;9,'Town Data'!F177,"*")</f>
        <v>*</v>
      </c>
      <c r="F181" s="53">
        <f>IF('Town Data'!I177&gt;9,'Town Data'!H177,"*")</f>
        <v>526275.5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  <v>-0.2804940188171405</v>
      </c>
      <c r="J181" s="22">
        <f t="shared" si="10"/>
      </c>
      <c r="K181" s="22">
        <f t="shared" si="11"/>
      </c>
    </row>
    <row r="182" spans="2:11" ht="15">
      <c r="B182" s="27" t="str">
        <f>'Town Data'!A178</f>
        <v>SWANTON</v>
      </c>
      <c r="C182" s="52">
        <f>IF('Town Data'!C178&gt;9,'Town Data'!B178,"*")</f>
        <v>205566269.8</v>
      </c>
      <c r="D182" s="53">
        <f>IF('Town Data'!E178&gt;9,'Town Data'!D178,"*")</f>
        <v>33761423.36</v>
      </c>
      <c r="E182" s="54">
        <f>IF('Town Data'!G178&gt;9,'Town Data'!F178,"*")</f>
        <v>667686.1666656</v>
      </c>
      <c r="F182" s="53">
        <f>IF('Town Data'!I178&gt;9,'Town Data'!H178,"*")</f>
        <v>225468482.61</v>
      </c>
      <c r="G182" s="53">
        <f>IF('Town Data'!K178&gt;9,'Town Data'!J178,"*")</f>
        <v>30589223.15</v>
      </c>
      <c r="H182" s="54">
        <f>IF('Town Data'!M178&gt;9,'Town Data'!L178,"*")</f>
        <v>720170.999999</v>
      </c>
      <c r="I182" s="22">
        <f t="shared" si="9"/>
        <v>-0.08827048720785287</v>
      </c>
      <c r="J182" s="22">
        <f t="shared" si="10"/>
        <v>0.10370319620228738</v>
      </c>
      <c r="K182" s="22">
        <f t="shared" si="11"/>
        <v>-0.07287829325739698</v>
      </c>
    </row>
    <row r="183" spans="2:11" ht="15">
      <c r="B183" s="27" t="str">
        <f>'Town Data'!A179</f>
        <v>THETFORD</v>
      </c>
      <c r="C183" s="52">
        <f>IF('Town Data'!C179&gt;9,'Town Data'!B179,"*")</f>
        <v>17380351.65</v>
      </c>
      <c r="D183" s="53">
        <f>IF('Town Data'!E179&gt;9,'Town Data'!D179,"*")</f>
        <v>6158272.99</v>
      </c>
      <c r="E183" s="54">
        <f>IF('Town Data'!G179&gt;9,'Town Data'!F179,"*")</f>
        <v>216778.4999986</v>
      </c>
      <c r="F183" s="53">
        <f>IF('Town Data'!I179&gt;9,'Town Data'!H179,"*")</f>
        <v>38623668.76</v>
      </c>
      <c r="G183" s="53">
        <f>IF('Town Data'!K179&gt;9,'Town Data'!J179,"*")</f>
        <v>5909529.09</v>
      </c>
      <c r="H183" s="54">
        <f>IF('Town Data'!M179&gt;9,'Town Data'!L179,"*")</f>
        <v>319620.6666658</v>
      </c>
      <c r="I183" s="22">
        <f t="shared" si="9"/>
        <v>-0.5500077489272669</v>
      </c>
      <c r="J183" s="22">
        <f t="shared" si="10"/>
        <v>0.042092000261225615</v>
      </c>
      <c r="K183" s="22">
        <f t="shared" si="11"/>
        <v>-0.3217631942891016</v>
      </c>
    </row>
    <row r="184" spans="2:11" ht="15">
      <c r="B184" s="27" t="str">
        <f>'Town Data'!A180</f>
        <v>TOPSHAM</v>
      </c>
      <c r="C184" s="52">
        <f>IF('Town Data'!C180&gt;9,'Town Data'!B180,"*")</f>
        <v>5529330.27</v>
      </c>
      <c r="D184" s="53">
        <f>IF('Town Data'!E180&gt;9,'Town Data'!D180,"*")</f>
        <v>697129.42</v>
      </c>
      <c r="E184" s="54" t="str">
        <f>IF('Town Data'!G180&gt;9,'Town Data'!F180,"*")</f>
        <v>*</v>
      </c>
      <c r="F184" s="53">
        <f>IF('Town Data'!I180&gt;9,'Town Data'!H180,"*")</f>
        <v>5597714.24</v>
      </c>
      <c r="G184" s="53">
        <f>IF('Town Data'!K180&gt;9,'Town Data'!J180,"*")</f>
        <v>604119.58</v>
      </c>
      <c r="H184" s="54" t="str">
        <f>IF('Town Data'!M180&gt;9,'Town Data'!L180,"*")</f>
        <v>*</v>
      </c>
      <c r="I184" s="22">
        <f t="shared" si="9"/>
        <v>-0.012216409603645768</v>
      </c>
      <c r="J184" s="22">
        <f t="shared" si="10"/>
        <v>0.1539593204378512</v>
      </c>
      <c r="K184" s="22">
        <f t="shared" si="11"/>
      </c>
    </row>
    <row r="185" spans="2:11" ht="15">
      <c r="B185" s="27" t="str">
        <f>'Town Data'!A181</f>
        <v>TOWNSHEND</v>
      </c>
      <c r="C185" s="52">
        <f>IF('Town Data'!C181&gt;9,'Town Data'!B181,"*")</f>
        <v>17289441.77</v>
      </c>
      <c r="D185" s="53">
        <f>IF('Town Data'!E181&gt;9,'Town Data'!D181,"*")</f>
        <v>3063015.09</v>
      </c>
      <c r="E185" s="54">
        <f>IF('Town Data'!G181&gt;9,'Town Data'!F181,"*")</f>
        <v>29592.9999997</v>
      </c>
      <c r="F185" s="53">
        <f>IF('Town Data'!I181&gt;9,'Town Data'!H181,"*")</f>
        <v>16502085.49</v>
      </c>
      <c r="G185" s="53">
        <f>IF('Town Data'!K181&gt;9,'Town Data'!J181,"*")</f>
        <v>2725218.22</v>
      </c>
      <c r="H185" s="54" t="str">
        <f>IF('Town Data'!M181&gt;9,'Town Data'!L181,"*")</f>
        <v>*</v>
      </c>
      <c r="I185" s="22">
        <f t="shared" si="9"/>
        <v>0.047712531878296514</v>
      </c>
      <c r="J185" s="22">
        <f t="shared" si="10"/>
        <v>0.12395222794305244</v>
      </c>
      <c r="K185" s="22">
        <f t="shared" si="11"/>
      </c>
    </row>
    <row r="186" spans="2:11" ht="15">
      <c r="B186" s="27" t="str">
        <f>'Town Data'!A182</f>
        <v>TROY</v>
      </c>
      <c r="C186" s="52">
        <f>IF('Town Data'!C182&gt;9,'Town Data'!B182,"*")</f>
        <v>20091880.08</v>
      </c>
      <c r="D186" s="53">
        <f>IF('Town Data'!E182&gt;9,'Town Data'!D182,"*")</f>
        <v>3636658.15</v>
      </c>
      <c r="E186" s="54">
        <f>IF('Town Data'!G182&gt;9,'Town Data'!F182,"*")</f>
        <v>428901.1666659</v>
      </c>
      <c r="F186" s="53">
        <f>IF('Town Data'!I182&gt;9,'Town Data'!H182,"*")</f>
        <v>24946450.19</v>
      </c>
      <c r="G186" s="53">
        <f>IF('Town Data'!K182&gt;9,'Town Data'!J182,"*")</f>
        <v>3289877.19</v>
      </c>
      <c r="H186" s="54">
        <f>IF('Town Data'!M182&gt;9,'Town Data'!L182,"*")</f>
        <v>146967.1666661</v>
      </c>
      <c r="I186" s="22">
        <f t="shared" si="9"/>
        <v>-0.19459963533994104</v>
      </c>
      <c r="J186" s="22">
        <f t="shared" si="10"/>
        <v>0.10540848182846606</v>
      </c>
      <c r="K186" s="22">
        <f t="shared" si="11"/>
        <v>1.9183468416475362</v>
      </c>
    </row>
    <row r="187" spans="2:11" ht="15">
      <c r="B187" s="27" t="str">
        <f>'Town Data'!A183</f>
        <v>TUNBRIDGE</v>
      </c>
      <c r="C187" s="52">
        <f>IF('Town Data'!C183&gt;9,'Town Data'!B183,"*")</f>
        <v>3130411.65</v>
      </c>
      <c r="D187" s="53">
        <f>IF('Town Data'!E183&gt;9,'Town Data'!D183,"*")</f>
        <v>1370149.86</v>
      </c>
      <c r="E187" s="54">
        <f>IF('Town Data'!G183&gt;9,'Town Data'!F183,"*")</f>
        <v>306308.1666662</v>
      </c>
      <c r="F187" s="53">
        <f>IF('Town Data'!I183&gt;9,'Town Data'!H183,"*")</f>
        <v>2749035</v>
      </c>
      <c r="G187" s="53">
        <f>IF('Town Data'!K183&gt;9,'Town Data'!J183,"*")</f>
        <v>1258091</v>
      </c>
      <c r="H187" s="54" t="str">
        <f>IF('Town Data'!M183&gt;9,'Town Data'!L183,"*")</f>
        <v>*</v>
      </c>
      <c r="I187" s="22">
        <f t="shared" si="9"/>
        <v>0.13873110018606527</v>
      </c>
      <c r="J187" s="22">
        <f t="shared" si="10"/>
        <v>0.0890705521301719</v>
      </c>
      <c r="K187" s="22">
        <f t="shared" si="11"/>
      </c>
    </row>
    <row r="188" spans="2:11" ht="15">
      <c r="B188" s="27" t="str">
        <f>'Town Data'!A184</f>
        <v>UNDERHILL</v>
      </c>
      <c r="C188" s="52">
        <f>IF('Town Data'!C184&gt;9,'Town Data'!B184,"*")</f>
        <v>26638215.91</v>
      </c>
      <c r="D188" s="53">
        <f>IF('Town Data'!E184&gt;9,'Town Data'!D184,"*")</f>
        <v>3472872.92</v>
      </c>
      <c r="E188" s="54">
        <f>IF('Town Data'!G184&gt;9,'Town Data'!F184,"*")</f>
        <v>31133.1666662</v>
      </c>
      <c r="F188" s="53">
        <f>IF('Town Data'!I184&gt;9,'Town Data'!H184,"*")</f>
        <v>29527093.43</v>
      </c>
      <c r="G188" s="53">
        <f>IF('Town Data'!K184&gt;9,'Town Data'!J184,"*")</f>
        <v>3359086.27</v>
      </c>
      <c r="H188" s="54">
        <f>IF('Town Data'!M184&gt;9,'Town Data'!L184,"*")</f>
        <v>29708.4999997</v>
      </c>
      <c r="I188" s="22">
        <f t="shared" si="9"/>
        <v>-0.09783819483785877</v>
      </c>
      <c r="J188" s="22">
        <f t="shared" si="10"/>
        <v>0.033874286295123915</v>
      </c>
      <c r="K188" s="22">
        <f t="shared" si="11"/>
        <v>0.04795485017804278</v>
      </c>
    </row>
    <row r="189" spans="2:11" ht="15">
      <c r="B189" s="27" t="str">
        <f>'Town Data'!A185</f>
        <v>VERGENNES</v>
      </c>
      <c r="C189" s="52">
        <f>IF('Town Data'!C185&gt;9,'Town Data'!B185,"*")</f>
        <v>185073483.69</v>
      </c>
      <c r="D189" s="53">
        <f>IF('Town Data'!E185&gt;9,'Town Data'!D185,"*")</f>
        <v>18276788.65</v>
      </c>
      <c r="E189" s="54">
        <f>IF('Town Data'!G185&gt;9,'Town Data'!F185,"*")</f>
        <v>3414640.6666647</v>
      </c>
      <c r="F189" s="53">
        <f>IF('Town Data'!I185&gt;9,'Town Data'!H185,"*")</f>
        <v>198630405.42</v>
      </c>
      <c r="G189" s="53">
        <f>IF('Town Data'!K185&gt;9,'Town Data'!J185,"*")</f>
        <v>16964354.45</v>
      </c>
      <c r="H189" s="54">
        <f>IF('Town Data'!M185&gt;9,'Town Data'!L185,"*")</f>
        <v>3170242.6666654</v>
      </c>
      <c r="I189" s="22">
        <f t="shared" si="9"/>
        <v>-0.06825199647221256</v>
      </c>
      <c r="J189" s="22">
        <f t="shared" si="10"/>
        <v>0.07736422885222133</v>
      </c>
      <c r="K189" s="22">
        <f t="shared" si="11"/>
        <v>0.07709125947016814</v>
      </c>
    </row>
    <row r="190" spans="2:11" ht="15">
      <c r="B190" s="27" t="str">
        <f>'Town Data'!A186</f>
        <v>VERNON</v>
      </c>
      <c r="C190" s="52">
        <f>IF('Town Data'!C186&gt;9,'Town Data'!B186,"*")</f>
        <v>23568464.28</v>
      </c>
      <c r="D190" s="53">
        <f>IF('Town Data'!E186&gt;9,'Town Data'!D186,"*")</f>
        <v>3047292.91</v>
      </c>
      <c r="E190" s="54">
        <f>IF('Town Data'!G186&gt;9,'Town Data'!F186,"*")</f>
        <v>253912.3333329</v>
      </c>
      <c r="F190" s="53">
        <f>IF('Town Data'!I186&gt;9,'Town Data'!H186,"*")</f>
        <v>21760374.5</v>
      </c>
      <c r="G190" s="53">
        <f>IF('Town Data'!K186&gt;9,'Town Data'!J186,"*")</f>
        <v>2911222.5</v>
      </c>
      <c r="H190" s="54" t="str">
        <f>IF('Town Data'!M186&gt;9,'Town Data'!L186,"*")</f>
        <v>*</v>
      </c>
      <c r="I190" s="22">
        <f t="shared" si="9"/>
        <v>0.08309093117859719</v>
      </c>
      <c r="J190" s="22">
        <f t="shared" si="10"/>
        <v>0.04673995546544455</v>
      </c>
      <c r="K190" s="22">
        <f t="shared" si="11"/>
      </c>
    </row>
    <row r="191" spans="2:11" ht="15">
      <c r="B191" s="27" t="str">
        <f>'Town Data'!A187</f>
        <v>VERSHIRE</v>
      </c>
      <c r="C191" s="52">
        <f>IF('Town Data'!C187&gt;9,'Town Data'!B187,"*")</f>
        <v>835783.62</v>
      </c>
      <c r="D191" s="53">
        <f>IF('Town Data'!E187&gt;9,'Town Data'!D187,"*")</f>
        <v>158902.89</v>
      </c>
      <c r="E191" s="54" t="str">
        <f>IF('Town Data'!G187&gt;9,'Town Data'!F187,"*")</f>
        <v>*</v>
      </c>
      <c r="F191" s="53">
        <f>IF('Town Data'!I187&gt;9,'Town Data'!H187,"*")</f>
        <v>1390671.45</v>
      </c>
      <c r="G191" s="53">
        <f>IF('Town Data'!K187&gt;9,'Town Data'!J187,"*")</f>
        <v>236781.3</v>
      </c>
      <c r="H191" s="54" t="str">
        <f>IF('Town Data'!M187&gt;9,'Town Data'!L187,"*")</f>
        <v>*</v>
      </c>
      <c r="I191" s="22">
        <f t="shared" si="9"/>
        <v>-0.3990071342875414</v>
      </c>
      <c r="J191" s="22">
        <f t="shared" si="10"/>
        <v>-0.3289043940547669</v>
      </c>
      <c r="K191" s="22">
        <f t="shared" si="11"/>
      </c>
    </row>
    <row r="192" spans="2:11" ht="15">
      <c r="B192" s="27" t="str">
        <f>'Town Data'!A188</f>
        <v>WAITSFIELD</v>
      </c>
      <c r="C192" s="52">
        <f>IF('Town Data'!C188&gt;9,'Town Data'!B188,"*")</f>
        <v>123198917.24</v>
      </c>
      <c r="D192" s="53">
        <f>IF('Town Data'!E188&gt;9,'Town Data'!D188,"*")</f>
        <v>44361372.04</v>
      </c>
      <c r="E192" s="54">
        <f>IF('Town Data'!G188&gt;9,'Town Data'!F188,"*")</f>
        <v>820453.9999988</v>
      </c>
      <c r="F192" s="53">
        <f>IF('Town Data'!I188&gt;9,'Town Data'!H188,"*")</f>
        <v>134577366.1</v>
      </c>
      <c r="G192" s="53">
        <f>IF('Town Data'!K188&gt;9,'Town Data'!J188,"*")</f>
        <v>44066261.01</v>
      </c>
      <c r="H192" s="54">
        <f>IF('Town Data'!M188&gt;9,'Town Data'!L188,"*")</f>
        <v>1229853.6666655</v>
      </c>
      <c r="I192" s="22">
        <f t="shared" si="9"/>
        <v>-0.08454949884771151</v>
      </c>
      <c r="J192" s="22">
        <f t="shared" si="10"/>
        <v>0.006696983661332904</v>
      </c>
      <c r="K192" s="22">
        <f t="shared" si="11"/>
        <v>-0.332884860827959</v>
      </c>
    </row>
    <row r="193" spans="2:11" ht="15">
      <c r="B193" s="27" t="str">
        <f>'Town Data'!A189</f>
        <v>WALDEN</v>
      </c>
      <c r="C193" s="52">
        <f>IF('Town Data'!C189&gt;9,'Town Data'!B189,"*")</f>
        <v>174476.91</v>
      </c>
      <c r="D193" s="53">
        <f>IF('Town Data'!E189&gt;9,'Town Data'!D189,"*")</f>
        <v>66113.65</v>
      </c>
      <c r="E193" s="54" t="str">
        <f>IF('Town Data'!G189&gt;9,'Town Data'!F189,"*")</f>
        <v>*</v>
      </c>
      <c r="F193" s="53">
        <f>IF('Town Data'!I189&gt;9,'Town Data'!H189,"*")</f>
        <v>230106.84</v>
      </c>
      <c r="G193" s="53">
        <f>IF('Town Data'!K189&gt;9,'Town Data'!J189,"*")</f>
        <v>94270.09</v>
      </c>
      <c r="H193" s="54" t="str">
        <f>IF('Town Data'!M189&gt;9,'Town Data'!L189,"*")</f>
        <v>*</v>
      </c>
      <c r="I193" s="22">
        <f t="shared" si="9"/>
        <v>-0.24175695950628845</v>
      </c>
      <c r="J193" s="22">
        <f t="shared" si="10"/>
        <v>-0.2986784037227503</v>
      </c>
      <c r="K193" s="22">
        <f t="shared" si="11"/>
      </c>
    </row>
    <row r="194" spans="2:11" ht="15">
      <c r="B194" s="27" t="str">
        <f>'Town Data'!A190</f>
        <v>WALLINGFORD</v>
      </c>
      <c r="C194" s="52">
        <f>IF('Town Data'!C190&gt;9,'Town Data'!B190,"*")</f>
        <v>8819650.27</v>
      </c>
      <c r="D194" s="53">
        <f>IF('Town Data'!E190&gt;9,'Town Data'!D190,"*")</f>
        <v>2384980.71</v>
      </c>
      <c r="E194" s="54">
        <f>IF('Town Data'!G190&gt;9,'Town Data'!F190,"*")</f>
        <v>44547.333333</v>
      </c>
      <c r="F194" s="53">
        <f>IF('Town Data'!I190&gt;9,'Town Data'!H190,"*")</f>
        <v>11927655.56</v>
      </c>
      <c r="G194" s="53">
        <f>IF('Town Data'!K190&gt;9,'Town Data'!J190,"*")</f>
        <v>2401062.66</v>
      </c>
      <c r="H194" s="54" t="str">
        <f>IF('Town Data'!M190&gt;9,'Town Data'!L190,"*")</f>
        <v>*</v>
      </c>
      <c r="I194" s="22">
        <f t="shared" si="9"/>
        <v>-0.26057134818872996</v>
      </c>
      <c r="J194" s="22">
        <f t="shared" si="10"/>
        <v>-0.006697846860856262</v>
      </c>
      <c r="K194" s="22">
        <f t="shared" si="11"/>
      </c>
    </row>
    <row r="195" spans="2:11" ht="15">
      <c r="B195" s="27" t="str">
        <f>'Town Data'!A191</f>
        <v>WARDSBORO</v>
      </c>
      <c r="C195" s="52">
        <f>IF('Town Data'!C191&gt;9,'Town Data'!B191,"*")</f>
        <v>4358113.18</v>
      </c>
      <c r="D195" s="53">
        <f>IF('Town Data'!E191&gt;9,'Town Data'!D191,"*")</f>
        <v>1050315.86</v>
      </c>
      <c r="E195" s="54" t="str">
        <f>IF('Town Data'!G191&gt;9,'Town Data'!F191,"*")</f>
        <v>*</v>
      </c>
      <c r="F195" s="53">
        <f>IF('Town Data'!I191&gt;9,'Town Data'!H191,"*")</f>
        <v>3833016.87</v>
      </c>
      <c r="G195" s="53">
        <f>IF('Town Data'!K191&gt;9,'Town Data'!J191,"*")</f>
        <v>1097891.87</v>
      </c>
      <c r="H195" s="54" t="str">
        <f>IF('Town Data'!M191&gt;9,'Town Data'!L191,"*")</f>
        <v>*</v>
      </c>
      <c r="I195" s="22">
        <f t="shared" si="9"/>
        <v>0.13699295562975167</v>
      </c>
      <c r="J195" s="22">
        <f t="shared" si="10"/>
        <v>-0.0433339669415714</v>
      </c>
      <c r="K195" s="22">
        <f t="shared" si="11"/>
      </c>
    </row>
    <row r="196" spans="2:11" ht="15">
      <c r="B196" s="27" t="str">
        <f>'Town Data'!A192</f>
        <v>WARREN</v>
      </c>
      <c r="C196" s="52">
        <f>IF('Town Data'!C192&gt;9,'Town Data'!B192,"*")</f>
        <v>38362705.95</v>
      </c>
      <c r="D196" s="53">
        <f>IF('Town Data'!E192&gt;9,'Town Data'!D192,"*")</f>
        <v>18930920.77</v>
      </c>
      <c r="E196" s="54">
        <f>IF('Town Data'!G192&gt;9,'Town Data'!F192,"*")</f>
        <v>438503.8333323</v>
      </c>
      <c r="F196" s="53">
        <f>IF('Town Data'!I192&gt;9,'Town Data'!H192,"*")</f>
        <v>32884205.33</v>
      </c>
      <c r="G196" s="53">
        <f>IF('Town Data'!K192&gt;9,'Town Data'!J192,"*")</f>
        <v>21123303.24</v>
      </c>
      <c r="H196" s="54">
        <f>IF('Town Data'!M192&gt;9,'Town Data'!L192,"*")</f>
        <v>606847.6666661</v>
      </c>
      <c r="I196" s="22">
        <f t="shared" si="9"/>
        <v>0.16659975708769864</v>
      </c>
      <c r="J196" s="22">
        <f t="shared" si="10"/>
        <v>-0.10378975509135374</v>
      </c>
      <c r="K196" s="22">
        <f t="shared" si="11"/>
        <v>-0.2774070703091724</v>
      </c>
    </row>
    <row r="197" spans="2:11" ht="15">
      <c r="B197" s="27" t="str">
        <f>'Town Data'!A193</f>
        <v>WASHINGTON</v>
      </c>
      <c r="C197" s="52">
        <f>IF('Town Data'!C193&gt;9,'Town Data'!B193,"*")</f>
        <v>1664709.09</v>
      </c>
      <c r="D197" s="53">
        <f>IF('Town Data'!E193&gt;9,'Town Data'!D193,"*")</f>
        <v>776145.26</v>
      </c>
      <c r="E197" s="54" t="str">
        <f>IF('Town Data'!G193&gt;9,'Town Data'!F193,"*")</f>
        <v>*</v>
      </c>
      <c r="F197" s="53">
        <f>IF('Town Data'!I193&gt;9,'Town Data'!H193,"*")</f>
        <v>1928640.57</v>
      </c>
      <c r="G197" s="53">
        <f>IF('Town Data'!K193&gt;9,'Town Data'!J193,"*")</f>
        <v>760468.35</v>
      </c>
      <c r="H197" s="54" t="str">
        <f>IF('Town Data'!M193&gt;9,'Town Data'!L193,"*")</f>
        <v>*</v>
      </c>
      <c r="I197" s="22">
        <f t="shared" si="9"/>
        <v>-0.13684845383087632</v>
      </c>
      <c r="J197" s="22">
        <f t="shared" si="10"/>
        <v>0.02061480928167495</v>
      </c>
      <c r="K197" s="22">
        <f t="shared" si="11"/>
      </c>
    </row>
    <row r="198" spans="2:11" ht="15">
      <c r="B198" s="27" t="str">
        <f>'Town Data'!A194</f>
        <v>WATERBURY</v>
      </c>
      <c r="C198" s="52">
        <f>IF('Town Data'!C194&gt;9,'Town Data'!B194,"*")</f>
        <v>129220577.87</v>
      </c>
      <c r="D198" s="53">
        <f>IF('Town Data'!E194&gt;9,'Town Data'!D194,"*")</f>
        <v>37854308.3</v>
      </c>
      <c r="E198" s="54">
        <f>IF('Town Data'!G194&gt;9,'Town Data'!F194,"*")</f>
        <v>4419276.3333312</v>
      </c>
      <c r="F198" s="53">
        <f>IF('Town Data'!I194&gt;9,'Town Data'!H194,"*")</f>
        <v>194583998.13</v>
      </c>
      <c r="G198" s="53">
        <f>IF('Town Data'!K194&gt;9,'Town Data'!J194,"*")</f>
        <v>34076662.42</v>
      </c>
      <c r="H198" s="54">
        <f>IF('Town Data'!M194&gt;9,'Town Data'!L194,"*")</f>
        <v>9194050.666665</v>
      </c>
      <c r="I198" s="22">
        <f t="shared" si="9"/>
        <v>-0.335913645973762</v>
      </c>
      <c r="J198" s="22">
        <f t="shared" si="10"/>
        <v>0.11085727332800203</v>
      </c>
      <c r="K198" s="22">
        <f t="shared" si="11"/>
        <v>-0.5193330455145051</v>
      </c>
    </row>
    <row r="199" spans="2:11" ht="15">
      <c r="B199" s="27" t="str">
        <f>'Town Data'!A195</f>
        <v>WATERFORD</v>
      </c>
      <c r="C199" s="52">
        <f>IF('Town Data'!C195&gt;9,'Town Data'!B195,"*")</f>
        <v>6021411.38</v>
      </c>
      <c r="D199" s="53">
        <f>IF('Town Data'!E195&gt;9,'Town Data'!D195,"*")</f>
        <v>1910946.73</v>
      </c>
      <c r="E199" s="54">
        <f>IF('Town Data'!G195&gt;9,'Town Data'!F195,"*")</f>
        <v>66242.3333328</v>
      </c>
      <c r="F199" s="53">
        <f>IF('Town Data'!I195&gt;9,'Town Data'!H195,"*")</f>
        <v>5935477.9</v>
      </c>
      <c r="G199" s="53">
        <f>IF('Town Data'!K195&gt;9,'Town Data'!J195,"*")</f>
        <v>1790594.13</v>
      </c>
      <c r="H199" s="54" t="str">
        <f>IF('Town Data'!M195&gt;9,'Town Data'!L195,"*")</f>
        <v>*</v>
      </c>
      <c r="I199" s="22">
        <f t="shared" si="9"/>
        <v>0.014477937825360197</v>
      </c>
      <c r="J199" s="22">
        <f t="shared" si="10"/>
        <v>0.06721378004294033</v>
      </c>
      <c r="K199" s="22">
        <f t="shared" si="11"/>
      </c>
    </row>
    <row r="200" spans="2:11" ht="15">
      <c r="B200" s="27" t="str">
        <f>'Town Data'!A196</f>
        <v>WATERVILLE</v>
      </c>
      <c r="C200" s="52">
        <f>IF('Town Data'!C196&gt;9,'Town Data'!B196,"*")</f>
        <v>823533.77</v>
      </c>
      <c r="D200" s="53">
        <f>IF('Town Data'!E196&gt;9,'Town Data'!D196,"*")</f>
        <v>378284.47</v>
      </c>
      <c r="E200" s="54" t="str">
        <f>IF('Town Data'!G196&gt;9,'Town Data'!F196,"*")</f>
        <v>*</v>
      </c>
      <c r="F200" s="53">
        <f>IF('Town Data'!I196&gt;9,'Town Data'!H196,"*")</f>
        <v>832624.19</v>
      </c>
      <c r="G200" s="53">
        <f>IF('Town Data'!K196&gt;9,'Town Data'!J196,"*")</f>
        <v>352393</v>
      </c>
      <c r="H200" s="54" t="str">
        <f>IF('Town Data'!M196&gt;9,'Town Data'!L196,"*")</f>
        <v>*</v>
      </c>
      <c r="I200" s="22">
        <f t="shared" si="9"/>
        <v>-0.010917794737623375</v>
      </c>
      <c r="J200" s="22">
        <f t="shared" si="10"/>
        <v>0.07347328125133011</v>
      </c>
      <c r="K200" s="22">
        <f t="shared" si="11"/>
      </c>
    </row>
    <row r="201" spans="2:11" ht="15">
      <c r="B201" s="27" t="str">
        <f>'Town Data'!A197</f>
        <v>WEATHERSFIELD</v>
      </c>
      <c r="C201" s="52">
        <f>IF('Town Data'!C197&gt;9,'Town Data'!B197,"*")</f>
        <v>20677705.48</v>
      </c>
      <c r="D201" s="53">
        <f>IF('Town Data'!E197&gt;9,'Town Data'!D197,"*")</f>
        <v>4920142.04</v>
      </c>
      <c r="E201" s="54">
        <f>IF('Town Data'!G197&gt;9,'Town Data'!F197,"*")</f>
        <v>676825.4999991</v>
      </c>
      <c r="F201" s="53">
        <f>IF('Town Data'!I197&gt;9,'Town Data'!H197,"*")</f>
        <v>22380887.28</v>
      </c>
      <c r="G201" s="53">
        <f>IF('Town Data'!K197&gt;9,'Town Data'!J197,"*")</f>
        <v>4243292.75</v>
      </c>
      <c r="H201" s="54">
        <f>IF('Town Data'!M197&gt;9,'Town Data'!L197,"*")</f>
        <v>558718.8333327</v>
      </c>
      <c r="I201" s="22">
        <f t="shared" si="9"/>
        <v>-0.07609983369703119</v>
      </c>
      <c r="J201" s="22">
        <f t="shared" si="10"/>
        <v>0.15951039201808548</v>
      </c>
      <c r="K201" s="22">
        <f t="shared" si="11"/>
        <v>0.21138837572720792</v>
      </c>
    </row>
    <row r="202" spans="2:11" ht="15">
      <c r="B202" s="27" t="str">
        <f>'Town Data'!A198</f>
        <v>WELLS</v>
      </c>
      <c r="C202" s="52">
        <f>IF('Town Data'!C198&gt;9,'Town Data'!B198,"*")</f>
        <v>6163917.56</v>
      </c>
      <c r="D202" s="53">
        <f>IF('Town Data'!E198&gt;9,'Town Data'!D198,"*")</f>
        <v>2463240.72</v>
      </c>
      <c r="E202" s="54" t="str">
        <f>IF('Town Data'!G198&gt;9,'Town Data'!F198,"*")</f>
        <v>*</v>
      </c>
      <c r="F202" s="53">
        <f>IF('Town Data'!I198&gt;9,'Town Data'!H198,"*")</f>
        <v>7619013.87</v>
      </c>
      <c r="G202" s="53">
        <f>IF('Town Data'!K198&gt;9,'Town Data'!J198,"*")</f>
        <v>2983460</v>
      </c>
      <c r="H202" s="54" t="str">
        <f>IF('Town Data'!M198&gt;9,'Town Data'!L198,"*")</f>
        <v>*</v>
      </c>
      <c r="I202" s="22">
        <f t="shared" si="9"/>
        <v>-0.1909822366552537</v>
      </c>
      <c r="J202" s="22">
        <f t="shared" si="10"/>
        <v>-0.17436777432913456</v>
      </c>
      <c r="K202" s="22">
        <f t="shared" si="11"/>
      </c>
    </row>
    <row r="203" spans="2:11" ht="15">
      <c r="B203" s="27" t="str">
        <f>'Town Data'!A199</f>
        <v>WEST FAIRLEE</v>
      </c>
      <c r="C203" s="52">
        <f>IF('Town Data'!C199&gt;9,'Town Data'!B199,"*")</f>
        <v>1293695.59</v>
      </c>
      <c r="D203" s="53">
        <f>IF('Town Data'!E199&gt;9,'Town Data'!D199,"*")</f>
        <v>490977.51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 t="str">
        <f>'Town Data'!A200</f>
        <v>WEST HAVEN</v>
      </c>
      <c r="C204" s="52">
        <f>IF('Town Data'!C200&gt;9,'Town Data'!B200,"*")</f>
        <v>1049027.24</v>
      </c>
      <c r="D204" s="53">
        <f>IF('Town Data'!E200&gt;9,'Town Data'!D200,"*")</f>
        <v>435051.17</v>
      </c>
      <c r="E204" s="54" t="str">
        <f>IF('Town Data'!G200&gt;9,'Town Data'!F200,"*")</f>
        <v>*</v>
      </c>
      <c r="F204" s="53">
        <f>IF('Town Data'!I200&gt;9,'Town Data'!H200,"*")</f>
        <v>965655</v>
      </c>
      <c r="G204" s="53">
        <f>IF('Town Data'!K200&gt;9,'Town Data'!J200,"*")</f>
        <v>359322</v>
      </c>
      <c r="H204" s="54" t="str">
        <f>IF('Town Data'!M200&gt;9,'Town Data'!L200,"*")</f>
        <v>*</v>
      </c>
      <c r="I204" s="22">
        <f t="shared" si="9"/>
        <v>0.08633750148862689</v>
      </c>
      <c r="J204" s="22">
        <f t="shared" si="10"/>
        <v>0.21075572884488003</v>
      </c>
      <c r="K204" s="22">
        <f t="shared" si="11"/>
      </c>
    </row>
    <row r="205" spans="2:11" ht="15">
      <c r="B205" s="27" t="str">
        <f>'Town Data'!A201</f>
        <v>WEST RUTLAND</v>
      </c>
      <c r="C205" s="52">
        <f>IF('Town Data'!C201&gt;9,'Town Data'!B201,"*")</f>
        <v>57535827.24</v>
      </c>
      <c r="D205" s="53">
        <f>IF('Town Data'!E201&gt;9,'Town Data'!D201,"*")</f>
        <v>9785032.1</v>
      </c>
      <c r="E205" s="54">
        <f>IF('Town Data'!G201&gt;9,'Town Data'!F201,"*")</f>
        <v>344164.9999993</v>
      </c>
      <c r="F205" s="53">
        <f>IF('Town Data'!I201&gt;9,'Town Data'!H201,"*")</f>
        <v>54246180.03</v>
      </c>
      <c r="G205" s="53">
        <f>IF('Town Data'!K201&gt;9,'Town Data'!J201,"*")</f>
        <v>8581432.89</v>
      </c>
      <c r="H205" s="54">
        <f>IF('Town Data'!M201&gt;9,'Town Data'!L201,"*")</f>
        <v>292630.6666662</v>
      </c>
      <c r="I205" s="22">
        <f t="shared" si="9"/>
        <v>0.06064292837174365</v>
      </c>
      <c r="J205" s="22">
        <f t="shared" si="10"/>
        <v>0.14025620492849872</v>
      </c>
      <c r="K205" s="22">
        <f t="shared" si="11"/>
        <v>0.17610708378655532</v>
      </c>
    </row>
    <row r="206" spans="2:11" ht="15">
      <c r="B206" s="27" t="str">
        <f>'Town Data'!A202</f>
        <v>WEST WINDSOR</v>
      </c>
      <c r="C206" s="52">
        <f>IF('Town Data'!C202&gt;9,'Town Data'!B202,"*")</f>
        <v>2123303.54</v>
      </c>
      <c r="D206" s="53">
        <f>IF('Town Data'!E202&gt;9,'Town Data'!D202,"*")</f>
        <v>395736.95</v>
      </c>
      <c r="E206" s="54">
        <f>IF('Town Data'!G202&gt;9,'Town Data'!F202,"*")</f>
        <v>382827.4999996</v>
      </c>
      <c r="F206" s="53">
        <f>IF('Town Data'!I202&gt;9,'Town Data'!H202,"*")</f>
        <v>2699169.75</v>
      </c>
      <c r="G206" s="53">
        <f>IF('Town Data'!K202&gt;9,'Town Data'!J202,"*")</f>
        <v>395616.75</v>
      </c>
      <c r="H206" s="54">
        <f>IF('Town Data'!M202&gt;9,'Town Data'!L202,"*")</f>
        <v>163465.8333329</v>
      </c>
      <c r="I206" s="22">
        <f t="shared" si="9"/>
        <v>-0.21334938641780493</v>
      </c>
      <c r="J206" s="22">
        <f t="shared" si="10"/>
        <v>0.00030382940054993034</v>
      </c>
      <c r="K206" s="22">
        <f t="shared" si="11"/>
        <v>1.3419419960375911</v>
      </c>
    </row>
    <row r="207" spans="2:11" ht="15">
      <c r="B207" s="27" t="str">
        <f>'Town Data'!A203</f>
        <v>WESTFIELD</v>
      </c>
      <c r="C207" s="52">
        <f>IF('Town Data'!C203&gt;9,'Town Data'!B203,"*")</f>
        <v>4996074.58</v>
      </c>
      <c r="D207" s="53">
        <f>IF('Town Data'!E203&gt;9,'Town Data'!D203,"*")</f>
        <v>1114176.73</v>
      </c>
      <c r="E207" s="54" t="str">
        <f>IF('Town Data'!G203&gt;9,'Town Data'!F203,"*")</f>
        <v>*</v>
      </c>
      <c r="F207" s="53">
        <f>IF('Town Data'!I203&gt;9,'Town Data'!H203,"*")</f>
        <v>4390585.75</v>
      </c>
      <c r="G207" s="53">
        <f>IF('Town Data'!K203&gt;9,'Town Data'!J203,"*")</f>
        <v>886929.16</v>
      </c>
      <c r="H207" s="54" t="str">
        <f>IF('Town Data'!M203&gt;9,'Town Data'!L203,"*")</f>
        <v>*</v>
      </c>
      <c r="I207" s="22">
        <f t="shared" si="9"/>
        <v>0.13790616206505021</v>
      </c>
      <c r="J207" s="22">
        <f t="shared" si="10"/>
        <v>0.2562183996746707</v>
      </c>
      <c r="K207" s="22">
        <f t="shared" si="11"/>
      </c>
    </row>
    <row r="208" spans="2:11" ht="15">
      <c r="B208" s="27" t="str">
        <f>'Town Data'!A204</f>
        <v>WESTFORD</v>
      </c>
      <c r="C208" s="52">
        <f>IF('Town Data'!C204&gt;9,'Town Data'!B204,"*")</f>
        <v>12637744.44</v>
      </c>
      <c r="D208" s="53">
        <f>IF('Town Data'!E204&gt;9,'Town Data'!D204,"*")</f>
        <v>797507.16</v>
      </c>
      <c r="E208" s="54" t="str">
        <f>IF('Town Data'!G204&gt;9,'Town Data'!F204,"*")</f>
        <v>*</v>
      </c>
      <c r="F208" s="53">
        <f>IF('Town Data'!I204&gt;9,'Town Data'!H204,"*")</f>
        <v>13597636.71</v>
      </c>
      <c r="G208" s="53">
        <f>IF('Town Data'!K204&gt;9,'Town Data'!J204,"*")</f>
        <v>731636.25</v>
      </c>
      <c r="H208" s="54" t="str">
        <f>IF('Town Data'!M204&gt;9,'Town Data'!L204,"*")</f>
        <v>*</v>
      </c>
      <c r="I208" s="22">
        <f t="shared" si="9"/>
        <v>-0.07059258093680908</v>
      </c>
      <c r="J208" s="22">
        <f t="shared" si="10"/>
        <v>0.09003232138921498</v>
      </c>
      <c r="K208" s="22">
        <f t="shared" si="11"/>
      </c>
    </row>
    <row r="209" spans="2:11" ht="15">
      <c r="B209" s="27" t="str">
        <f>'Town Data'!A205</f>
        <v>WESTMINSTER</v>
      </c>
      <c r="C209" s="52">
        <f>IF('Town Data'!C205&gt;9,'Town Data'!B205,"*")</f>
        <v>30796333.78</v>
      </c>
      <c r="D209" s="53">
        <f>IF('Town Data'!E205&gt;9,'Town Data'!D205,"*")</f>
        <v>5938701.96</v>
      </c>
      <c r="E209" s="54">
        <f>IF('Town Data'!G205&gt;9,'Town Data'!F205,"*")</f>
        <v>329528.3333326</v>
      </c>
      <c r="F209" s="53">
        <f>IF('Town Data'!I205&gt;9,'Town Data'!H205,"*")</f>
        <v>31266175.95</v>
      </c>
      <c r="G209" s="53">
        <f>IF('Town Data'!K205&gt;9,'Town Data'!J205,"*")</f>
        <v>5585740.56</v>
      </c>
      <c r="H209" s="54">
        <f>IF('Town Data'!M205&gt;9,'Town Data'!L205,"*")</f>
        <v>516863.3333324</v>
      </c>
      <c r="I209" s="22">
        <f t="shared" si="9"/>
        <v>-0.015027170919506005</v>
      </c>
      <c r="J209" s="22">
        <f t="shared" si="10"/>
        <v>0.06318972322624315</v>
      </c>
      <c r="K209" s="22">
        <f t="shared" si="11"/>
        <v>-0.362445907687019</v>
      </c>
    </row>
    <row r="210" spans="2:11" ht="15">
      <c r="B210" s="27" t="str">
        <f>'Town Data'!A206</f>
        <v>WESTON</v>
      </c>
      <c r="C210" s="52">
        <f>IF('Town Data'!C206&gt;9,'Town Data'!B206,"*")</f>
        <v>8953993.7</v>
      </c>
      <c r="D210" s="53">
        <f>IF('Town Data'!E206&gt;9,'Town Data'!D206,"*")</f>
        <v>4684664.97</v>
      </c>
      <c r="E210" s="54" t="str">
        <f>IF('Town Data'!G206&gt;9,'Town Data'!F206,"*")</f>
        <v>*</v>
      </c>
      <c r="F210" s="53">
        <f>IF('Town Data'!I206&gt;9,'Town Data'!H206,"*")</f>
        <v>8246846.66</v>
      </c>
      <c r="G210" s="53">
        <f>IF('Town Data'!K206&gt;9,'Town Data'!J206,"*")</f>
        <v>4145519</v>
      </c>
      <c r="H210" s="54" t="str">
        <f>IF('Town Data'!M206&gt;9,'Town Data'!L206,"*")</f>
        <v>*</v>
      </c>
      <c r="I210" s="22">
        <f t="shared" si="9"/>
        <v>0.0857475674223339</v>
      </c>
      <c r="J210" s="22">
        <f t="shared" si="10"/>
        <v>0.1300551197570195</v>
      </c>
      <c r="K210" s="22">
        <f t="shared" si="11"/>
      </c>
    </row>
    <row r="211" spans="2:11" ht="15">
      <c r="B211" s="27" t="str">
        <f>'Town Data'!A207</f>
        <v>WEYBRIDGE</v>
      </c>
      <c r="C211" s="52">
        <f>IF('Town Data'!C207&gt;9,'Town Data'!B207,"*")</f>
        <v>1809296</v>
      </c>
      <c r="D211" s="53">
        <f>IF('Town Data'!E207&gt;9,'Town Data'!D207,"*")</f>
        <v>319309.09</v>
      </c>
      <c r="E211" s="54" t="str">
        <f>IF('Town Data'!G207&gt;9,'Town Data'!F207,"*")</f>
        <v>*</v>
      </c>
      <c r="F211" s="53">
        <f>IF('Town Data'!I207&gt;9,'Town Data'!H207,"*")</f>
        <v>1756188</v>
      </c>
      <c r="G211" s="53">
        <f>IF('Town Data'!K207&gt;9,'Town Data'!J207,"*")</f>
        <v>329736</v>
      </c>
      <c r="H211" s="54" t="str">
        <f>IF('Town Data'!M207&gt;9,'Town Data'!L207,"*")</f>
        <v>*</v>
      </c>
      <c r="I211" s="22">
        <f t="shared" si="9"/>
        <v>0.030240498169899807</v>
      </c>
      <c r="J211" s="22">
        <f t="shared" si="10"/>
        <v>-0.03162199456534917</v>
      </c>
      <c r="K211" s="22">
        <f t="shared" si="11"/>
      </c>
    </row>
    <row r="212" spans="2:11" ht="15">
      <c r="B212" s="27" t="str">
        <f>'Town Data'!A208</f>
        <v>WHEELOCK</v>
      </c>
      <c r="C212" s="52">
        <f>IF('Town Data'!C208&gt;9,'Town Data'!B208,"*")</f>
        <v>1027876.19</v>
      </c>
      <c r="D212" s="53">
        <f>IF('Town Data'!E208&gt;9,'Town Data'!D208,"*")</f>
        <v>320636.74</v>
      </c>
      <c r="E212" s="54" t="str">
        <f>IF('Town Data'!G208&gt;9,'Town Data'!F208,"*")</f>
        <v>*</v>
      </c>
      <c r="F212" s="53">
        <f>IF('Town Data'!I208&gt;9,'Town Data'!H208,"*")</f>
        <v>1009263.75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  <v>0.01844160161305699</v>
      </c>
      <c r="J212" s="22">
        <f t="shared" si="10"/>
      </c>
      <c r="K212" s="22">
        <f t="shared" si="11"/>
      </c>
    </row>
    <row r="213" spans="2:11" ht="15">
      <c r="B213" s="27" t="str">
        <f>'Town Data'!A209</f>
        <v>WHITING</v>
      </c>
      <c r="C213" s="52">
        <f>IF('Town Data'!C209&gt;9,'Town Data'!B209,"*")</f>
        <v>17373143.27</v>
      </c>
      <c r="D213" s="53">
        <f>IF('Town Data'!E209&gt;9,'Town Data'!D209,"*")</f>
        <v>207940.56</v>
      </c>
      <c r="E213" s="54" t="str">
        <f>IF('Town Data'!G209&gt;9,'Town Data'!F209,"*")</f>
        <v>*</v>
      </c>
      <c r="F213" s="53">
        <f>IF('Town Data'!I209&gt;9,'Town Data'!H209,"*")</f>
        <v>11521788.42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  <v>0.5078512672427636</v>
      </c>
      <c r="J213" s="22">
        <f t="shared" si="10"/>
      </c>
      <c r="K213" s="22">
        <f t="shared" si="11"/>
      </c>
    </row>
    <row r="214" spans="2:11" ht="15">
      <c r="B214" s="27" t="str">
        <f>'Town Data'!A210</f>
        <v>WHITINGHAM</v>
      </c>
      <c r="C214" s="52">
        <f>IF('Town Data'!C210&gt;9,'Town Data'!B210,"*")</f>
        <v>10847042.01</v>
      </c>
      <c r="D214" s="53">
        <f>IF('Town Data'!E210&gt;9,'Town Data'!D210,"*")</f>
        <v>2210363.9</v>
      </c>
      <c r="E214" s="54">
        <f>IF('Town Data'!G210&gt;9,'Town Data'!F210,"*")</f>
        <v>348974.9999991</v>
      </c>
      <c r="F214" s="53">
        <f>IF('Town Data'!I210&gt;9,'Town Data'!H210,"*")</f>
        <v>15707400.69</v>
      </c>
      <c r="G214" s="53">
        <f>IF('Town Data'!K210&gt;9,'Town Data'!J210,"*")</f>
        <v>2027264.52</v>
      </c>
      <c r="H214" s="54">
        <f>IF('Town Data'!M210&gt;9,'Town Data'!L210,"*")</f>
        <v>130450.6666662</v>
      </c>
      <c r="I214" s="22">
        <f t="shared" si="9"/>
        <v>-0.3094311258701327</v>
      </c>
      <c r="J214" s="22">
        <f t="shared" si="10"/>
        <v>0.09031844546857648</v>
      </c>
      <c r="K214" s="22">
        <f t="shared" si="11"/>
        <v>1.6751492262746712</v>
      </c>
    </row>
    <row r="215" spans="2:11" ht="15">
      <c r="B215" s="27" t="str">
        <f>'Town Data'!A211</f>
        <v>WILLIAMSTOWN</v>
      </c>
      <c r="C215" s="52">
        <f>IF('Town Data'!C211&gt;9,'Town Data'!B211,"*")</f>
        <v>25589528.33</v>
      </c>
      <c r="D215" s="53">
        <f>IF('Town Data'!E211&gt;9,'Town Data'!D211,"*")</f>
        <v>5172215.56</v>
      </c>
      <c r="E215" s="54">
        <f>IF('Town Data'!G211&gt;9,'Town Data'!F211,"*")</f>
        <v>35317.9999995</v>
      </c>
      <c r="F215" s="53">
        <f>IF('Town Data'!I211&gt;9,'Town Data'!H211,"*")</f>
        <v>23967892.48</v>
      </c>
      <c r="G215" s="53">
        <f>IF('Town Data'!K211&gt;9,'Town Data'!J211,"*")</f>
        <v>4273164.1</v>
      </c>
      <c r="H215" s="54">
        <f>IF('Town Data'!M211&gt;9,'Town Data'!L211,"*")</f>
        <v>22204.9999997</v>
      </c>
      <c r="I215" s="22">
        <f t="shared" si="9"/>
        <v>0.06765867509432343</v>
      </c>
      <c r="J215" s="22">
        <f t="shared" si="10"/>
        <v>0.21039478919145652</v>
      </c>
      <c r="K215" s="22">
        <f t="shared" si="11"/>
        <v>0.590542670568663</v>
      </c>
    </row>
    <row r="216" spans="2:11" ht="15">
      <c r="B216" s="27" t="str">
        <f>'Town Data'!A212</f>
        <v>WILLISTON</v>
      </c>
      <c r="C216" s="52">
        <f>IF('Town Data'!C212&gt;9,'Town Data'!B212,"*")</f>
        <v>1514114757.63</v>
      </c>
      <c r="D216" s="53">
        <f>IF('Town Data'!E212&gt;9,'Town Data'!D212,"*")</f>
        <v>390655414.73</v>
      </c>
      <c r="E216" s="54">
        <f>IF('Town Data'!G212&gt;9,'Town Data'!F212,"*")</f>
        <v>16962392.8333218</v>
      </c>
      <c r="F216" s="53">
        <f>IF('Town Data'!I212&gt;9,'Town Data'!H212,"*")</f>
        <v>1965329754.28</v>
      </c>
      <c r="G216" s="53">
        <f>IF('Town Data'!K212&gt;9,'Town Data'!J212,"*")</f>
        <v>387505483.31</v>
      </c>
      <c r="H216" s="54">
        <f>IF('Town Data'!M212&gt;9,'Town Data'!L212,"*")</f>
        <v>19317078.1666598</v>
      </c>
      <c r="I216" s="22">
        <f t="shared" si="9"/>
        <v>-0.22958742453645029</v>
      </c>
      <c r="J216" s="22">
        <f t="shared" si="10"/>
        <v>0.008128740251864016</v>
      </c>
      <c r="K216" s="22">
        <f t="shared" si="11"/>
        <v>-0.12189655770001778</v>
      </c>
    </row>
    <row r="217" spans="2:11" ht="15">
      <c r="B217" s="27" t="str">
        <f>'Town Data'!A213</f>
        <v>WILMINGTON</v>
      </c>
      <c r="C217" s="52">
        <f>IF('Town Data'!C213&gt;9,'Town Data'!B213,"*")</f>
        <v>71186296.14</v>
      </c>
      <c r="D217" s="53">
        <f>IF('Town Data'!E213&gt;9,'Town Data'!D213,"*")</f>
        <v>38716360.09</v>
      </c>
      <c r="E217" s="54">
        <f>IF('Town Data'!G213&gt;9,'Town Data'!F213,"*")</f>
        <v>134017.1666659</v>
      </c>
      <c r="F217" s="53">
        <f>IF('Town Data'!I213&gt;9,'Town Data'!H213,"*")</f>
        <v>70373219.35</v>
      </c>
      <c r="G217" s="53">
        <f>IF('Town Data'!K213&gt;9,'Town Data'!J213,"*")</f>
        <v>33999705.4</v>
      </c>
      <c r="H217" s="54">
        <f>IF('Town Data'!M213&gt;9,'Town Data'!L213,"*")</f>
        <v>137589.3333325</v>
      </c>
      <c r="I217" s="22">
        <f t="shared" si="9"/>
        <v>0.011553781360437458</v>
      </c>
      <c r="J217" s="22">
        <f t="shared" si="10"/>
        <v>0.13872633996411055</v>
      </c>
      <c r="K217" s="22">
        <f t="shared" si="11"/>
        <v>-0.025962526164491757</v>
      </c>
    </row>
    <row r="218" spans="2:11" ht="15">
      <c r="B218" s="27" t="str">
        <f>'Town Data'!A214</f>
        <v>WINDSOR</v>
      </c>
      <c r="C218" s="52">
        <f>IF('Town Data'!C214&gt;9,'Town Data'!B214,"*")</f>
        <v>39230884.36</v>
      </c>
      <c r="D218" s="53">
        <f>IF('Town Data'!E214&gt;9,'Town Data'!D214,"*")</f>
        <v>9068082.29</v>
      </c>
      <c r="E218" s="54">
        <f>IF('Town Data'!G214&gt;9,'Town Data'!F214,"*")</f>
        <v>684115.8333316</v>
      </c>
      <c r="F218" s="53">
        <f>IF('Town Data'!I214&gt;9,'Town Data'!H214,"*")</f>
        <v>39782311.83</v>
      </c>
      <c r="G218" s="53">
        <f>IF('Town Data'!K214&gt;9,'Town Data'!J214,"*")</f>
        <v>8511496.23</v>
      </c>
      <c r="H218" s="54">
        <f>IF('Town Data'!M214&gt;9,'Town Data'!L214,"*")</f>
        <v>460676.6666653</v>
      </c>
      <c r="I218" s="22">
        <f t="shared" si="9"/>
        <v>-0.013861121806002364</v>
      </c>
      <c r="J218" s="22">
        <f t="shared" si="10"/>
        <v>0.06539227004979813</v>
      </c>
      <c r="K218" s="22">
        <f t="shared" si="11"/>
        <v>0.4850238417406918</v>
      </c>
    </row>
    <row r="219" spans="2:11" ht="15">
      <c r="B219" s="27" t="str">
        <f>'Town Data'!A215</f>
        <v>WINHALL</v>
      </c>
      <c r="C219" s="52">
        <f>IF('Town Data'!C215&gt;9,'Town Data'!B215,"*")</f>
        <v>9430808.12</v>
      </c>
      <c r="D219" s="53">
        <f>IF('Town Data'!E215&gt;9,'Town Data'!D215,"*")</f>
        <v>5202886.84</v>
      </c>
      <c r="E219" s="54">
        <f>IF('Town Data'!G215&gt;9,'Town Data'!F215,"*")</f>
        <v>549598.4999996</v>
      </c>
      <c r="F219" s="53">
        <f>IF('Town Data'!I215&gt;9,'Town Data'!H215,"*")</f>
        <v>11292448.9</v>
      </c>
      <c r="G219" s="53">
        <f>IF('Town Data'!K215&gt;9,'Town Data'!J215,"*")</f>
        <v>5402090.37</v>
      </c>
      <c r="H219" s="54" t="str">
        <f>IF('Town Data'!M215&gt;9,'Town Data'!L215,"*")</f>
        <v>*</v>
      </c>
      <c r="I219" s="22">
        <f t="shared" si="9"/>
        <v>-0.1648571356386657</v>
      </c>
      <c r="J219" s="22">
        <f t="shared" si="10"/>
        <v>-0.036875267971498274</v>
      </c>
      <c r="K219" s="22">
        <f t="shared" si="11"/>
      </c>
    </row>
    <row r="220" spans="2:11" ht="15">
      <c r="B220" s="27" t="str">
        <f>'Town Data'!A216</f>
        <v>WINOOSKI</v>
      </c>
      <c r="C220" s="52">
        <f>IF('Town Data'!C216&gt;9,'Town Data'!B216,"*")</f>
        <v>229452356.75</v>
      </c>
      <c r="D220" s="53">
        <f>IF('Town Data'!E216&gt;9,'Town Data'!D216,"*")</f>
        <v>19664087.65</v>
      </c>
      <c r="E220" s="54">
        <f>IF('Town Data'!G216&gt;9,'Town Data'!F216,"*")</f>
        <v>6308871.1666652</v>
      </c>
      <c r="F220" s="53">
        <f>IF('Town Data'!I216&gt;9,'Town Data'!H216,"*")</f>
        <v>160755665.12</v>
      </c>
      <c r="G220" s="53">
        <f>IF('Town Data'!K216&gt;9,'Town Data'!J216,"*")</f>
        <v>16837555.72</v>
      </c>
      <c r="H220" s="54">
        <f>IF('Town Data'!M216&gt;9,'Town Data'!L216,"*")</f>
        <v>10958092.6666654</v>
      </c>
      <c r="I220" s="22">
        <f t="shared" si="9"/>
        <v>0.42733605424555127</v>
      </c>
      <c r="J220" s="22">
        <f t="shared" si="10"/>
        <v>0.16787068010367956</v>
      </c>
      <c r="K220" s="22">
        <f t="shared" si="11"/>
        <v>-0.42427287680666964</v>
      </c>
    </row>
    <row r="221" spans="2:11" ht="15">
      <c r="B221" s="27" t="str">
        <f>'Town Data'!A217</f>
        <v>WOLCOTT</v>
      </c>
      <c r="C221" s="52">
        <f>IF('Town Data'!C217&gt;9,'Town Data'!B217,"*")</f>
        <v>13713124.1</v>
      </c>
      <c r="D221" s="53">
        <f>IF('Town Data'!E217&gt;9,'Town Data'!D217,"*")</f>
        <v>2159504.52</v>
      </c>
      <c r="E221" s="54">
        <f>IF('Town Data'!G217&gt;9,'Town Data'!F217,"*")</f>
        <v>146240.4999997</v>
      </c>
      <c r="F221" s="53">
        <f>IF('Town Data'!I217&gt;9,'Town Data'!H217,"*")</f>
        <v>12097700.94</v>
      </c>
      <c r="G221" s="53">
        <f>IF('Town Data'!K217&gt;9,'Town Data'!J217,"*")</f>
        <v>2342412.05</v>
      </c>
      <c r="H221" s="54" t="str">
        <f>IF('Town Data'!M217&gt;9,'Town Data'!L217,"*")</f>
        <v>*</v>
      </c>
      <c r="I221" s="22">
        <f t="shared" si="9"/>
        <v>0.1335314179125344</v>
      </c>
      <c r="J221" s="22">
        <f t="shared" si="10"/>
        <v>-0.07808512170179445</v>
      </c>
      <c r="K221" s="22">
        <f t="shared" si="11"/>
      </c>
    </row>
    <row r="222" spans="2:11" ht="15">
      <c r="B222" s="27" t="str">
        <f>'Town Data'!A218</f>
        <v>WOODBURY</v>
      </c>
      <c r="C222" s="52">
        <f>IF('Town Data'!C218&gt;9,'Town Data'!B218,"*")</f>
        <v>580857.14</v>
      </c>
      <c r="D222" s="53">
        <f>IF('Town Data'!E218&gt;9,'Town Data'!D218,"*")</f>
        <v>320302.8</v>
      </c>
      <c r="E222" s="54" t="str">
        <f>IF('Town Data'!G218&gt;9,'Town Data'!F218,"*")</f>
        <v>*</v>
      </c>
      <c r="F222" s="53">
        <f>IF('Town Data'!I218&gt;9,'Town Data'!H218,"*")</f>
        <v>798183.55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  <v>-0.2722762327036181</v>
      </c>
      <c r="J222" s="22">
        <f t="shared" si="10"/>
      </c>
      <c r="K222" s="22">
        <f t="shared" si="11"/>
      </c>
    </row>
    <row r="223" spans="2:11" ht="15">
      <c r="B223" s="27" t="str">
        <f>'Town Data'!A219</f>
        <v>WOODSTOCK</v>
      </c>
      <c r="C223" s="52">
        <f>IF('Town Data'!C219&gt;9,'Town Data'!B219,"*")</f>
        <v>83907262.82</v>
      </c>
      <c r="D223" s="53">
        <f>IF('Town Data'!E219&gt;9,'Town Data'!D219,"*")</f>
        <v>19686165.28</v>
      </c>
      <c r="E223" s="54">
        <f>IF('Town Data'!G219&gt;9,'Town Data'!F219,"*")</f>
        <v>2571045.4999971</v>
      </c>
      <c r="F223" s="53">
        <f>IF('Town Data'!I219&gt;9,'Town Data'!H219,"*")</f>
        <v>96022541.48</v>
      </c>
      <c r="G223" s="53">
        <f>IF('Town Data'!K219&gt;9,'Town Data'!J219,"*")</f>
        <v>19129079.76</v>
      </c>
      <c r="H223" s="54">
        <f>IF('Town Data'!M219&gt;9,'Town Data'!L219,"*")</f>
        <v>1260441.4999985</v>
      </c>
      <c r="I223" s="22">
        <f t="shared" si="9"/>
        <v>-0.1261711934850572</v>
      </c>
      <c r="J223" s="22">
        <f t="shared" si="10"/>
        <v>0.02912244221830771</v>
      </c>
      <c r="K223" s="22">
        <f t="shared" si="11"/>
        <v>1.0397975629969018</v>
      </c>
    </row>
    <row r="224" spans="2:11" ht="15">
      <c r="B224" s="27" t="str">
        <f>'Town Data'!A220</f>
        <v>WORCESTER</v>
      </c>
      <c r="C224" s="52">
        <f>IF('Town Data'!C220&gt;9,'Town Data'!B220,"*")</f>
        <v>2397085.83</v>
      </c>
      <c r="D224" s="53">
        <f>IF('Town Data'!E220&gt;9,'Town Data'!D220,"*")</f>
        <v>1121097.81</v>
      </c>
      <c r="E224" s="54" t="str">
        <f>IF('Town Data'!G220&gt;9,'Town Data'!F220,"*")</f>
        <v>*</v>
      </c>
      <c r="F224" s="53">
        <f>IF('Town Data'!I220&gt;9,'Town Data'!H220,"*")</f>
        <v>2999540.59</v>
      </c>
      <c r="G224" s="53">
        <f>IF('Town Data'!K220&gt;9,'Town Data'!J220,"*")</f>
        <v>1094884.27</v>
      </c>
      <c r="H224" s="54" t="str">
        <f>IF('Town Data'!M220&gt;9,'Town Data'!L220,"*")</f>
        <v>*</v>
      </c>
      <c r="I224" s="22">
        <f t="shared" si="9"/>
        <v>-0.20084901068133232</v>
      </c>
      <c r="J224" s="22">
        <f t="shared" si="10"/>
        <v>0.023941836336729944</v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I2:K2"/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220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7109836.46</v>
      </c>
      <c r="C2" s="41">
        <v>44</v>
      </c>
      <c r="D2" s="44">
        <v>1482491.68</v>
      </c>
      <c r="E2" s="41">
        <v>36</v>
      </c>
      <c r="F2" s="41">
        <v>0</v>
      </c>
      <c r="G2" s="41">
        <v>0</v>
      </c>
      <c r="H2" s="44">
        <v>7151614.73</v>
      </c>
      <c r="I2" s="41">
        <v>33</v>
      </c>
      <c r="J2" s="44">
        <v>1426781.64</v>
      </c>
      <c r="K2" s="41">
        <v>20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1970715.65</v>
      </c>
      <c r="C3" s="41">
        <v>21</v>
      </c>
      <c r="D3" s="44">
        <v>634929.97</v>
      </c>
      <c r="E3" s="41">
        <v>21</v>
      </c>
      <c r="F3" s="41">
        <v>0</v>
      </c>
      <c r="G3" s="41">
        <v>0</v>
      </c>
      <c r="H3" s="44">
        <v>1743536.31</v>
      </c>
      <c r="I3" s="41">
        <v>20</v>
      </c>
      <c r="J3" s="44">
        <v>545948.41</v>
      </c>
      <c r="K3" s="41">
        <v>15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18728176.72</v>
      </c>
      <c r="C4" s="41">
        <v>73</v>
      </c>
      <c r="D4" s="44">
        <v>4498586.16</v>
      </c>
      <c r="E4" s="41">
        <v>64</v>
      </c>
      <c r="F4" s="44">
        <v>0</v>
      </c>
      <c r="G4" s="41">
        <v>0</v>
      </c>
      <c r="H4" s="44">
        <v>16568473.85</v>
      </c>
      <c r="I4" s="41">
        <v>60</v>
      </c>
      <c r="J4" s="44">
        <v>3981227.51</v>
      </c>
      <c r="K4" s="41">
        <v>45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4">
        <v>1929697.78</v>
      </c>
      <c r="C5" s="41">
        <v>19</v>
      </c>
      <c r="D5" s="44">
        <v>224140.42</v>
      </c>
      <c r="E5" s="41">
        <v>16</v>
      </c>
      <c r="F5" s="41">
        <v>0</v>
      </c>
      <c r="G5" s="41">
        <v>0</v>
      </c>
      <c r="H5" s="44">
        <v>1479167.2</v>
      </c>
      <c r="I5" s="41">
        <v>15</v>
      </c>
      <c r="J5" s="44">
        <v>210254.26</v>
      </c>
      <c r="K5" s="41">
        <v>15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124631152.59</v>
      </c>
      <c r="C6" s="41">
        <v>120</v>
      </c>
      <c r="D6" s="44">
        <v>5715364.63</v>
      </c>
      <c r="E6" s="41">
        <v>105</v>
      </c>
      <c r="F6" s="44">
        <v>415583.4999992</v>
      </c>
      <c r="G6" s="41">
        <v>24</v>
      </c>
      <c r="H6" s="44">
        <v>126970921.8</v>
      </c>
      <c r="I6" s="41">
        <v>107</v>
      </c>
      <c r="J6" s="44">
        <v>5286527.03</v>
      </c>
      <c r="K6" s="41">
        <v>77</v>
      </c>
      <c r="L6" s="44">
        <v>1028337.3333326</v>
      </c>
      <c r="M6" s="41">
        <v>20</v>
      </c>
      <c r="N6" s="37"/>
      <c r="O6" s="37"/>
      <c r="P6" s="37"/>
      <c r="Q6" s="37"/>
    </row>
    <row r="7" spans="1:17" ht="15">
      <c r="A7" s="40" t="s">
        <v>72</v>
      </c>
      <c r="B7" s="44">
        <v>2870892.7</v>
      </c>
      <c r="C7" s="41">
        <v>23</v>
      </c>
      <c r="D7" s="44">
        <v>1196995.16</v>
      </c>
      <c r="E7" s="41">
        <v>23</v>
      </c>
      <c r="F7" s="44">
        <v>0</v>
      </c>
      <c r="G7" s="41">
        <v>0</v>
      </c>
      <c r="H7" s="44">
        <v>2961179.16</v>
      </c>
      <c r="I7" s="41">
        <v>21</v>
      </c>
      <c r="J7" s="44">
        <v>882033.13</v>
      </c>
      <c r="K7" s="41">
        <v>14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4">
        <v>2726629.53</v>
      </c>
      <c r="C8" s="41">
        <v>30</v>
      </c>
      <c r="D8" s="44">
        <v>388468.31</v>
      </c>
      <c r="E8" s="41">
        <v>21</v>
      </c>
      <c r="F8" s="44">
        <v>0</v>
      </c>
      <c r="G8" s="41">
        <v>0</v>
      </c>
      <c r="H8" s="44">
        <v>3034831.34</v>
      </c>
      <c r="I8" s="41">
        <v>22</v>
      </c>
      <c r="J8" s="44">
        <v>456570.25</v>
      </c>
      <c r="K8" s="41">
        <v>11</v>
      </c>
      <c r="L8" s="44">
        <v>0</v>
      </c>
      <c r="M8" s="41">
        <v>0</v>
      </c>
      <c r="N8" s="37"/>
      <c r="O8" s="37"/>
      <c r="P8" s="37"/>
      <c r="Q8" s="37"/>
    </row>
    <row r="9" spans="1:17" ht="15">
      <c r="A9" s="40" t="s">
        <v>74</v>
      </c>
      <c r="B9" s="44">
        <v>30919489.7</v>
      </c>
      <c r="C9" s="41">
        <v>59</v>
      </c>
      <c r="D9" s="44">
        <v>1938045.04</v>
      </c>
      <c r="E9" s="41">
        <v>53</v>
      </c>
      <c r="F9" s="41">
        <v>0</v>
      </c>
      <c r="G9" s="41">
        <v>0</v>
      </c>
      <c r="H9" s="44">
        <v>28969873.79</v>
      </c>
      <c r="I9" s="41">
        <v>51</v>
      </c>
      <c r="J9" s="44">
        <v>1668565.52</v>
      </c>
      <c r="K9" s="41">
        <v>41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606746551.22</v>
      </c>
      <c r="C10" s="41">
        <v>603</v>
      </c>
      <c r="D10" s="44">
        <v>118241868.37</v>
      </c>
      <c r="E10" s="41">
        <v>532</v>
      </c>
      <c r="F10" s="44">
        <v>4171837.8333282</v>
      </c>
      <c r="G10" s="41">
        <v>166</v>
      </c>
      <c r="H10" s="44">
        <v>648019308.7</v>
      </c>
      <c r="I10" s="41">
        <v>472</v>
      </c>
      <c r="J10" s="44">
        <v>114622606.11</v>
      </c>
      <c r="K10" s="41">
        <v>336</v>
      </c>
      <c r="L10" s="44">
        <v>3902636.3333296</v>
      </c>
      <c r="M10" s="41">
        <v>115</v>
      </c>
      <c r="N10" s="37"/>
      <c r="O10" s="37"/>
      <c r="P10" s="37"/>
      <c r="Q10" s="37"/>
    </row>
    <row r="11" spans="1:17" ht="15">
      <c r="A11" s="40" t="s">
        <v>76</v>
      </c>
      <c r="B11" s="44">
        <v>132272175.02</v>
      </c>
      <c r="C11" s="41">
        <v>100</v>
      </c>
      <c r="D11" s="44">
        <v>14054586.22</v>
      </c>
      <c r="E11" s="41">
        <v>91</v>
      </c>
      <c r="F11" s="41">
        <v>1163057.666666</v>
      </c>
      <c r="G11" s="41">
        <v>26</v>
      </c>
      <c r="H11" s="44">
        <v>134004032.46</v>
      </c>
      <c r="I11" s="41">
        <v>77</v>
      </c>
      <c r="J11" s="44">
        <v>14226441.85</v>
      </c>
      <c r="K11" s="41">
        <v>58</v>
      </c>
      <c r="L11" s="41">
        <v>1158099.1666662</v>
      </c>
      <c r="M11" s="41">
        <v>18</v>
      </c>
      <c r="N11" s="37"/>
      <c r="O11" s="37"/>
      <c r="P11" s="37"/>
      <c r="Q11" s="37"/>
    </row>
    <row r="12" spans="1:17" ht="15">
      <c r="A12" s="40" t="s">
        <v>77</v>
      </c>
      <c r="B12" s="44">
        <v>185296078.91</v>
      </c>
      <c r="C12" s="41">
        <v>143</v>
      </c>
      <c r="D12" s="44">
        <v>14333613.63</v>
      </c>
      <c r="E12" s="41">
        <v>128</v>
      </c>
      <c r="F12" s="44">
        <v>660170.6666652</v>
      </c>
      <c r="G12" s="41">
        <v>46</v>
      </c>
      <c r="H12" s="44">
        <v>228177495.08</v>
      </c>
      <c r="I12" s="41">
        <v>114</v>
      </c>
      <c r="J12" s="44">
        <v>13709832</v>
      </c>
      <c r="K12" s="41">
        <v>90</v>
      </c>
      <c r="L12" s="44">
        <v>856466.6666659</v>
      </c>
      <c r="M12" s="41">
        <v>23</v>
      </c>
      <c r="N12" s="37"/>
      <c r="O12" s="37"/>
      <c r="P12" s="37"/>
      <c r="Q12" s="37"/>
    </row>
    <row r="13" spans="1:17" ht="15">
      <c r="A13" s="40" t="s">
        <v>78</v>
      </c>
      <c r="B13" s="44">
        <v>452688668.49</v>
      </c>
      <c r="C13" s="41">
        <v>651</v>
      </c>
      <c r="D13" s="44">
        <v>131997181.1</v>
      </c>
      <c r="E13" s="41">
        <v>573</v>
      </c>
      <c r="F13" s="41">
        <v>4063772.1666604</v>
      </c>
      <c r="G13" s="41">
        <v>193</v>
      </c>
      <c r="H13" s="41">
        <v>507308030.22</v>
      </c>
      <c r="I13" s="41">
        <v>518</v>
      </c>
      <c r="J13" s="41">
        <v>129819375.49</v>
      </c>
      <c r="K13" s="41">
        <v>378</v>
      </c>
      <c r="L13" s="41">
        <v>3572785.999996</v>
      </c>
      <c r="M13" s="41">
        <v>128</v>
      </c>
      <c r="N13" s="37"/>
      <c r="O13" s="37"/>
      <c r="P13" s="37"/>
      <c r="Q13" s="37"/>
    </row>
    <row r="14" spans="1:17" ht="15">
      <c r="A14" s="40" t="s">
        <v>79</v>
      </c>
      <c r="B14" s="44">
        <v>2400432.22</v>
      </c>
      <c r="C14" s="41">
        <v>26</v>
      </c>
      <c r="D14" s="44">
        <v>837742.85</v>
      </c>
      <c r="E14" s="41">
        <v>23</v>
      </c>
      <c r="F14" s="41">
        <v>0</v>
      </c>
      <c r="G14" s="41">
        <v>0</v>
      </c>
      <c r="H14" s="44">
        <v>2519395.28</v>
      </c>
      <c r="I14" s="41">
        <v>25</v>
      </c>
      <c r="J14" s="44">
        <v>698451</v>
      </c>
      <c r="K14" s="41">
        <v>15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203382917.49</v>
      </c>
      <c r="C15" s="41">
        <v>150</v>
      </c>
      <c r="D15" s="44">
        <v>65372402.19</v>
      </c>
      <c r="E15" s="41">
        <v>141</v>
      </c>
      <c r="F15" s="41">
        <v>1945504.1666645</v>
      </c>
      <c r="G15" s="41">
        <v>70</v>
      </c>
      <c r="H15" s="44">
        <v>225453977.75</v>
      </c>
      <c r="I15" s="41">
        <v>116</v>
      </c>
      <c r="J15" s="44">
        <v>60914306.56</v>
      </c>
      <c r="K15" s="41">
        <v>84</v>
      </c>
      <c r="L15" s="41">
        <v>1588035.9999983</v>
      </c>
      <c r="M15" s="41">
        <v>45</v>
      </c>
      <c r="N15" s="37"/>
      <c r="O15" s="37"/>
      <c r="P15" s="37"/>
      <c r="Q15" s="37"/>
    </row>
    <row r="16" spans="1:17" ht="15">
      <c r="A16" s="40" t="s">
        <v>81</v>
      </c>
      <c r="B16" s="44">
        <v>59308098.91</v>
      </c>
      <c r="C16" s="41">
        <v>102</v>
      </c>
      <c r="D16" s="44">
        <v>16562476.89</v>
      </c>
      <c r="E16" s="41">
        <v>94</v>
      </c>
      <c r="F16" s="41">
        <v>1207652.3333323</v>
      </c>
      <c r="G16" s="41">
        <v>37</v>
      </c>
      <c r="H16" s="44">
        <v>78970993.6</v>
      </c>
      <c r="I16" s="41">
        <v>87</v>
      </c>
      <c r="J16" s="44">
        <v>15291000.2</v>
      </c>
      <c r="K16" s="41">
        <v>64</v>
      </c>
      <c r="L16" s="41">
        <v>939284.499999</v>
      </c>
      <c r="M16" s="41">
        <v>28</v>
      </c>
      <c r="N16" s="37"/>
      <c r="O16" s="37"/>
      <c r="P16" s="37"/>
      <c r="Q16" s="37"/>
    </row>
    <row r="17" spans="1:17" ht="15">
      <c r="A17" s="40" t="s">
        <v>82</v>
      </c>
      <c r="B17" s="44">
        <v>4040834.36</v>
      </c>
      <c r="C17" s="41">
        <v>13</v>
      </c>
      <c r="D17" s="44">
        <v>2675532.72</v>
      </c>
      <c r="E17" s="41">
        <v>12</v>
      </c>
      <c r="F17" s="44">
        <v>0</v>
      </c>
      <c r="G17" s="41">
        <v>0</v>
      </c>
      <c r="H17" s="44">
        <v>5950545.35</v>
      </c>
      <c r="I17" s="41">
        <v>16</v>
      </c>
      <c r="J17" s="44">
        <v>3860084.75</v>
      </c>
      <c r="K17" s="41">
        <v>10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91624336.79</v>
      </c>
      <c r="C18" s="41">
        <v>132</v>
      </c>
      <c r="D18" s="44">
        <v>20700332.03</v>
      </c>
      <c r="E18" s="41">
        <v>119</v>
      </c>
      <c r="F18" s="41">
        <v>986698.3333319</v>
      </c>
      <c r="G18" s="41">
        <v>46</v>
      </c>
      <c r="H18" s="44">
        <v>104432265.62</v>
      </c>
      <c r="I18" s="41">
        <v>107</v>
      </c>
      <c r="J18" s="44">
        <v>21915024.02</v>
      </c>
      <c r="K18" s="41">
        <v>85</v>
      </c>
      <c r="L18" s="41">
        <v>843631.4999991</v>
      </c>
      <c r="M18" s="41">
        <v>33</v>
      </c>
      <c r="N18" s="37"/>
      <c r="O18" s="37"/>
      <c r="P18" s="37"/>
      <c r="Q18" s="37"/>
    </row>
    <row r="19" spans="1:17" ht="15">
      <c r="A19" s="40" t="s">
        <v>84</v>
      </c>
      <c r="B19" s="44">
        <v>1527380.63</v>
      </c>
      <c r="C19" s="41">
        <v>26</v>
      </c>
      <c r="D19" s="44">
        <v>303743.86</v>
      </c>
      <c r="E19" s="41">
        <v>16</v>
      </c>
      <c r="F19" s="41">
        <v>0</v>
      </c>
      <c r="G19" s="41">
        <v>0</v>
      </c>
      <c r="H19" s="44">
        <v>1720052.53</v>
      </c>
      <c r="I19" s="41">
        <v>25</v>
      </c>
      <c r="J19" s="44">
        <v>285797</v>
      </c>
      <c r="K19" s="41">
        <v>14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125580315.41</v>
      </c>
      <c r="C20" s="41">
        <v>219</v>
      </c>
      <c r="D20" s="44">
        <v>15677614.64</v>
      </c>
      <c r="E20" s="41">
        <v>193</v>
      </c>
      <c r="F20" s="41">
        <v>803487.9999986</v>
      </c>
      <c r="G20" s="41">
        <v>42</v>
      </c>
      <c r="H20" s="44">
        <v>101844388.11</v>
      </c>
      <c r="I20" s="41">
        <v>173</v>
      </c>
      <c r="J20" s="44">
        <v>14079939.59</v>
      </c>
      <c r="K20" s="41">
        <v>129</v>
      </c>
      <c r="L20" s="41">
        <v>688643.8333324</v>
      </c>
      <c r="M20" s="41">
        <v>27</v>
      </c>
      <c r="N20" s="37"/>
      <c r="O20" s="37"/>
      <c r="P20" s="37"/>
      <c r="Q20" s="37"/>
    </row>
    <row r="21" spans="1:17" ht="15">
      <c r="A21" s="40" t="s">
        <v>86</v>
      </c>
      <c r="B21" s="44">
        <v>759976903.08</v>
      </c>
      <c r="C21" s="41">
        <v>730</v>
      </c>
      <c r="D21" s="44">
        <v>100835399.23</v>
      </c>
      <c r="E21" s="41">
        <v>656</v>
      </c>
      <c r="F21" s="41">
        <v>7371364.4999942</v>
      </c>
      <c r="G21" s="41">
        <v>208</v>
      </c>
      <c r="H21" s="44">
        <v>801656297.53</v>
      </c>
      <c r="I21" s="41">
        <v>572</v>
      </c>
      <c r="J21" s="44">
        <v>98350280.88</v>
      </c>
      <c r="K21" s="41">
        <v>426</v>
      </c>
      <c r="L21" s="44">
        <v>9896498.1666613</v>
      </c>
      <c r="M21" s="41">
        <v>163</v>
      </c>
      <c r="N21" s="37"/>
      <c r="O21" s="37"/>
      <c r="P21" s="37"/>
      <c r="Q21" s="37"/>
    </row>
    <row r="22" spans="1:17" ht="15">
      <c r="A22" s="40" t="s">
        <v>87</v>
      </c>
      <c r="B22" s="44">
        <v>8587982.63</v>
      </c>
      <c r="C22" s="41">
        <v>40</v>
      </c>
      <c r="D22" s="44">
        <v>2354323.73</v>
      </c>
      <c r="E22" s="41">
        <v>34</v>
      </c>
      <c r="F22" s="41">
        <v>225072.4999996</v>
      </c>
      <c r="G22" s="41">
        <v>13</v>
      </c>
      <c r="H22" s="44">
        <v>8260884.33</v>
      </c>
      <c r="I22" s="41">
        <v>32</v>
      </c>
      <c r="J22" s="44">
        <v>2074763.33</v>
      </c>
      <c r="K22" s="41">
        <v>23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15074923.22</v>
      </c>
      <c r="C23" s="41">
        <v>44</v>
      </c>
      <c r="D23" s="44">
        <v>3164922.47</v>
      </c>
      <c r="E23" s="41">
        <v>39</v>
      </c>
      <c r="F23" s="44">
        <v>0</v>
      </c>
      <c r="G23" s="41">
        <v>0</v>
      </c>
      <c r="H23" s="44">
        <v>19523648.11</v>
      </c>
      <c r="I23" s="41">
        <v>35</v>
      </c>
      <c r="J23" s="44">
        <v>2771271.61</v>
      </c>
      <c r="K23" s="41">
        <v>28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9133379.1</v>
      </c>
      <c r="C24" s="41">
        <v>49</v>
      </c>
      <c r="D24" s="44">
        <v>3440853.05</v>
      </c>
      <c r="E24" s="41">
        <v>43</v>
      </c>
      <c r="F24" s="41">
        <v>44322.1666662</v>
      </c>
      <c r="G24" s="41">
        <v>13</v>
      </c>
      <c r="H24" s="44">
        <v>8864373.9</v>
      </c>
      <c r="I24" s="41">
        <v>45</v>
      </c>
      <c r="J24" s="44">
        <v>2825806.57</v>
      </c>
      <c r="K24" s="41">
        <v>30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62171716.43</v>
      </c>
      <c r="C25" s="41">
        <v>184</v>
      </c>
      <c r="D25" s="41">
        <v>15170770.55</v>
      </c>
      <c r="E25" s="41">
        <v>160</v>
      </c>
      <c r="F25" s="41">
        <v>1339232.1666656</v>
      </c>
      <c r="G25" s="41">
        <v>35</v>
      </c>
      <c r="H25" s="44">
        <v>66054016.24</v>
      </c>
      <c r="I25" s="41">
        <v>146</v>
      </c>
      <c r="J25" s="44">
        <v>14413100.97</v>
      </c>
      <c r="K25" s="41">
        <v>110</v>
      </c>
      <c r="L25" s="41">
        <v>1328491.3333327</v>
      </c>
      <c r="M25" s="41">
        <v>21</v>
      </c>
      <c r="N25" s="37"/>
      <c r="O25" s="37"/>
      <c r="P25" s="37"/>
      <c r="Q25" s="37"/>
    </row>
    <row r="26" spans="1:17" ht="15">
      <c r="A26" s="40" t="s">
        <v>91</v>
      </c>
      <c r="B26" s="44">
        <v>28747256.66</v>
      </c>
      <c r="C26" s="41">
        <v>29</v>
      </c>
      <c r="D26" s="44">
        <v>247576.64</v>
      </c>
      <c r="E26" s="41">
        <v>24</v>
      </c>
      <c r="F26" s="41">
        <v>0</v>
      </c>
      <c r="G26" s="41">
        <v>0</v>
      </c>
      <c r="H26" s="44">
        <v>28003778</v>
      </c>
      <c r="I26" s="41">
        <v>25</v>
      </c>
      <c r="J26" s="44">
        <v>201714</v>
      </c>
      <c r="K26" s="41">
        <v>15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925893.6</v>
      </c>
      <c r="C27" s="41">
        <v>14</v>
      </c>
      <c r="D27" s="44">
        <v>40173.4</v>
      </c>
      <c r="E27" s="41">
        <v>12</v>
      </c>
      <c r="F27" s="44">
        <v>0</v>
      </c>
      <c r="G27" s="41">
        <v>0</v>
      </c>
      <c r="H27" s="44">
        <v>1100903</v>
      </c>
      <c r="I27" s="41">
        <v>13</v>
      </c>
      <c r="J27" s="44">
        <v>0</v>
      </c>
      <c r="K27" s="41">
        <v>0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1745617.9</v>
      </c>
      <c r="C28" s="41">
        <v>19</v>
      </c>
      <c r="D28" s="44">
        <v>217102.43</v>
      </c>
      <c r="E28" s="41">
        <v>15</v>
      </c>
      <c r="F28" s="41">
        <v>0</v>
      </c>
      <c r="G28" s="41">
        <v>0</v>
      </c>
      <c r="H28" s="44">
        <v>1469826</v>
      </c>
      <c r="I28" s="41">
        <v>20</v>
      </c>
      <c r="J28" s="44">
        <v>190305</v>
      </c>
      <c r="K28" s="41">
        <v>11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10523775.02</v>
      </c>
      <c r="C29" s="41">
        <v>78</v>
      </c>
      <c r="D29" s="44">
        <v>4130711.64</v>
      </c>
      <c r="E29" s="41">
        <v>68</v>
      </c>
      <c r="F29" s="41">
        <v>301603.9999996</v>
      </c>
      <c r="G29" s="41">
        <v>16</v>
      </c>
      <c r="H29" s="44">
        <v>11767727.4</v>
      </c>
      <c r="I29" s="41">
        <v>68</v>
      </c>
      <c r="J29" s="44">
        <v>5013471.5</v>
      </c>
      <c r="K29" s="41">
        <v>46</v>
      </c>
      <c r="L29" s="41">
        <v>438153.666666</v>
      </c>
      <c r="M29" s="41">
        <v>18</v>
      </c>
      <c r="N29" s="37"/>
      <c r="O29" s="37"/>
      <c r="P29" s="37"/>
      <c r="Q29" s="37"/>
    </row>
    <row r="30" spans="1:17" ht="15">
      <c r="A30" s="40" t="s">
        <v>95</v>
      </c>
      <c r="B30" s="44">
        <v>1170774402.34</v>
      </c>
      <c r="C30" s="41">
        <v>1364</v>
      </c>
      <c r="D30" s="44">
        <v>241573765.94</v>
      </c>
      <c r="E30" s="41">
        <v>1226</v>
      </c>
      <c r="F30" s="41">
        <v>8800045.8333195</v>
      </c>
      <c r="G30" s="41">
        <v>397</v>
      </c>
      <c r="H30" s="44">
        <v>1148503827.35</v>
      </c>
      <c r="I30" s="41">
        <v>1141</v>
      </c>
      <c r="J30" s="44">
        <v>238964286.52</v>
      </c>
      <c r="K30" s="41">
        <v>750</v>
      </c>
      <c r="L30" s="41">
        <v>10725873.1666581</v>
      </c>
      <c r="M30" s="41">
        <v>260</v>
      </c>
      <c r="N30" s="37"/>
      <c r="O30" s="37"/>
      <c r="P30" s="37"/>
      <c r="Q30" s="37"/>
    </row>
    <row r="31" spans="1:17" ht="15">
      <c r="A31" s="40" t="s">
        <v>96</v>
      </c>
      <c r="B31" s="44">
        <v>753043191.03</v>
      </c>
      <c r="C31" s="41">
        <v>40</v>
      </c>
      <c r="D31" s="44">
        <v>2682459.46</v>
      </c>
      <c r="E31" s="41">
        <v>36</v>
      </c>
      <c r="F31" s="41">
        <v>0</v>
      </c>
      <c r="G31" s="41">
        <v>0</v>
      </c>
      <c r="H31" s="44">
        <v>933422487</v>
      </c>
      <c r="I31" s="41">
        <v>40</v>
      </c>
      <c r="J31" s="44">
        <v>2680191</v>
      </c>
      <c r="K31" s="41">
        <v>27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4562852.18</v>
      </c>
      <c r="C32" s="41">
        <v>48</v>
      </c>
      <c r="D32" s="44">
        <v>696113.92</v>
      </c>
      <c r="E32" s="41">
        <v>34</v>
      </c>
      <c r="F32" s="44">
        <v>0</v>
      </c>
      <c r="G32" s="41">
        <v>0</v>
      </c>
      <c r="H32" s="44">
        <v>5518284.83</v>
      </c>
      <c r="I32" s="41">
        <v>57</v>
      </c>
      <c r="J32" s="44">
        <v>693830.93</v>
      </c>
      <c r="K32" s="41">
        <v>37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56474505.46</v>
      </c>
      <c r="C33" s="41">
        <v>154</v>
      </c>
      <c r="D33" s="44">
        <v>21071518.21</v>
      </c>
      <c r="E33" s="41">
        <v>140</v>
      </c>
      <c r="F33" s="44">
        <v>1357833.1666661</v>
      </c>
      <c r="G33" s="41">
        <v>24</v>
      </c>
      <c r="H33" s="44">
        <v>57026683.35</v>
      </c>
      <c r="I33" s="41">
        <v>142</v>
      </c>
      <c r="J33" s="44">
        <v>23468681.15</v>
      </c>
      <c r="K33" s="41">
        <v>93</v>
      </c>
      <c r="L33" s="44">
        <v>1016632.166666</v>
      </c>
      <c r="M33" s="41">
        <v>18</v>
      </c>
      <c r="N33" s="37"/>
      <c r="O33" s="37"/>
      <c r="P33" s="37"/>
      <c r="Q33" s="37"/>
    </row>
    <row r="34" spans="1:17" ht="15">
      <c r="A34" s="40" t="s">
        <v>99</v>
      </c>
      <c r="B34" s="44">
        <v>1353537.17</v>
      </c>
      <c r="C34" s="41">
        <v>17</v>
      </c>
      <c r="D34" s="44">
        <v>257093.61</v>
      </c>
      <c r="E34" s="41">
        <v>16</v>
      </c>
      <c r="F34" s="41">
        <v>0</v>
      </c>
      <c r="G34" s="41">
        <v>0</v>
      </c>
      <c r="H34" s="44">
        <v>1548268</v>
      </c>
      <c r="I34" s="41">
        <v>16</v>
      </c>
      <c r="J34" s="44">
        <v>246979</v>
      </c>
      <c r="K34" s="41">
        <v>10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101673998.66</v>
      </c>
      <c r="C35" s="41">
        <v>151</v>
      </c>
      <c r="D35" s="44">
        <v>21020691.24</v>
      </c>
      <c r="E35" s="41">
        <v>136</v>
      </c>
      <c r="F35" s="41">
        <v>549741.9999994</v>
      </c>
      <c r="G35" s="41">
        <v>21</v>
      </c>
      <c r="H35" s="44">
        <v>100314791.82</v>
      </c>
      <c r="I35" s="41">
        <v>131</v>
      </c>
      <c r="J35" s="44">
        <v>18498599.32</v>
      </c>
      <c r="K35" s="41">
        <v>89</v>
      </c>
      <c r="L35" s="41">
        <v>316982.4999996</v>
      </c>
      <c r="M35" s="41">
        <v>13</v>
      </c>
      <c r="N35" s="37"/>
      <c r="O35" s="37"/>
      <c r="P35" s="37"/>
      <c r="Q35" s="37"/>
    </row>
    <row r="36" spans="1:17" ht="15">
      <c r="A36" s="40" t="s">
        <v>101</v>
      </c>
      <c r="B36" s="44">
        <v>5143366.73</v>
      </c>
      <c r="C36" s="41">
        <v>44</v>
      </c>
      <c r="D36" s="44">
        <v>911219.61</v>
      </c>
      <c r="E36" s="41">
        <v>37</v>
      </c>
      <c r="F36" s="41">
        <v>0</v>
      </c>
      <c r="G36" s="41">
        <v>0</v>
      </c>
      <c r="H36" s="44">
        <v>5739430.09</v>
      </c>
      <c r="I36" s="41">
        <v>44</v>
      </c>
      <c r="J36" s="44">
        <v>904612.88</v>
      </c>
      <c r="K36" s="41">
        <v>27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3862092.35</v>
      </c>
      <c r="C37" s="41">
        <v>26</v>
      </c>
      <c r="D37" s="44">
        <v>757795.05</v>
      </c>
      <c r="E37" s="41">
        <v>22</v>
      </c>
      <c r="F37" s="41">
        <v>0</v>
      </c>
      <c r="G37" s="41">
        <v>0</v>
      </c>
      <c r="H37" s="44">
        <v>3759662.45</v>
      </c>
      <c r="I37" s="41">
        <v>21</v>
      </c>
      <c r="J37" s="44">
        <v>720535.53</v>
      </c>
      <c r="K37" s="41">
        <v>17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19932031.9</v>
      </c>
      <c r="C38" s="41">
        <v>144</v>
      </c>
      <c r="D38" s="44">
        <v>5277740.04</v>
      </c>
      <c r="E38" s="41">
        <v>107</v>
      </c>
      <c r="F38" s="41">
        <v>184588.9999994</v>
      </c>
      <c r="G38" s="41">
        <v>22</v>
      </c>
      <c r="H38" s="44">
        <v>20525350.63</v>
      </c>
      <c r="I38" s="41">
        <v>131</v>
      </c>
      <c r="J38" s="44">
        <v>4837492.1</v>
      </c>
      <c r="K38" s="41">
        <v>84</v>
      </c>
      <c r="L38" s="41">
        <v>250665.3333328</v>
      </c>
      <c r="M38" s="41">
        <v>17</v>
      </c>
      <c r="N38" s="37"/>
      <c r="O38" s="37"/>
      <c r="P38" s="37"/>
      <c r="Q38" s="37"/>
    </row>
    <row r="39" spans="1:17" ht="15">
      <c r="A39" s="40" t="s">
        <v>104</v>
      </c>
      <c r="B39" s="44">
        <v>18982713.5</v>
      </c>
      <c r="C39" s="41">
        <v>53</v>
      </c>
      <c r="D39" s="44">
        <v>1263169.98</v>
      </c>
      <c r="E39" s="41">
        <v>43</v>
      </c>
      <c r="F39" s="41">
        <v>0</v>
      </c>
      <c r="G39" s="41">
        <v>0</v>
      </c>
      <c r="H39" s="44">
        <v>18977530.75</v>
      </c>
      <c r="I39" s="41">
        <v>43</v>
      </c>
      <c r="J39" s="44">
        <v>1276392.25</v>
      </c>
      <c r="K39" s="41">
        <v>33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55206910.34</v>
      </c>
      <c r="C40" s="41">
        <v>191</v>
      </c>
      <c r="D40" s="44">
        <v>8229918.79</v>
      </c>
      <c r="E40" s="41">
        <v>167</v>
      </c>
      <c r="F40" s="44">
        <v>1443681.9999983</v>
      </c>
      <c r="G40" s="41">
        <v>49</v>
      </c>
      <c r="H40" s="44">
        <v>55814968.26</v>
      </c>
      <c r="I40" s="41">
        <v>159</v>
      </c>
      <c r="J40" s="44">
        <v>8129153.17</v>
      </c>
      <c r="K40" s="41">
        <v>118</v>
      </c>
      <c r="L40" s="44">
        <v>1131873.999999</v>
      </c>
      <c r="M40" s="41">
        <v>38</v>
      </c>
      <c r="N40" s="37"/>
      <c r="O40" s="37"/>
      <c r="P40" s="37"/>
      <c r="Q40" s="37"/>
    </row>
    <row r="41" spans="1:17" ht="15">
      <c r="A41" s="40" t="s">
        <v>106</v>
      </c>
      <c r="B41" s="44">
        <v>2660335.75</v>
      </c>
      <c r="C41" s="41">
        <v>28</v>
      </c>
      <c r="D41" s="44">
        <v>687855.67</v>
      </c>
      <c r="E41" s="41">
        <v>23</v>
      </c>
      <c r="F41" s="41">
        <v>0</v>
      </c>
      <c r="G41" s="41">
        <v>0</v>
      </c>
      <c r="H41" s="44">
        <v>3003867.44</v>
      </c>
      <c r="I41" s="41">
        <v>27</v>
      </c>
      <c r="J41" s="44">
        <v>699482</v>
      </c>
      <c r="K41" s="41">
        <v>15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91921615.79</v>
      </c>
      <c r="C42" s="41">
        <v>104</v>
      </c>
      <c r="D42" s="44">
        <v>18173739.65</v>
      </c>
      <c r="E42" s="41">
        <v>93</v>
      </c>
      <c r="F42" s="41">
        <v>779760.6666656</v>
      </c>
      <c r="G42" s="41">
        <v>26</v>
      </c>
      <c r="H42" s="44">
        <v>89279983.38</v>
      </c>
      <c r="I42" s="41">
        <v>80</v>
      </c>
      <c r="J42" s="44">
        <v>19302520.33</v>
      </c>
      <c r="K42" s="41">
        <v>60</v>
      </c>
      <c r="L42" s="41">
        <v>678283.1666658</v>
      </c>
      <c r="M42" s="41">
        <v>17</v>
      </c>
      <c r="N42" s="37"/>
      <c r="O42" s="37"/>
      <c r="P42" s="37"/>
      <c r="Q42" s="37"/>
    </row>
    <row r="43" spans="1:17" ht="15">
      <c r="A43" s="40" t="s">
        <v>108</v>
      </c>
      <c r="B43" s="44">
        <v>1664055553.73</v>
      </c>
      <c r="C43" s="41">
        <v>563</v>
      </c>
      <c r="D43" s="44">
        <v>333584119.67</v>
      </c>
      <c r="E43" s="41">
        <v>477</v>
      </c>
      <c r="F43" s="41">
        <v>18480027.999994</v>
      </c>
      <c r="G43" s="41">
        <v>182</v>
      </c>
      <c r="H43" s="44">
        <v>1442629076.94</v>
      </c>
      <c r="I43" s="41">
        <v>444</v>
      </c>
      <c r="J43" s="44">
        <v>326838317.44</v>
      </c>
      <c r="K43" s="41">
        <v>319</v>
      </c>
      <c r="L43" s="41">
        <v>19033396.6666626</v>
      </c>
      <c r="M43" s="41">
        <v>121</v>
      </c>
      <c r="N43" s="37"/>
      <c r="O43" s="37"/>
      <c r="P43" s="37"/>
      <c r="Q43" s="37"/>
    </row>
    <row r="44" spans="1:17" ht="15">
      <c r="A44" s="40" t="s">
        <v>109</v>
      </c>
      <c r="B44" s="44">
        <v>2882831.8</v>
      </c>
      <c r="C44" s="41">
        <v>35</v>
      </c>
      <c r="D44" s="44">
        <v>1191034.64</v>
      </c>
      <c r="E44" s="41">
        <v>32</v>
      </c>
      <c r="F44" s="41">
        <v>0</v>
      </c>
      <c r="G44" s="41">
        <v>0</v>
      </c>
      <c r="H44" s="44">
        <v>2055071.13</v>
      </c>
      <c r="I44" s="41">
        <v>27</v>
      </c>
      <c r="J44" s="44">
        <v>983314.66</v>
      </c>
      <c r="K44" s="41">
        <v>22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4848533.16</v>
      </c>
      <c r="C45" s="41">
        <v>38</v>
      </c>
      <c r="D45" s="44">
        <v>1846669.78</v>
      </c>
      <c r="E45" s="41">
        <v>35</v>
      </c>
      <c r="F45" s="41">
        <v>30152.1666661</v>
      </c>
      <c r="G45" s="41">
        <v>15</v>
      </c>
      <c r="H45" s="44">
        <v>4506875.31</v>
      </c>
      <c r="I45" s="41">
        <v>35</v>
      </c>
      <c r="J45" s="44">
        <v>1850623.35</v>
      </c>
      <c r="K45" s="41">
        <v>23</v>
      </c>
      <c r="L45" s="41">
        <v>33103.8333331</v>
      </c>
      <c r="M45" s="41">
        <v>10</v>
      </c>
      <c r="N45" s="37"/>
      <c r="O45" s="37"/>
      <c r="P45" s="37"/>
      <c r="Q45" s="37"/>
    </row>
    <row r="46" spans="1:17" ht="15">
      <c r="A46" s="40" t="s">
        <v>111</v>
      </c>
      <c r="B46" s="44">
        <v>4491823.72</v>
      </c>
      <c r="C46" s="41">
        <v>26</v>
      </c>
      <c r="D46" s="44">
        <v>799188.02</v>
      </c>
      <c r="E46" s="41">
        <v>22</v>
      </c>
      <c r="F46" s="41">
        <v>0</v>
      </c>
      <c r="G46" s="41">
        <v>0</v>
      </c>
      <c r="H46" s="44">
        <v>5960668.46</v>
      </c>
      <c r="I46" s="41">
        <v>29</v>
      </c>
      <c r="J46" s="44">
        <v>618556.73</v>
      </c>
      <c r="K46" s="41">
        <v>17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8816155.14</v>
      </c>
      <c r="C47" s="41">
        <v>22</v>
      </c>
      <c r="D47" s="44">
        <v>4318024.56</v>
      </c>
      <c r="E47" s="41">
        <v>22</v>
      </c>
      <c r="F47" s="41">
        <v>0</v>
      </c>
      <c r="G47" s="41">
        <v>0</v>
      </c>
      <c r="H47" s="44">
        <v>9796613.33</v>
      </c>
      <c r="I47" s="41">
        <v>15</v>
      </c>
      <c r="J47" s="44">
        <v>0</v>
      </c>
      <c r="K47" s="41">
        <v>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6389282.8</v>
      </c>
      <c r="C48" s="41">
        <v>59</v>
      </c>
      <c r="D48" s="44">
        <v>2648553.75</v>
      </c>
      <c r="E48" s="41">
        <v>51</v>
      </c>
      <c r="F48" s="41">
        <v>0</v>
      </c>
      <c r="G48" s="41">
        <v>0</v>
      </c>
      <c r="H48" s="44">
        <v>6979123.44</v>
      </c>
      <c r="I48" s="41">
        <v>47</v>
      </c>
      <c r="J48" s="44">
        <v>2462565.12</v>
      </c>
      <c r="K48" s="41">
        <v>37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10698383.97</v>
      </c>
      <c r="C49" s="41">
        <v>39</v>
      </c>
      <c r="D49" s="44">
        <v>2574768.91</v>
      </c>
      <c r="E49" s="41">
        <v>34</v>
      </c>
      <c r="F49" s="41">
        <v>0</v>
      </c>
      <c r="G49" s="41">
        <v>0</v>
      </c>
      <c r="H49" s="44">
        <v>17262803.95</v>
      </c>
      <c r="I49" s="41">
        <v>33</v>
      </c>
      <c r="J49" s="44">
        <v>2656074.95</v>
      </c>
      <c r="K49" s="41">
        <v>25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11139043.52</v>
      </c>
      <c r="C50" s="41">
        <v>90</v>
      </c>
      <c r="D50" s="44">
        <v>6564750.4</v>
      </c>
      <c r="E50" s="41">
        <v>77</v>
      </c>
      <c r="F50" s="41">
        <v>159103.1666661</v>
      </c>
      <c r="G50" s="41">
        <v>22</v>
      </c>
      <c r="H50" s="44">
        <v>13522291.65</v>
      </c>
      <c r="I50" s="41">
        <v>77</v>
      </c>
      <c r="J50" s="44">
        <v>6293167.66</v>
      </c>
      <c r="K50" s="41">
        <v>58</v>
      </c>
      <c r="L50" s="41">
        <v>68998.6666661</v>
      </c>
      <c r="M50" s="41">
        <v>14</v>
      </c>
      <c r="N50" s="37"/>
      <c r="O50" s="37"/>
      <c r="P50" s="37"/>
      <c r="Q50" s="37"/>
    </row>
    <row r="51" spans="1:17" ht="15">
      <c r="A51" s="40" t="s">
        <v>116</v>
      </c>
      <c r="B51" s="44">
        <v>225124101.58</v>
      </c>
      <c r="C51" s="41">
        <v>232</v>
      </c>
      <c r="D51" s="44">
        <v>62404015.46</v>
      </c>
      <c r="E51" s="41">
        <v>207</v>
      </c>
      <c r="F51" s="44">
        <v>1877915.9999965</v>
      </c>
      <c r="G51" s="41">
        <v>116</v>
      </c>
      <c r="H51" s="44">
        <v>221402813.47</v>
      </c>
      <c r="I51" s="41">
        <v>168</v>
      </c>
      <c r="J51" s="44">
        <v>55401204.26</v>
      </c>
      <c r="K51" s="41">
        <v>126</v>
      </c>
      <c r="L51" s="44">
        <v>2536283.6666647</v>
      </c>
      <c r="M51" s="41">
        <v>67</v>
      </c>
      <c r="N51" s="37"/>
      <c r="O51" s="37"/>
      <c r="P51" s="37"/>
      <c r="Q51" s="37"/>
    </row>
    <row r="52" spans="1:17" ht="15">
      <c r="A52" s="40" t="s">
        <v>117</v>
      </c>
      <c r="B52" s="44">
        <v>40681914.66</v>
      </c>
      <c r="C52" s="41">
        <v>139</v>
      </c>
      <c r="D52" s="44">
        <v>8993020.31</v>
      </c>
      <c r="E52" s="41">
        <v>107</v>
      </c>
      <c r="F52" s="44">
        <v>157986.8333324</v>
      </c>
      <c r="G52" s="41">
        <v>33</v>
      </c>
      <c r="H52" s="44">
        <v>38909682.33</v>
      </c>
      <c r="I52" s="41">
        <v>123</v>
      </c>
      <c r="J52" s="44">
        <v>9688835.52</v>
      </c>
      <c r="K52" s="41">
        <v>81</v>
      </c>
      <c r="L52" s="44">
        <v>117244.6666661</v>
      </c>
      <c r="M52" s="41">
        <v>18</v>
      </c>
      <c r="N52" s="37"/>
      <c r="O52" s="37"/>
      <c r="P52" s="37"/>
      <c r="Q52" s="37"/>
    </row>
    <row r="53" spans="1:17" ht="15">
      <c r="A53" s="40" t="s">
        <v>118</v>
      </c>
      <c r="B53" s="44">
        <v>29289441.98</v>
      </c>
      <c r="C53" s="41">
        <v>106</v>
      </c>
      <c r="D53" s="44">
        <v>24059953.66</v>
      </c>
      <c r="E53" s="41">
        <v>95</v>
      </c>
      <c r="F53" s="44">
        <v>1394239.6666661</v>
      </c>
      <c r="G53" s="41">
        <v>24</v>
      </c>
      <c r="H53" s="44">
        <v>40666602.63</v>
      </c>
      <c r="I53" s="41">
        <v>90</v>
      </c>
      <c r="J53" s="44">
        <v>33504532.8</v>
      </c>
      <c r="K53" s="41">
        <v>62</v>
      </c>
      <c r="L53" s="44">
        <v>3026391.8333328</v>
      </c>
      <c r="M53" s="41">
        <v>14</v>
      </c>
      <c r="N53" s="37"/>
      <c r="O53" s="37"/>
      <c r="P53" s="37"/>
      <c r="Q53" s="37"/>
    </row>
    <row r="54" spans="1:17" ht="15">
      <c r="A54" s="40" t="s">
        <v>119</v>
      </c>
      <c r="B54" s="44">
        <v>24657286.68</v>
      </c>
      <c r="C54" s="41">
        <v>64</v>
      </c>
      <c r="D54" s="44">
        <v>3063222.68</v>
      </c>
      <c r="E54" s="41">
        <v>56</v>
      </c>
      <c r="F54" s="44">
        <v>340768.9999994</v>
      </c>
      <c r="G54" s="41">
        <v>15</v>
      </c>
      <c r="H54" s="44">
        <v>22286918.34</v>
      </c>
      <c r="I54" s="41">
        <v>59</v>
      </c>
      <c r="J54" s="44">
        <v>2902372.49</v>
      </c>
      <c r="K54" s="41">
        <v>41</v>
      </c>
      <c r="L54" s="44">
        <v>253499.4999996</v>
      </c>
      <c r="M54" s="41">
        <v>11</v>
      </c>
      <c r="N54" s="37"/>
      <c r="O54" s="37"/>
      <c r="P54" s="37"/>
      <c r="Q54" s="37"/>
    </row>
    <row r="55" spans="1:17" ht="15">
      <c r="A55" s="40" t="s">
        <v>120</v>
      </c>
      <c r="B55" s="44">
        <v>3835950.47</v>
      </c>
      <c r="C55" s="41">
        <v>25</v>
      </c>
      <c r="D55" s="44">
        <v>913784.49</v>
      </c>
      <c r="E55" s="41">
        <v>22</v>
      </c>
      <c r="F55" s="44">
        <v>0</v>
      </c>
      <c r="G55" s="41">
        <v>0</v>
      </c>
      <c r="H55" s="44">
        <v>3444861.68</v>
      </c>
      <c r="I55" s="41">
        <v>16</v>
      </c>
      <c r="J55" s="44">
        <v>907211.46</v>
      </c>
      <c r="K55" s="41">
        <v>13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277</v>
      </c>
      <c r="B56" s="44">
        <v>0</v>
      </c>
      <c r="C56" s="41">
        <v>0</v>
      </c>
      <c r="D56" s="44">
        <v>0</v>
      </c>
      <c r="E56" s="41">
        <v>0</v>
      </c>
      <c r="F56" s="44">
        <v>0</v>
      </c>
      <c r="G56" s="41">
        <v>0</v>
      </c>
      <c r="H56" s="44">
        <v>1211131</v>
      </c>
      <c r="I56" s="41">
        <v>10</v>
      </c>
      <c r="J56" s="44">
        <v>0</v>
      </c>
      <c r="K56" s="41">
        <v>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121</v>
      </c>
      <c r="B57" s="44">
        <v>45395446.54</v>
      </c>
      <c r="C57" s="41">
        <v>92</v>
      </c>
      <c r="D57" s="44">
        <v>14255165</v>
      </c>
      <c r="E57" s="41">
        <v>83</v>
      </c>
      <c r="F57" s="41">
        <v>769324.166666</v>
      </c>
      <c r="G57" s="41">
        <v>24</v>
      </c>
      <c r="H57" s="44">
        <v>45518528.51</v>
      </c>
      <c r="I57" s="41">
        <v>74</v>
      </c>
      <c r="J57" s="44">
        <v>13081273.04</v>
      </c>
      <c r="K57" s="41">
        <v>60</v>
      </c>
      <c r="L57" s="41">
        <v>897338.4999997</v>
      </c>
      <c r="M57" s="41">
        <v>14</v>
      </c>
      <c r="N57" s="37"/>
      <c r="O57" s="37"/>
      <c r="P57" s="37"/>
      <c r="Q57" s="37"/>
    </row>
    <row r="58" spans="1:17" ht="15">
      <c r="A58" s="40" t="s">
        <v>122</v>
      </c>
      <c r="B58" s="44">
        <v>3585455.26</v>
      </c>
      <c r="C58" s="41">
        <v>39</v>
      </c>
      <c r="D58" s="44">
        <v>1398302.55</v>
      </c>
      <c r="E58" s="41">
        <v>30</v>
      </c>
      <c r="F58" s="41">
        <v>0</v>
      </c>
      <c r="G58" s="41">
        <v>0</v>
      </c>
      <c r="H58" s="44">
        <v>3782128.24</v>
      </c>
      <c r="I58" s="41">
        <v>34</v>
      </c>
      <c r="J58" s="44">
        <v>1176947.19</v>
      </c>
      <c r="K58" s="41">
        <v>21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278</v>
      </c>
      <c r="B59" s="44">
        <v>414158.38</v>
      </c>
      <c r="C59" s="41">
        <v>11</v>
      </c>
      <c r="D59" s="44">
        <v>195809.6</v>
      </c>
      <c r="E59" s="41">
        <v>11</v>
      </c>
      <c r="F59" s="44">
        <v>0</v>
      </c>
      <c r="G59" s="41">
        <v>0</v>
      </c>
      <c r="H59" s="44">
        <v>459637</v>
      </c>
      <c r="I59" s="41">
        <v>16</v>
      </c>
      <c r="J59" s="44">
        <v>177398</v>
      </c>
      <c r="K59" s="41">
        <v>10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123</v>
      </c>
      <c r="B60" s="44">
        <v>79592454.83</v>
      </c>
      <c r="C60" s="41">
        <v>153</v>
      </c>
      <c r="D60" s="44">
        <v>19951144.59</v>
      </c>
      <c r="E60" s="41">
        <v>146</v>
      </c>
      <c r="F60" s="41">
        <v>322228.8333324</v>
      </c>
      <c r="G60" s="41">
        <v>40</v>
      </c>
      <c r="H60" s="44">
        <v>85798708.68</v>
      </c>
      <c r="I60" s="41">
        <v>115</v>
      </c>
      <c r="J60" s="44">
        <v>18919382.97</v>
      </c>
      <c r="K60" s="41">
        <v>92</v>
      </c>
      <c r="L60" s="41">
        <v>644200.499999</v>
      </c>
      <c r="M60" s="41">
        <v>24</v>
      </c>
      <c r="N60" s="37"/>
      <c r="O60" s="37"/>
      <c r="P60" s="37"/>
      <c r="Q60" s="37"/>
    </row>
    <row r="61" spans="1:17" ht="15">
      <c r="A61" s="40" t="s">
        <v>124</v>
      </c>
      <c r="B61" s="44">
        <v>562793772.32</v>
      </c>
      <c r="C61" s="41">
        <v>758</v>
      </c>
      <c r="D61" s="44">
        <v>139235453.17</v>
      </c>
      <c r="E61" s="41">
        <v>657</v>
      </c>
      <c r="F61" s="41">
        <v>7978186.4999924</v>
      </c>
      <c r="G61" s="41">
        <v>234</v>
      </c>
      <c r="H61" s="44">
        <v>591620280.25</v>
      </c>
      <c r="I61" s="41">
        <v>653</v>
      </c>
      <c r="J61" s="44">
        <v>132790593.53</v>
      </c>
      <c r="K61" s="41">
        <v>424</v>
      </c>
      <c r="L61" s="41">
        <v>13374992.1666612</v>
      </c>
      <c r="M61" s="41">
        <v>169</v>
      </c>
      <c r="N61" s="37"/>
      <c r="O61" s="37"/>
      <c r="P61" s="37"/>
      <c r="Q61" s="37"/>
    </row>
    <row r="62" spans="1:17" ht="15">
      <c r="A62" s="40" t="s">
        <v>125</v>
      </c>
      <c r="B62" s="44">
        <v>70555004.7</v>
      </c>
      <c r="C62" s="41">
        <v>122</v>
      </c>
      <c r="D62" s="44">
        <v>15342421.07</v>
      </c>
      <c r="E62" s="41">
        <v>115</v>
      </c>
      <c r="F62" s="41">
        <v>73344.3333325</v>
      </c>
      <c r="G62" s="41">
        <v>17</v>
      </c>
      <c r="H62" s="44">
        <v>76586156</v>
      </c>
      <c r="I62" s="41">
        <v>88</v>
      </c>
      <c r="J62" s="44">
        <v>13523233.59</v>
      </c>
      <c r="K62" s="41">
        <v>71</v>
      </c>
      <c r="L62" s="41">
        <v>75244.4999996</v>
      </c>
      <c r="M62" s="41">
        <v>13</v>
      </c>
      <c r="N62" s="37"/>
      <c r="O62" s="37"/>
      <c r="P62" s="37"/>
      <c r="Q62" s="37"/>
    </row>
    <row r="63" spans="1:17" ht="15">
      <c r="A63" s="40" t="s">
        <v>126</v>
      </c>
      <c r="B63" s="44">
        <v>53764458.3</v>
      </c>
      <c r="C63" s="41">
        <v>120</v>
      </c>
      <c r="D63" s="44">
        <v>12900521.18</v>
      </c>
      <c r="E63" s="41">
        <v>100</v>
      </c>
      <c r="F63" s="41">
        <v>158874.1666661</v>
      </c>
      <c r="G63" s="41">
        <v>21</v>
      </c>
      <c r="H63" s="44">
        <v>54968313.57</v>
      </c>
      <c r="I63" s="41">
        <v>117</v>
      </c>
      <c r="J63" s="44">
        <v>11768390.44</v>
      </c>
      <c r="K63" s="41">
        <v>75</v>
      </c>
      <c r="L63" s="41">
        <v>141513.6666659</v>
      </c>
      <c r="M63" s="41">
        <v>21</v>
      </c>
      <c r="N63" s="37"/>
      <c r="O63" s="37"/>
      <c r="P63" s="37"/>
      <c r="Q63" s="37"/>
    </row>
    <row r="64" spans="1:17" ht="15">
      <c r="A64" s="40" t="s">
        <v>127</v>
      </c>
      <c r="B64" s="44">
        <v>8660266.75</v>
      </c>
      <c r="C64" s="41">
        <v>52</v>
      </c>
      <c r="D64" s="44">
        <v>1280773.32</v>
      </c>
      <c r="E64" s="41">
        <v>40</v>
      </c>
      <c r="F64" s="41">
        <v>0</v>
      </c>
      <c r="G64" s="41">
        <v>0</v>
      </c>
      <c r="H64" s="44">
        <v>9656876.17</v>
      </c>
      <c r="I64" s="41">
        <v>42</v>
      </c>
      <c r="J64" s="44">
        <v>1086021.95</v>
      </c>
      <c r="K64" s="41">
        <v>28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128</v>
      </c>
      <c r="B65" s="44">
        <v>46775987.21</v>
      </c>
      <c r="C65" s="41">
        <v>75</v>
      </c>
      <c r="D65" s="44">
        <v>5951739.94</v>
      </c>
      <c r="E65" s="41">
        <v>63</v>
      </c>
      <c r="F65" s="44">
        <v>568820.9999992</v>
      </c>
      <c r="G65" s="41">
        <v>23</v>
      </c>
      <c r="H65" s="44">
        <v>46489266.24</v>
      </c>
      <c r="I65" s="41">
        <v>62</v>
      </c>
      <c r="J65" s="44">
        <v>5087916.21</v>
      </c>
      <c r="K65" s="41">
        <v>44</v>
      </c>
      <c r="L65" s="44">
        <v>583242.166666</v>
      </c>
      <c r="M65" s="41">
        <v>22</v>
      </c>
      <c r="N65" s="37"/>
      <c r="O65" s="37"/>
      <c r="P65" s="37"/>
      <c r="Q65" s="37"/>
    </row>
    <row r="66" spans="1:17" ht="15">
      <c r="A66" s="40" t="s">
        <v>129</v>
      </c>
      <c r="B66" s="44">
        <v>5092899.42</v>
      </c>
      <c r="C66" s="41">
        <v>26</v>
      </c>
      <c r="D66" s="44">
        <v>1434999.64</v>
      </c>
      <c r="E66" s="41">
        <v>22</v>
      </c>
      <c r="F66" s="41">
        <v>0</v>
      </c>
      <c r="G66" s="41">
        <v>0</v>
      </c>
      <c r="H66" s="44">
        <v>13292267.49</v>
      </c>
      <c r="I66" s="41">
        <v>27</v>
      </c>
      <c r="J66" s="44">
        <v>2229462.62</v>
      </c>
      <c r="K66" s="41">
        <v>17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130</v>
      </c>
      <c r="B67" s="44">
        <v>25289014.41</v>
      </c>
      <c r="C67" s="41">
        <v>91</v>
      </c>
      <c r="D67" s="44">
        <v>8412574.97</v>
      </c>
      <c r="E67" s="41">
        <v>78</v>
      </c>
      <c r="F67" s="41">
        <v>351708.4999995</v>
      </c>
      <c r="G67" s="41">
        <v>20</v>
      </c>
      <c r="H67" s="44">
        <v>28393033.06</v>
      </c>
      <c r="I67" s="41">
        <v>71</v>
      </c>
      <c r="J67" s="44">
        <v>6654310.41</v>
      </c>
      <c r="K67" s="41">
        <v>53</v>
      </c>
      <c r="L67" s="41">
        <v>583581.3333325</v>
      </c>
      <c r="M67" s="41">
        <v>18</v>
      </c>
      <c r="N67" s="37"/>
      <c r="O67" s="37"/>
      <c r="P67" s="37"/>
      <c r="Q67" s="37"/>
    </row>
    <row r="68" spans="1:17" ht="15">
      <c r="A68" s="40" t="s">
        <v>131</v>
      </c>
      <c r="B68" s="44">
        <v>5093150.78</v>
      </c>
      <c r="C68" s="41">
        <v>29</v>
      </c>
      <c r="D68" s="44">
        <v>1991024.68</v>
      </c>
      <c r="E68" s="41">
        <v>27</v>
      </c>
      <c r="F68" s="41">
        <v>40236.3333331</v>
      </c>
      <c r="G68" s="41">
        <v>10</v>
      </c>
      <c r="H68" s="44">
        <v>4631144.51</v>
      </c>
      <c r="I68" s="41">
        <v>21</v>
      </c>
      <c r="J68" s="44">
        <v>2075227.51</v>
      </c>
      <c r="K68" s="41">
        <v>18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132</v>
      </c>
      <c r="B69" s="44">
        <v>27253477.38</v>
      </c>
      <c r="C69" s="41">
        <v>62</v>
      </c>
      <c r="D69" s="44">
        <v>8082003.88</v>
      </c>
      <c r="E69" s="41">
        <v>54</v>
      </c>
      <c r="F69" s="41">
        <v>938739.6666663</v>
      </c>
      <c r="G69" s="41">
        <v>13</v>
      </c>
      <c r="H69" s="44">
        <v>49163754.89</v>
      </c>
      <c r="I69" s="41">
        <v>50</v>
      </c>
      <c r="J69" s="44">
        <v>7296276.49</v>
      </c>
      <c r="K69" s="41">
        <v>37</v>
      </c>
      <c r="L69" s="41">
        <v>974996.3333329</v>
      </c>
      <c r="M69" s="41">
        <v>12</v>
      </c>
      <c r="N69" s="37"/>
      <c r="O69" s="37"/>
      <c r="P69" s="37"/>
      <c r="Q69" s="37"/>
    </row>
    <row r="70" spans="1:17" ht="15">
      <c r="A70" s="40" t="s">
        <v>133</v>
      </c>
      <c r="B70" s="44">
        <v>2353720.55</v>
      </c>
      <c r="C70" s="41">
        <v>40</v>
      </c>
      <c r="D70" s="44">
        <v>964643.85</v>
      </c>
      <c r="E70" s="41">
        <v>35</v>
      </c>
      <c r="F70" s="41">
        <v>0</v>
      </c>
      <c r="G70" s="41">
        <v>0</v>
      </c>
      <c r="H70" s="44">
        <v>2587748.15</v>
      </c>
      <c r="I70" s="41">
        <v>39</v>
      </c>
      <c r="J70" s="44">
        <v>908839.39</v>
      </c>
      <c r="K70" s="41">
        <v>30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134</v>
      </c>
      <c r="B71" s="44">
        <v>2186704.56</v>
      </c>
      <c r="C71" s="41">
        <v>33</v>
      </c>
      <c r="D71" s="44">
        <v>671799.96</v>
      </c>
      <c r="E71" s="41">
        <v>29</v>
      </c>
      <c r="F71" s="44">
        <v>41198.6666663</v>
      </c>
      <c r="G71" s="41">
        <v>13</v>
      </c>
      <c r="H71" s="44">
        <v>2472920.75</v>
      </c>
      <c r="I71" s="41">
        <v>29</v>
      </c>
      <c r="J71" s="44">
        <v>729503</v>
      </c>
      <c r="K71" s="41">
        <v>20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135</v>
      </c>
      <c r="B72" s="44">
        <v>9585785.23</v>
      </c>
      <c r="C72" s="41">
        <v>67</v>
      </c>
      <c r="D72" s="44">
        <v>1980232.91</v>
      </c>
      <c r="E72" s="41">
        <v>58</v>
      </c>
      <c r="F72" s="44">
        <v>0</v>
      </c>
      <c r="G72" s="41">
        <v>0</v>
      </c>
      <c r="H72" s="44">
        <v>9509213.82</v>
      </c>
      <c r="I72" s="41">
        <v>57</v>
      </c>
      <c r="J72" s="44">
        <v>1984851.15</v>
      </c>
      <c r="K72" s="41">
        <v>42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136</v>
      </c>
      <c r="B73" s="44">
        <v>1192895.23</v>
      </c>
      <c r="C73" s="41">
        <v>21</v>
      </c>
      <c r="D73" s="41">
        <v>443298.2</v>
      </c>
      <c r="E73" s="41">
        <v>19</v>
      </c>
      <c r="F73" s="41">
        <v>0</v>
      </c>
      <c r="G73" s="41">
        <v>0</v>
      </c>
      <c r="H73" s="44">
        <v>985854.58</v>
      </c>
      <c r="I73" s="41">
        <v>12</v>
      </c>
      <c r="J73" s="41">
        <v>368008.46</v>
      </c>
      <c r="K73" s="41">
        <v>10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137</v>
      </c>
      <c r="B74" s="44">
        <v>13290920.6</v>
      </c>
      <c r="C74" s="41">
        <v>52</v>
      </c>
      <c r="D74" s="44">
        <v>6731095.53</v>
      </c>
      <c r="E74" s="41">
        <v>49</v>
      </c>
      <c r="F74" s="44">
        <v>0</v>
      </c>
      <c r="G74" s="41">
        <v>0</v>
      </c>
      <c r="H74" s="44">
        <v>11668644.36</v>
      </c>
      <c r="I74" s="41">
        <v>47</v>
      </c>
      <c r="J74" s="44">
        <v>5304646.71</v>
      </c>
      <c r="K74" s="41">
        <v>34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138</v>
      </c>
      <c r="B75" s="44">
        <v>3967809.28</v>
      </c>
      <c r="C75" s="41">
        <v>36</v>
      </c>
      <c r="D75" s="44">
        <v>1652899.71</v>
      </c>
      <c r="E75" s="41">
        <v>28</v>
      </c>
      <c r="F75" s="44">
        <v>29735.4999998</v>
      </c>
      <c r="G75" s="41">
        <v>10</v>
      </c>
      <c r="H75" s="44">
        <v>4539036.52</v>
      </c>
      <c r="I75" s="41">
        <v>29</v>
      </c>
      <c r="J75" s="44">
        <v>1648357.52</v>
      </c>
      <c r="K75" s="41">
        <v>17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279</v>
      </c>
      <c r="B76" s="44">
        <v>772308.54</v>
      </c>
      <c r="C76" s="41">
        <v>11</v>
      </c>
      <c r="D76" s="44">
        <v>581337.67</v>
      </c>
      <c r="E76" s="41">
        <v>10</v>
      </c>
      <c r="F76" s="41">
        <v>0</v>
      </c>
      <c r="G76" s="41">
        <v>0</v>
      </c>
      <c r="H76" s="44">
        <v>0</v>
      </c>
      <c r="I76" s="41">
        <v>0</v>
      </c>
      <c r="J76" s="44">
        <v>0</v>
      </c>
      <c r="K76" s="41">
        <v>0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139</v>
      </c>
      <c r="B77" s="42">
        <v>5191236.76</v>
      </c>
      <c r="C77" s="37">
        <v>67</v>
      </c>
      <c r="D77" s="42">
        <v>1514248.02</v>
      </c>
      <c r="E77" s="37">
        <v>60</v>
      </c>
      <c r="F77" s="42">
        <v>140675.8333329</v>
      </c>
      <c r="G77" s="37">
        <v>15</v>
      </c>
      <c r="H77" s="42">
        <v>5674506.5</v>
      </c>
      <c r="I77" s="37">
        <v>65</v>
      </c>
      <c r="J77" s="42">
        <v>1532839.56</v>
      </c>
      <c r="K77" s="37">
        <v>47</v>
      </c>
      <c r="L77" s="42">
        <v>84292.3333328</v>
      </c>
      <c r="M77" s="37">
        <v>18</v>
      </c>
      <c r="N77" s="37"/>
      <c r="O77" s="37"/>
      <c r="P77" s="37"/>
      <c r="Q77" s="37"/>
    </row>
    <row r="78" spans="1:17" ht="15">
      <c r="A78" s="37" t="s">
        <v>140</v>
      </c>
      <c r="B78" s="42">
        <v>1759906.27</v>
      </c>
      <c r="C78" s="37">
        <v>20</v>
      </c>
      <c r="D78" s="42">
        <v>415168.88</v>
      </c>
      <c r="E78" s="37">
        <v>18</v>
      </c>
      <c r="F78" s="42">
        <v>0</v>
      </c>
      <c r="G78" s="37">
        <v>0</v>
      </c>
      <c r="H78" s="42">
        <v>1568873</v>
      </c>
      <c r="I78" s="37">
        <v>21</v>
      </c>
      <c r="J78" s="42">
        <v>324245</v>
      </c>
      <c r="K78" s="37">
        <v>14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141</v>
      </c>
      <c r="B79" s="42">
        <v>2176488.37</v>
      </c>
      <c r="C79" s="37">
        <v>18</v>
      </c>
      <c r="D79" s="42">
        <v>870905.97</v>
      </c>
      <c r="E79" s="37">
        <v>16</v>
      </c>
      <c r="F79" s="42">
        <v>0</v>
      </c>
      <c r="G79" s="37">
        <v>0</v>
      </c>
      <c r="H79" s="42">
        <v>2019847</v>
      </c>
      <c r="I79" s="37">
        <v>16</v>
      </c>
      <c r="J79" s="42">
        <v>775446</v>
      </c>
      <c r="K79" s="37">
        <v>10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142</v>
      </c>
      <c r="B80" s="42">
        <v>93481683.29</v>
      </c>
      <c r="C80" s="37">
        <v>170</v>
      </c>
      <c r="D80" s="42">
        <v>17631738.39</v>
      </c>
      <c r="E80" s="37">
        <v>153</v>
      </c>
      <c r="F80" s="42">
        <v>198993.3333324</v>
      </c>
      <c r="G80" s="37">
        <v>27</v>
      </c>
      <c r="H80" s="42">
        <v>96530612.22</v>
      </c>
      <c r="I80" s="37">
        <v>140</v>
      </c>
      <c r="J80" s="42">
        <v>22093139.12</v>
      </c>
      <c r="K80" s="37">
        <v>102</v>
      </c>
      <c r="L80" s="42">
        <v>367600.8333327</v>
      </c>
      <c r="M80" s="37">
        <v>21</v>
      </c>
      <c r="N80" s="37"/>
      <c r="O80" s="37"/>
      <c r="P80" s="37"/>
      <c r="Q80" s="37"/>
    </row>
    <row r="81" spans="1:17" ht="15">
      <c r="A81" s="37" t="s">
        <v>143</v>
      </c>
      <c r="B81" s="42">
        <v>284242109.33</v>
      </c>
      <c r="C81" s="37">
        <v>458</v>
      </c>
      <c r="D81" s="42">
        <v>69814469.8</v>
      </c>
      <c r="E81" s="37">
        <v>410</v>
      </c>
      <c r="F81" s="42">
        <v>3301126.1666597</v>
      </c>
      <c r="G81" s="37">
        <v>221</v>
      </c>
      <c r="H81" s="42">
        <v>247235551.38</v>
      </c>
      <c r="I81" s="37">
        <v>377</v>
      </c>
      <c r="J81" s="42">
        <v>65730285.7</v>
      </c>
      <c r="K81" s="37">
        <v>264</v>
      </c>
      <c r="L81" s="42">
        <v>2763483.8333285</v>
      </c>
      <c r="M81" s="37">
        <v>144</v>
      </c>
      <c r="N81" s="37"/>
      <c r="O81" s="37"/>
      <c r="P81" s="37"/>
      <c r="Q81" s="37"/>
    </row>
    <row r="82" spans="1:17" ht="15">
      <c r="A82" s="37" t="s">
        <v>144</v>
      </c>
      <c r="B82" s="42">
        <v>24746189.88</v>
      </c>
      <c r="C82" s="37">
        <v>91</v>
      </c>
      <c r="D82" s="42">
        <v>4507686.24</v>
      </c>
      <c r="E82" s="37">
        <v>75</v>
      </c>
      <c r="F82" s="42">
        <v>271348.3333326</v>
      </c>
      <c r="G82" s="37">
        <v>29</v>
      </c>
      <c r="H82" s="42">
        <v>24170845.48</v>
      </c>
      <c r="I82" s="37">
        <v>89</v>
      </c>
      <c r="J82" s="42">
        <v>3762273.35</v>
      </c>
      <c r="K82" s="37">
        <v>62</v>
      </c>
      <c r="L82" s="42">
        <v>196777.6666659</v>
      </c>
      <c r="M82" s="37">
        <v>19</v>
      </c>
      <c r="N82" s="37"/>
      <c r="O82" s="37"/>
      <c r="P82" s="37"/>
      <c r="Q82" s="37"/>
    </row>
    <row r="83" spans="1:17" ht="15">
      <c r="A83" s="37" t="s">
        <v>145</v>
      </c>
      <c r="B83" s="42">
        <v>37738149.16</v>
      </c>
      <c r="C83" s="37">
        <v>79</v>
      </c>
      <c r="D83" s="42">
        <v>6038348.25</v>
      </c>
      <c r="E83" s="37">
        <v>66</v>
      </c>
      <c r="F83" s="37">
        <v>0</v>
      </c>
      <c r="G83" s="37">
        <v>0</v>
      </c>
      <c r="H83" s="42">
        <v>39334674.25</v>
      </c>
      <c r="I83" s="37">
        <v>53</v>
      </c>
      <c r="J83" s="42">
        <v>5953043.42</v>
      </c>
      <c r="K83" s="37">
        <v>38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146</v>
      </c>
      <c r="B84" s="42">
        <v>94200634.72</v>
      </c>
      <c r="C84" s="37">
        <v>171</v>
      </c>
      <c r="D84" s="42">
        <v>14879263.63</v>
      </c>
      <c r="E84" s="37">
        <v>145</v>
      </c>
      <c r="F84" s="37">
        <v>80804.6666658</v>
      </c>
      <c r="G84" s="37">
        <v>32</v>
      </c>
      <c r="H84" s="42">
        <v>93930861.89</v>
      </c>
      <c r="I84" s="37">
        <v>143</v>
      </c>
      <c r="J84" s="42">
        <v>13460260.77</v>
      </c>
      <c r="K84" s="37">
        <v>101</v>
      </c>
      <c r="L84" s="37">
        <v>120860.4999993</v>
      </c>
      <c r="M84" s="37">
        <v>25</v>
      </c>
      <c r="N84" s="37"/>
      <c r="O84" s="37"/>
      <c r="P84" s="37"/>
      <c r="Q84" s="37"/>
    </row>
    <row r="85" spans="1:17" ht="15">
      <c r="A85" s="37" t="s">
        <v>147</v>
      </c>
      <c r="B85" s="42">
        <v>2282967.87</v>
      </c>
      <c r="C85" s="37">
        <v>53</v>
      </c>
      <c r="D85" s="42">
        <v>920410.95</v>
      </c>
      <c r="E85" s="37">
        <v>42</v>
      </c>
      <c r="F85" s="42">
        <v>0</v>
      </c>
      <c r="G85" s="37">
        <v>0</v>
      </c>
      <c r="H85" s="42">
        <v>2437564.34</v>
      </c>
      <c r="I85" s="37">
        <v>51</v>
      </c>
      <c r="J85" s="42">
        <v>870497.34</v>
      </c>
      <c r="K85" s="37">
        <v>29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148</v>
      </c>
      <c r="B86" s="42">
        <v>40894564.31</v>
      </c>
      <c r="C86" s="37">
        <v>98</v>
      </c>
      <c r="D86" s="42">
        <v>4157656.4</v>
      </c>
      <c r="E86" s="37">
        <v>81</v>
      </c>
      <c r="F86" s="37">
        <v>74389.3333326</v>
      </c>
      <c r="G86" s="37">
        <v>25</v>
      </c>
      <c r="H86" s="42">
        <v>39344188.11</v>
      </c>
      <c r="I86" s="37">
        <v>88</v>
      </c>
      <c r="J86" s="42">
        <v>3731834.94</v>
      </c>
      <c r="K86" s="37">
        <v>57</v>
      </c>
      <c r="L86" s="37">
        <v>32336.8333329</v>
      </c>
      <c r="M86" s="37">
        <v>15</v>
      </c>
      <c r="N86" s="37"/>
      <c r="O86" s="37"/>
      <c r="P86" s="37"/>
      <c r="Q86" s="37"/>
    </row>
    <row r="87" spans="1:17" ht="15">
      <c r="A87" s="37" t="s">
        <v>149</v>
      </c>
      <c r="B87" s="42">
        <v>19474262.18</v>
      </c>
      <c r="C87" s="37">
        <v>54</v>
      </c>
      <c r="D87" s="42">
        <v>3035989.87</v>
      </c>
      <c r="E87" s="37">
        <v>44</v>
      </c>
      <c r="F87" s="37">
        <v>245237.3333328</v>
      </c>
      <c r="G87" s="37">
        <v>17</v>
      </c>
      <c r="H87" s="42">
        <v>19600384.79</v>
      </c>
      <c r="I87" s="37">
        <v>46</v>
      </c>
      <c r="J87" s="42">
        <v>2700471.52</v>
      </c>
      <c r="K87" s="37">
        <v>35</v>
      </c>
      <c r="L87" s="37">
        <v>171488.333333</v>
      </c>
      <c r="M87" s="37">
        <v>15</v>
      </c>
      <c r="N87" s="37"/>
      <c r="O87" s="37"/>
      <c r="P87" s="37"/>
      <c r="Q87" s="37"/>
    </row>
    <row r="88" spans="1:17" ht="15">
      <c r="A88" s="37" t="s">
        <v>150</v>
      </c>
      <c r="B88" s="42">
        <v>596513.77</v>
      </c>
      <c r="C88" s="37">
        <v>19</v>
      </c>
      <c r="D88" s="42">
        <v>187294.37</v>
      </c>
      <c r="E88" s="37">
        <v>16</v>
      </c>
      <c r="F88" s="42">
        <v>0</v>
      </c>
      <c r="G88" s="37">
        <v>0</v>
      </c>
      <c r="H88" s="42">
        <v>589630.85</v>
      </c>
      <c r="I88" s="37">
        <v>16</v>
      </c>
      <c r="J88" s="42">
        <v>245561.85</v>
      </c>
      <c r="K88" s="37">
        <v>13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151</v>
      </c>
      <c r="B89" s="42">
        <v>14374117.65</v>
      </c>
      <c r="C89" s="37">
        <v>53</v>
      </c>
      <c r="D89" s="42">
        <v>4390279.59</v>
      </c>
      <c r="E89" s="37">
        <v>50</v>
      </c>
      <c r="F89" s="37">
        <v>211001.1666665</v>
      </c>
      <c r="G89" s="37">
        <v>10</v>
      </c>
      <c r="H89" s="42">
        <v>12713839.63</v>
      </c>
      <c r="I89" s="37">
        <v>42</v>
      </c>
      <c r="J89" s="42">
        <v>4009819.26</v>
      </c>
      <c r="K89" s="37">
        <v>31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152</v>
      </c>
      <c r="B90" s="42">
        <v>23801546.48</v>
      </c>
      <c r="C90" s="37">
        <v>20</v>
      </c>
      <c r="D90" s="42">
        <v>9337578.33</v>
      </c>
      <c r="E90" s="37">
        <v>19</v>
      </c>
      <c r="F90" s="37">
        <v>1208384.4999993</v>
      </c>
      <c r="G90" s="37">
        <v>13</v>
      </c>
      <c r="H90" s="42">
        <v>30091722.23</v>
      </c>
      <c r="I90" s="37">
        <v>17</v>
      </c>
      <c r="J90" s="42">
        <v>12035879.23</v>
      </c>
      <c r="K90" s="37">
        <v>11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153</v>
      </c>
      <c r="B91" s="42">
        <v>19084785.48</v>
      </c>
      <c r="C91" s="37">
        <v>135</v>
      </c>
      <c r="D91" s="42">
        <v>6784224.96</v>
      </c>
      <c r="E91" s="37">
        <v>118</v>
      </c>
      <c r="F91" s="37">
        <v>140570.6666658</v>
      </c>
      <c r="G91" s="37">
        <v>28</v>
      </c>
      <c r="H91" s="42">
        <v>18624565.76</v>
      </c>
      <c r="I91" s="37">
        <v>134</v>
      </c>
      <c r="J91" s="42">
        <v>5507293.15</v>
      </c>
      <c r="K91" s="37">
        <v>92</v>
      </c>
      <c r="L91" s="37">
        <v>58871.9999991</v>
      </c>
      <c r="M91" s="37">
        <v>22</v>
      </c>
      <c r="N91" s="37"/>
      <c r="O91" s="37"/>
      <c r="P91" s="37"/>
      <c r="Q91" s="37"/>
    </row>
    <row r="92" spans="1:17" ht="15">
      <c r="A92" s="37" t="s">
        <v>154</v>
      </c>
      <c r="B92" s="42">
        <v>115189357.29</v>
      </c>
      <c r="C92" s="37">
        <v>112</v>
      </c>
      <c r="D92" s="42">
        <v>33196531.19</v>
      </c>
      <c r="E92" s="37">
        <v>101</v>
      </c>
      <c r="F92" s="37">
        <v>2035311.4999993</v>
      </c>
      <c r="G92" s="37">
        <v>26</v>
      </c>
      <c r="H92" s="42">
        <v>118075273.57</v>
      </c>
      <c r="I92" s="37">
        <v>97</v>
      </c>
      <c r="J92" s="42">
        <v>32105792.88</v>
      </c>
      <c r="K92" s="37">
        <v>69</v>
      </c>
      <c r="L92" s="37">
        <v>1642249.9999995</v>
      </c>
      <c r="M92" s="37">
        <v>16</v>
      </c>
      <c r="N92" s="37"/>
      <c r="O92" s="37"/>
      <c r="P92" s="37"/>
      <c r="Q92" s="37"/>
    </row>
    <row r="93" spans="1:17" ht="15">
      <c r="A93" s="37" t="s">
        <v>155</v>
      </c>
      <c r="B93" s="42">
        <v>53431597.01</v>
      </c>
      <c r="C93" s="37">
        <v>112</v>
      </c>
      <c r="D93" s="42">
        <v>42418742.48</v>
      </c>
      <c r="E93" s="37">
        <v>105</v>
      </c>
      <c r="F93" s="37">
        <v>1595438.8333326</v>
      </c>
      <c r="G93" s="37">
        <v>22</v>
      </c>
      <c r="H93" s="42">
        <v>69658988.69</v>
      </c>
      <c r="I93" s="37">
        <v>90</v>
      </c>
      <c r="J93" s="42">
        <v>52991759.91</v>
      </c>
      <c r="K93" s="37">
        <v>68</v>
      </c>
      <c r="L93" s="37">
        <v>1335888.4999995</v>
      </c>
      <c r="M93" s="37">
        <v>20</v>
      </c>
      <c r="N93" s="37"/>
      <c r="O93" s="37"/>
      <c r="P93" s="37"/>
      <c r="Q93" s="37"/>
    </row>
    <row r="94" spans="1:17" ht="15">
      <c r="A94" s="37" t="s">
        <v>156</v>
      </c>
      <c r="B94" s="42">
        <v>4799324.83</v>
      </c>
      <c r="C94" s="37">
        <v>32</v>
      </c>
      <c r="D94" s="42">
        <v>528808.46</v>
      </c>
      <c r="E94" s="37">
        <v>28</v>
      </c>
      <c r="F94" s="42">
        <v>0</v>
      </c>
      <c r="G94" s="37">
        <v>0</v>
      </c>
      <c r="H94" s="42">
        <v>3836327.09</v>
      </c>
      <c r="I94" s="37">
        <v>27</v>
      </c>
      <c r="J94" s="42">
        <v>613460</v>
      </c>
      <c r="K94" s="37">
        <v>21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157</v>
      </c>
      <c r="B95" s="42">
        <v>2921487.45</v>
      </c>
      <c r="C95" s="37">
        <v>46</v>
      </c>
      <c r="D95" s="42">
        <v>815449.07</v>
      </c>
      <c r="E95" s="37">
        <v>36</v>
      </c>
      <c r="F95" s="37">
        <v>0</v>
      </c>
      <c r="G95" s="37">
        <v>0</v>
      </c>
      <c r="H95" s="42">
        <v>2586432.11</v>
      </c>
      <c r="I95" s="37">
        <v>43</v>
      </c>
      <c r="J95" s="42">
        <v>649047.99</v>
      </c>
      <c r="K95" s="37">
        <v>27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158</v>
      </c>
      <c r="B96" s="42">
        <v>35387261.73</v>
      </c>
      <c r="C96" s="37">
        <v>99</v>
      </c>
      <c r="D96" s="42">
        <v>10638350.77</v>
      </c>
      <c r="E96" s="37">
        <v>87</v>
      </c>
      <c r="F96" s="37">
        <v>569892.9999994</v>
      </c>
      <c r="G96" s="37">
        <v>21</v>
      </c>
      <c r="H96" s="42">
        <v>36609220.63</v>
      </c>
      <c r="I96" s="37">
        <v>89</v>
      </c>
      <c r="J96" s="42">
        <v>11344572.2</v>
      </c>
      <c r="K96" s="37">
        <v>62</v>
      </c>
      <c r="L96" s="37">
        <v>625773.9999994</v>
      </c>
      <c r="M96" s="37">
        <v>20</v>
      </c>
      <c r="N96" s="37"/>
      <c r="O96" s="37"/>
      <c r="P96" s="37"/>
      <c r="Q96" s="37"/>
    </row>
    <row r="97" spans="1:17" ht="15">
      <c r="A97" s="37" t="s">
        <v>159</v>
      </c>
      <c r="B97" s="42">
        <v>443154.99</v>
      </c>
      <c r="C97" s="37">
        <v>22</v>
      </c>
      <c r="D97" s="42">
        <v>320647.29</v>
      </c>
      <c r="E97" s="37">
        <v>22</v>
      </c>
      <c r="F97" s="37">
        <v>0</v>
      </c>
      <c r="G97" s="37">
        <v>0</v>
      </c>
      <c r="H97" s="42">
        <v>552898.78</v>
      </c>
      <c r="I97" s="37">
        <v>19</v>
      </c>
      <c r="J97" s="42">
        <v>382985.45</v>
      </c>
      <c r="K97" s="37">
        <v>15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160</v>
      </c>
      <c r="B98" s="42">
        <v>90304980.25</v>
      </c>
      <c r="C98" s="37">
        <v>150</v>
      </c>
      <c r="D98" s="42">
        <v>51760974.15</v>
      </c>
      <c r="E98" s="37">
        <v>145</v>
      </c>
      <c r="F98" s="42">
        <v>2389868.8333323</v>
      </c>
      <c r="G98" s="37">
        <v>38</v>
      </c>
      <c r="H98" s="42">
        <v>102604833.74</v>
      </c>
      <c r="I98" s="37">
        <v>114</v>
      </c>
      <c r="J98" s="42">
        <v>57188690.61</v>
      </c>
      <c r="K98" s="37">
        <v>87</v>
      </c>
      <c r="L98" s="42">
        <v>1253373.1666658</v>
      </c>
      <c r="M98" s="37">
        <v>30</v>
      </c>
      <c r="N98" s="37"/>
      <c r="O98" s="37"/>
      <c r="P98" s="37"/>
      <c r="Q98" s="37"/>
    </row>
    <row r="99" spans="1:17" ht="15">
      <c r="A99" s="37" t="s">
        <v>161</v>
      </c>
      <c r="B99" s="42">
        <v>2706109.44</v>
      </c>
      <c r="C99" s="37">
        <v>32</v>
      </c>
      <c r="D99" s="42">
        <v>554706.77</v>
      </c>
      <c r="E99" s="37">
        <v>29</v>
      </c>
      <c r="F99" s="42">
        <v>0</v>
      </c>
      <c r="G99" s="37">
        <v>0</v>
      </c>
      <c r="H99" s="42">
        <v>2411356.21</v>
      </c>
      <c r="I99" s="37">
        <v>27</v>
      </c>
      <c r="J99" s="42">
        <v>597274.91</v>
      </c>
      <c r="K99" s="37">
        <v>18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162</v>
      </c>
      <c r="B100" s="37">
        <v>144679720.94</v>
      </c>
      <c r="C100" s="37">
        <v>226</v>
      </c>
      <c r="D100" s="37">
        <v>33357064.89</v>
      </c>
      <c r="E100" s="37">
        <v>196</v>
      </c>
      <c r="F100" s="37">
        <v>639809.3333313</v>
      </c>
      <c r="G100" s="37">
        <v>63</v>
      </c>
      <c r="H100" s="37">
        <v>270886340.54</v>
      </c>
      <c r="I100" s="37">
        <v>194</v>
      </c>
      <c r="J100" s="37">
        <v>31807662.88</v>
      </c>
      <c r="K100" s="37">
        <v>141</v>
      </c>
      <c r="L100" s="37">
        <v>797548.9999985</v>
      </c>
      <c r="M100" s="37">
        <v>47</v>
      </c>
      <c r="N100" s="37"/>
      <c r="O100" s="37"/>
      <c r="P100" s="37"/>
      <c r="Q100" s="37"/>
    </row>
    <row r="101" spans="1:17" ht="15">
      <c r="A101" s="37" t="s">
        <v>163</v>
      </c>
      <c r="B101" s="37">
        <v>416077730.01</v>
      </c>
      <c r="C101" s="37">
        <v>501</v>
      </c>
      <c r="D101" s="37">
        <v>101011694.13</v>
      </c>
      <c r="E101" s="37">
        <v>453</v>
      </c>
      <c r="F101" s="37">
        <v>3816101.8333288</v>
      </c>
      <c r="G101" s="37">
        <v>139</v>
      </c>
      <c r="H101" s="37">
        <v>419177591.19</v>
      </c>
      <c r="I101" s="37">
        <v>357</v>
      </c>
      <c r="J101" s="37">
        <v>95304839.02</v>
      </c>
      <c r="K101" s="37">
        <v>268</v>
      </c>
      <c r="L101" s="37">
        <v>4081633.6666639</v>
      </c>
      <c r="M101" s="37">
        <v>91</v>
      </c>
      <c r="N101" s="37"/>
      <c r="O101" s="37"/>
      <c r="P101" s="37"/>
      <c r="Q101" s="37"/>
    </row>
    <row r="102" spans="1:17" ht="15">
      <c r="A102" s="37" t="s">
        <v>164</v>
      </c>
      <c r="B102" s="37">
        <v>1687425.18</v>
      </c>
      <c r="C102" s="37">
        <v>32</v>
      </c>
      <c r="D102" s="37">
        <v>881520.87</v>
      </c>
      <c r="E102" s="37">
        <v>30</v>
      </c>
      <c r="F102" s="37">
        <v>25524.6666664</v>
      </c>
      <c r="G102" s="37">
        <v>10</v>
      </c>
      <c r="H102" s="37">
        <v>1840746</v>
      </c>
      <c r="I102" s="37">
        <v>30</v>
      </c>
      <c r="J102" s="37">
        <v>887461</v>
      </c>
      <c r="K102" s="37">
        <v>23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165</v>
      </c>
      <c r="B103" s="37">
        <v>9140024.43</v>
      </c>
      <c r="C103" s="37">
        <v>47</v>
      </c>
      <c r="D103" s="37">
        <v>2555838.11</v>
      </c>
      <c r="E103" s="37">
        <v>46</v>
      </c>
      <c r="F103" s="37">
        <v>0</v>
      </c>
      <c r="G103" s="37">
        <v>0</v>
      </c>
      <c r="H103" s="37">
        <v>11416576.71</v>
      </c>
      <c r="I103" s="37">
        <v>42</v>
      </c>
      <c r="J103" s="37">
        <v>2088733.45</v>
      </c>
      <c r="K103" s="37">
        <v>32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166</v>
      </c>
      <c r="B104" s="37">
        <v>23966458</v>
      </c>
      <c r="C104" s="37">
        <v>41</v>
      </c>
      <c r="D104" s="37">
        <v>3076591.88</v>
      </c>
      <c r="E104" s="37">
        <v>36</v>
      </c>
      <c r="F104" s="37">
        <v>0</v>
      </c>
      <c r="G104" s="37">
        <v>0</v>
      </c>
      <c r="H104" s="37">
        <v>23785208.68</v>
      </c>
      <c r="I104" s="37">
        <v>33</v>
      </c>
      <c r="J104" s="37">
        <v>2935232.35</v>
      </c>
      <c r="K104" s="37">
        <v>26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167</v>
      </c>
      <c r="B105" s="37">
        <v>428061555.1</v>
      </c>
      <c r="C105" s="37">
        <v>481</v>
      </c>
      <c r="D105" s="37">
        <v>114418671.06</v>
      </c>
      <c r="E105" s="37">
        <v>440</v>
      </c>
      <c r="F105" s="37">
        <v>1706401.6666623</v>
      </c>
      <c r="G105" s="37">
        <v>142</v>
      </c>
      <c r="H105" s="37">
        <v>418102014.9</v>
      </c>
      <c r="I105" s="37">
        <v>359</v>
      </c>
      <c r="J105" s="37">
        <v>103534627.33</v>
      </c>
      <c r="K105" s="37">
        <v>267</v>
      </c>
      <c r="L105" s="37">
        <v>2215331.3333307</v>
      </c>
      <c r="M105" s="37">
        <v>97</v>
      </c>
      <c r="N105" s="37"/>
      <c r="O105" s="37"/>
      <c r="P105" s="37"/>
      <c r="Q105" s="37"/>
    </row>
    <row r="106" spans="1:17" ht="15">
      <c r="A106" s="37" t="s">
        <v>168</v>
      </c>
      <c r="B106" s="37">
        <v>11640843.77</v>
      </c>
      <c r="C106" s="37">
        <v>84</v>
      </c>
      <c r="D106" s="37">
        <v>2045092.94</v>
      </c>
      <c r="E106" s="37">
        <v>77</v>
      </c>
      <c r="F106" s="37">
        <v>169680.1666664</v>
      </c>
      <c r="G106" s="37">
        <v>11</v>
      </c>
      <c r="H106" s="37">
        <v>9172100.14</v>
      </c>
      <c r="I106" s="37">
        <v>79</v>
      </c>
      <c r="J106" s="37">
        <v>2038483.17</v>
      </c>
      <c r="K106" s="37">
        <v>54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169</v>
      </c>
      <c r="B107" s="37">
        <v>3649959.02</v>
      </c>
      <c r="C107" s="37">
        <v>39</v>
      </c>
      <c r="D107" s="37">
        <v>745036.69</v>
      </c>
      <c r="E107" s="37">
        <v>37</v>
      </c>
      <c r="F107" s="37">
        <v>0</v>
      </c>
      <c r="G107" s="37">
        <v>0</v>
      </c>
      <c r="H107" s="37">
        <v>3649131.5</v>
      </c>
      <c r="I107" s="37">
        <v>38</v>
      </c>
      <c r="J107" s="37">
        <v>650225</v>
      </c>
      <c r="K107" s="37">
        <v>30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170</v>
      </c>
      <c r="B108" s="37">
        <v>295049186.97</v>
      </c>
      <c r="C108" s="37">
        <v>322</v>
      </c>
      <c r="D108" s="37">
        <v>44729547.23</v>
      </c>
      <c r="E108" s="37">
        <v>287</v>
      </c>
      <c r="F108" s="37">
        <v>1212467.666664</v>
      </c>
      <c r="G108" s="37">
        <v>79</v>
      </c>
      <c r="H108" s="37">
        <v>290782516.73</v>
      </c>
      <c r="I108" s="37">
        <v>269</v>
      </c>
      <c r="J108" s="37">
        <v>40918677.43</v>
      </c>
      <c r="K108" s="37">
        <v>195</v>
      </c>
      <c r="L108" s="37">
        <v>1143864.8333317</v>
      </c>
      <c r="M108" s="37">
        <v>51</v>
      </c>
      <c r="N108" s="37"/>
      <c r="O108" s="37"/>
      <c r="P108" s="37"/>
      <c r="Q108" s="37"/>
    </row>
    <row r="109" spans="1:17" ht="15">
      <c r="A109" s="37" t="s">
        <v>171</v>
      </c>
      <c r="B109" s="37">
        <v>5992941.9</v>
      </c>
      <c r="C109" s="37">
        <v>25</v>
      </c>
      <c r="D109" s="37">
        <v>707577.09</v>
      </c>
      <c r="E109" s="37">
        <v>23</v>
      </c>
      <c r="F109" s="37">
        <v>0</v>
      </c>
      <c r="G109" s="37">
        <v>0</v>
      </c>
      <c r="H109" s="37">
        <v>6607121.91</v>
      </c>
      <c r="I109" s="37">
        <v>21</v>
      </c>
      <c r="J109" s="37">
        <v>556493.44</v>
      </c>
      <c r="K109" s="37">
        <v>15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172</v>
      </c>
      <c r="B110" s="37">
        <v>12024191.01</v>
      </c>
      <c r="C110" s="37">
        <v>42</v>
      </c>
      <c r="D110" s="37">
        <v>1989098.57</v>
      </c>
      <c r="E110" s="37">
        <v>35</v>
      </c>
      <c r="F110" s="37">
        <v>0</v>
      </c>
      <c r="G110" s="37">
        <v>0</v>
      </c>
      <c r="H110" s="37">
        <v>11440219.98</v>
      </c>
      <c r="I110" s="37">
        <v>37</v>
      </c>
      <c r="J110" s="37">
        <v>1875694.19</v>
      </c>
      <c r="K110" s="37">
        <v>26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173</v>
      </c>
      <c r="B111" s="37">
        <v>218034488.3</v>
      </c>
      <c r="C111" s="37">
        <v>529</v>
      </c>
      <c r="D111" s="37">
        <v>68075605.41</v>
      </c>
      <c r="E111" s="37">
        <v>464</v>
      </c>
      <c r="F111" s="37">
        <v>5497907.6666623</v>
      </c>
      <c r="G111" s="37">
        <v>139</v>
      </c>
      <c r="H111" s="37">
        <v>236119086.46</v>
      </c>
      <c r="I111" s="37">
        <v>433</v>
      </c>
      <c r="J111" s="37">
        <v>66280748.82</v>
      </c>
      <c r="K111" s="37">
        <v>313</v>
      </c>
      <c r="L111" s="37">
        <v>8619935.3333301</v>
      </c>
      <c r="M111" s="37">
        <v>98</v>
      </c>
      <c r="N111" s="37"/>
      <c r="O111" s="37"/>
      <c r="P111" s="37"/>
      <c r="Q111" s="37"/>
    </row>
    <row r="112" spans="1:17" ht="15">
      <c r="A112" s="37" t="s">
        <v>174</v>
      </c>
      <c r="B112" s="37">
        <v>6444008.06</v>
      </c>
      <c r="C112" s="37">
        <v>50</v>
      </c>
      <c r="D112" s="37">
        <v>2206433.3</v>
      </c>
      <c r="E112" s="37">
        <v>42</v>
      </c>
      <c r="F112" s="37">
        <v>13021.1666661</v>
      </c>
      <c r="G112" s="37">
        <v>14</v>
      </c>
      <c r="H112" s="37">
        <v>5569194.5</v>
      </c>
      <c r="I112" s="37">
        <v>40</v>
      </c>
      <c r="J112" s="37">
        <v>1743822.66</v>
      </c>
      <c r="K112" s="37">
        <v>29</v>
      </c>
      <c r="L112" s="37">
        <v>57753.333333</v>
      </c>
      <c r="M112" s="37">
        <v>12</v>
      </c>
      <c r="N112" s="37"/>
      <c r="O112" s="37"/>
      <c r="P112" s="37"/>
      <c r="Q112" s="37"/>
    </row>
    <row r="113" spans="1:17" ht="15">
      <c r="A113" s="37" t="s">
        <v>175</v>
      </c>
      <c r="B113" s="37">
        <v>2320584.49</v>
      </c>
      <c r="C113" s="37">
        <v>18</v>
      </c>
      <c r="D113" s="37">
        <v>271987.07</v>
      </c>
      <c r="E113" s="37">
        <v>17</v>
      </c>
      <c r="F113" s="37">
        <v>0</v>
      </c>
      <c r="G113" s="37">
        <v>0</v>
      </c>
      <c r="H113" s="37">
        <v>2437583</v>
      </c>
      <c r="I113" s="37">
        <v>14</v>
      </c>
      <c r="J113" s="37">
        <v>227802</v>
      </c>
      <c r="K113" s="37">
        <v>11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176</v>
      </c>
      <c r="B114" s="37">
        <v>276698659.33</v>
      </c>
      <c r="C114" s="37">
        <v>339</v>
      </c>
      <c r="D114" s="37">
        <v>77280695.39</v>
      </c>
      <c r="E114" s="37">
        <v>314</v>
      </c>
      <c r="F114" s="37">
        <v>3527114.8333298</v>
      </c>
      <c r="G114" s="37">
        <v>125</v>
      </c>
      <c r="H114" s="37">
        <v>332854022.85</v>
      </c>
      <c r="I114" s="37">
        <v>261</v>
      </c>
      <c r="J114" s="37">
        <v>75295340.55</v>
      </c>
      <c r="K114" s="37">
        <v>194</v>
      </c>
      <c r="L114" s="37">
        <v>3330606.4999973</v>
      </c>
      <c r="M114" s="37">
        <v>77</v>
      </c>
      <c r="N114" s="37"/>
      <c r="O114" s="37"/>
      <c r="P114" s="37"/>
      <c r="Q114" s="37"/>
    </row>
    <row r="115" spans="1:17" ht="15">
      <c r="A115" s="37" t="s">
        <v>177</v>
      </c>
      <c r="B115" s="37">
        <v>5357911.19</v>
      </c>
      <c r="C115" s="37">
        <v>50</v>
      </c>
      <c r="D115" s="37">
        <v>1685603.45</v>
      </c>
      <c r="E115" s="37">
        <v>43</v>
      </c>
      <c r="F115" s="37">
        <v>52712.9999997</v>
      </c>
      <c r="G115" s="37">
        <v>11</v>
      </c>
      <c r="H115" s="37">
        <v>4728879.48</v>
      </c>
      <c r="I115" s="37">
        <v>45</v>
      </c>
      <c r="J115" s="37">
        <v>1075151.55</v>
      </c>
      <c r="K115" s="37">
        <v>34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178</v>
      </c>
      <c r="B116" s="37">
        <v>135573200.53</v>
      </c>
      <c r="C116" s="37">
        <v>102</v>
      </c>
      <c r="D116" s="37">
        <v>6990732.45</v>
      </c>
      <c r="E116" s="37">
        <v>91</v>
      </c>
      <c r="F116" s="37">
        <v>466050.6666662</v>
      </c>
      <c r="G116" s="37">
        <v>12</v>
      </c>
      <c r="H116" s="37">
        <v>143243439.05</v>
      </c>
      <c r="I116" s="37">
        <v>80</v>
      </c>
      <c r="J116" s="37">
        <v>7691102.02</v>
      </c>
      <c r="K116" s="37">
        <v>61</v>
      </c>
      <c r="L116" s="37">
        <v>258707.4999996</v>
      </c>
      <c r="M116" s="37">
        <v>12</v>
      </c>
      <c r="N116" s="37"/>
      <c r="O116" s="37"/>
      <c r="P116" s="37"/>
      <c r="Q116" s="37"/>
    </row>
    <row r="117" spans="1:17" ht="15">
      <c r="A117" s="37" t="s">
        <v>179</v>
      </c>
      <c r="B117" s="37">
        <v>872369.93</v>
      </c>
      <c r="C117" s="37">
        <v>21</v>
      </c>
      <c r="D117" s="37">
        <v>111043.28</v>
      </c>
      <c r="E117" s="37">
        <v>18</v>
      </c>
      <c r="F117" s="37">
        <v>0</v>
      </c>
      <c r="G117" s="37">
        <v>0</v>
      </c>
      <c r="H117" s="37">
        <v>1162142</v>
      </c>
      <c r="I117" s="37">
        <v>15</v>
      </c>
      <c r="J117" s="37">
        <v>0</v>
      </c>
      <c r="K117" s="37">
        <v>0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180</v>
      </c>
      <c r="B118" s="37">
        <v>37675388.68</v>
      </c>
      <c r="C118" s="37">
        <v>57</v>
      </c>
      <c r="D118" s="37">
        <v>2770071.95</v>
      </c>
      <c r="E118" s="37">
        <v>50</v>
      </c>
      <c r="F118" s="37">
        <v>154688.9999993</v>
      </c>
      <c r="G118" s="37">
        <v>23</v>
      </c>
      <c r="H118" s="37">
        <v>41602428.6</v>
      </c>
      <c r="I118" s="37">
        <v>46</v>
      </c>
      <c r="J118" s="37">
        <v>2552084.1</v>
      </c>
      <c r="K118" s="37">
        <v>32</v>
      </c>
      <c r="L118" s="37">
        <v>159127.1666662</v>
      </c>
      <c r="M118" s="37">
        <v>13</v>
      </c>
      <c r="N118" s="37"/>
      <c r="O118" s="37"/>
      <c r="P118" s="37"/>
      <c r="Q118" s="37"/>
    </row>
    <row r="119" spans="1:17" ht="15">
      <c r="A119" s="37" t="s">
        <v>181</v>
      </c>
      <c r="B119" s="37">
        <v>11118936.99</v>
      </c>
      <c r="C119" s="37">
        <v>60</v>
      </c>
      <c r="D119" s="37">
        <v>6341826.29</v>
      </c>
      <c r="E119" s="37">
        <v>50</v>
      </c>
      <c r="F119" s="37">
        <v>0</v>
      </c>
      <c r="G119" s="37">
        <v>0</v>
      </c>
      <c r="H119" s="37">
        <v>11729971.51</v>
      </c>
      <c r="I119" s="37">
        <v>62</v>
      </c>
      <c r="J119" s="37">
        <v>6618720.21</v>
      </c>
      <c r="K119" s="37">
        <v>40</v>
      </c>
      <c r="L119" s="37">
        <v>0</v>
      </c>
      <c r="M119" s="37">
        <v>0</v>
      </c>
      <c r="N119" s="37"/>
      <c r="O119" s="37"/>
      <c r="P119" s="37"/>
      <c r="Q119" s="37"/>
    </row>
    <row r="120" spans="1:17" ht="15">
      <c r="A120" s="37" t="s">
        <v>182</v>
      </c>
      <c r="B120" s="37">
        <v>257556843.13</v>
      </c>
      <c r="C120" s="37">
        <v>351</v>
      </c>
      <c r="D120" s="37">
        <v>46149472.82</v>
      </c>
      <c r="E120" s="37">
        <v>307</v>
      </c>
      <c r="F120" s="37">
        <v>1105176.1666619</v>
      </c>
      <c r="G120" s="37">
        <v>137</v>
      </c>
      <c r="H120" s="37">
        <v>249578704.56</v>
      </c>
      <c r="I120" s="37">
        <v>266</v>
      </c>
      <c r="J120" s="37">
        <v>46022835.1</v>
      </c>
      <c r="K120" s="37">
        <v>200</v>
      </c>
      <c r="L120" s="37">
        <v>1824121.6666637</v>
      </c>
      <c r="M120" s="37">
        <v>89</v>
      </c>
      <c r="N120" s="37"/>
      <c r="O120" s="37"/>
      <c r="P120" s="37"/>
      <c r="Q120" s="37"/>
    </row>
    <row r="121" spans="1:17" ht="15">
      <c r="A121" s="37" t="s">
        <v>183</v>
      </c>
      <c r="B121" s="37">
        <v>5801553.03</v>
      </c>
      <c r="C121" s="37">
        <v>50</v>
      </c>
      <c r="D121" s="37">
        <v>1398406.48</v>
      </c>
      <c r="E121" s="37">
        <v>40</v>
      </c>
      <c r="F121" s="37">
        <v>0</v>
      </c>
      <c r="G121" s="37">
        <v>0</v>
      </c>
      <c r="H121" s="37">
        <v>6000390.4</v>
      </c>
      <c r="I121" s="37">
        <v>37</v>
      </c>
      <c r="J121" s="37">
        <v>1241966.51</v>
      </c>
      <c r="K121" s="37">
        <v>26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184</v>
      </c>
      <c r="B122" s="37">
        <v>5679464.61</v>
      </c>
      <c r="C122" s="37">
        <v>46</v>
      </c>
      <c r="D122" s="37">
        <v>1914762.15</v>
      </c>
      <c r="E122" s="37">
        <v>37</v>
      </c>
      <c r="F122" s="37">
        <v>0</v>
      </c>
      <c r="G122" s="37">
        <v>0</v>
      </c>
      <c r="H122" s="37">
        <v>6625921.2</v>
      </c>
      <c r="I122" s="37">
        <v>46</v>
      </c>
      <c r="J122" s="37">
        <v>2316047.26</v>
      </c>
      <c r="K122" s="37">
        <v>29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185</v>
      </c>
      <c r="B123" s="37">
        <v>88241721.6</v>
      </c>
      <c r="C123" s="37">
        <v>151</v>
      </c>
      <c r="D123" s="37">
        <v>14520088.77</v>
      </c>
      <c r="E123" s="37">
        <v>138</v>
      </c>
      <c r="F123" s="37">
        <v>1145266.3333325</v>
      </c>
      <c r="G123" s="37">
        <v>25</v>
      </c>
      <c r="H123" s="37">
        <v>88268896.47</v>
      </c>
      <c r="I123" s="37">
        <v>130</v>
      </c>
      <c r="J123" s="37">
        <v>14191440.15</v>
      </c>
      <c r="K123" s="37">
        <v>91</v>
      </c>
      <c r="L123" s="37">
        <v>1299782.3333328</v>
      </c>
      <c r="M123" s="37">
        <v>19</v>
      </c>
      <c r="N123" s="37"/>
      <c r="O123" s="37"/>
      <c r="P123" s="37"/>
      <c r="Q123" s="37"/>
    </row>
    <row r="124" spans="1:17" ht="15">
      <c r="A124" s="37" t="s">
        <v>186</v>
      </c>
      <c r="B124" s="37">
        <v>153218301.15</v>
      </c>
      <c r="C124" s="37">
        <v>120</v>
      </c>
      <c r="D124" s="37">
        <v>11967821.93</v>
      </c>
      <c r="E124" s="37">
        <v>102</v>
      </c>
      <c r="F124" s="37">
        <v>780863.8333318</v>
      </c>
      <c r="G124" s="37">
        <v>51</v>
      </c>
      <c r="H124" s="37">
        <v>144732016.58</v>
      </c>
      <c r="I124" s="37">
        <v>105</v>
      </c>
      <c r="J124" s="37">
        <v>10926034.34</v>
      </c>
      <c r="K124" s="37">
        <v>70</v>
      </c>
      <c r="L124" s="37">
        <v>970697.4999986</v>
      </c>
      <c r="M124" s="37">
        <v>39</v>
      </c>
      <c r="N124" s="37"/>
      <c r="O124" s="37"/>
      <c r="P124" s="37"/>
      <c r="Q124" s="37"/>
    </row>
    <row r="125" spans="1:17" ht="15">
      <c r="A125" s="37" t="s">
        <v>187</v>
      </c>
      <c r="B125" s="37">
        <v>704408.77</v>
      </c>
      <c r="C125" s="37">
        <v>17</v>
      </c>
      <c r="D125" s="37">
        <v>226587.09</v>
      </c>
      <c r="E125" s="37">
        <v>12</v>
      </c>
      <c r="F125" s="37">
        <v>0</v>
      </c>
      <c r="G125" s="37">
        <v>0</v>
      </c>
      <c r="H125" s="37">
        <v>394397.91</v>
      </c>
      <c r="I125" s="37">
        <v>15</v>
      </c>
      <c r="J125" s="37">
        <v>224689.52</v>
      </c>
      <c r="K125" s="37">
        <v>10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188</v>
      </c>
      <c r="B126" s="37">
        <v>16480008.56</v>
      </c>
      <c r="C126" s="37">
        <v>46</v>
      </c>
      <c r="D126" s="37">
        <v>3033802.94</v>
      </c>
      <c r="E126" s="37">
        <v>40</v>
      </c>
      <c r="F126" s="37">
        <v>0</v>
      </c>
      <c r="G126" s="37">
        <v>0</v>
      </c>
      <c r="H126" s="37">
        <v>21307883.78</v>
      </c>
      <c r="I126" s="37">
        <v>42</v>
      </c>
      <c r="J126" s="37">
        <v>3082536.3</v>
      </c>
      <c r="K126" s="37">
        <v>31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189</v>
      </c>
      <c r="B127" s="37">
        <v>14426429.68</v>
      </c>
      <c r="C127" s="37">
        <v>63</v>
      </c>
      <c r="D127" s="37">
        <v>3578492.36</v>
      </c>
      <c r="E127" s="37">
        <v>53</v>
      </c>
      <c r="F127" s="37">
        <v>36234.3333329</v>
      </c>
      <c r="G127" s="37">
        <v>11</v>
      </c>
      <c r="H127" s="37">
        <v>16732368.07</v>
      </c>
      <c r="I127" s="37">
        <v>65</v>
      </c>
      <c r="J127" s="37">
        <v>3644239.99</v>
      </c>
      <c r="K127" s="37">
        <v>44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280</v>
      </c>
      <c r="B128" s="37">
        <v>92522.75</v>
      </c>
      <c r="C128" s="37">
        <v>11</v>
      </c>
      <c r="D128" s="37">
        <v>57503.47</v>
      </c>
      <c r="E128" s="37">
        <v>10</v>
      </c>
      <c r="F128" s="37">
        <v>0</v>
      </c>
      <c r="G128" s="37">
        <v>0</v>
      </c>
      <c r="H128" s="37">
        <v>95749</v>
      </c>
      <c r="I128" s="37">
        <v>16</v>
      </c>
      <c r="J128" s="37">
        <v>62286</v>
      </c>
      <c r="K128" s="37">
        <v>12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190</v>
      </c>
      <c r="B129" s="37">
        <v>6274836.77</v>
      </c>
      <c r="C129" s="37">
        <v>20</v>
      </c>
      <c r="D129" s="37">
        <v>4702394.72</v>
      </c>
      <c r="E129" s="37">
        <v>20</v>
      </c>
      <c r="F129" s="37">
        <v>0</v>
      </c>
      <c r="G129" s="37">
        <v>0</v>
      </c>
      <c r="H129" s="37">
        <v>8920021.91</v>
      </c>
      <c r="I129" s="37">
        <v>16</v>
      </c>
      <c r="J129" s="37">
        <v>7028823.5</v>
      </c>
      <c r="K129" s="37">
        <v>11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191</v>
      </c>
      <c r="B130" s="37">
        <v>11320469.42</v>
      </c>
      <c r="C130" s="37">
        <v>26</v>
      </c>
      <c r="D130" s="37">
        <v>3331465.38</v>
      </c>
      <c r="E130" s="37">
        <v>24</v>
      </c>
      <c r="F130" s="37">
        <v>0</v>
      </c>
      <c r="G130" s="37">
        <v>0</v>
      </c>
      <c r="H130" s="37">
        <v>15731576.74</v>
      </c>
      <c r="I130" s="37">
        <v>19</v>
      </c>
      <c r="J130" s="37">
        <v>3406824.74</v>
      </c>
      <c r="K130" s="37">
        <v>15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192</v>
      </c>
      <c r="B131" s="37">
        <v>34432522.83</v>
      </c>
      <c r="C131" s="37">
        <v>103</v>
      </c>
      <c r="D131" s="37">
        <v>7829399.11</v>
      </c>
      <c r="E131" s="37">
        <v>93</v>
      </c>
      <c r="F131" s="37">
        <v>142020.8333327</v>
      </c>
      <c r="G131" s="37">
        <v>15</v>
      </c>
      <c r="H131" s="37">
        <v>32405343.9</v>
      </c>
      <c r="I131" s="37">
        <v>95</v>
      </c>
      <c r="J131" s="37">
        <v>7793020.98</v>
      </c>
      <c r="K131" s="37">
        <v>67</v>
      </c>
      <c r="L131" s="37">
        <v>170061.1666662</v>
      </c>
      <c r="M131" s="37">
        <v>15</v>
      </c>
      <c r="N131" s="37"/>
      <c r="O131" s="37"/>
      <c r="P131" s="37"/>
      <c r="Q131" s="37"/>
    </row>
    <row r="132" spans="1:17" ht="15">
      <c r="A132" s="37" t="s">
        <v>193</v>
      </c>
      <c r="B132" s="37">
        <v>8676315.51</v>
      </c>
      <c r="C132" s="37">
        <v>74</v>
      </c>
      <c r="D132" s="37">
        <v>1615553.64</v>
      </c>
      <c r="E132" s="37">
        <v>66</v>
      </c>
      <c r="F132" s="37">
        <v>732524.3333327</v>
      </c>
      <c r="G132" s="37">
        <v>14</v>
      </c>
      <c r="H132" s="37">
        <v>8023792.3</v>
      </c>
      <c r="I132" s="37">
        <v>67</v>
      </c>
      <c r="J132" s="37">
        <v>1451698.75</v>
      </c>
      <c r="K132" s="37">
        <v>47</v>
      </c>
      <c r="L132" s="37">
        <v>0</v>
      </c>
      <c r="M132" s="37">
        <v>0</v>
      </c>
      <c r="N132" s="37"/>
      <c r="O132" s="37"/>
      <c r="P132" s="37"/>
      <c r="Q132" s="37"/>
    </row>
    <row r="133" spans="1:17" ht="15">
      <c r="A133" s="37" t="s">
        <v>194</v>
      </c>
      <c r="B133" s="37">
        <v>3795287.9</v>
      </c>
      <c r="C133" s="37">
        <v>20</v>
      </c>
      <c r="D133" s="37">
        <v>223962.65</v>
      </c>
      <c r="E133" s="37">
        <v>19</v>
      </c>
      <c r="F133" s="37">
        <v>0</v>
      </c>
      <c r="G133" s="37">
        <v>0</v>
      </c>
      <c r="H133" s="37">
        <v>3979276</v>
      </c>
      <c r="I133" s="37">
        <v>18</v>
      </c>
      <c r="J133" s="37">
        <v>461432</v>
      </c>
      <c r="K133" s="37">
        <v>13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195</v>
      </c>
      <c r="B134" s="37">
        <v>1066470.03</v>
      </c>
      <c r="C134" s="37">
        <v>27</v>
      </c>
      <c r="D134" s="37">
        <v>599812.85</v>
      </c>
      <c r="E134" s="37">
        <v>24</v>
      </c>
      <c r="F134" s="37">
        <v>0</v>
      </c>
      <c r="G134" s="37">
        <v>0</v>
      </c>
      <c r="H134" s="37">
        <v>1734598.34</v>
      </c>
      <c r="I134" s="37">
        <v>22</v>
      </c>
      <c r="J134" s="37">
        <v>922557.58</v>
      </c>
      <c r="K134" s="37">
        <v>18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196</v>
      </c>
      <c r="B135" s="37">
        <v>53408367.79</v>
      </c>
      <c r="C135" s="37">
        <v>138</v>
      </c>
      <c r="D135" s="37">
        <v>8555192.39</v>
      </c>
      <c r="E135" s="37">
        <v>125</v>
      </c>
      <c r="F135" s="37">
        <v>74821.1666663</v>
      </c>
      <c r="G135" s="37">
        <v>20</v>
      </c>
      <c r="H135" s="37">
        <v>55222068.16</v>
      </c>
      <c r="I135" s="37">
        <v>117</v>
      </c>
      <c r="J135" s="37">
        <v>8108765</v>
      </c>
      <c r="K135" s="37">
        <v>91</v>
      </c>
      <c r="L135" s="37">
        <v>108094.9999998</v>
      </c>
      <c r="M135" s="37">
        <v>12</v>
      </c>
      <c r="N135" s="37"/>
      <c r="O135" s="37"/>
      <c r="P135" s="37"/>
      <c r="Q135" s="37"/>
    </row>
    <row r="136" spans="1:17" ht="15">
      <c r="A136" s="37" t="s">
        <v>197</v>
      </c>
      <c r="B136" s="37">
        <v>10278916.34</v>
      </c>
      <c r="C136" s="37">
        <v>47</v>
      </c>
      <c r="D136" s="37">
        <v>4858237.07</v>
      </c>
      <c r="E136" s="37">
        <v>39</v>
      </c>
      <c r="F136" s="37">
        <v>93367.833333</v>
      </c>
      <c r="G136" s="37">
        <v>11</v>
      </c>
      <c r="H136" s="37">
        <v>9518875.42</v>
      </c>
      <c r="I136" s="37">
        <v>53</v>
      </c>
      <c r="J136" s="37">
        <v>4580996.55</v>
      </c>
      <c r="K136" s="37">
        <v>33</v>
      </c>
      <c r="L136" s="37">
        <v>106097.3333331</v>
      </c>
      <c r="M136" s="37">
        <v>10</v>
      </c>
      <c r="N136" s="37"/>
      <c r="O136" s="37"/>
      <c r="P136" s="37"/>
      <c r="Q136" s="37"/>
    </row>
    <row r="137" spans="1:17" ht="15">
      <c r="A137" s="37" t="s">
        <v>198</v>
      </c>
      <c r="B137" s="37">
        <v>12208431.74</v>
      </c>
      <c r="C137" s="37">
        <v>32</v>
      </c>
      <c r="D137" s="37">
        <v>1540846.78</v>
      </c>
      <c r="E137" s="37">
        <v>29</v>
      </c>
      <c r="F137" s="37">
        <v>0</v>
      </c>
      <c r="G137" s="37">
        <v>0</v>
      </c>
      <c r="H137" s="37">
        <v>14859385.51</v>
      </c>
      <c r="I137" s="37">
        <v>28</v>
      </c>
      <c r="J137" s="37">
        <v>2110218.51</v>
      </c>
      <c r="K137" s="37">
        <v>20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199</v>
      </c>
      <c r="B138" s="37">
        <v>60817221.34</v>
      </c>
      <c r="C138" s="37">
        <v>150</v>
      </c>
      <c r="D138" s="37">
        <v>4659991.7</v>
      </c>
      <c r="E138" s="37">
        <v>125</v>
      </c>
      <c r="F138" s="37">
        <v>341743.9999991</v>
      </c>
      <c r="G138" s="37">
        <v>35</v>
      </c>
      <c r="H138" s="37">
        <v>61360558.04</v>
      </c>
      <c r="I138" s="37">
        <v>134</v>
      </c>
      <c r="J138" s="37">
        <v>4913188.35</v>
      </c>
      <c r="K138" s="37">
        <v>93</v>
      </c>
      <c r="L138" s="37">
        <v>319674.3333322</v>
      </c>
      <c r="M138" s="37">
        <v>36</v>
      </c>
      <c r="N138" s="37"/>
      <c r="O138" s="37"/>
      <c r="P138" s="37"/>
      <c r="Q138" s="37"/>
    </row>
    <row r="139" spans="1:17" ht="15">
      <c r="A139" s="37" t="s">
        <v>200</v>
      </c>
      <c r="B139" s="37">
        <v>162622296.38</v>
      </c>
      <c r="C139" s="37">
        <v>257</v>
      </c>
      <c r="D139" s="37">
        <v>24793894.77</v>
      </c>
      <c r="E139" s="37">
        <v>211</v>
      </c>
      <c r="F139" s="37">
        <v>1559692.4999978</v>
      </c>
      <c r="G139" s="37">
        <v>79</v>
      </c>
      <c r="H139" s="37">
        <v>182482265.16</v>
      </c>
      <c r="I139" s="37">
        <v>198</v>
      </c>
      <c r="J139" s="37">
        <v>24158168.91</v>
      </c>
      <c r="K139" s="37">
        <v>150</v>
      </c>
      <c r="L139" s="37">
        <v>606885.4999982</v>
      </c>
      <c r="M139" s="37">
        <v>56</v>
      </c>
      <c r="N139" s="37"/>
      <c r="O139" s="37"/>
      <c r="P139" s="37"/>
      <c r="Q139" s="37"/>
    </row>
    <row r="140" spans="1:17" ht="15">
      <c r="A140" s="37" t="s">
        <v>201</v>
      </c>
      <c r="B140" s="37">
        <v>1143878.66</v>
      </c>
      <c r="C140" s="37">
        <v>30</v>
      </c>
      <c r="D140" s="37">
        <v>562553.84</v>
      </c>
      <c r="E140" s="37">
        <v>29</v>
      </c>
      <c r="F140" s="37">
        <v>0</v>
      </c>
      <c r="G140" s="37">
        <v>0</v>
      </c>
      <c r="H140" s="37">
        <v>1023235.57</v>
      </c>
      <c r="I140" s="37">
        <v>27</v>
      </c>
      <c r="J140" s="37">
        <v>486385.57</v>
      </c>
      <c r="K140" s="37">
        <v>18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202</v>
      </c>
      <c r="B141" s="37">
        <v>1791976.34</v>
      </c>
      <c r="C141" s="37">
        <v>26</v>
      </c>
      <c r="D141" s="37">
        <v>449136.49</v>
      </c>
      <c r="E141" s="37">
        <v>20</v>
      </c>
      <c r="F141" s="37">
        <v>0</v>
      </c>
      <c r="G141" s="37">
        <v>0</v>
      </c>
      <c r="H141" s="37">
        <v>1752807.5</v>
      </c>
      <c r="I141" s="37">
        <v>19</v>
      </c>
      <c r="J141" s="37">
        <v>409843.9</v>
      </c>
      <c r="K141" s="37">
        <v>15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203</v>
      </c>
      <c r="B142" s="37">
        <v>63429825.07</v>
      </c>
      <c r="C142" s="37">
        <v>66</v>
      </c>
      <c r="D142" s="37">
        <v>3205050.7</v>
      </c>
      <c r="E142" s="37">
        <v>54</v>
      </c>
      <c r="F142" s="37">
        <v>73301.8333327</v>
      </c>
      <c r="G142" s="37">
        <v>17</v>
      </c>
      <c r="H142" s="37">
        <v>70544006.19</v>
      </c>
      <c r="I142" s="37">
        <v>55</v>
      </c>
      <c r="J142" s="37">
        <v>3029539.43</v>
      </c>
      <c r="K142" s="37">
        <v>39</v>
      </c>
      <c r="L142" s="37">
        <v>168096.6666662</v>
      </c>
      <c r="M142" s="37">
        <v>13</v>
      </c>
      <c r="N142" s="37"/>
      <c r="O142" s="37"/>
      <c r="P142" s="37"/>
      <c r="Q142" s="37"/>
    </row>
    <row r="143" spans="1:17" ht="15">
      <c r="A143" s="37" t="s">
        <v>204</v>
      </c>
      <c r="B143" s="37">
        <v>116328405.59</v>
      </c>
      <c r="C143" s="37">
        <v>150</v>
      </c>
      <c r="D143" s="37">
        <v>25267456.61</v>
      </c>
      <c r="E143" s="37">
        <v>131</v>
      </c>
      <c r="F143" s="37">
        <v>649571.9999987</v>
      </c>
      <c r="G143" s="37">
        <v>41</v>
      </c>
      <c r="H143" s="37">
        <v>104567155.14</v>
      </c>
      <c r="I143" s="37">
        <v>122</v>
      </c>
      <c r="J143" s="37">
        <v>21997916.25</v>
      </c>
      <c r="K143" s="37">
        <v>92</v>
      </c>
      <c r="L143" s="37">
        <v>730869.8333325</v>
      </c>
      <c r="M143" s="37">
        <v>27</v>
      </c>
      <c r="N143" s="37"/>
      <c r="O143" s="37"/>
      <c r="P143" s="37"/>
      <c r="Q143" s="37"/>
    </row>
    <row r="144" spans="1:17" ht="15">
      <c r="A144" s="37" t="s">
        <v>281</v>
      </c>
      <c r="B144" s="37">
        <v>2602150.07</v>
      </c>
      <c r="C144" s="37">
        <v>19</v>
      </c>
      <c r="D144" s="37">
        <v>75196.93</v>
      </c>
      <c r="E144" s="37">
        <v>14</v>
      </c>
      <c r="F144" s="37">
        <v>0</v>
      </c>
      <c r="G144" s="37">
        <v>0</v>
      </c>
      <c r="H144" s="37">
        <v>2606228</v>
      </c>
      <c r="I144" s="37">
        <v>16</v>
      </c>
      <c r="J144" s="37">
        <v>72722</v>
      </c>
      <c r="K144" s="37">
        <v>10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205</v>
      </c>
      <c r="B145" s="37">
        <v>25519810.52</v>
      </c>
      <c r="C145" s="37">
        <v>60</v>
      </c>
      <c r="D145" s="37">
        <v>3269698.09</v>
      </c>
      <c r="E145" s="37">
        <v>52</v>
      </c>
      <c r="F145" s="37">
        <v>25807.4999997</v>
      </c>
      <c r="G145" s="37">
        <v>13</v>
      </c>
      <c r="H145" s="37">
        <v>25538349.23</v>
      </c>
      <c r="I145" s="37">
        <v>48</v>
      </c>
      <c r="J145" s="37">
        <v>2945531.69</v>
      </c>
      <c r="K145" s="37">
        <v>35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206</v>
      </c>
      <c r="B146" s="37">
        <v>163261069.05</v>
      </c>
      <c r="C146" s="37">
        <v>204</v>
      </c>
      <c r="D146" s="37">
        <v>15368832.85</v>
      </c>
      <c r="E146" s="37">
        <v>184</v>
      </c>
      <c r="F146" s="37">
        <v>1123843.9999985</v>
      </c>
      <c r="G146" s="37">
        <v>54</v>
      </c>
      <c r="H146" s="37">
        <v>172503215.15</v>
      </c>
      <c r="I146" s="37">
        <v>168</v>
      </c>
      <c r="J146" s="37">
        <v>15503558.82</v>
      </c>
      <c r="K146" s="37">
        <v>124</v>
      </c>
      <c r="L146" s="37">
        <v>1524682.6666653</v>
      </c>
      <c r="M146" s="37">
        <v>43</v>
      </c>
      <c r="N146" s="37"/>
      <c r="O146" s="37"/>
      <c r="P146" s="37"/>
      <c r="Q146" s="37"/>
    </row>
    <row r="147" spans="1:17" ht="15">
      <c r="A147" s="37" t="s">
        <v>207</v>
      </c>
      <c r="B147" s="37">
        <v>1032730.78</v>
      </c>
      <c r="C147" s="37">
        <v>22</v>
      </c>
      <c r="D147" s="37">
        <v>374622.12</v>
      </c>
      <c r="E147" s="37">
        <v>21</v>
      </c>
      <c r="F147" s="37">
        <v>0</v>
      </c>
      <c r="G147" s="37">
        <v>0</v>
      </c>
      <c r="H147" s="37">
        <v>1236300.07</v>
      </c>
      <c r="I147" s="37">
        <v>20</v>
      </c>
      <c r="J147" s="37">
        <v>366235.3</v>
      </c>
      <c r="K147" s="37">
        <v>14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208</v>
      </c>
      <c r="B148" s="37">
        <v>48212468.19</v>
      </c>
      <c r="C148" s="37">
        <v>103</v>
      </c>
      <c r="D148" s="37">
        <v>12586583.99</v>
      </c>
      <c r="E148" s="37">
        <v>90</v>
      </c>
      <c r="F148" s="37">
        <v>366004.3333328</v>
      </c>
      <c r="G148" s="37">
        <v>19</v>
      </c>
      <c r="H148" s="37">
        <v>55126886.2</v>
      </c>
      <c r="I148" s="37">
        <v>84</v>
      </c>
      <c r="J148" s="37">
        <v>11635902.33</v>
      </c>
      <c r="K148" s="37">
        <v>60</v>
      </c>
      <c r="L148" s="37">
        <v>85436.6666658</v>
      </c>
      <c r="M148" s="37">
        <v>24</v>
      </c>
      <c r="N148" s="37"/>
      <c r="O148" s="37"/>
      <c r="P148" s="37"/>
      <c r="Q148" s="37"/>
    </row>
    <row r="149" spans="1:17" ht="15">
      <c r="A149" s="37" t="s">
        <v>209</v>
      </c>
      <c r="B149" s="37">
        <v>2015754.8</v>
      </c>
      <c r="C149" s="37">
        <v>22</v>
      </c>
      <c r="D149" s="37">
        <v>303177.06</v>
      </c>
      <c r="E149" s="37">
        <v>18</v>
      </c>
      <c r="F149" s="37">
        <v>0</v>
      </c>
      <c r="G149" s="37">
        <v>0</v>
      </c>
      <c r="H149" s="37">
        <v>1384963.84</v>
      </c>
      <c r="I149" s="37">
        <v>19</v>
      </c>
      <c r="J149" s="37">
        <v>297256.32</v>
      </c>
      <c r="K149" s="37">
        <v>12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210</v>
      </c>
      <c r="B150" s="37">
        <v>563524410.55</v>
      </c>
      <c r="C150" s="37">
        <v>834</v>
      </c>
      <c r="D150" s="37">
        <v>190748762.1</v>
      </c>
      <c r="E150" s="37">
        <v>782</v>
      </c>
      <c r="F150" s="37">
        <v>6792429.3333252</v>
      </c>
      <c r="G150" s="37">
        <v>255</v>
      </c>
      <c r="H150" s="37">
        <v>596596919.71</v>
      </c>
      <c r="I150" s="37">
        <v>682</v>
      </c>
      <c r="J150" s="37">
        <v>180643088.69</v>
      </c>
      <c r="K150" s="37">
        <v>511</v>
      </c>
      <c r="L150" s="37">
        <v>6885891.4999943</v>
      </c>
      <c r="M150" s="37">
        <v>178</v>
      </c>
      <c r="N150" s="37"/>
      <c r="O150" s="37"/>
      <c r="P150" s="37"/>
      <c r="Q150" s="37"/>
    </row>
    <row r="151" spans="1:17" ht="15">
      <c r="A151" s="37" t="s">
        <v>211</v>
      </c>
      <c r="B151" s="37">
        <v>278118603.86</v>
      </c>
      <c r="C151" s="37">
        <v>165</v>
      </c>
      <c r="D151" s="37">
        <v>96282588.56</v>
      </c>
      <c r="E151" s="37">
        <v>156</v>
      </c>
      <c r="F151" s="37">
        <v>14414816.3333307</v>
      </c>
      <c r="G151" s="37">
        <v>77</v>
      </c>
      <c r="H151" s="37">
        <v>267291370.52</v>
      </c>
      <c r="I151" s="37">
        <v>100</v>
      </c>
      <c r="J151" s="37">
        <v>100374398.27</v>
      </c>
      <c r="K151" s="37">
        <v>92</v>
      </c>
      <c r="L151" s="37">
        <v>17566911.6666649</v>
      </c>
      <c r="M151" s="37">
        <v>48</v>
      </c>
      <c r="N151" s="37"/>
      <c r="O151" s="37"/>
      <c r="P151" s="37"/>
      <c r="Q151" s="37"/>
    </row>
    <row r="152" spans="1:17" ht="15">
      <c r="A152" s="37" t="s">
        <v>212</v>
      </c>
      <c r="B152" s="37">
        <v>23518636.53</v>
      </c>
      <c r="C152" s="37">
        <v>36</v>
      </c>
      <c r="D152" s="37">
        <v>784014.56</v>
      </c>
      <c r="E152" s="37">
        <v>32</v>
      </c>
      <c r="F152" s="37">
        <v>323723.6666663</v>
      </c>
      <c r="G152" s="37">
        <v>15</v>
      </c>
      <c r="H152" s="37">
        <v>19727719.73</v>
      </c>
      <c r="I152" s="37">
        <v>30</v>
      </c>
      <c r="J152" s="37">
        <v>857891.87</v>
      </c>
      <c r="K152" s="37">
        <v>22</v>
      </c>
      <c r="L152" s="37">
        <v>474034.333333</v>
      </c>
      <c r="M152" s="37">
        <v>10</v>
      </c>
      <c r="N152" s="37"/>
      <c r="O152" s="37"/>
      <c r="P152" s="37"/>
      <c r="Q152" s="37"/>
    </row>
    <row r="153" spans="1:17" ht="15">
      <c r="A153" s="37" t="s">
        <v>213</v>
      </c>
      <c r="B153" s="37">
        <v>2240827.15</v>
      </c>
      <c r="C153" s="37">
        <v>32</v>
      </c>
      <c r="D153" s="37">
        <v>1003143.8</v>
      </c>
      <c r="E153" s="37">
        <v>30</v>
      </c>
      <c r="F153" s="37">
        <v>0</v>
      </c>
      <c r="G153" s="37">
        <v>0</v>
      </c>
      <c r="H153" s="37">
        <v>2196718.81</v>
      </c>
      <c r="I153" s="37">
        <v>26</v>
      </c>
      <c r="J153" s="37">
        <v>961118.14</v>
      </c>
      <c r="K153" s="37">
        <v>20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214</v>
      </c>
      <c r="B154" s="37">
        <v>898587.35</v>
      </c>
      <c r="C154" s="37">
        <v>16</v>
      </c>
      <c r="D154" s="37">
        <v>0</v>
      </c>
      <c r="E154" s="37">
        <v>0</v>
      </c>
      <c r="F154" s="37">
        <v>0</v>
      </c>
      <c r="G154" s="37">
        <v>0</v>
      </c>
      <c r="H154" s="37">
        <v>678004</v>
      </c>
      <c r="I154" s="37">
        <v>13</v>
      </c>
      <c r="J154" s="37">
        <v>0</v>
      </c>
      <c r="K154" s="37">
        <v>0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215</v>
      </c>
      <c r="B155" s="37">
        <v>63868917.72</v>
      </c>
      <c r="C155" s="37">
        <v>74</v>
      </c>
      <c r="D155" s="37">
        <v>6931908.26</v>
      </c>
      <c r="E155" s="37">
        <v>55</v>
      </c>
      <c r="F155" s="37">
        <v>0</v>
      </c>
      <c r="G155" s="37">
        <v>0</v>
      </c>
      <c r="H155" s="37">
        <v>77534700.2</v>
      </c>
      <c r="I155" s="37">
        <v>61</v>
      </c>
      <c r="J155" s="37">
        <v>5659706.39</v>
      </c>
      <c r="K155" s="37">
        <v>40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216</v>
      </c>
      <c r="B156" s="37">
        <v>7480221.39</v>
      </c>
      <c r="C156" s="37">
        <v>33</v>
      </c>
      <c r="D156" s="37">
        <v>1424104.23</v>
      </c>
      <c r="E156" s="37">
        <v>25</v>
      </c>
      <c r="F156" s="37">
        <v>990157.3333329</v>
      </c>
      <c r="G156" s="37">
        <v>13</v>
      </c>
      <c r="H156" s="37">
        <v>6730895.38</v>
      </c>
      <c r="I156" s="37">
        <v>25</v>
      </c>
      <c r="J156" s="37">
        <v>1169262.33</v>
      </c>
      <c r="K156" s="37">
        <v>18</v>
      </c>
      <c r="L156" s="37">
        <v>680424.1666662</v>
      </c>
      <c r="M156" s="37">
        <v>11</v>
      </c>
      <c r="N156" s="37"/>
      <c r="O156" s="37"/>
      <c r="P156" s="37"/>
      <c r="Q156" s="37"/>
    </row>
    <row r="157" spans="1:17" ht="15">
      <c r="A157" s="37" t="s">
        <v>282</v>
      </c>
      <c r="B157" s="37">
        <v>1045412.44</v>
      </c>
      <c r="C157" s="37">
        <v>10</v>
      </c>
      <c r="D157" s="37">
        <v>323631.33</v>
      </c>
      <c r="E157" s="37">
        <v>10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217</v>
      </c>
      <c r="B158" s="37">
        <v>311588602.45</v>
      </c>
      <c r="C158" s="37">
        <v>330</v>
      </c>
      <c r="D158" s="37">
        <v>67177486.52</v>
      </c>
      <c r="E158" s="37">
        <v>298</v>
      </c>
      <c r="F158" s="37">
        <v>624970.6666646</v>
      </c>
      <c r="G158" s="37">
        <v>61</v>
      </c>
      <c r="H158" s="37">
        <v>268941416</v>
      </c>
      <c r="I158" s="37">
        <v>285</v>
      </c>
      <c r="J158" s="37">
        <v>62151773.83</v>
      </c>
      <c r="K158" s="37">
        <v>189</v>
      </c>
      <c r="L158" s="37">
        <v>733060.9999986</v>
      </c>
      <c r="M158" s="37">
        <v>48</v>
      </c>
      <c r="N158" s="37"/>
      <c r="O158" s="37"/>
      <c r="P158" s="37"/>
      <c r="Q158" s="37"/>
    </row>
    <row r="159" spans="1:17" ht="15">
      <c r="A159" s="37" t="s">
        <v>218</v>
      </c>
      <c r="B159" s="37">
        <v>45866460.49</v>
      </c>
      <c r="C159" s="37">
        <v>34</v>
      </c>
      <c r="D159" s="37">
        <v>1797223.91</v>
      </c>
      <c r="E159" s="37">
        <v>27</v>
      </c>
      <c r="F159" s="37">
        <v>0</v>
      </c>
      <c r="G159" s="37">
        <v>0</v>
      </c>
      <c r="H159" s="37">
        <v>46854563.31</v>
      </c>
      <c r="I159" s="37">
        <v>32</v>
      </c>
      <c r="J159" s="37">
        <v>1614411.85</v>
      </c>
      <c r="K159" s="37">
        <v>20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 t="s">
        <v>219</v>
      </c>
      <c r="B160" s="37">
        <v>23263593.86</v>
      </c>
      <c r="C160" s="37">
        <v>49</v>
      </c>
      <c r="D160" s="37">
        <v>1624986.73</v>
      </c>
      <c r="E160" s="37">
        <v>45</v>
      </c>
      <c r="F160" s="37">
        <v>0</v>
      </c>
      <c r="G160" s="37">
        <v>0</v>
      </c>
      <c r="H160" s="37">
        <v>21132634.78</v>
      </c>
      <c r="I160" s="37">
        <v>51</v>
      </c>
      <c r="J160" s="37">
        <v>1702292</v>
      </c>
      <c r="K160" s="37">
        <v>41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220</v>
      </c>
      <c r="B161" s="37">
        <v>1770165.52</v>
      </c>
      <c r="C161" s="37">
        <v>41</v>
      </c>
      <c r="D161" s="37">
        <v>1076931.38</v>
      </c>
      <c r="E161" s="37">
        <v>40</v>
      </c>
      <c r="F161" s="37">
        <v>0</v>
      </c>
      <c r="G161" s="37">
        <v>0</v>
      </c>
      <c r="H161" s="37">
        <v>2022296.64</v>
      </c>
      <c r="I161" s="37">
        <v>32</v>
      </c>
      <c r="J161" s="37">
        <v>1049981.64</v>
      </c>
      <c r="K161" s="37">
        <v>23</v>
      </c>
      <c r="L161" s="37">
        <v>0</v>
      </c>
      <c r="M161" s="37">
        <v>0</v>
      </c>
      <c r="N161" s="37"/>
      <c r="O161" s="37"/>
      <c r="P161" s="37"/>
      <c r="Q161" s="37"/>
    </row>
    <row r="162" spans="1:17" ht="15">
      <c r="A162" s="37" t="s">
        <v>221</v>
      </c>
      <c r="B162" s="37">
        <v>1770365036.6</v>
      </c>
      <c r="C162" s="37">
        <v>1052</v>
      </c>
      <c r="D162" s="37">
        <v>333297706.56</v>
      </c>
      <c r="E162" s="37">
        <v>914</v>
      </c>
      <c r="F162" s="37">
        <v>19590452.9999851</v>
      </c>
      <c r="G162" s="37">
        <v>447</v>
      </c>
      <c r="H162" s="37">
        <v>2001156456.44</v>
      </c>
      <c r="I162" s="37">
        <v>785</v>
      </c>
      <c r="J162" s="37">
        <v>334913042.74</v>
      </c>
      <c r="K162" s="37">
        <v>563</v>
      </c>
      <c r="L162" s="37">
        <v>28806858.3333249</v>
      </c>
      <c r="M162" s="37">
        <v>282</v>
      </c>
      <c r="N162" s="37"/>
      <c r="O162" s="37"/>
      <c r="P162" s="37"/>
      <c r="Q162" s="37"/>
    </row>
    <row r="163" spans="1:17" ht="15">
      <c r="A163" s="37" t="s">
        <v>222</v>
      </c>
      <c r="B163" s="37">
        <v>21809986.69</v>
      </c>
      <c r="C163" s="37">
        <v>83</v>
      </c>
      <c r="D163" s="37">
        <v>5854004.4</v>
      </c>
      <c r="E163" s="37">
        <v>73</v>
      </c>
      <c r="F163" s="37">
        <v>97196.6666663</v>
      </c>
      <c r="G163" s="37">
        <v>16</v>
      </c>
      <c r="H163" s="37">
        <v>26350530.21</v>
      </c>
      <c r="I163" s="37">
        <v>67</v>
      </c>
      <c r="J163" s="37">
        <v>5684546.99</v>
      </c>
      <c r="K163" s="37">
        <v>51</v>
      </c>
      <c r="L163" s="37">
        <v>31707.4999995</v>
      </c>
      <c r="M163" s="37">
        <v>14</v>
      </c>
      <c r="N163" s="37"/>
      <c r="O163" s="37"/>
      <c r="P163" s="37"/>
      <c r="Q163" s="37"/>
    </row>
    <row r="164" spans="1:17" ht="15">
      <c r="A164" s="37" t="s">
        <v>223</v>
      </c>
      <c r="B164" s="37">
        <v>255046394.76</v>
      </c>
      <c r="C164" s="37">
        <v>329</v>
      </c>
      <c r="D164" s="37">
        <v>51566250.91</v>
      </c>
      <c r="E164" s="37">
        <v>293</v>
      </c>
      <c r="F164" s="37">
        <v>4906101.1666631</v>
      </c>
      <c r="G164" s="37">
        <v>112</v>
      </c>
      <c r="H164" s="37">
        <v>263361406.61</v>
      </c>
      <c r="I164" s="37">
        <v>252</v>
      </c>
      <c r="J164" s="37">
        <v>48413513.2</v>
      </c>
      <c r="K164" s="37">
        <v>181</v>
      </c>
      <c r="L164" s="37">
        <v>10526873.999997</v>
      </c>
      <c r="M164" s="37">
        <v>86</v>
      </c>
      <c r="N164" s="37"/>
      <c r="O164" s="37"/>
      <c r="P164" s="37"/>
      <c r="Q164" s="37"/>
    </row>
    <row r="165" spans="1:17" ht="15">
      <c r="A165" s="37" t="s">
        <v>224</v>
      </c>
      <c r="B165" s="37">
        <v>646020929.08</v>
      </c>
      <c r="C165" s="37">
        <v>421</v>
      </c>
      <c r="D165" s="37">
        <v>79210573.23</v>
      </c>
      <c r="E165" s="37">
        <v>384</v>
      </c>
      <c r="F165" s="37">
        <v>2749730.8333302</v>
      </c>
      <c r="G165" s="37">
        <v>102</v>
      </c>
      <c r="H165" s="37">
        <v>775166975.42</v>
      </c>
      <c r="I165" s="37">
        <v>348</v>
      </c>
      <c r="J165" s="37">
        <v>76030379.48</v>
      </c>
      <c r="K165" s="37">
        <v>241</v>
      </c>
      <c r="L165" s="37">
        <v>2631025.8333312</v>
      </c>
      <c r="M165" s="37">
        <v>60</v>
      </c>
      <c r="N165" s="37"/>
      <c r="O165" s="37"/>
      <c r="P165" s="37"/>
      <c r="Q165" s="37"/>
    </row>
    <row r="166" spans="1:17" ht="15">
      <c r="A166" s="37" t="s">
        <v>225</v>
      </c>
      <c r="B166" s="37">
        <v>271416047.12</v>
      </c>
      <c r="C166" s="37">
        <v>120</v>
      </c>
      <c r="D166" s="37">
        <v>66150031.2</v>
      </c>
      <c r="E166" s="37">
        <v>111</v>
      </c>
      <c r="F166" s="37">
        <v>1218984.166665</v>
      </c>
      <c r="G166" s="37">
        <v>43</v>
      </c>
      <c r="H166" s="37">
        <v>271526391.6</v>
      </c>
      <c r="I166" s="37">
        <v>73</v>
      </c>
      <c r="J166" s="37">
        <v>60407671.95</v>
      </c>
      <c r="K166" s="37">
        <v>66</v>
      </c>
      <c r="L166" s="37">
        <v>1020627.3333323</v>
      </c>
      <c r="M166" s="37">
        <v>26</v>
      </c>
      <c r="N166" s="37"/>
      <c r="O166" s="37"/>
      <c r="P166" s="37"/>
      <c r="Q166" s="37"/>
    </row>
    <row r="167" spans="1:17" ht="15">
      <c r="A167" s="37" t="s">
        <v>226</v>
      </c>
      <c r="B167" s="37">
        <v>3029791.56</v>
      </c>
      <c r="C167" s="37">
        <v>14</v>
      </c>
      <c r="D167" s="37">
        <v>1051598</v>
      </c>
      <c r="E167" s="37">
        <v>12</v>
      </c>
      <c r="F167" s="37">
        <v>0</v>
      </c>
      <c r="G167" s="37">
        <v>0</v>
      </c>
      <c r="H167" s="37">
        <v>1654957</v>
      </c>
      <c r="I167" s="37">
        <v>11</v>
      </c>
      <c r="J167" s="37">
        <v>0</v>
      </c>
      <c r="K167" s="37">
        <v>0</v>
      </c>
      <c r="L167" s="37">
        <v>0</v>
      </c>
      <c r="M167" s="37">
        <v>0</v>
      </c>
      <c r="N167" s="37"/>
      <c r="O167" s="37"/>
      <c r="P167" s="37"/>
      <c r="Q167" s="37"/>
    </row>
    <row r="168" spans="1:17" ht="15">
      <c r="A168" s="37" t="s">
        <v>227</v>
      </c>
      <c r="B168" s="37">
        <v>266932290.2</v>
      </c>
      <c r="C168" s="37">
        <v>434</v>
      </c>
      <c r="D168" s="37">
        <v>74955257.87</v>
      </c>
      <c r="E168" s="37">
        <v>407</v>
      </c>
      <c r="F168" s="37">
        <v>3257356.9999952</v>
      </c>
      <c r="G168" s="37">
        <v>152</v>
      </c>
      <c r="H168" s="37">
        <v>292707430.85</v>
      </c>
      <c r="I168" s="37">
        <v>311</v>
      </c>
      <c r="J168" s="37">
        <v>74267222.46</v>
      </c>
      <c r="K168" s="37">
        <v>253</v>
      </c>
      <c r="L168" s="37">
        <v>2616533.4999966</v>
      </c>
      <c r="M168" s="37">
        <v>100</v>
      </c>
      <c r="N168" s="37"/>
      <c r="O168" s="37"/>
      <c r="P168" s="37"/>
      <c r="Q168" s="37"/>
    </row>
    <row r="169" spans="1:17" ht="15">
      <c r="A169" s="37" t="s">
        <v>228</v>
      </c>
      <c r="B169" s="37">
        <v>2373520.41</v>
      </c>
      <c r="C169" s="37">
        <v>18</v>
      </c>
      <c r="D169" s="37">
        <v>1695726</v>
      </c>
      <c r="E169" s="37">
        <v>16</v>
      </c>
      <c r="F169" s="37">
        <v>0</v>
      </c>
      <c r="G169" s="37">
        <v>0</v>
      </c>
      <c r="H169" s="37">
        <v>2308731.72</v>
      </c>
      <c r="I169" s="37">
        <v>13</v>
      </c>
      <c r="J169" s="37">
        <v>1759848.86</v>
      </c>
      <c r="K169" s="37">
        <v>11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229</v>
      </c>
      <c r="B170" s="37">
        <v>1424327.26</v>
      </c>
      <c r="C170" s="37">
        <v>33</v>
      </c>
      <c r="D170" s="37">
        <v>874508.25</v>
      </c>
      <c r="E170" s="37">
        <v>27</v>
      </c>
      <c r="F170" s="37">
        <v>0</v>
      </c>
      <c r="G170" s="37">
        <v>0</v>
      </c>
      <c r="H170" s="37">
        <v>2110275.39</v>
      </c>
      <c r="I170" s="37">
        <v>34</v>
      </c>
      <c r="J170" s="37">
        <v>888955.12</v>
      </c>
      <c r="K170" s="37">
        <v>21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230</v>
      </c>
      <c r="B171" s="37">
        <v>5678698.41</v>
      </c>
      <c r="C171" s="37">
        <v>25</v>
      </c>
      <c r="D171" s="37">
        <v>482768.78</v>
      </c>
      <c r="E171" s="37">
        <v>21</v>
      </c>
      <c r="F171" s="37">
        <v>0</v>
      </c>
      <c r="G171" s="37">
        <v>0</v>
      </c>
      <c r="H171" s="37">
        <v>6205335.09</v>
      </c>
      <c r="I171" s="37">
        <v>21</v>
      </c>
      <c r="J171" s="37">
        <v>554219.09</v>
      </c>
      <c r="K171" s="37">
        <v>15</v>
      </c>
      <c r="L171" s="37">
        <v>0</v>
      </c>
      <c r="M171" s="37">
        <v>0</v>
      </c>
      <c r="N171" s="37"/>
      <c r="O171" s="37"/>
      <c r="P171" s="37"/>
      <c r="Q171" s="37"/>
    </row>
    <row r="172" spans="1:17" ht="15">
      <c r="A172" s="37" t="s">
        <v>231</v>
      </c>
      <c r="B172" s="37">
        <v>164312067.54</v>
      </c>
      <c r="C172" s="37">
        <v>393</v>
      </c>
      <c r="D172" s="37">
        <v>71012099.05</v>
      </c>
      <c r="E172" s="37">
        <v>356</v>
      </c>
      <c r="F172" s="37">
        <v>5714847.8333296</v>
      </c>
      <c r="G172" s="37">
        <v>101</v>
      </c>
      <c r="H172" s="37">
        <v>182278658.11</v>
      </c>
      <c r="I172" s="37">
        <v>331</v>
      </c>
      <c r="J172" s="37">
        <v>75567835.53</v>
      </c>
      <c r="K172" s="37">
        <v>227</v>
      </c>
      <c r="L172" s="37">
        <v>4797741.4999979</v>
      </c>
      <c r="M172" s="37">
        <v>65</v>
      </c>
      <c r="N172" s="37"/>
      <c r="O172" s="37"/>
      <c r="P172" s="37"/>
      <c r="Q172" s="37"/>
    </row>
    <row r="173" spans="1:17" ht="15">
      <c r="A173" s="37" t="s">
        <v>232</v>
      </c>
      <c r="B173" s="37">
        <v>4781342.85</v>
      </c>
      <c r="C173" s="37">
        <v>34</v>
      </c>
      <c r="D173" s="37">
        <v>693919.89</v>
      </c>
      <c r="E173" s="37">
        <v>23</v>
      </c>
      <c r="F173" s="37">
        <v>38006.1666664</v>
      </c>
      <c r="G173" s="37">
        <v>12</v>
      </c>
      <c r="H173" s="37">
        <v>5403518.14</v>
      </c>
      <c r="I173" s="37">
        <v>35</v>
      </c>
      <c r="J173" s="37">
        <v>807763.14</v>
      </c>
      <c r="K173" s="37">
        <v>21</v>
      </c>
      <c r="L173" s="37">
        <v>142795.6666662</v>
      </c>
      <c r="M173" s="37">
        <v>12</v>
      </c>
      <c r="N173" s="37"/>
      <c r="O173" s="37"/>
      <c r="P173" s="37"/>
      <c r="Q173" s="37"/>
    </row>
    <row r="174" spans="1:17" ht="15">
      <c r="A174" s="37" t="s">
        <v>233</v>
      </c>
      <c r="B174" s="37">
        <v>61175952.27</v>
      </c>
      <c r="C174" s="37">
        <v>19</v>
      </c>
      <c r="D174" s="37">
        <v>21747892</v>
      </c>
      <c r="E174" s="37">
        <v>16</v>
      </c>
      <c r="F174" s="37">
        <v>0</v>
      </c>
      <c r="G174" s="37">
        <v>0</v>
      </c>
      <c r="H174" s="37">
        <v>72817687</v>
      </c>
      <c r="I174" s="37">
        <v>17</v>
      </c>
      <c r="J174" s="37">
        <v>0</v>
      </c>
      <c r="K174" s="37">
        <v>0</v>
      </c>
      <c r="L174" s="37">
        <v>0</v>
      </c>
      <c r="M174" s="37">
        <v>0</v>
      </c>
      <c r="N174" s="37"/>
      <c r="O174" s="37"/>
      <c r="P174" s="37"/>
      <c r="Q174" s="37"/>
    </row>
    <row r="175" spans="1:17" ht="15">
      <c r="A175" s="37" t="s">
        <v>283</v>
      </c>
      <c r="B175" s="37">
        <v>278318.73</v>
      </c>
      <c r="C175" s="37">
        <v>13</v>
      </c>
      <c r="D175" s="37">
        <v>0</v>
      </c>
      <c r="E175" s="37">
        <v>0</v>
      </c>
      <c r="F175" s="37">
        <v>0</v>
      </c>
      <c r="G175" s="37">
        <v>0</v>
      </c>
      <c r="H175" s="37">
        <v>175124</v>
      </c>
      <c r="I175" s="37">
        <v>18</v>
      </c>
      <c r="J175" s="37">
        <v>101149</v>
      </c>
      <c r="K175" s="37">
        <v>12</v>
      </c>
      <c r="L175" s="37">
        <v>0</v>
      </c>
      <c r="M175" s="37">
        <v>0</v>
      </c>
      <c r="N175" s="37"/>
      <c r="O175" s="37"/>
      <c r="P175" s="37"/>
      <c r="Q175" s="37"/>
    </row>
    <row r="176" spans="1:17" ht="15">
      <c r="A176" s="37" t="s">
        <v>234</v>
      </c>
      <c r="B176" s="37">
        <v>4823045.04</v>
      </c>
      <c r="C176" s="37">
        <v>24</v>
      </c>
      <c r="D176" s="37">
        <v>365967.09</v>
      </c>
      <c r="E176" s="37">
        <v>17</v>
      </c>
      <c r="F176" s="37">
        <v>0</v>
      </c>
      <c r="G176" s="37">
        <v>0</v>
      </c>
      <c r="H176" s="37">
        <v>6463211.45</v>
      </c>
      <c r="I176" s="37">
        <v>24</v>
      </c>
      <c r="J176" s="37">
        <v>450505.82</v>
      </c>
      <c r="K176" s="37">
        <v>13</v>
      </c>
      <c r="L176" s="37">
        <v>0</v>
      </c>
      <c r="M176" s="37">
        <v>0</v>
      </c>
      <c r="N176" s="37"/>
      <c r="O176" s="37"/>
      <c r="P176" s="37"/>
      <c r="Q176" s="37"/>
    </row>
    <row r="177" spans="1:17" ht="15">
      <c r="A177" s="37" t="s">
        <v>235</v>
      </c>
      <c r="B177" s="37">
        <v>378658.37</v>
      </c>
      <c r="C177" s="37">
        <v>18</v>
      </c>
      <c r="D177" s="37">
        <v>244491.43</v>
      </c>
      <c r="E177" s="37">
        <v>17</v>
      </c>
      <c r="F177" s="37">
        <v>0</v>
      </c>
      <c r="G177" s="37">
        <v>0</v>
      </c>
      <c r="H177" s="37">
        <v>526275.5</v>
      </c>
      <c r="I177" s="37">
        <v>13</v>
      </c>
      <c r="J177" s="37">
        <v>0</v>
      </c>
      <c r="K177" s="37">
        <v>0</v>
      </c>
      <c r="L177" s="37">
        <v>0</v>
      </c>
      <c r="M177" s="37">
        <v>0</v>
      </c>
      <c r="N177" s="37"/>
      <c r="O177" s="37"/>
      <c r="P177" s="37"/>
      <c r="Q177" s="37"/>
    </row>
    <row r="178" spans="1:17" ht="15">
      <c r="A178" s="37" t="s">
        <v>236</v>
      </c>
      <c r="B178" s="37">
        <v>205566269.8</v>
      </c>
      <c r="C178" s="37">
        <v>208</v>
      </c>
      <c r="D178" s="37">
        <v>33761423.36</v>
      </c>
      <c r="E178" s="37">
        <v>185</v>
      </c>
      <c r="F178" s="37">
        <v>667686.1666656</v>
      </c>
      <c r="G178" s="37">
        <v>42</v>
      </c>
      <c r="H178" s="37">
        <v>225468482.61</v>
      </c>
      <c r="I178" s="37">
        <v>169</v>
      </c>
      <c r="J178" s="37">
        <v>30589223.15</v>
      </c>
      <c r="K178" s="37">
        <v>123</v>
      </c>
      <c r="L178" s="37">
        <v>720170.999999</v>
      </c>
      <c r="M178" s="37">
        <v>30</v>
      </c>
      <c r="N178" s="37"/>
      <c r="O178" s="37"/>
      <c r="P178" s="37"/>
      <c r="Q178" s="37"/>
    </row>
    <row r="179" spans="1:17" ht="15">
      <c r="A179" s="37" t="s">
        <v>237</v>
      </c>
      <c r="B179" s="37">
        <v>17380351.65</v>
      </c>
      <c r="C179" s="37">
        <v>100</v>
      </c>
      <c r="D179" s="37">
        <v>6158272.99</v>
      </c>
      <c r="E179" s="37">
        <v>86</v>
      </c>
      <c r="F179" s="37">
        <v>216778.4999986</v>
      </c>
      <c r="G179" s="37">
        <v>41</v>
      </c>
      <c r="H179" s="37">
        <v>38623668.76</v>
      </c>
      <c r="I179" s="37">
        <v>87</v>
      </c>
      <c r="J179" s="37">
        <v>5909529.09</v>
      </c>
      <c r="K179" s="37">
        <v>60</v>
      </c>
      <c r="L179" s="37">
        <v>319620.6666658</v>
      </c>
      <c r="M179" s="37">
        <v>28</v>
      </c>
      <c r="N179" s="37"/>
      <c r="O179" s="37"/>
      <c r="P179" s="37"/>
      <c r="Q179" s="37"/>
    </row>
    <row r="180" spans="1:17" ht="15">
      <c r="A180" s="37" t="s">
        <v>238</v>
      </c>
      <c r="B180" s="37">
        <v>5529330.27</v>
      </c>
      <c r="C180" s="37">
        <v>30</v>
      </c>
      <c r="D180" s="37">
        <v>697129.42</v>
      </c>
      <c r="E180" s="37">
        <v>26</v>
      </c>
      <c r="F180" s="37">
        <v>0</v>
      </c>
      <c r="G180" s="37">
        <v>0</v>
      </c>
      <c r="H180" s="37">
        <v>5597714.24</v>
      </c>
      <c r="I180" s="37">
        <v>29</v>
      </c>
      <c r="J180" s="37">
        <v>604119.58</v>
      </c>
      <c r="K180" s="37">
        <v>21</v>
      </c>
      <c r="L180" s="37">
        <v>0</v>
      </c>
      <c r="M180" s="37">
        <v>0</v>
      </c>
      <c r="N180" s="37"/>
      <c r="O180" s="37"/>
      <c r="P180" s="37"/>
      <c r="Q180" s="37"/>
    </row>
    <row r="181" spans="1:17" ht="15">
      <c r="A181" s="37" t="s">
        <v>239</v>
      </c>
      <c r="B181" s="37">
        <v>17289441.77</v>
      </c>
      <c r="C181" s="37">
        <v>52</v>
      </c>
      <c r="D181" s="37">
        <v>3063015.09</v>
      </c>
      <c r="E181" s="37">
        <v>48</v>
      </c>
      <c r="F181" s="37">
        <v>29592.9999997</v>
      </c>
      <c r="G181" s="37">
        <v>10</v>
      </c>
      <c r="H181" s="37">
        <v>16502085.49</v>
      </c>
      <c r="I181" s="37">
        <v>47</v>
      </c>
      <c r="J181" s="37">
        <v>2725218.22</v>
      </c>
      <c r="K181" s="37">
        <v>36</v>
      </c>
      <c r="L181" s="37">
        <v>0</v>
      </c>
      <c r="M181" s="37">
        <v>0</v>
      </c>
      <c r="N181" s="37"/>
      <c r="O181" s="37"/>
      <c r="P181" s="37"/>
      <c r="Q181" s="37"/>
    </row>
    <row r="182" spans="1:17" ht="15">
      <c r="A182" s="37" t="s">
        <v>240</v>
      </c>
      <c r="B182" s="37">
        <v>20091880.08</v>
      </c>
      <c r="C182" s="37">
        <v>56</v>
      </c>
      <c r="D182" s="37">
        <v>3636658.15</v>
      </c>
      <c r="E182" s="37">
        <v>45</v>
      </c>
      <c r="F182" s="37">
        <v>428901.1666659</v>
      </c>
      <c r="G182" s="37">
        <v>25</v>
      </c>
      <c r="H182" s="37">
        <v>24946450.19</v>
      </c>
      <c r="I182" s="37">
        <v>46</v>
      </c>
      <c r="J182" s="37">
        <v>3289877.19</v>
      </c>
      <c r="K182" s="37">
        <v>34</v>
      </c>
      <c r="L182" s="37">
        <v>146967.1666661</v>
      </c>
      <c r="M182" s="37">
        <v>14</v>
      </c>
      <c r="N182" s="37"/>
      <c r="O182" s="37"/>
      <c r="P182" s="37"/>
      <c r="Q182" s="37"/>
    </row>
    <row r="183" spans="1:17" ht="15">
      <c r="A183" s="37" t="s">
        <v>241</v>
      </c>
      <c r="B183" s="37">
        <v>3130411.65</v>
      </c>
      <c r="C183" s="37">
        <v>38</v>
      </c>
      <c r="D183" s="37">
        <v>1370149.86</v>
      </c>
      <c r="E183" s="37">
        <v>38</v>
      </c>
      <c r="F183" s="37">
        <v>306308.1666662</v>
      </c>
      <c r="G183" s="37">
        <v>12</v>
      </c>
      <c r="H183" s="37">
        <v>2749035</v>
      </c>
      <c r="I183" s="37">
        <v>41</v>
      </c>
      <c r="J183" s="37">
        <v>1258091</v>
      </c>
      <c r="K183" s="37">
        <v>26</v>
      </c>
      <c r="L183" s="37">
        <v>0</v>
      </c>
      <c r="M183" s="37">
        <v>0</v>
      </c>
      <c r="N183" s="37"/>
      <c r="O183" s="37"/>
      <c r="P183" s="37"/>
      <c r="Q183" s="37"/>
    </row>
    <row r="184" spans="1:17" ht="15">
      <c r="A184" s="37" t="s">
        <v>242</v>
      </c>
      <c r="B184" s="37">
        <v>26638215.91</v>
      </c>
      <c r="C184" s="37">
        <v>96</v>
      </c>
      <c r="D184" s="37">
        <v>3472872.92</v>
      </c>
      <c r="E184" s="37">
        <v>90</v>
      </c>
      <c r="F184" s="37">
        <v>31133.1666662</v>
      </c>
      <c r="G184" s="37">
        <v>15</v>
      </c>
      <c r="H184" s="37">
        <v>29527093.43</v>
      </c>
      <c r="I184" s="37">
        <v>92</v>
      </c>
      <c r="J184" s="37">
        <v>3359086.27</v>
      </c>
      <c r="K184" s="37">
        <v>61</v>
      </c>
      <c r="L184" s="37">
        <v>29708.4999997</v>
      </c>
      <c r="M184" s="37">
        <v>14</v>
      </c>
      <c r="N184" s="37"/>
      <c r="O184" s="37"/>
      <c r="P184" s="37"/>
      <c r="Q184" s="37"/>
    </row>
    <row r="185" spans="1:17" ht="15">
      <c r="A185" s="37" t="s">
        <v>243</v>
      </c>
      <c r="B185" s="37">
        <v>185073483.69</v>
      </c>
      <c r="C185" s="37">
        <v>164</v>
      </c>
      <c r="D185" s="37">
        <v>18276788.65</v>
      </c>
      <c r="E185" s="37">
        <v>147</v>
      </c>
      <c r="F185" s="37">
        <v>3414640.6666647</v>
      </c>
      <c r="G185" s="37">
        <v>59</v>
      </c>
      <c r="H185" s="37">
        <v>198630405.42</v>
      </c>
      <c r="I185" s="37">
        <v>127</v>
      </c>
      <c r="J185" s="37">
        <v>16964354.45</v>
      </c>
      <c r="K185" s="37">
        <v>93</v>
      </c>
      <c r="L185" s="37">
        <v>3170242.6666654</v>
      </c>
      <c r="M185" s="37">
        <v>41</v>
      </c>
      <c r="N185" s="37"/>
      <c r="O185" s="37"/>
      <c r="P185" s="37"/>
      <c r="Q185" s="37"/>
    </row>
    <row r="186" spans="1:17" ht="15">
      <c r="A186" s="37" t="s">
        <v>244</v>
      </c>
      <c r="B186" s="37">
        <v>23568464.28</v>
      </c>
      <c r="C186" s="37">
        <v>49</v>
      </c>
      <c r="D186" s="37">
        <v>3047292.91</v>
      </c>
      <c r="E186" s="37">
        <v>44</v>
      </c>
      <c r="F186" s="37">
        <v>253912.3333329</v>
      </c>
      <c r="G186" s="37">
        <v>12</v>
      </c>
      <c r="H186" s="37">
        <v>21760374.5</v>
      </c>
      <c r="I186" s="37">
        <v>42</v>
      </c>
      <c r="J186" s="37">
        <v>2911222.5</v>
      </c>
      <c r="K186" s="37">
        <v>32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284</v>
      </c>
      <c r="B187" s="37">
        <v>835783.62</v>
      </c>
      <c r="C187" s="37">
        <v>20</v>
      </c>
      <c r="D187" s="37">
        <v>158902.89</v>
      </c>
      <c r="E187" s="37">
        <v>14</v>
      </c>
      <c r="F187" s="37">
        <v>0</v>
      </c>
      <c r="G187" s="37">
        <v>0</v>
      </c>
      <c r="H187" s="37">
        <v>1390671.45</v>
      </c>
      <c r="I187" s="37">
        <v>29</v>
      </c>
      <c r="J187" s="37">
        <v>236781.3</v>
      </c>
      <c r="K187" s="37">
        <v>14</v>
      </c>
      <c r="L187" s="37">
        <v>0</v>
      </c>
      <c r="M187" s="37">
        <v>0</v>
      </c>
      <c r="N187" s="37"/>
      <c r="O187" s="37"/>
      <c r="P187" s="37"/>
      <c r="Q187" s="37"/>
    </row>
    <row r="188" spans="1:17" ht="15">
      <c r="A188" s="37" t="s">
        <v>245</v>
      </c>
      <c r="B188" s="37">
        <v>123198917.24</v>
      </c>
      <c r="C188" s="37">
        <v>247</v>
      </c>
      <c r="D188" s="37">
        <v>44361372.04</v>
      </c>
      <c r="E188" s="37">
        <v>214</v>
      </c>
      <c r="F188" s="37">
        <v>820453.9999988</v>
      </c>
      <c r="G188" s="37">
        <v>46</v>
      </c>
      <c r="H188" s="37">
        <v>134577366.1</v>
      </c>
      <c r="I188" s="37">
        <v>202</v>
      </c>
      <c r="J188" s="37">
        <v>44066261.01</v>
      </c>
      <c r="K188" s="37">
        <v>136</v>
      </c>
      <c r="L188" s="37">
        <v>1229853.6666655</v>
      </c>
      <c r="M188" s="37">
        <v>34</v>
      </c>
      <c r="N188" s="37"/>
      <c r="O188" s="37"/>
      <c r="P188" s="37"/>
      <c r="Q188" s="37"/>
    </row>
    <row r="189" spans="1:17" ht="15">
      <c r="A189" s="37" t="s">
        <v>285</v>
      </c>
      <c r="B189" s="37">
        <v>174476.91</v>
      </c>
      <c r="C189" s="37">
        <v>13</v>
      </c>
      <c r="D189" s="37">
        <v>66113.65</v>
      </c>
      <c r="E189" s="37">
        <v>11</v>
      </c>
      <c r="F189" s="37">
        <v>0</v>
      </c>
      <c r="G189" s="37">
        <v>0</v>
      </c>
      <c r="H189" s="37">
        <v>230106.84</v>
      </c>
      <c r="I189" s="37">
        <v>15</v>
      </c>
      <c r="J189" s="37">
        <v>94270.09</v>
      </c>
      <c r="K189" s="37">
        <v>12</v>
      </c>
      <c r="L189" s="37">
        <v>0</v>
      </c>
      <c r="M189" s="37">
        <v>0</v>
      </c>
      <c r="N189" s="37"/>
      <c r="O189" s="37"/>
      <c r="P189" s="37"/>
      <c r="Q189" s="37"/>
    </row>
    <row r="190" spans="1:17" ht="15">
      <c r="A190" s="37" t="s">
        <v>246</v>
      </c>
      <c r="B190" s="37">
        <v>8819650.27</v>
      </c>
      <c r="C190" s="37">
        <v>61</v>
      </c>
      <c r="D190" s="37">
        <v>2384980.71</v>
      </c>
      <c r="E190" s="37">
        <v>52</v>
      </c>
      <c r="F190" s="37">
        <v>44547.333333</v>
      </c>
      <c r="G190" s="37">
        <v>10</v>
      </c>
      <c r="H190" s="37">
        <v>11927655.56</v>
      </c>
      <c r="I190" s="37">
        <v>55</v>
      </c>
      <c r="J190" s="37">
        <v>2401062.66</v>
      </c>
      <c r="K190" s="37">
        <v>40</v>
      </c>
      <c r="L190" s="37">
        <v>0</v>
      </c>
      <c r="M190" s="37">
        <v>0</v>
      </c>
      <c r="N190" s="37"/>
      <c r="O190" s="37"/>
      <c r="P190" s="37"/>
      <c r="Q190" s="37"/>
    </row>
    <row r="191" spans="1:17" ht="15">
      <c r="A191" s="37" t="s">
        <v>247</v>
      </c>
      <c r="B191" s="37">
        <v>4358113.18</v>
      </c>
      <c r="C191" s="37">
        <v>31</v>
      </c>
      <c r="D191" s="37">
        <v>1050315.86</v>
      </c>
      <c r="E191" s="37">
        <v>28</v>
      </c>
      <c r="F191" s="37">
        <v>0</v>
      </c>
      <c r="G191" s="37">
        <v>0</v>
      </c>
      <c r="H191" s="37">
        <v>3833016.87</v>
      </c>
      <c r="I191" s="37">
        <v>22</v>
      </c>
      <c r="J191" s="37">
        <v>1097891.87</v>
      </c>
      <c r="K191" s="37">
        <v>18</v>
      </c>
      <c r="L191" s="37">
        <v>0</v>
      </c>
      <c r="M191" s="37">
        <v>0</v>
      </c>
      <c r="N191" s="37"/>
      <c r="O191" s="37"/>
      <c r="P191" s="37"/>
      <c r="Q191" s="37"/>
    </row>
    <row r="192" spans="1:17" ht="15">
      <c r="A192" s="37" t="s">
        <v>248</v>
      </c>
      <c r="B192" s="37">
        <v>38362705.95</v>
      </c>
      <c r="C192" s="37">
        <v>101</v>
      </c>
      <c r="D192" s="37">
        <v>18930920.77</v>
      </c>
      <c r="E192" s="37">
        <v>79</v>
      </c>
      <c r="F192" s="37">
        <v>438503.8333323</v>
      </c>
      <c r="G192" s="37">
        <v>28</v>
      </c>
      <c r="H192" s="37">
        <v>32884205.33</v>
      </c>
      <c r="I192" s="37">
        <v>95</v>
      </c>
      <c r="J192" s="37">
        <v>21123303.24</v>
      </c>
      <c r="K192" s="37">
        <v>54</v>
      </c>
      <c r="L192" s="37">
        <v>606847.6666661</v>
      </c>
      <c r="M192" s="37">
        <v>19</v>
      </c>
      <c r="N192" s="37"/>
      <c r="O192" s="37"/>
      <c r="P192" s="37"/>
      <c r="Q192" s="37"/>
    </row>
    <row r="193" spans="1:17" ht="15">
      <c r="A193" s="37" t="s">
        <v>249</v>
      </c>
      <c r="B193" s="37">
        <v>1664709.09</v>
      </c>
      <c r="C193" s="37">
        <v>21</v>
      </c>
      <c r="D193" s="37">
        <v>776145.26</v>
      </c>
      <c r="E193" s="37">
        <v>20</v>
      </c>
      <c r="F193" s="37">
        <v>0</v>
      </c>
      <c r="G193" s="37">
        <v>0</v>
      </c>
      <c r="H193" s="37">
        <v>1928640.57</v>
      </c>
      <c r="I193" s="37">
        <v>20</v>
      </c>
      <c r="J193" s="37">
        <v>760468.35</v>
      </c>
      <c r="K193" s="37">
        <v>16</v>
      </c>
      <c r="L193" s="37">
        <v>0</v>
      </c>
      <c r="M193" s="37">
        <v>0</v>
      </c>
      <c r="N193" s="37"/>
      <c r="O193" s="37"/>
      <c r="P193" s="37"/>
      <c r="Q193" s="37"/>
    </row>
    <row r="194" spans="1:17" ht="15">
      <c r="A194" s="37" t="s">
        <v>250</v>
      </c>
      <c r="B194" s="37">
        <v>129220577.87</v>
      </c>
      <c r="C194" s="37">
        <v>298</v>
      </c>
      <c r="D194" s="37">
        <v>37854308.3</v>
      </c>
      <c r="E194" s="37">
        <v>264</v>
      </c>
      <c r="F194" s="37">
        <v>4419276.3333312</v>
      </c>
      <c r="G194" s="37">
        <v>63</v>
      </c>
      <c r="H194" s="37">
        <v>194583998.13</v>
      </c>
      <c r="I194" s="37">
        <v>245</v>
      </c>
      <c r="J194" s="37">
        <v>34076662.42</v>
      </c>
      <c r="K194" s="37">
        <v>172</v>
      </c>
      <c r="L194" s="37">
        <v>9194050.666665</v>
      </c>
      <c r="M194" s="37">
        <v>47</v>
      </c>
      <c r="N194" s="37"/>
      <c r="O194" s="37"/>
      <c r="P194" s="37"/>
      <c r="Q194" s="37"/>
    </row>
    <row r="195" spans="1:17" ht="15">
      <c r="A195" s="37" t="s">
        <v>251</v>
      </c>
      <c r="B195" s="37">
        <v>6021411.38</v>
      </c>
      <c r="C195" s="37">
        <v>43</v>
      </c>
      <c r="D195" s="37">
        <v>1910946.73</v>
      </c>
      <c r="E195" s="37">
        <v>37</v>
      </c>
      <c r="F195" s="37">
        <v>66242.3333328</v>
      </c>
      <c r="G195" s="37">
        <v>13</v>
      </c>
      <c r="H195" s="37">
        <v>5935477.9</v>
      </c>
      <c r="I195" s="37">
        <v>34</v>
      </c>
      <c r="J195" s="37">
        <v>1790594.13</v>
      </c>
      <c r="K195" s="37">
        <v>23</v>
      </c>
      <c r="L195" s="37">
        <v>0</v>
      </c>
      <c r="M195" s="37">
        <v>0</v>
      </c>
      <c r="N195" s="37"/>
      <c r="O195" s="37"/>
      <c r="P195" s="37"/>
      <c r="Q195" s="37"/>
    </row>
    <row r="196" spans="1:17" ht="15">
      <c r="A196" s="37" t="s">
        <v>252</v>
      </c>
      <c r="B196" s="37">
        <v>823533.77</v>
      </c>
      <c r="C196" s="37">
        <v>19</v>
      </c>
      <c r="D196" s="37">
        <v>378284.47</v>
      </c>
      <c r="E196" s="37">
        <v>16</v>
      </c>
      <c r="F196" s="37">
        <v>0</v>
      </c>
      <c r="G196" s="37">
        <v>0</v>
      </c>
      <c r="H196" s="37">
        <v>832624.19</v>
      </c>
      <c r="I196" s="37">
        <v>22</v>
      </c>
      <c r="J196" s="37">
        <v>352393</v>
      </c>
      <c r="K196" s="37">
        <v>13</v>
      </c>
      <c r="L196" s="37">
        <v>0</v>
      </c>
      <c r="M196" s="37">
        <v>0</v>
      </c>
      <c r="N196" s="37"/>
      <c r="O196" s="37"/>
      <c r="P196" s="37"/>
      <c r="Q196" s="37"/>
    </row>
    <row r="197" spans="1:17" ht="15">
      <c r="A197" s="37" t="s">
        <v>253</v>
      </c>
      <c r="B197" s="37">
        <v>20677705.48</v>
      </c>
      <c r="C197" s="37">
        <v>105</v>
      </c>
      <c r="D197" s="37">
        <v>4920142.04</v>
      </c>
      <c r="E197" s="37">
        <v>90</v>
      </c>
      <c r="F197" s="37">
        <v>676825.4999991</v>
      </c>
      <c r="G197" s="37">
        <v>30</v>
      </c>
      <c r="H197" s="37">
        <v>22380887.28</v>
      </c>
      <c r="I197" s="37">
        <v>92</v>
      </c>
      <c r="J197" s="37">
        <v>4243292.75</v>
      </c>
      <c r="K197" s="37">
        <v>68</v>
      </c>
      <c r="L197" s="37">
        <v>558718.8333327</v>
      </c>
      <c r="M197" s="37">
        <v>27</v>
      </c>
      <c r="N197" s="37"/>
      <c r="O197" s="37"/>
      <c r="P197" s="37"/>
      <c r="Q197" s="37"/>
    </row>
    <row r="198" spans="1:17" ht="15">
      <c r="A198" s="37" t="s">
        <v>254</v>
      </c>
      <c r="B198" s="37">
        <v>6163917.56</v>
      </c>
      <c r="C198" s="37">
        <v>35</v>
      </c>
      <c r="D198" s="37">
        <v>2463240.72</v>
      </c>
      <c r="E198" s="37">
        <v>29</v>
      </c>
      <c r="F198" s="37">
        <v>0</v>
      </c>
      <c r="G198" s="37">
        <v>0</v>
      </c>
      <c r="H198" s="37">
        <v>7619013.87</v>
      </c>
      <c r="I198" s="37">
        <v>38</v>
      </c>
      <c r="J198" s="37">
        <v>2983460</v>
      </c>
      <c r="K198" s="37">
        <v>28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286</v>
      </c>
      <c r="B199" s="37">
        <v>1293695.59</v>
      </c>
      <c r="C199" s="37">
        <v>10</v>
      </c>
      <c r="D199" s="37">
        <v>490977.51</v>
      </c>
      <c r="E199" s="37">
        <v>10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/>
      <c r="O199" s="37"/>
      <c r="P199" s="37"/>
      <c r="Q199" s="37"/>
    </row>
    <row r="200" spans="1:17" ht="15">
      <c r="A200" s="37" t="s">
        <v>255</v>
      </c>
      <c r="B200" s="37">
        <v>1049027.24</v>
      </c>
      <c r="C200" s="37">
        <v>18</v>
      </c>
      <c r="D200" s="37">
        <v>435051.17</v>
      </c>
      <c r="E200" s="37">
        <v>14</v>
      </c>
      <c r="F200" s="37">
        <v>0</v>
      </c>
      <c r="G200" s="37">
        <v>0</v>
      </c>
      <c r="H200" s="37">
        <v>965655</v>
      </c>
      <c r="I200" s="37">
        <v>14</v>
      </c>
      <c r="J200" s="37">
        <v>359322</v>
      </c>
      <c r="K200" s="37">
        <v>11</v>
      </c>
      <c r="L200" s="37">
        <v>0</v>
      </c>
      <c r="M200" s="37">
        <v>0</v>
      </c>
      <c r="N200" s="37"/>
      <c r="O200" s="37"/>
      <c r="P200" s="37"/>
      <c r="Q200" s="37"/>
    </row>
    <row r="201" spans="1:17" ht="15">
      <c r="A201" s="37" t="s">
        <v>256</v>
      </c>
      <c r="B201" s="37">
        <v>57535827.24</v>
      </c>
      <c r="C201" s="37">
        <v>106</v>
      </c>
      <c r="D201" s="37">
        <v>9785032.1</v>
      </c>
      <c r="E201" s="37">
        <v>97</v>
      </c>
      <c r="F201" s="37">
        <v>344164.9999993</v>
      </c>
      <c r="G201" s="37">
        <v>20</v>
      </c>
      <c r="H201" s="37">
        <v>54246180.03</v>
      </c>
      <c r="I201" s="37">
        <v>87</v>
      </c>
      <c r="J201" s="37">
        <v>8581432.89</v>
      </c>
      <c r="K201" s="37">
        <v>70</v>
      </c>
      <c r="L201" s="37">
        <v>292630.6666662</v>
      </c>
      <c r="M201" s="37">
        <v>13</v>
      </c>
      <c r="N201" s="37"/>
      <c r="O201" s="37"/>
      <c r="P201" s="37"/>
      <c r="Q201" s="37"/>
    </row>
    <row r="202" spans="1:17" ht="15">
      <c r="A202" s="37" t="s">
        <v>257</v>
      </c>
      <c r="B202" s="37">
        <v>2123303.54</v>
      </c>
      <c r="C202" s="37">
        <v>31</v>
      </c>
      <c r="D202" s="37">
        <v>395736.95</v>
      </c>
      <c r="E202" s="37">
        <v>24</v>
      </c>
      <c r="F202" s="37">
        <v>382827.4999996</v>
      </c>
      <c r="G202" s="37">
        <v>13</v>
      </c>
      <c r="H202" s="37">
        <v>2699169.75</v>
      </c>
      <c r="I202" s="37">
        <v>30</v>
      </c>
      <c r="J202" s="37">
        <v>395616.75</v>
      </c>
      <c r="K202" s="37">
        <v>22</v>
      </c>
      <c r="L202" s="37">
        <v>163465.8333329</v>
      </c>
      <c r="M202" s="37">
        <v>12</v>
      </c>
      <c r="N202" s="37"/>
      <c r="O202" s="37"/>
      <c r="P202" s="37"/>
      <c r="Q202" s="37"/>
    </row>
    <row r="203" spans="1:17" ht="15">
      <c r="A203" s="37" t="s">
        <v>258</v>
      </c>
      <c r="B203" s="37">
        <v>4996074.58</v>
      </c>
      <c r="C203" s="37">
        <v>30</v>
      </c>
      <c r="D203" s="37">
        <v>1114176.73</v>
      </c>
      <c r="E203" s="37">
        <v>25</v>
      </c>
      <c r="F203" s="37">
        <v>0</v>
      </c>
      <c r="G203" s="37">
        <v>0</v>
      </c>
      <c r="H203" s="37">
        <v>4390585.75</v>
      </c>
      <c r="I203" s="37">
        <v>26</v>
      </c>
      <c r="J203" s="37">
        <v>886929.16</v>
      </c>
      <c r="K203" s="37">
        <v>20</v>
      </c>
      <c r="L203" s="37">
        <v>0</v>
      </c>
      <c r="M203" s="37">
        <v>0</v>
      </c>
      <c r="N203" s="37"/>
      <c r="O203" s="37"/>
      <c r="P203" s="37"/>
      <c r="Q203" s="37"/>
    </row>
    <row r="204" spans="1:17" ht="15">
      <c r="A204" s="37" t="s">
        <v>259</v>
      </c>
      <c r="B204" s="37">
        <v>12637744.44</v>
      </c>
      <c r="C204" s="37">
        <v>48</v>
      </c>
      <c r="D204" s="37">
        <v>797507.16</v>
      </c>
      <c r="E204" s="37">
        <v>33</v>
      </c>
      <c r="F204" s="37">
        <v>0</v>
      </c>
      <c r="G204" s="37">
        <v>0</v>
      </c>
      <c r="H204" s="37">
        <v>13597636.71</v>
      </c>
      <c r="I204" s="37">
        <v>48</v>
      </c>
      <c r="J204" s="37">
        <v>731636.25</v>
      </c>
      <c r="K204" s="37">
        <v>29</v>
      </c>
      <c r="L204" s="37">
        <v>0</v>
      </c>
      <c r="M204" s="37">
        <v>0</v>
      </c>
      <c r="N204" s="37"/>
      <c r="O204" s="37"/>
      <c r="P204" s="37"/>
      <c r="Q204" s="37"/>
    </row>
    <row r="205" spans="1:17" ht="15">
      <c r="A205" s="37" t="s">
        <v>260</v>
      </c>
      <c r="B205" s="37">
        <v>30796333.78</v>
      </c>
      <c r="C205" s="37">
        <v>74</v>
      </c>
      <c r="D205" s="37">
        <v>5938701.96</v>
      </c>
      <c r="E205" s="37">
        <v>63</v>
      </c>
      <c r="F205" s="37">
        <v>329528.3333326</v>
      </c>
      <c r="G205" s="37">
        <v>29</v>
      </c>
      <c r="H205" s="37">
        <v>31266175.95</v>
      </c>
      <c r="I205" s="37">
        <v>56</v>
      </c>
      <c r="J205" s="37">
        <v>5585740.56</v>
      </c>
      <c r="K205" s="37">
        <v>41</v>
      </c>
      <c r="L205" s="37">
        <v>516863.3333324</v>
      </c>
      <c r="M205" s="37">
        <v>22</v>
      </c>
      <c r="N205" s="37"/>
      <c r="O205" s="37"/>
      <c r="P205" s="37"/>
      <c r="Q205" s="37"/>
    </row>
    <row r="206" spans="1:17" ht="15">
      <c r="A206" s="37" t="s">
        <v>261</v>
      </c>
      <c r="B206" s="37">
        <v>8953993.7</v>
      </c>
      <c r="C206" s="37">
        <v>27</v>
      </c>
      <c r="D206" s="37">
        <v>4684664.97</v>
      </c>
      <c r="E206" s="37">
        <v>27</v>
      </c>
      <c r="F206" s="37">
        <v>0</v>
      </c>
      <c r="G206" s="37">
        <v>0</v>
      </c>
      <c r="H206" s="37">
        <v>8246846.66</v>
      </c>
      <c r="I206" s="37">
        <v>27</v>
      </c>
      <c r="J206" s="37">
        <v>4145519</v>
      </c>
      <c r="K206" s="37">
        <v>20</v>
      </c>
      <c r="L206" s="37">
        <v>0</v>
      </c>
      <c r="M206" s="37">
        <v>0</v>
      </c>
      <c r="N206" s="37"/>
      <c r="O206" s="37"/>
      <c r="P206" s="37"/>
      <c r="Q206" s="37"/>
    </row>
    <row r="207" spans="1:17" ht="15">
      <c r="A207" s="37" t="s">
        <v>262</v>
      </c>
      <c r="B207" s="37">
        <v>1809296</v>
      </c>
      <c r="C207" s="37">
        <v>24</v>
      </c>
      <c r="D207" s="37">
        <v>319309.09</v>
      </c>
      <c r="E207" s="37">
        <v>18</v>
      </c>
      <c r="F207" s="37">
        <v>0</v>
      </c>
      <c r="G207" s="37">
        <v>0</v>
      </c>
      <c r="H207" s="37">
        <v>1756188</v>
      </c>
      <c r="I207" s="37">
        <v>23</v>
      </c>
      <c r="J207" s="37">
        <v>329736</v>
      </c>
      <c r="K207" s="37">
        <v>12</v>
      </c>
      <c r="L207" s="37">
        <v>0</v>
      </c>
      <c r="M207" s="37">
        <v>0</v>
      </c>
      <c r="N207" s="37"/>
      <c r="O207" s="37"/>
      <c r="P207" s="37"/>
      <c r="Q207" s="37"/>
    </row>
    <row r="208" spans="1:17" ht="15">
      <c r="A208" s="37" t="s">
        <v>263</v>
      </c>
      <c r="B208" s="37">
        <v>1027876.19</v>
      </c>
      <c r="C208" s="37">
        <v>13</v>
      </c>
      <c r="D208" s="37">
        <v>320636.74</v>
      </c>
      <c r="E208" s="37">
        <v>11</v>
      </c>
      <c r="F208" s="37">
        <v>0</v>
      </c>
      <c r="G208" s="37">
        <v>0</v>
      </c>
      <c r="H208" s="37">
        <v>1009263.75</v>
      </c>
      <c r="I208" s="37">
        <v>12</v>
      </c>
      <c r="J208" s="37">
        <v>0</v>
      </c>
      <c r="K208" s="37">
        <v>0</v>
      </c>
      <c r="L208" s="37">
        <v>0</v>
      </c>
      <c r="M208" s="37">
        <v>0</v>
      </c>
      <c r="N208" s="37"/>
      <c r="O208" s="37"/>
      <c r="P208" s="37"/>
      <c r="Q208" s="37"/>
    </row>
    <row r="209" spans="1:17" ht="15">
      <c r="A209" s="37" t="s">
        <v>264</v>
      </c>
      <c r="B209" s="37">
        <v>17373143.27</v>
      </c>
      <c r="C209" s="37">
        <v>17</v>
      </c>
      <c r="D209" s="37">
        <v>207940.56</v>
      </c>
      <c r="E209" s="37">
        <v>10</v>
      </c>
      <c r="F209" s="37">
        <v>0</v>
      </c>
      <c r="G209" s="37">
        <v>0</v>
      </c>
      <c r="H209" s="37">
        <v>11521788.42</v>
      </c>
      <c r="I209" s="37">
        <v>15</v>
      </c>
      <c r="J209" s="37">
        <v>0</v>
      </c>
      <c r="K209" s="37">
        <v>0</v>
      </c>
      <c r="L209" s="37">
        <v>0</v>
      </c>
      <c r="M209" s="37">
        <v>0</v>
      </c>
      <c r="N209" s="37"/>
      <c r="O209" s="37"/>
      <c r="P209" s="37"/>
      <c r="Q209" s="37"/>
    </row>
    <row r="210" spans="1:17" ht="15">
      <c r="A210" s="37" t="s">
        <v>265</v>
      </c>
      <c r="B210" s="37">
        <v>10847042.01</v>
      </c>
      <c r="C210" s="37">
        <v>70</v>
      </c>
      <c r="D210" s="37">
        <v>2210363.9</v>
      </c>
      <c r="E210" s="37">
        <v>61</v>
      </c>
      <c r="F210" s="37">
        <v>348974.9999991</v>
      </c>
      <c r="G210" s="37">
        <v>23</v>
      </c>
      <c r="H210" s="37">
        <v>15707400.69</v>
      </c>
      <c r="I210" s="37">
        <v>56</v>
      </c>
      <c r="J210" s="37">
        <v>2027264.52</v>
      </c>
      <c r="K210" s="37">
        <v>41</v>
      </c>
      <c r="L210" s="37">
        <v>130450.6666662</v>
      </c>
      <c r="M210" s="37">
        <v>17</v>
      </c>
      <c r="N210" s="37"/>
      <c r="O210" s="37"/>
      <c r="P210" s="37"/>
      <c r="Q210" s="37"/>
    </row>
    <row r="211" spans="1:17" ht="15">
      <c r="A211" s="37" t="s">
        <v>266</v>
      </c>
      <c r="B211" s="37">
        <v>25589528.33</v>
      </c>
      <c r="C211" s="37">
        <v>88</v>
      </c>
      <c r="D211" s="37">
        <v>5172215.56</v>
      </c>
      <c r="E211" s="37">
        <v>78</v>
      </c>
      <c r="F211" s="37">
        <v>35317.9999995</v>
      </c>
      <c r="G211" s="37">
        <v>15</v>
      </c>
      <c r="H211" s="37">
        <v>23967892.48</v>
      </c>
      <c r="I211" s="37">
        <v>84</v>
      </c>
      <c r="J211" s="37">
        <v>4273164.1</v>
      </c>
      <c r="K211" s="37">
        <v>65</v>
      </c>
      <c r="L211" s="37">
        <v>22204.9999997</v>
      </c>
      <c r="M211" s="37">
        <v>12</v>
      </c>
      <c r="N211" s="37"/>
      <c r="O211" s="37"/>
      <c r="P211" s="37"/>
      <c r="Q211" s="37"/>
    </row>
    <row r="212" spans="1:17" ht="15">
      <c r="A212" s="37" t="s">
        <v>267</v>
      </c>
      <c r="B212" s="37">
        <v>1514114757.63</v>
      </c>
      <c r="C212" s="37">
        <v>787</v>
      </c>
      <c r="D212" s="37">
        <v>390655414.73</v>
      </c>
      <c r="E212" s="37">
        <v>684</v>
      </c>
      <c r="F212" s="37">
        <v>16962392.8333218</v>
      </c>
      <c r="G212" s="37">
        <v>335</v>
      </c>
      <c r="H212" s="37">
        <v>1965329754.28</v>
      </c>
      <c r="I212" s="37">
        <v>590</v>
      </c>
      <c r="J212" s="37">
        <v>387505483.31</v>
      </c>
      <c r="K212" s="37">
        <v>408</v>
      </c>
      <c r="L212" s="37">
        <v>19317078.1666598</v>
      </c>
      <c r="M212" s="37">
        <v>203</v>
      </c>
      <c r="N212" s="37"/>
      <c r="O212" s="37"/>
      <c r="P212" s="37"/>
      <c r="Q212" s="37"/>
    </row>
    <row r="213" spans="1:17" ht="15">
      <c r="A213" s="37" t="s">
        <v>268</v>
      </c>
      <c r="B213" s="37">
        <v>71186296.14</v>
      </c>
      <c r="C213" s="37">
        <v>147</v>
      </c>
      <c r="D213" s="37">
        <v>38716360.09</v>
      </c>
      <c r="E213" s="37">
        <v>136</v>
      </c>
      <c r="F213" s="37">
        <v>134017.1666659</v>
      </c>
      <c r="G213" s="37">
        <v>23</v>
      </c>
      <c r="H213" s="37">
        <v>70373219.35</v>
      </c>
      <c r="I213" s="37">
        <v>132</v>
      </c>
      <c r="J213" s="37">
        <v>33999705.4</v>
      </c>
      <c r="K213" s="37">
        <v>98</v>
      </c>
      <c r="L213" s="37">
        <v>137589.3333325</v>
      </c>
      <c r="M213" s="37">
        <v>23</v>
      </c>
      <c r="N213" s="37"/>
      <c r="O213" s="37"/>
      <c r="P213" s="37"/>
      <c r="Q213" s="37"/>
    </row>
    <row r="214" spans="1:17" ht="15">
      <c r="A214" s="37" t="s">
        <v>269</v>
      </c>
      <c r="B214" s="37">
        <v>39230884.36</v>
      </c>
      <c r="C214" s="37">
        <v>141</v>
      </c>
      <c r="D214" s="37">
        <v>9068082.29</v>
      </c>
      <c r="E214" s="37">
        <v>124</v>
      </c>
      <c r="F214" s="37">
        <v>684115.8333316</v>
      </c>
      <c r="G214" s="37">
        <v>57</v>
      </c>
      <c r="H214" s="37">
        <v>39782311.83</v>
      </c>
      <c r="I214" s="37">
        <v>106</v>
      </c>
      <c r="J214" s="37">
        <v>8511496.23</v>
      </c>
      <c r="K214" s="37">
        <v>81</v>
      </c>
      <c r="L214" s="37">
        <v>460676.6666653</v>
      </c>
      <c r="M214" s="37">
        <v>42</v>
      </c>
      <c r="N214" s="37"/>
      <c r="O214" s="37"/>
      <c r="P214" s="37"/>
      <c r="Q214" s="37"/>
    </row>
    <row r="215" spans="1:17" ht="15">
      <c r="A215" s="37" t="s">
        <v>270</v>
      </c>
      <c r="B215" s="37">
        <v>9430808.12</v>
      </c>
      <c r="C215" s="37">
        <v>42</v>
      </c>
      <c r="D215" s="37">
        <v>5202886.84</v>
      </c>
      <c r="E215" s="37">
        <v>37</v>
      </c>
      <c r="F215" s="37">
        <v>549598.4999996</v>
      </c>
      <c r="G215" s="37">
        <v>10</v>
      </c>
      <c r="H215" s="37">
        <v>11292448.9</v>
      </c>
      <c r="I215" s="37">
        <v>42</v>
      </c>
      <c r="J215" s="37">
        <v>5402090.37</v>
      </c>
      <c r="K215" s="37">
        <v>25</v>
      </c>
      <c r="L215" s="37">
        <v>0</v>
      </c>
      <c r="M215" s="37">
        <v>0</v>
      </c>
      <c r="N215" s="37"/>
      <c r="O215" s="37"/>
      <c r="P215" s="37"/>
      <c r="Q215" s="37"/>
    </row>
    <row r="216" spans="1:17" ht="15">
      <c r="A216" s="37" t="s">
        <v>271</v>
      </c>
      <c r="B216" s="37">
        <v>229452356.75</v>
      </c>
      <c r="C216" s="37">
        <v>184</v>
      </c>
      <c r="D216" s="37">
        <v>19664087.65</v>
      </c>
      <c r="E216" s="37">
        <v>158</v>
      </c>
      <c r="F216" s="37">
        <v>6308871.1666652</v>
      </c>
      <c r="G216" s="37">
        <v>44</v>
      </c>
      <c r="H216" s="37">
        <v>160755665.12</v>
      </c>
      <c r="I216" s="37">
        <v>168</v>
      </c>
      <c r="J216" s="37">
        <v>16837555.72</v>
      </c>
      <c r="K216" s="37">
        <v>110</v>
      </c>
      <c r="L216" s="37">
        <v>10958092.6666654</v>
      </c>
      <c r="M216" s="37">
        <v>33</v>
      </c>
      <c r="N216" s="37"/>
      <c r="O216" s="37"/>
      <c r="P216" s="37"/>
      <c r="Q216" s="37"/>
    </row>
    <row r="217" spans="1:17" ht="15">
      <c r="A217" s="37" t="s">
        <v>272</v>
      </c>
      <c r="B217" s="37">
        <v>13713124.1</v>
      </c>
      <c r="C217" s="37">
        <v>57</v>
      </c>
      <c r="D217" s="37">
        <v>2159504.52</v>
      </c>
      <c r="E217" s="37">
        <v>52</v>
      </c>
      <c r="F217" s="37">
        <v>146240.4999997</v>
      </c>
      <c r="G217" s="37">
        <v>10</v>
      </c>
      <c r="H217" s="37">
        <v>12097700.94</v>
      </c>
      <c r="I217" s="37">
        <v>46</v>
      </c>
      <c r="J217" s="37">
        <v>2342412.05</v>
      </c>
      <c r="K217" s="37">
        <v>39</v>
      </c>
      <c r="L217" s="37">
        <v>0</v>
      </c>
      <c r="M217" s="37">
        <v>0</v>
      </c>
      <c r="N217" s="37"/>
      <c r="O217" s="37"/>
      <c r="P217" s="37"/>
      <c r="Q217" s="37"/>
    </row>
    <row r="218" spans="1:17" ht="15">
      <c r="A218" s="37" t="s">
        <v>273</v>
      </c>
      <c r="B218" s="37">
        <v>580857.14</v>
      </c>
      <c r="C218" s="37">
        <v>11</v>
      </c>
      <c r="D218" s="37">
        <v>320302.8</v>
      </c>
      <c r="E218" s="37">
        <v>10</v>
      </c>
      <c r="F218" s="37">
        <v>0</v>
      </c>
      <c r="G218" s="37">
        <v>0</v>
      </c>
      <c r="H218" s="37">
        <v>798183.55</v>
      </c>
      <c r="I218" s="37">
        <v>14</v>
      </c>
      <c r="J218" s="37">
        <v>0</v>
      </c>
      <c r="K218" s="37">
        <v>0</v>
      </c>
      <c r="L218" s="37">
        <v>0</v>
      </c>
      <c r="M218" s="37">
        <v>0</v>
      </c>
      <c r="N218" s="37"/>
      <c r="O218" s="37"/>
      <c r="P218" s="37"/>
      <c r="Q218" s="37"/>
    </row>
    <row r="219" spans="1:17" ht="15">
      <c r="A219" s="37" t="s">
        <v>274</v>
      </c>
      <c r="B219" s="37">
        <v>83907262.82</v>
      </c>
      <c r="C219" s="37">
        <v>266</v>
      </c>
      <c r="D219" s="37">
        <v>19686165.28</v>
      </c>
      <c r="E219" s="37">
        <v>241</v>
      </c>
      <c r="F219" s="37">
        <v>2571045.4999971</v>
      </c>
      <c r="G219" s="37">
        <v>82</v>
      </c>
      <c r="H219" s="37">
        <v>96022541.48</v>
      </c>
      <c r="I219" s="37">
        <v>201</v>
      </c>
      <c r="J219" s="37">
        <v>19129079.76</v>
      </c>
      <c r="K219" s="37">
        <v>157</v>
      </c>
      <c r="L219" s="37">
        <v>1260441.4999985</v>
      </c>
      <c r="M219" s="37">
        <v>58</v>
      </c>
      <c r="N219" s="37"/>
      <c r="O219" s="37"/>
      <c r="P219" s="37"/>
      <c r="Q219" s="37"/>
    </row>
    <row r="220" spans="1:17" ht="15">
      <c r="A220" s="37" t="s">
        <v>275</v>
      </c>
      <c r="B220" s="37">
        <v>2397085.83</v>
      </c>
      <c r="C220" s="37">
        <v>36</v>
      </c>
      <c r="D220" s="37">
        <v>1121097.81</v>
      </c>
      <c r="E220" s="37">
        <v>31</v>
      </c>
      <c r="F220" s="37">
        <v>0</v>
      </c>
      <c r="G220" s="37">
        <v>0</v>
      </c>
      <c r="H220" s="37">
        <v>2999540.59</v>
      </c>
      <c r="I220" s="37">
        <v>28</v>
      </c>
      <c r="J220" s="37">
        <v>1094884.27</v>
      </c>
      <c r="K220" s="37">
        <v>21</v>
      </c>
      <c r="L220" s="37">
        <v>0</v>
      </c>
      <c r="M220" s="37">
        <v>0</v>
      </c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947245369.37</v>
      </c>
      <c r="C2" s="38">
        <v>1521</v>
      </c>
      <c r="D2" s="42">
        <v>179418519.01</v>
      </c>
      <c r="E2" s="38">
        <v>1335</v>
      </c>
      <c r="F2" s="42">
        <v>8470847.666656</v>
      </c>
      <c r="G2" s="38">
        <v>337</v>
      </c>
      <c r="H2" s="42">
        <v>967676348.54</v>
      </c>
      <c r="I2" s="38">
        <v>1227</v>
      </c>
      <c r="J2" s="42">
        <v>164463824.55</v>
      </c>
      <c r="K2" s="38">
        <v>890</v>
      </c>
      <c r="L2" s="42">
        <v>9400168.1666588</v>
      </c>
      <c r="M2" s="39">
        <v>250</v>
      </c>
      <c r="N2" s="37"/>
    </row>
    <row r="3" spans="1:14" ht="15">
      <c r="A3" s="37" t="s">
        <v>53</v>
      </c>
      <c r="B3" s="42">
        <v>1137229543.41</v>
      </c>
      <c r="C3" s="38">
        <v>1710</v>
      </c>
      <c r="D3" s="42">
        <v>272498736.31</v>
      </c>
      <c r="E3" s="38">
        <v>1477</v>
      </c>
      <c r="F3" s="42">
        <v>9887862.8333195</v>
      </c>
      <c r="G3" s="38">
        <v>435</v>
      </c>
      <c r="H3" s="42">
        <v>1213943812.74</v>
      </c>
      <c r="I3" s="38">
        <v>1379</v>
      </c>
      <c r="J3" s="42">
        <v>266128008.92</v>
      </c>
      <c r="K3" s="38">
        <v>980</v>
      </c>
      <c r="L3" s="42">
        <v>10205872.4999907</v>
      </c>
      <c r="M3" s="39">
        <v>302</v>
      </c>
      <c r="N3" s="37"/>
    </row>
    <row r="4" spans="1:14" ht="15">
      <c r="A4" s="37" t="s">
        <v>54</v>
      </c>
      <c r="B4" s="42">
        <v>600280372.68</v>
      </c>
      <c r="C4" s="38">
        <v>1284</v>
      </c>
      <c r="D4" s="42">
        <v>146491509.26</v>
      </c>
      <c r="E4" s="38">
        <v>1154</v>
      </c>
      <c r="F4" s="42">
        <v>5377134.166656</v>
      </c>
      <c r="G4" s="38">
        <v>347</v>
      </c>
      <c r="H4" s="42">
        <v>755727367.84</v>
      </c>
      <c r="I4" s="38">
        <v>1034</v>
      </c>
      <c r="J4" s="42">
        <v>149398204.02</v>
      </c>
      <c r="K4" s="38">
        <v>776</v>
      </c>
      <c r="L4" s="42">
        <v>5127147.1666583</v>
      </c>
      <c r="M4" s="39">
        <v>244</v>
      </c>
      <c r="N4" s="37"/>
    </row>
    <row r="5" spans="1:14" ht="15">
      <c r="A5" s="37" t="s">
        <v>55</v>
      </c>
      <c r="B5" s="42">
        <v>7816390052.33</v>
      </c>
      <c r="C5" s="43">
        <v>6185</v>
      </c>
      <c r="D5" s="42">
        <v>1631044328.41</v>
      </c>
      <c r="E5" s="43">
        <v>5392</v>
      </c>
      <c r="F5" s="42">
        <v>81315450.4999351</v>
      </c>
      <c r="G5" s="38">
        <v>1937</v>
      </c>
      <c r="H5" s="42">
        <v>8160548918.36</v>
      </c>
      <c r="I5" s="43">
        <v>5084</v>
      </c>
      <c r="J5" s="42">
        <v>1596545216.4</v>
      </c>
      <c r="K5" s="43">
        <v>3466</v>
      </c>
      <c r="L5" s="42">
        <v>105423676.999959</v>
      </c>
      <c r="M5" s="39">
        <v>1286</v>
      </c>
      <c r="N5" s="37"/>
    </row>
    <row r="6" spans="1:14" ht="15">
      <c r="A6" s="37" t="s">
        <v>56</v>
      </c>
      <c r="B6" s="42">
        <v>20010659.93</v>
      </c>
      <c r="C6" s="38">
        <v>173</v>
      </c>
      <c r="D6" s="42">
        <v>6604356.54</v>
      </c>
      <c r="E6" s="38">
        <v>155</v>
      </c>
      <c r="F6" s="37">
        <v>134243.6666658</v>
      </c>
      <c r="G6" s="38">
        <v>34</v>
      </c>
      <c r="H6" s="42">
        <v>20045976.09</v>
      </c>
      <c r="I6" s="38">
        <v>155</v>
      </c>
      <c r="J6" s="42">
        <v>5902191.74</v>
      </c>
      <c r="K6" s="38">
        <v>103</v>
      </c>
      <c r="L6" s="37">
        <v>344183.1666659</v>
      </c>
      <c r="M6" s="39">
        <v>23</v>
      </c>
      <c r="N6" s="37"/>
    </row>
    <row r="7" spans="1:14" ht="15">
      <c r="A7" s="37" t="s">
        <v>57</v>
      </c>
      <c r="B7" s="42">
        <v>1462032678.76</v>
      </c>
      <c r="C7" s="38">
        <v>1421</v>
      </c>
      <c r="D7" s="42">
        <v>238450299.46</v>
      </c>
      <c r="E7" s="38">
        <v>1263</v>
      </c>
      <c r="F7" s="42">
        <v>7569252.4999907</v>
      </c>
      <c r="G7" s="38">
        <v>315</v>
      </c>
      <c r="H7" s="42">
        <v>1650181976.13</v>
      </c>
      <c r="I7" s="38">
        <v>1147</v>
      </c>
      <c r="J7" s="42">
        <v>222189104.75</v>
      </c>
      <c r="K7" s="38">
        <v>825</v>
      </c>
      <c r="L7" s="42">
        <v>7933090.166659</v>
      </c>
      <c r="M7" s="39">
        <v>212</v>
      </c>
      <c r="N7" s="37"/>
    </row>
    <row r="8" spans="1:14" ht="15">
      <c r="A8" s="37" t="s">
        <v>58</v>
      </c>
      <c r="B8" s="42">
        <v>56399927.02</v>
      </c>
      <c r="C8" s="38">
        <v>288</v>
      </c>
      <c r="D8" s="42">
        <v>14434879.99</v>
      </c>
      <c r="E8" s="38">
        <v>248</v>
      </c>
      <c r="F8" s="37">
        <v>172806.3333324</v>
      </c>
      <c r="G8" s="38">
        <v>41</v>
      </c>
      <c r="H8" s="42">
        <v>59643769.93</v>
      </c>
      <c r="I8" s="38">
        <v>246</v>
      </c>
      <c r="J8" s="42">
        <v>14212234.76</v>
      </c>
      <c r="K8" s="38">
        <v>180</v>
      </c>
      <c r="L8" s="37">
        <v>190924.1666657</v>
      </c>
      <c r="M8" s="39">
        <v>33</v>
      </c>
      <c r="N8" s="37"/>
    </row>
    <row r="9" spans="1:14" ht="15">
      <c r="A9" s="37" t="s">
        <v>59</v>
      </c>
      <c r="B9" s="42">
        <v>673285923.67</v>
      </c>
      <c r="C9" s="38">
        <v>1228</v>
      </c>
      <c r="D9" s="42">
        <v>211296433.72</v>
      </c>
      <c r="E9" s="38">
        <v>1105</v>
      </c>
      <c r="F9" s="42">
        <v>12864930.3333234</v>
      </c>
      <c r="G9" s="38">
        <v>321</v>
      </c>
      <c r="H9" s="42">
        <v>748027324.36</v>
      </c>
      <c r="I9" s="38">
        <v>1045</v>
      </c>
      <c r="J9" s="42">
        <v>214728388.29</v>
      </c>
      <c r="K9" s="38">
        <v>725</v>
      </c>
      <c r="L9" s="42">
        <v>10859966.9999929</v>
      </c>
      <c r="M9" s="39">
        <v>209</v>
      </c>
      <c r="N9" s="37"/>
    </row>
    <row r="10" spans="1:14" ht="15">
      <c r="A10" s="37" t="s">
        <v>60</v>
      </c>
      <c r="B10" s="42">
        <v>453713454.83</v>
      </c>
      <c r="C10" s="38">
        <v>1025</v>
      </c>
      <c r="D10" s="42">
        <v>73621499.42</v>
      </c>
      <c r="E10" s="38">
        <v>868</v>
      </c>
      <c r="F10" s="42">
        <v>4036323.1666568</v>
      </c>
      <c r="G10" s="38">
        <v>306</v>
      </c>
      <c r="H10" s="42">
        <v>509293779.99</v>
      </c>
      <c r="I10" s="38">
        <v>888</v>
      </c>
      <c r="J10" s="42">
        <v>71782258.43</v>
      </c>
      <c r="K10" s="38">
        <v>634</v>
      </c>
      <c r="L10" s="42">
        <v>3259349.3333264</v>
      </c>
      <c r="M10" s="39">
        <v>229</v>
      </c>
      <c r="N10" s="37"/>
    </row>
    <row r="11" spans="1:14" ht="15">
      <c r="A11" s="37" t="s">
        <v>61</v>
      </c>
      <c r="B11" s="42">
        <v>784045175.62</v>
      </c>
      <c r="C11" s="38">
        <v>1226</v>
      </c>
      <c r="D11" s="42">
        <v>158554679.39</v>
      </c>
      <c r="E11" s="38">
        <v>1080</v>
      </c>
      <c r="F11" s="42">
        <v>6000382.4999858</v>
      </c>
      <c r="G11" s="38">
        <v>418</v>
      </c>
      <c r="H11" s="42">
        <v>825875648.29</v>
      </c>
      <c r="I11" s="38">
        <v>972</v>
      </c>
      <c r="J11" s="42">
        <v>150035129.31</v>
      </c>
      <c r="K11" s="38">
        <v>727</v>
      </c>
      <c r="L11" s="42">
        <v>7414572.3333251</v>
      </c>
      <c r="M11" s="39">
        <v>260</v>
      </c>
      <c r="N11" s="37"/>
    </row>
    <row r="12" spans="1:14" ht="15">
      <c r="A12" s="37" t="s">
        <v>62</v>
      </c>
      <c r="B12" s="42">
        <v>9752883086.55</v>
      </c>
      <c r="C12" s="38">
        <v>11430</v>
      </c>
      <c r="D12" s="42">
        <v>1448730156.83</v>
      </c>
      <c r="E12" s="38">
        <v>9343</v>
      </c>
      <c r="F12" s="42">
        <v>63484935.1666283</v>
      </c>
      <c r="G12" s="38">
        <v>1214</v>
      </c>
      <c r="H12" s="42">
        <v>14361801935.1</v>
      </c>
      <c r="I12" s="38">
        <v>10972</v>
      </c>
      <c r="J12" s="42">
        <v>1441019414.15</v>
      </c>
      <c r="K12" s="38">
        <v>6025</v>
      </c>
      <c r="L12" s="42">
        <v>75289029.8333064</v>
      </c>
      <c r="M12" s="39">
        <v>869</v>
      </c>
      <c r="N12" s="37"/>
    </row>
    <row r="13" spans="1:14" ht="15">
      <c r="A13" s="37" t="s">
        <v>63</v>
      </c>
      <c r="B13" s="42">
        <v>1536478006.98</v>
      </c>
      <c r="C13" s="38">
        <v>2586</v>
      </c>
      <c r="D13" s="42">
        <v>450687713.93</v>
      </c>
      <c r="E13" s="38">
        <v>2358</v>
      </c>
      <c r="F13" s="42">
        <v>26240306.1666472</v>
      </c>
      <c r="G13" s="38">
        <v>603</v>
      </c>
      <c r="H13" s="42">
        <v>1569834843.97</v>
      </c>
      <c r="I13" s="38">
        <v>2132</v>
      </c>
      <c r="J13" s="42">
        <v>449001845.85</v>
      </c>
      <c r="K13" s="38">
        <v>1601</v>
      </c>
      <c r="L13" s="42">
        <v>29025366.3333195</v>
      </c>
      <c r="M13" s="39">
        <v>424</v>
      </c>
      <c r="N13" s="37"/>
    </row>
    <row r="14" spans="1:14" ht="15">
      <c r="A14" s="37" t="s">
        <v>64</v>
      </c>
      <c r="B14" s="42">
        <v>2391367508.04</v>
      </c>
      <c r="C14" s="38">
        <v>2736</v>
      </c>
      <c r="D14" s="42">
        <v>411634521.11</v>
      </c>
      <c r="E14" s="38">
        <v>2415</v>
      </c>
      <c r="F14" s="42">
        <v>21424886.1666458</v>
      </c>
      <c r="G14" s="38">
        <v>657</v>
      </c>
      <c r="H14" s="42">
        <v>2734414145.77</v>
      </c>
      <c r="I14" s="38">
        <v>2275</v>
      </c>
      <c r="J14" s="42">
        <v>398292690.81</v>
      </c>
      <c r="K14" s="38">
        <v>1601</v>
      </c>
      <c r="L14" s="42">
        <v>29600896.3333182</v>
      </c>
      <c r="M14" s="39">
        <v>464</v>
      </c>
      <c r="N14" s="37"/>
    </row>
    <row r="15" spans="1:14" ht="15">
      <c r="A15" s="37" t="s">
        <v>65</v>
      </c>
      <c r="B15" s="42">
        <v>1330588341.85</v>
      </c>
      <c r="C15" s="38">
        <v>2091</v>
      </c>
      <c r="D15" s="42">
        <v>249254642.62</v>
      </c>
      <c r="E15" s="38">
        <v>1863</v>
      </c>
      <c r="F15" s="42">
        <v>13979456.8333179</v>
      </c>
      <c r="G15" s="38">
        <v>537</v>
      </c>
      <c r="H15" s="42">
        <v>1405152939.65</v>
      </c>
      <c r="I15" s="38">
        <v>1763</v>
      </c>
      <c r="J15" s="42">
        <v>259598237.23</v>
      </c>
      <c r="K15" s="38">
        <v>1275</v>
      </c>
      <c r="L15" s="42">
        <v>18771753.4999861</v>
      </c>
      <c r="M15" s="39">
        <v>429</v>
      </c>
      <c r="N15" s="37"/>
    </row>
    <row r="16" spans="1:14" ht="15">
      <c r="A16" s="37" t="s">
        <v>66</v>
      </c>
      <c r="B16" s="37">
        <v>1188496564.39</v>
      </c>
      <c r="C16" s="38">
        <v>2449</v>
      </c>
      <c r="D16" s="37">
        <v>276244670.34</v>
      </c>
      <c r="E16" s="38">
        <v>2164</v>
      </c>
      <c r="F16" s="37">
        <v>20946117.3333077</v>
      </c>
      <c r="G16" s="38">
        <v>830</v>
      </c>
      <c r="H16" s="37">
        <v>1205035429.16</v>
      </c>
      <c r="I16" s="38">
        <v>2006</v>
      </c>
      <c r="J16" s="37">
        <v>267723875.11</v>
      </c>
      <c r="K16" s="38">
        <v>1452</v>
      </c>
      <c r="L16" s="37">
        <v>21923566.4999799</v>
      </c>
      <c r="M16" s="39">
        <v>620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2017-09-21T15:54:28Z</dcterms:modified>
  <cp:category/>
  <cp:version/>
  <cp:contentType/>
  <cp:contentStatus/>
</cp:coreProperties>
</file>