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<sst xmlns="http://schemas.openxmlformats.org/spreadsheetml/2006/main" count="204" uniqueCount="167">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</sst>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42552</v>
      </c>
      <c r="F7" s="3" t="s">
        <v>3</v>
      </c>
      <c r="G7" s="5">
        <v>42582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07/01/2016 - 07/31/2016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07/01/2015 - 07/31/2015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1736042548.19</v>
      </c>
      <c r="D6" s="46">
        <f>SUM(D7:D51)</f>
        <v>454357789.48999995</v>
      </c>
      <c r="E6" s="47">
        <f>SUM(E7:E51)</f>
        <v>19045695.6666134</v>
      </c>
      <c r="F6" s="45">
        <f>SUM(F7:F51)</f>
        <v>1921049180.2800002</v>
      </c>
      <c r="G6" s="46">
        <f>SUM(G7:G51)</f>
        <v>464347460.93</v>
      </c>
      <c r="H6" s="47">
        <f>SUM(H7:H51)</f>
        <v>21363846.6666099</v>
      </c>
      <c r="I6" s="20">
        <f>_xlfn.IFERROR((C6-F6)/F6,"")</f>
        <v>-0.0963049952021711</v>
      </c>
      <c r="J6" s="20">
        <f>_xlfn.IFERROR((D6-G6)/G6,"")</f>
        <v>-0.021513354288602415</v>
      </c>
      <c r="K6" s="20">
        <f>_xlfn.IFERROR((E6-H6)/H6,"")</f>
        <v>-0.10850812759387549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65368422</v>
      </c>
      <c r="D7" s="53">
        <f>IF('County Data'!E2&gt;9,'County Data'!D2,"*")</f>
        <v>14799854.07</v>
      </c>
      <c r="E7" s="54">
        <f>IF('County Data'!G2&gt;9,'County Data'!F2,"*")</f>
        <v>391939.6666643</v>
      </c>
      <c r="F7" s="53">
        <f>IF('County Data'!I2&gt;9,'County Data'!H2,"*")</f>
        <v>73835744.93</v>
      </c>
      <c r="G7" s="53">
        <f>IF('County Data'!K2&gt;9,'County Data'!J2,"*")</f>
        <v>15530713.48</v>
      </c>
      <c r="H7" s="54">
        <f>IF('County Data'!M2&gt;9,'County Data'!L2,"*")</f>
        <v>765092.4999979</v>
      </c>
      <c r="I7" s="22">
        <f aca="true" t="shared" si="0" ref="I7:I50">_xlfn.IFERROR((C7-F7)/F7,"")</f>
        <v>-0.11467782898415198</v>
      </c>
      <c r="J7" s="22">
        <f aca="true" t="shared" si="1" ref="J7:J50">_xlfn.IFERROR((D7-G7)/G7,"")</f>
        <v>-0.04705897194878906</v>
      </c>
      <c r="K7" s="22">
        <f aca="true" t="shared" si="2" ref="K7:K50">_xlfn.IFERROR((E7-H7)/H7,"")</f>
        <v>-0.48772250850011495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81326708.75</v>
      </c>
      <c r="D8" s="53">
        <f>IF('County Data'!E3&gt;9,'County Data'!D3,"*")</f>
        <v>22790198.07</v>
      </c>
      <c r="E8" s="54">
        <f>IF('County Data'!G3&gt;9,'County Data'!F3,"*")</f>
        <v>939111.6666631</v>
      </c>
      <c r="F8" s="53">
        <f>IF('County Data'!I3&gt;9,'County Data'!H3,"*")</f>
        <v>85057046.7</v>
      </c>
      <c r="G8" s="53">
        <f>IF('County Data'!K3&gt;9,'County Data'!J3,"*")</f>
        <v>24160274.42</v>
      </c>
      <c r="H8" s="54">
        <f>IF('County Data'!M3&gt;9,'County Data'!L3,"*")</f>
        <v>705438.9999964</v>
      </c>
      <c r="I8" s="22">
        <f t="shared" si="0"/>
        <v>-0.04385689481033913</v>
      </c>
      <c r="J8" s="22">
        <f t="shared" si="1"/>
        <v>-0.056707814082850194</v>
      </c>
      <c r="K8" s="22">
        <f t="shared" si="2"/>
        <v>0.3312443268204516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39218315.75</v>
      </c>
      <c r="D9" s="49">
        <f>IF('County Data'!E4&gt;9,'County Data'!D4,"*")</f>
        <v>12314329.08</v>
      </c>
      <c r="E9" s="50">
        <f>IF('County Data'!G4&gt;9,'County Data'!F4,"*")</f>
        <v>321805.3333313</v>
      </c>
      <c r="F9" s="51">
        <f>IF('County Data'!I4&gt;9,'County Data'!H4,"*")</f>
        <v>42429533.66</v>
      </c>
      <c r="G9" s="49">
        <f>IF('County Data'!K4&gt;9,'County Data'!J4,"*")</f>
        <v>12611564.06</v>
      </c>
      <c r="H9" s="50">
        <f>IF('County Data'!M4&gt;9,'County Data'!L4,"*")</f>
        <v>393675.3333315</v>
      </c>
      <c r="I9" s="9">
        <f t="shared" si="0"/>
        <v>-0.07568355418969261</v>
      </c>
      <c r="J9" s="9">
        <f t="shared" si="1"/>
        <v>-0.023568447068570846</v>
      </c>
      <c r="K9" s="9">
        <f t="shared" si="2"/>
        <v>-0.18256160321754483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497931541.62</v>
      </c>
      <c r="D10" s="53">
        <f>IF('County Data'!E5&gt;9,'County Data'!D5,"*")</f>
        <v>133095373.45</v>
      </c>
      <c r="E10" s="54">
        <f>IF('County Data'!G5&gt;9,'County Data'!F5,"*")</f>
        <v>5623186.8333203</v>
      </c>
      <c r="F10" s="53">
        <f>IF('County Data'!I5&gt;9,'County Data'!H5,"*")</f>
        <v>519841577.81</v>
      </c>
      <c r="G10" s="53">
        <f>IF('County Data'!K5&gt;9,'County Data'!J5,"*")</f>
        <v>137647616.46</v>
      </c>
      <c r="H10" s="54">
        <f>IF('County Data'!M5&gt;9,'County Data'!L5,"*")</f>
        <v>6301891.8333181</v>
      </c>
      <c r="I10" s="22">
        <f t="shared" si="0"/>
        <v>-0.0421475255640441</v>
      </c>
      <c r="J10" s="22">
        <f t="shared" si="1"/>
        <v>-0.03307171694704117</v>
      </c>
      <c r="K10" s="22">
        <f t="shared" si="2"/>
        <v>-0.10769861145656089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1435864.82</v>
      </c>
      <c r="D11" s="49">
        <f>IF('County Data'!E6&gt;9,'County Data'!D6,"*")</f>
        <v>627590.47</v>
      </c>
      <c r="E11" s="50" t="str">
        <f>IF('County Data'!G6&gt;9,'County Data'!F6,"*")</f>
        <v>*</v>
      </c>
      <c r="F11" s="51">
        <f>IF('County Data'!I6&gt;9,'County Data'!H6,"*")</f>
        <v>1295275.9</v>
      </c>
      <c r="G11" s="49">
        <f>IF('County Data'!K6&gt;9,'County Data'!J6,"*")</f>
        <v>654275.49</v>
      </c>
      <c r="H11" s="50" t="str">
        <f>IF('County Data'!M6&gt;9,'County Data'!L6,"*")</f>
        <v>*</v>
      </c>
      <c r="I11" s="9">
        <f t="shared" si="0"/>
        <v>0.10853974817257094</v>
      </c>
      <c r="J11" s="9">
        <f t="shared" si="1"/>
        <v>-0.04078560240732848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97625441.17</v>
      </c>
      <c r="D12" s="53">
        <f>IF('County Data'!E7&gt;9,'County Data'!D7,"*")</f>
        <v>17290000.9</v>
      </c>
      <c r="E12" s="54">
        <f>IF('County Data'!G7&gt;9,'County Data'!F7,"*")</f>
        <v>653715.8333308</v>
      </c>
      <c r="F12" s="53">
        <f>IF('County Data'!I7&gt;9,'County Data'!H7,"*")</f>
        <v>107368070.89</v>
      </c>
      <c r="G12" s="53">
        <f>IF('County Data'!K7&gt;9,'County Data'!J7,"*")</f>
        <v>17477288.94</v>
      </c>
      <c r="H12" s="54">
        <f>IF('County Data'!M7&gt;9,'County Data'!L7,"*")</f>
        <v>505022.8333307</v>
      </c>
      <c r="I12" s="22">
        <f t="shared" si="0"/>
        <v>-0.09074047469830626</v>
      </c>
      <c r="J12" s="22">
        <f t="shared" si="1"/>
        <v>-0.01071608077448211</v>
      </c>
      <c r="K12" s="22">
        <f t="shared" si="2"/>
        <v>0.29442827172674096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4691330</v>
      </c>
      <c r="D13" s="49">
        <f>IF('County Data'!E8&gt;9,'County Data'!D8,"*")</f>
        <v>1868560.01</v>
      </c>
      <c r="E13" s="50" t="str">
        <f>IF('County Data'!G8&gt;9,'County Data'!F8,"*")</f>
        <v>*</v>
      </c>
      <c r="F13" s="51">
        <f>IF('County Data'!I8&gt;9,'County Data'!H8,"*")</f>
        <v>4775342.85</v>
      </c>
      <c r="G13" s="49">
        <f>IF('County Data'!K8&gt;9,'County Data'!J8,"*")</f>
        <v>1785903.03</v>
      </c>
      <c r="H13" s="50" t="str">
        <f>IF('County Data'!M8&gt;9,'County Data'!L8,"*")</f>
        <v>*</v>
      </c>
      <c r="I13" s="9">
        <f t="shared" si="0"/>
        <v>-0.017593050936646284</v>
      </c>
      <c r="J13" s="9">
        <f t="shared" si="1"/>
        <v>0.04628301683322637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47342896.63</v>
      </c>
      <c r="D14" s="53">
        <f>IF('County Data'!E9&gt;9,'County Data'!D9,"*")</f>
        <v>18634336.02</v>
      </c>
      <c r="E14" s="54">
        <f>IF('County Data'!G9&gt;9,'County Data'!F9,"*")</f>
        <v>800768.6666646</v>
      </c>
      <c r="F14" s="53">
        <f>IF('County Data'!I9&gt;9,'County Data'!H9,"*")</f>
        <v>47719121.01</v>
      </c>
      <c r="G14" s="53">
        <f>IF('County Data'!K9&gt;9,'County Data'!J9,"*")</f>
        <v>16628442.14</v>
      </c>
      <c r="H14" s="54">
        <f>IF('County Data'!M9&gt;9,'County Data'!L9,"*")</f>
        <v>892043.4999979</v>
      </c>
      <c r="I14" s="22">
        <f t="shared" si="0"/>
        <v>-0.007884143128310218</v>
      </c>
      <c r="J14" s="22">
        <f t="shared" si="1"/>
        <v>0.12063029495558018</v>
      </c>
      <c r="K14" s="22">
        <f t="shared" si="2"/>
        <v>-0.10232105646587283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24567536.13</v>
      </c>
      <c r="D15" s="59">
        <f>IF('County Data'!E10&gt;9,'County Data'!D10,"*")</f>
        <v>5933441.78</v>
      </c>
      <c r="E15" s="58">
        <f>IF('County Data'!G10&gt;9,'County Data'!F10,"*")</f>
        <v>183810.8333317</v>
      </c>
      <c r="F15" s="59">
        <f>IF('County Data'!I10&gt;9,'County Data'!H10,"*")</f>
        <v>27166754.33</v>
      </c>
      <c r="G15" s="59">
        <f>IF('County Data'!K10&gt;9,'County Data'!J10,"*")</f>
        <v>6315571.67</v>
      </c>
      <c r="H15" s="58">
        <f>IF('County Data'!M10&gt;9,'County Data'!L10,"*")</f>
        <v>176697.833332</v>
      </c>
      <c r="I15" s="23">
        <f t="shared" si="0"/>
        <v>-0.09567643482275343</v>
      </c>
      <c r="J15" s="23">
        <f t="shared" si="1"/>
        <v>-0.0605059858342166</v>
      </c>
      <c r="K15" s="23">
        <f t="shared" si="2"/>
        <v>0.040255162531253476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49624164.69</v>
      </c>
      <c r="D16" s="53">
        <f>IF('County Data'!E11&gt;9,'County Data'!D11,"*")</f>
        <v>13786763.38</v>
      </c>
      <c r="E16" s="54">
        <f>IF('County Data'!G11&gt;9,'County Data'!F11,"*")</f>
        <v>385386.4999972</v>
      </c>
      <c r="F16" s="53">
        <f>IF('County Data'!I11&gt;9,'County Data'!H11,"*")</f>
        <v>55242924.61</v>
      </c>
      <c r="G16" s="53">
        <f>IF('County Data'!K11&gt;9,'County Data'!J11,"*")</f>
        <v>11606973.77</v>
      </c>
      <c r="H16" s="54">
        <f>IF('County Data'!M11&gt;9,'County Data'!L11,"*")</f>
        <v>360343.8333309</v>
      </c>
      <c r="I16" s="22">
        <f t="shared" si="0"/>
        <v>-0.1017100372521353</v>
      </c>
      <c r="J16" s="22">
        <f t="shared" si="1"/>
        <v>0.1877999944855567</v>
      </c>
      <c r="K16" s="22">
        <f t="shared" si="2"/>
        <v>0.06949658728668615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484509859.44</v>
      </c>
      <c r="D17" s="49">
        <f>IF('County Data'!E12&gt;9,'County Data'!D12,"*")</f>
        <v>109950205.83</v>
      </c>
      <c r="E17" s="50">
        <f>IF('County Data'!G12&gt;9,'County Data'!F12,"*")</f>
        <v>5064375.3333265</v>
      </c>
      <c r="F17" s="51">
        <f>IF('County Data'!I12&gt;9,'County Data'!H12,"*")</f>
        <v>497785163.71</v>
      </c>
      <c r="G17" s="49">
        <f>IF('County Data'!K12&gt;9,'County Data'!J12,"*")</f>
        <v>112183463.69</v>
      </c>
      <c r="H17" s="50">
        <f>IF('County Data'!M12&gt;9,'County Data'!L12,"*")</f>
        <v>5689701.6666588</v>
      </c>
      <c r="I17" s="9">
        <f t="shared" si="0"/>
        <v>-0.026668742336671804</v>
      </c>
      <c r="J17" s="9">
        <f t="shared" si="1"/>
        <v>-0.019907192972497528</v>
      </c>
      <c r="K17" s="9">
        <f t="shared" si="2"/>
        <v>-0.10990494229190659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99528080.81</v>
      </c>
      <c r="D18" s="53">
        <f>IF('County Data'!E13&gt;9,'County Data'!D13,"*")</f>
        <v>34873567.01</v>
      </c>
      <c r="E18" s="54">
        <f>IF('County Data'!G13&gt;9,'County Data'!F13,"*")</f>
        <v>1893324.9999962</v>
      </c>
      <c r="F18" s="53">
        <f>IF('County Data'!I13&gt;9,'County Data'!H13,"*")</f>
        <v>105058074.23</v>
      </c>
      <c r="G18" s="53">
        <f>IF('County Data'!K13&gt;9,'County Data'!J13,"*")</f>
        <v>35561402.13</v>
      </c>
      <c r="H18" s="54">
        <f>IF('County Data'!M13&gt;9,'County Data'!L13,"*")</f>
        <v>1360120.9999954</v>
      </c>
      <c r="I18" s="22">
        <f t="shared" si="0"/>
        <v>-0.05263749084047913</v>
      </c>
      <c r="J18" s="22">
        <f t="shared" si="1"/>
        <v>-0.019342182220080103</v>
      </c>
      <c r="K18" s="22">
        <f t="shared" si="2"/>
        <v>0.3920268858451589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102570441.96</v>
      </c>
      <c r="D19" s="49">
        <f>IF('County Data'!E14&gt;9,'County Data'!D14,"*")</f>
        <v>32204713.52</v>
      </c>
      <c r="E19" s="50">
        <f>IF('County Data'!G14&gt;9,'County Data'!F14,"*")</f>
        <v>986234.9999952</v>
      </c>
      <c r="F19" s="51">
        <f>IF('County Data'!I14&gt;9,'County Data'!H14,"*")</f>
        <v>201512518.42</v>
      </c>
      <c r="G19" s="49">
        <f>IF('County Data'!K14&gt;9,'County Data'!J14,"*")</f>
        <v>34542551.52</v>
      </c>
      <c r="H19" s="50">
        <f>IF('County Data'!M14&gt;9,'County Data'!L14,"*")</f>
        <v>1549052.1666617</v>
      </c>
      <c r="I19" s="9">
        <f t="shared" si="0"/>
        <v>-0.4909971709736722</v>
      </c>
      <c r="J19" s="9">
        <f t="shared" si="1"/>
        <v>-0.06767994537538446</v>
      </c>
      <c r="K19" s="9">
        <f t="shared" si="2"/>
        <v>-0.3633300277287657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62961056.77</v>
      </c>
      <c r="D20" s="53">
        <f>IF('County Data'!E15&gt;9,'County Data'!D15,"*")</f>
        <v>15103751.33</v>
      </c>
      <c r="E20" s="54">
        <f>IF('County Data'!G15&gt;9,'County Data'!F15,"*")</f>
        <v>757825.9999965</v>
      </c>
      <c r="F20" s="53">
        <f>IF('County Data'!I15&gt;9,'County Data'!H15,"*")</f>
        <v>74903620.07</v>
      </c>
      <c r="G20" s="53">
        <f>IF('County Data'!K15&gt;9,'County Data'!J15,"*")</f>
        <v>16878625.12</v>
      </c>
      <c r="H20" s="54">
        <f>IF('County Data'!M15&gt;9,'County Data'!L15,"*")</f>
        <v>1226812.3333303</v>
      </c>
      <c r="I20" s="22">
        <f t="shared" si="0"/>
        <v>-0.1594390670149087</v>
      </c>
      <c r="J20" s="22">
        <f t="shared" si="1"/>
        <v>-0.1051551164494375</v>
      </c>
      <c r="K20" s="22">
        <f t="shared" si="2"/>
        <v>-0.38228041941891105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77340887.65</v>
      </c>
      <c r="D21" s="49">
        <f>IF('County Data'!E16&gt;9,'County Data'!D16,"*")</f>
        <v>21085104.57</v>
      </c>
      <c r="E21" s="50">
        <f>IF('County Data'!G16&gt;9,'County Data'!F16,"*")</f>
        <v>1044208.9999957</v>
      </c>
      <c r="F21" s="51">
        <f>IF('County Data'!I16&gt;9,'County Data'!H16,"*")</f>
        <v>77058411.16</v>
      </c>
      <c r="G21" s="49">
        <f>IF('County Data'!K16&gt;9,'County Data'!J16,"*")</f>
        <v>20762795.01</v>
      </c>
      <c r="H21" s="50">
        <f>IF('County Data'!M16&gt;9,'County Data'!L16,"*")</f>
        <v>1437952.8333283</v>
      </c>
      <c r="I21" s="9">
        <f t="shared" si="0"/>
        <v>0.00366574505946522</v>
      </c>
      <c r="J21" s="9">
        <f t="shared" si="1"/>
        <v>0.01552341868446731</v>
      </c>
      <c r="K21" s="9">
        <f t="shared" si="2"/>
        <v>-0.2738224955690908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07/01/2016 - 07/31/2016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07/01/2015 - 07/31/2015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1368134.55</v>
      </c>
      <c r="D6" s="46">
        <f>IF('Town Data'!E2&gt;9,'Town Data'!D2,"*")</f>
        <v>500415.14</v>
      </c>
      <c r="E6" s="47" t="str">
        <f>IF('Town Data'!G2&gt;9,'Town Data'!F2,"*")</f>
        <v>*</v>
      </c>
      <c r="F6" s="46">
        <f>IF('Town Data'!I2&gt;9,'Town Data'!H2,"*")</f>
        <v>1585591.4</v>
      </c>
      <c r="G6" s="46">
        <f>IF('Town Data'!K2&gt;9,'Town Data'!J2,"*")</f>
        <v>529551.4</v>
      </c>
      <c r="H6" s="47" t="str">
        <f>IF('Town Data'!M2&gt;9,'Town Data'!L2,"*")</f>
        <v>*</v>
      </c>
      <c r="I6" s="20">
        <f>_xlfn.IFERROR((C6-F6)/F6,"")</f>
        <v>-0.13714557861502016</v>
      </c>
      <c r="J6" s="20">
        <f>_xlfn.IFERROR((D6-G6)/G6,"")</f>
        <v>-0.055020645776783915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12644877.09</v>
      </c>
      <c r="D7" s="49">
        <f>IF('Town Data'!E3&gt;9,'Town Data'!D3,"*")</f>
        <v>473625.97</v>
      </c>
      <c r="E7" s="50" t="str">
        <f>IF('Town Data'!G3&gt;9,'Town Data'!F3,"*")</f>
        <v>*</v>
      </c>
      <c r="F7" s="51">
        <f>IF('Town Data'!I3&gt;9,'Town Data'!H3,"*")</f>
        <v>9229321.51</v>
      </c>
      <c r="G7" s="49">
        <f>IF('Town Data'!K3&gt;9,'Town Data'!J3,"*")</f>
        <v>501645</v>
      </c>
      <c r="H7" s="50" t="str">
        <f>IF('Town Data'!M3&gt;9,'Town Data'!L3,"*")</f>
        <v>*</v>
      </c>
      <c r="I7" s="9">
        <f aca="true" t="shared" si="0" ref="I7:I70">_xlfn.IFERROR((C7-F7)/F7,"")</f>
        <v>0.3700765626486448</v>
      </c>
      <c r="J7" s="9">
        <f aca="true" t="shared" si="1" ref="J7:J70">_xlfn.IFERROR((D7-G7)/G7,"")</f>
        <v>-0.055854299355121706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39872413.71</v>
      </c>
      <c r="D8" s="53">
        <f>IF('Town Data'!E4&gt;9,'Town Data'!D4,"*")</f>
        <v>9469374.46</v>
      </c>
      <c r="E8" s="54">
        <f>IF('Town Data'!G4&gt;9,'Town Data'!F4,"*")</f>
        <v>296632.4999986</v>
      </c>
      <c r="F8" s="53">
        <f>IF('Town Data'!I4&gt;9,'Town Data'!H4,"*")</f>
        <v>53114542.43</v>
      </c>
      <c r="G8" s="53">
        <f>IF('Town Data'!K4&gt;9,'Town Data'!J4,"*")</f>
        <v>10085059.78</v>
      </c>
      <c r="H8" s="54">
        <f>IF('Town Data'!M4&gt;9,'Town Data'!L4,"*")</f>
        <v>216579.8333318</v>
      </c>
      <c r="I8" s="22">
        <f t="shared" si="0"/>
        <v>-0.2493126762308437</v>
      </c>
      <c r="J8" s="22">
        <f t="shared" si="1"/>
        <v>-0.06104924843588765</v>
      </c>
      <c r="K8" s="22">
        <f t="shared" si="2"/>
        <v>0.369621979273386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6571047.81</v>
      </c>
      <c r="D9" s="49">
        <f>IF('Town Data'!E5&gt;9,'Town Data'!D5,"*")</f>
        <v>991678.46</v>
      </c>
      <c r="E9" s="50" t="str">
        <f>IF('Town Data'!G5&gt;9,'Town Data'!F5,"*")</f>
        <v>*</v>
      </c>
      <c r="F9" s="51">
        <f>IF('Town Data'!I5&gt;9,'Town Data'!H5,"*")</f>
        <v>8642829.23</v>
      </c>
      <c r="G9" s="49">
        <f>IF('Town Data'!K5&gt;9,'Town Data'!J5,"*")</f>
        <v>1195481.14</v>
      </c>
      <c r="H9" s="50" t="str">
        <f>IF('Town Data'!M5&gt;9,'Town Data'!L5,"*")</f>
        <v>*</v>
      </c>
      <c r="I9" s="9">
        <f t="shared" si="0"/>
        <v>-0.2397110211096929</v>
      </c>
      <c r="J9" s="9">
        <f t="shared" si="1"/>
        <v>-0.1704775367681668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13003104.12</v>
      </c>
      <c r="D10" s="53">
        <f>IF('Town Data'!E6&gt;9,'Town Data'!D6,"*")</f>
        <v>1479612.08</v>
      </c>
      <c r="E10" s="54">
        <f>IF('Town Data'!G6&gt;9,'Town Data'!F6,"*")</f>
        <v>60855.9999997</v>
      </c>
      <c r="F10" s="53">
        <f>IF('Town Data'!I6&gt;9,'Town Data'!H6,"*")</f>
        <v>16354118.61</v>
      </c>
      <c r="G10" s="53">
        <f>IF('Town Data'!K6&gt;9,'Town Data'!J6,"*")</f>
        <v>1454068.9</v>
      </c>
      <c r="H10" s="54">
        <f>IF('Town Data'!M6&gt;9,'Town Data'!L6,"*")</f>
        <v>59516.6666661</v>
      </c>
      <c r="I10" s="22">
        <f t="shared" si="0"/>
        <v>-0.2049033989487496</v>
      </c>
      <c r="J10" s="22">
        <f t="shared" si="1"/>
        <v>0.017566691647142835</v>
      </c>
      <c r="K10" s="22">
        <f t="shared" si="2"/>
        <v>0.022503500424745197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31908020.71</v>
      </c>
      <c r="D11" s="49">
        <f>IF('Town Data'!E7&gt;9,'Town Data'!D7,"*")</f>
        <v>10646689.12</v>
      </c>
      <c r="E11" s="50">
        <f>IF('Town Data'!G7&gt;9,'Town Data'!F7,"*")</f>
        <v>585278.9999986</v>
      </c>
      <c r="F11" s="51">
        <f>IF('Town Data'!I7&gt;9,'Town Data'!H7,"*")</f>
        <v>31395670.6</v>
      </c>
      <c r="G11" s="49">
        <f>IF('Town Data'!K7&gt;9,'Town Data'!J7,"*")</f>
        <v>11490800.32</v>
      </c>
      <c r="H11" s="50">
        <f>IF('Town Data'!M7&gt;9,'Town Data'!L7,"*")</f>
        <v>253899.9999982</v>
      </c>
      <c r="I11" s="9">
        <f t="shared" si="0"/>
        <v>0.016319132549441367</v>
      </c>
      <c r="J11" s="9">
        <f t="shared" si="1"/>
        <v>-0.07345973966067501</v>
      </c>
      <c r="K11" s="9">
        <f t="shared" si="2"/>
        <v>1.3051555730710882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15659588.85</v>
      </c>
      <c r="D12" s="53">
        <f>IF('Town Data'!E8&gt;9,'Town Data'!D8,"*")</f>
        <v>5421224.23</v>
      </c>
      <c r="E12" s="54">
        <f>IF('Town Data'!G8&gt;9,'Town Data'!F8,"*")</f>
        <v>96022.4999992</v>
      </c>
      <c r="F12" s="53">
        <f>IF('Town Data'!I8&gt;9,'Town Data'!H8,"*")</f>
        <v>16271264.12</v>
      </c>
      <c r="G12" s="53">
        <f>IF('Town Data'!K8&gt;9,'Town Data'!J8,"*")</f>
        <v>5576477.68</v>
      </c>
      <c r="H12" s="54">
        <f>IF('Town Data'!M8&gt;9,'Town Data'!L8,"*")</f>
        <v>131780.1666657</v>
      </c>
      <c r="I12" s="22">
        <f t="shared" si="0"/>
        <v>-0.03759236316790853</v>
      </c>
      <c r="J12" s="22">
        <f t="shared" si="1"/>
        <v>-0.027840773138358418</v>
      </c>
      <c r="K12" s="22">
        <f t="shared" si="2"/>
        <v>-0.2713433103875948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1349795.06</v>
      </c>
      <c r="D13" s="49">
        <f>IF('Town Data'!E9&gt;9,'Town Data'!D9,"*")</f>
        <v>443546.49</v>
      </c>
      <c r="E13" s="50" t="str">
        <f>IF('Town Data'!G9&gt;9,'Town Data'!F9,"*")</f>
        <v>*</v>
      </c>
      <c r="F13" s="51">
        <f>IF('Town Data'!I9&gt;9,'Town Data'!H9,"*")</f>
        <v>1466119</v>
      </c>
      <c r="G13" s="49">
        <f>IF('Town Data'!K9&gt;9,'Town Data'!J9,"*")</f>
        <v>448138</v>
      </c>
      <c r="H13" s="50" t="str">
        <f>IF('Town Data'!M9&gt;9,'Town Data'!L9,"*")</f>
        <v>*</v>
      </c>
      <c r="I13" s="9">
        <f t="shared" si="0"/>
        <v>-0.07934140407429406</v>
      </c>
      <c r="J13" s="9">
        <f t="shared" si="1"/>
        <v>-0.01024575019302092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7445082.17</v>
      </c>
      <c r="D14" s="53">
        <f>IF('Town Data'!E10&gt;9,'Town Data'!D10,"*")</f>
        <v>1917002.63</v>
      </c>
      <c r="E14" s="54">
        <f>IF('Town Data'!G10&gt;9,'Town Data'!F10,"*")</f>
        <v>79967.8333329</v>
      </c>
      <c r="F14" s="53">
        <f>IF('Town Data'!I10&gt;9,'Town Data'!H10,"*")</f>
        <v>8425853.96</v>
      </c>
      <c r="G14" s="53">
        <f>IF('Town Data'!K10&gt;9,'Town Data'!J10,"*")</f>
        <v>2077223.54</v>
      </c>
      <c r="H14" s="54">
        <f>IF('Town Data'!M10&gt;9,'Town Data'!L10,"*")</f>
        <v>58116.6666664</v>
      </c>
      <c r="I14" s="22">
        <f t="shared" si="0"/>
        <v>-0.1164002835387383</v>
      </c>
      <c r="J14" s="22">
        <f t="shared" si="1"/>
        <v>-0.07713224258954823</v>
      </c>
      <c r="K14" s="22">
        <f t="shared" si="2"/>
        <v>0.37598795526126066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6968830.63</v>
      </c>
      <c r="D15" s="49">
        <f>IF('Town Data'!E11&gt;9,'Town Data'!D11,"*")</f>
        <v>1290489.83</v>
      </c>
      <c r="E15" s="50" t="str">
        <f>IF('Town Data'!G11&gt;9,'Town Data'!F11,"*")</f>
        <v>*</v>
      </c>
      <c r="F15" s="51">
        <f>IF('Town Data'!I11&gt;9,'Town Data'!H11,"*")</f>
        <v>7241281.4</v>
      </c>
      <c r="G15" s="49">
        <f>IF('Town Data'!K11&gt;9,'Town Data'!J11,"*")</f>
        <v>1230315.48</v>
      </c>
      <c r="H15" s="50" t="str">
        <f>IF('Town Data'!M11&gt;9,'Town Data'!L11,"*")</f>
        <v>*</v>
      </c>
      <c r="I15" s="9">
        <f t="shared" si="0"/>
        <v>-0.03762466267365338</v>
      </c>
      <c r="J15" s="9">
        <f t="shared" si="1"/>
        <v>0.048909691033067464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40555506.26</v>
      </c>
      <c r="D16" s="56">
        <f>IF('Town Data'!E12&gt;9,'Town Data'!D12,"*")</f>
        <v>7658013.69</v>
      </c>
      <c r="E16" s="57">
        <f>IF('Town Data'!G12&gt;9,'Town Data'!F12,"*")</f>
        <v>451547.8333312</v>
      </c>
      <c r="F16" s="56">
        <f>IF('Town Data'!I12&gt;9,'Town Data'!H12,"*")</f>
        <v>50378263.62</v>
      </c>
      <c r="G16" s="56">
        <f>IF('Town Data'!K12&gt;9,'Town Data'!J12,"*")</f>
        <v>8535989.73</v>
      </c>
      <c r="H16" s="57">
        <f>IF('Town Data'!M12&gt;9,'Town Data'!L12,"*")</f>
        <v>702121.1666648</v>
      </c>
      <c r="I16" s="26">
        <f t="shared" si="0"/>
        <v>-0.19498006985894603</v>
      </c>
      <c r="J16" s="26">
        <f t="shared" si="1"/>
        <v>-0.10285579853901722</v>
      </c>
      <c r="K16" s="26">
        <f t="shared" si="2"/>
        <v>-0.3568804719616527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1641781.66</v>
      </c>
      <c r="D17" s="53">
        <f>IF('Town Data'!E13&gt;9,'Town Data'!D13,"*")</f>
        <v>300948.57</v>
      </c>
      <c r="E17" s="54" t="str">
        <f>IF('Town Data'!G13&gt;9,'Town Data'!F13,"*")</f>
        <v>*</v>
      </c>
      <c r="F17" s="53">
        <f>IF('Town Data'!I13&gt;9,'Town Data'!H13,"*")</f>
        <v>522744.5</v>
      </c>
      <c r="G17" s="53">
        <f>IF('Town Data'!K13&gt;9,'Town Data'!J13,"*")</f>
        <v>272425.5</v>
      </c>
      <c r="H17" s="54" t="str">
        <f>IF('Town Data'!M13&gt;9,'Town Data'!L13,"*")</f>
        <v>*</v>
      </c>
      <c r="I17" s="22">
        <f t="shared" si="0"/>
        <v>2.1406961909690105</v>
      </c>
      <c r="J17" s="22">
        <f t="shared" si="1"/>
        <v>0.10470044103800859</v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805848.04</v>
      </c>
      <c r="D18" s="49">
        <f>IF('Town Data'!E14&gt;9,'Town Data'!D14,"*")</f>
        <v>360692.25</v>
      </c>
      <c r="E18" s="50" t="str">
        <f>IF('Town Data'!G14&gt;9,'Town Data'!F14,"*")</f>
        <v>*</v>
      </c>
      <c r="F18" s="51">
        <f>IF('Town Data'!I14&gt;9,'Town Data'!H14,"*")</f>
        <v>929843.87</v>
      </c>
      <c r="G18" s="49">
        <f>IF('Town Data'!K14&gt;9,'Town Data'!J14,"*")</f>
        <v>419996.46</v>
      </c>
      <c r="H18" s="50" t="str">
        <f>IF('Town Data'!M14&gt;9,'Town Data'!L14,"*")</f>
        <v>*</v>
      </c>
      <c r="I18" s="9">
        <f t="shared" si="0"/>
        <v>-0.13335123669740379</v>
      </c>
      <c r="J18" s="9">
        <f t="shared" si="1"/>
        <v>-0.14120169012853112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3580977.49</v>
      </c>
      <c r="D19" s="53">
        <f>IF('Town Data'!E15&gt;9,'Town Data'!D15,"*")</f>
        <v>1307611.86</v>
      </c>
      <c r="E19" s="54" t="str">
        <f>IF('Town Data'!G15&gt;9,'Town Data'!F15,"*")</f>
        <v>*</v>
      </c>
      <c r="F19" s="53">
        <f>IF('Town Data'!I15&gt;9,'Town Data'!H15,"*")</f>
        <v>4120147</v>
      </c>
      <c r="G19" s="53">
        <f>IF('Town Data'!K15&gt;9,'Town Data'!J15,"*")</f>
        <v>1297882</v>
      </c>
      <c r="H19" s="54" t="str">
        <f>IF('Town Data'!M15&gt;9,'Town Data'!L15,"*")</f>
        <v>*</v>
      </c>
      <c r="I19" s="22">
        <f t="shared" si="0"/>
        <v>-0.13086171682709374</v>
      </c>
      <c r="J19" s="22">
        <f t="shared" si="1"/>
        <v>0.007496721581777159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1050902.1</v>
      </c>
      <c r="D20" s="49">
        <f>IF('Town Data'!E16&gt;9,'Town Data'!D16,"*")</f>
        <v>675820.81</v>
      </c>
      <c r="E20" s="50" t="str">
        <f>IF('Town Data'!G16&gt;9,'Town Data'!F16,"*")</f>
        <v>*</v>
      </c>
      <c r="F20" s="51">
        <f>IF('Town Data'!I16&gt;9,'Town Data'!H16,"*")</f>
        <v>811811.57</v>
      </c>
      <c r="G20" s="49">
        <f>IF('Town Data'!K16&gt;9,'Town Data'!J16,"*")</f>
        <v>368035.57</v>
      </c>
      <c r="H20" s="50" t="str">
        <f>IF('Town Data'!M16&gt;9,'Town Data'!L16,"*")</f>
        <v>*</v>
      </c>
      <c r="I20" s="9">
        <f t="shared" si="0"/>
        <v>0.29451480963741394</v>
      </c>
      <c r="J20" s="9">
        <f t="shared" si="1"/>
        <v>0.8362921007879756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83874332.99</v>
      </c>
      <c r="D21" s="53">
        <f>IF('Town Data'!E17&gt;9,'Town Data'!D17,"*")</f>
        <v>19652225.29</v>
      </c>
      <c r="E21" s="54">
        <f>IF('Town Data'!G17&gt;9,'Town Data'!F17,"*")</f>
        <v>592616.9999975</v>
      </c>
      <c r="F21" s="53">
        <f>IF('Town Data'!I17&gt;9,'Town Data'!H17,"*")</f>
        <v>87027847.08</v>
      </c>
      <c r="G21" s="53">
        <f>IF('Town Data'!K17&gt;9,'Town Data'!J17,"*")</f>
        <v>21246938.01</v>
      </c>
      <c r="H21" s="54">
        <f>IF('Town Data'!M17&gt;9,'Town Data'!L17,"*")</f>
        <v>586720.3333301</v>
      </c>
      <c r="I21" s="22">
        <f t="shared" si="0"/>
        <v>-0.036235690021162406</v>
      </c>
      <c r="J21" s="22">
        <f t="shared" si="1"/>
        <v>-0.0750561195805928</v>
      </c>
      <c r="K21" s="22">
        <f t="shared" si="2"/>
        <v>0.01005021699850029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4447081.93</v>
      </c>
      <c r="D22" s="49">
        <f>IF('Town Data'!E18&gt;9,'Town Data'!D18,"*")</f>
        <v>1832642.9</v>
      </c>
      <c r="E22" s="50" t="str">
        <f>IF('Town Data'!G18&gt;9,'Town Data'!F18,"*")</f>
        <v>*</v>
      </c>
      <c r="F22" s="51">
        <f>IF('Town Data'!I18&gt;9,'Town Data'!H18,"*")</f>
        <v>5392243.97</v>
      </c>
      <c r="G22" s="49">
        <f>IF('Town Data'!K18&gt;9,'Town Data'!J18,"*")</f>
        <v>1603356.3</v>
      </c>
      <c r="H22" s="50" t="str">
        <f>IF('Town Data'!M18&gt;9,'Town Data'!L18,"*")</f>
        <v>*</v>
      </c>
      <c r="I22" s="9">
        <f t="shared" si="0"/>
        <v>-0.17528176493097364</v>
      </c>
      <c r="J22" s="9">
        <f t="shared" si="1"/>
        <v>0.14300414698841415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6356189.41</v>
      </c>
      <c r="D23" s="53">
        <f>IF('Town Data'!E19&gt;9,'Town Data'!D19,"*")</f>
        <v>1166759.87</v>
      </c>
      <c r="E23" s="54" t="str">
        <f>IF('Town Data'!G19&gt;9,'Town Data'!F19,"*")</f>
        <v>*</v>
      </c>
      <c r="F23" s="53">
        <f>IF('Town Data'!I19&gt;9,'Town Data'!H19,"*")</f>
        <v>6820767.33</v>
      </c>
      <c r="G23" s="53">
        <f>IF('Town Data'!K19&gt;9,'Town Data'!J19,"*")</f>
        <v>1160486.33</v>
      </c>
      <c r="H23" s="54" t="str">
        <f>IF('Town Data'!M19&gt;9,'Town Data'!L19,"*")</f>
        <v>*</v>
      </c>
      <c r="I23" s="22">
        <f t="shared" si="0"/>
        <v>-0.0681122661898511</v>
      </c>
      <c r="J23" s="22">
        <f t="shared" si="1"/>
        <v>0.005405957690169463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893956.86</v>
      </c>
      <c r="D24" s="49">
        <f>IF('Town Data'!E20&gt;9,'Town Data'!D20,"*")</f>
        <v>444528.97</v>
      </c>
      <c r="E24" s="50" t="str">
        <f>IF('Town Data'!G20&gt;9,'Town Data'!F20,"*")</f>
        <v>*</v>
      </c>
      <c r="F24" s="51">
        <f>IF('Town Data'!I20&gt;9,'Town Data'!H20,"*")</f>
        <v>851597.95</v>
      </c>
      <c r="G24" s="49">
        <f>IF('Town Data'!K20&gt;9,'Town Data'!J20,"*")</f>
        <v>424157.95</v>
      </c>
      <c r="H24" s="50" t="str">
        <f>IF('Town Data'!M20&gt;9,'Town Data'!L20,"*")</f>
        <v>*</v>
      </c>
      <c r="I24" s="9">
        <f t="shared" si="0"/>
        <v>0.04974050254583168</v>
      </c>
      <c r="J24" s="9">
        <f t="shared" si="1"/>
        <v>0.04802696731253053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>
        <f>IF('Town Data'!C21&gt;9,'Town Data'!B21,"*")</f>
        <v>361668.94</v>
      </c>
      <c r="D25" s="53">
        <f>IF('Town Data'!E21&gt;9,'Town Data'!D21,"*")</f>
        <v>106617.67</v>
      </c>
      <c r="E25" s="54" t="str">
        <f>IF('Town Data'!G21&gt;9,'Town Data'!F21,"*")</f>
        <v>*</v>
      </c>
      <c r="F25" s="53">
        <f>IF('Town Data'!I21&gt;9,'Town Data'!H21,"*")</f>
        <v>362463</v>
      </c>
      <c r="G25" s="53">
        <f>IF('Town Data'!K21&gt;9,'Town Data'!J21,"*")</f>
        <v>134006</v>
      </c>
      <c r="H25" s="54" t="str">
        <f>IF('Town Data'!M21&gt;9,'Town Data'!L21,"*")</f>
        <v>*</v>
      </c>
      <c r="I25" s="22">
        <f t="shared" si="0"/>
        <v>-0.002190733950775659</v>
      </c>
      <c r="J25" s="22">
        <f t="shared" si="1"/>
        <v>-0.20438137098338882</v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2623250.61</v>
      </c>
      <c r="D26" s="49">
        <f>IF('Town Data'!E22&gt;9,'Town Data'!D22,"*")</f>
        <v>663775.71</v>
      </c>
      <c r="E26" s="50" t="str">
        <f>IF('Town Data'!G22&gt;9,'Town Data'!F22,"*")</f>
        <v>*</v>
      </c>
      <c r="F26" s="51">
        <f>IF('Town Data'!I22&gt;9,'Town Data'!H22,"*")</f>
        <v>2408352.88</v>
      </c>
      <c r="G26" s="49">
        <f>IF('Town Data'!K22&gt;9,'Town Data'!J22,"*")</f>
        <v>731576.44</v>
      </c>
      <c r="H26" s="50" t="str">
        <f>IF('Town Data'!M22&gt;9,'Town Data'!L22,"*")</f>
        <v>*</v>
      </c>
      <c r="I26" s="9">
        <f t="shared" si="0"/>
        <v>0.08923016713397913</v>
      </c>
      <c r="J26" s="9">
        <f t="shared" si="1"/>
        <v>-0.09267757447191709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3851010.14</v>
      </c>
      <c r="D27" s="53">
        <f>IF('Town Data'!E23&gt;9,'Town Data'!D23,"*")</f>
        <v>1408067.81</v>
      </c>
      <c r="E27" s="54" t="str">
        <f>IF('Town Data'!G23&gt;9,'Town Data'!F23,"*")</f>
        <v>*</v>
      </c>
      <c r="F27" s="53">
        <f>IF('Town Data'!I23&gt;9,'Town Data'!H23,"*")</f>
        <v>4572989.75</v>
      </c>
      <c r="G27" s="53">
        <f>IF('Town Data'!K23&gt;9,'Town Data'!J23,"*")</f>
        <v>1884950</v>
      </c>
      <c r="H27" s="54" t="str">
        <f>IF('Town Data'!M23&gt;9,'Town Data'!L23,"*")</f>
        <v>*</v>
      </c>
      <c r="I27" s="22">
        <f t="shared" si="0"/>
        <v>-0.15787912273365579</v>
      </c>
      <c r="J27" s="22">
        <f t="shared" si="1"/>
        <v>-0.25299460993660305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110095317.17</v>
      </c>
      <c r="D28" s="49">
        <f>IF('Town Data'!E24&gt;9,'Town Data'!D24,"*")</f>
        <v>27708914.67</v>
      </c>
      <c r="E28" s="50">
        <f>IF('Town Data'!G24&gt;9,'Town Data'!F24,"*")</f>
        <v>1440472.4999986</v>
      </c>
      <c r="F28" s="51">
        <f>IF('Town Data'!I24&gt;9,'Town Data'!H24,"*")</f>
        <v>116562294.83</v>
      </c>
      <c r="G28" s="49">
        <f>IF('Town Data'!K24&gt;9,'Town Data'!J24,"*")</f>
        <v>28165355.39</v>
      </c>
      <c r="H28" s="50">
        <f>IF('Town Data'!M24&gt;9,'Town Data'!L24,"*")</f>
        <v>1162377.3333321</v>
      </c>
      <c r="I28" s="9">
        <f t="shared" si="0"/>
        <v>-0.05548087114646932</v>
      </c>
      <c r="J28" s="9">
        <f t="shared" si="1"/>
        <v>-0.016205750422096796</v>
      </c>
      <c r="K28" s="9">
        <f t="shared" si="2"/>
        <v>0.2392468940092848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380017.73</v>
      </c>
      <c r="D29" s="53">
        <f>IF('Town Data'!E25&gt;9,'Town Data'!D25,"*")</f>
        <v>234215.62</v>
      </c>
      <c r="E29" s="54" t="str">
        <f>IF('Town Data'!G25&gt;9,'Town Data'!F25,"*")</f>
        <v>*</v>
      </c>
      <c r="F29" s="53">
        <f>IF('Town Data'!I25&gt;9,'Town Data'!H25,"*")</f>
        <v>470002.49</v>
      </c>
      <c r="G29" s="53">
        <f>IF('Town Data'!K25&gt;9,'Town Data'!J25,"*")</f>
        <v>211044.58</v>
      </c>
      <c r="H29" s="54" t="str">
        <f>IF('Town Data'!M25&gt;9,'Town Data'!L25,"*")</f>
        <v>*</v>
      </c>
      <c r="I29" s="22">
        <f t="shared" si="0"/>
        <v>-0.19145592186117996</v>
      </c>
      <c r="J29" s="22">
        <f t="shared" si="1"/>
        <v>0.10979215860459439</v>
      </c>
      <c r="K29" s="22">
        <f t="shared" si="2"/>
      </c>
      <c r="L29" s="15"/>
    </row>
    <row r="30" spans="1:12" ht="15">
      <c r="A30" s="15"/>
      <c r="B30" s="15" t="str">
        <f>'Town Data'!A26</f>
        <v>DANBY</v>
      </c>
      <c r="C30" s="48">
        <f>IF('Town Data'!C26&gt;9,'Town Data'!B26,"*")</f>
        <v>1193478.72</v>
      </c>
      <c r="D30" s="49" t="str">
        <f>IF('Town Data'!E26&gt;9,'Town Data'!D26,"*")</f>
        <v>*</v>
      </c>
      <c r="E30" s="50" t="str">
        <f>IF('Town Data'!G26&gt;9,'Town Data'!F26,"*")</f>
        <v>*</v>
      </c>
      <c r="F30" s="51">
        <f>IF('Town Data'!I26&gt;9,'Town Data'!H26,"*")</f>
        <v>1453879.07</v>
      </c>
      <c r="G30" s="49" t="str">
        <f>IF('Town Data'!K26&gt;9,'Town Data'!J26,"*")</f>
        <v>*</v>
      </c>
      <c r="H30" s="50" t="str">
        <f>IF('Town Data'!M26&gt;9,'Town Data'!L26,"*")</f>
        <v>*</v>
      </c>
      <c r="I30" s="9">
        <f t="shared" si="0"/>
        <v>-0.17910729672998188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2">
        <f>IF('Town Data'!C27&gt;9,'Town Data'!B27,"*")</f>
        <v>888163.16</v>
      </c>
      <c r="D31" s="53">
        <f>IF('Town Data'!E27&gt;9,'Town Data'!D27,"*")</f>
        <v>684503.48</v>
      </c>
      <c r="E31" s="54" t="str">
        <f>IF('Town Data'!G27&gt;9,'Town Data'!F27,"*")</f>
        <v>*</v>
      </c>
      <c r="F31" s="53">
        <f>IF('Town Data'!I27&gt;9,'Town Data'!H27,"*")</f>
        <v>872184.48</v>
      </c>
      <c r="G31" s="53">
        <f>IF('Town Data'!K27&gt;9,'Town Data'!J27,"*")</f>
        <v>684199.89</v>
      </c>
      <c r="H31" s="54" t="str">
        <f>IF('Town Data'!M27&gt;9,'Town Data'!L27,"*")</f>
        <v>*</v>
      </c>
      <c r="I31" s="22">
        <f t="shared" si="0"/>
        <v>0.018320298476304064</v>
      </c>
      <c r="J31" s="22">
        <f t="shared" si="1"/>
        <v>0.0004437153592643334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48">
        <f>IF('Town Data'!C28&gt;9,'Town Data'!B28,"*")</f>
        <v>14746071.35</v>
      </c>
      <c r="D32" s="49">
        <f>IF('Town Data'!E28&gt;9,'Town Data'!D28,"*")</f>
        <v>5498542.03</v>
      </c>
      <c r="E32" s="50">
        <f>IF('Town Data'!G28&gt;9,'Town Data'!F28,"*")</f>
        <v>106776.1666657</v>
      </c>
      <c r="F32" s="51">
        <f>IF('Town Data'!I28&gt;9,'Town Data'!H28,"*")</f>
        <v>14823498.91</v>
      </c>
      <c r="G32" s="49">
        <f>IF('Town Data'!K28&gt;9,'Town Data'!J28,"*")</f>
        <v>3539048.28</v>
      </c>
      <c r="H32" s="50">
        <f>IF('Town Data'!M28&gt;9,'Town Data'!L28,"*")</f>
        <v>137071.9999994</v>
      </c>
      <c r="I32" s="9">
        <f t="shared" si="0"/>
        <v>-0.005223298525543625</v>
      </c>
      <c r="J32" s="9">
        <f t="shared" si="1"/>
        <v>0.5536781628760375</v>
      </c>
      <c r="K32" s="9">
        <f t="shared" si="2"/>
        <v>-0.22102131240393813</v>
      </c>
      <c r="L32" s="15"/>
    </row>
    <row r="33" spans="1:12" ht="15">
      <c r="A33" s="15"/>
      <c r="B33" s="27" t="str">
        <f>'Town Data'!A29</f>
        <v>DORSET</v>
      </c>
      <c r="C33" s="52">
        <f>IF('Town Data'!C29&gt;9,'Town Data'!B29,"*")</f>
        <v>1740375.72</v>
      </c>
      <c r="D33" s="53">
        <f>IF('Town Data'!E29&gt;9,'Town Data'!D29,"*")</f>
        <v>771518.53</v>
      </c>
      <c r="E33" s="54" t="str">
        <f>IF('Town Data'!G29&gt;9,'Town Data'!F29,"*")</f>
        <v>*</v>
      </c>
      <c r="F33" s="53">
        <f>IF('Town Data'!I29&gt;9,'Town Data'!H29,"*")</f>
        <v>2147139.07</v>
      </c>
      <c r="G33" s="53">
        <f>IF('Town Data'!K29&gt;9,'Town Data'!J29,"*")</f>
        <v>814505.36</v>
      </c>
      <c r="H33" s="54" t="str">
        <f>IF('Town Data'!M29&gt;9,'Town Data'!L29,"*")</f>
        <v>*</v>
      </c>
      <c r="I33" s="22">
        <f t="shared" si="0"/>
        <v>-0.18944434279238367</v>
      </c>
      <c r="J33" s="22">
        <f t="shared" si="1"/>
        <v>-0.0527766078789217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48">
        <f>IF('Town Data'!C30&gt;9,'Town Data'!B30,"*")</f>
        <v>852977.9</v>
      </c>
      <c r="D34" s="49">
        <f>IF('Town Data'!E30&gt;9,'Town Data'!D30,"*")</f>
        <v>566558.35</v>
      </c>
      <c r="E34" s="50" t="str">
        <f>IF('Town Data'!G30&gt;9,'Town Data'!F30,"*")</f>
        <v>*</v>
      </c>
      <c r="F34" s="51">
        <f>IF('Town Data'!I30&gt;9,'Town Data'!H30,"*")</f>
        <v>1173227.12</v>
      </c>
      <c r="G34" s="49">
        <f>IF('Town Data'!K30&gt;9,'Town Data'!J30,"*")</f>
        <v>860796.05</v>
      </c>
      <c r="H34" s="50" t="str">
        <f>IF('Town Data'!M30&gt;9,'Town Data'!L30,"*")</f>
        <v>*</v>
      </c>
      <c r="I34" s="9">
        <f t="shared" si="0"/>
        <v>-0.27296438561699804</v>
      </c>
      <c r="J34" s="9">
        <f t="shared" si="1"/>
        <v>-0.34182045793541926</v>
      </c>
      <c r="K34" s="9">
        <f t="shared" si="2"/>
      </c>
      <c r="L34" s="15"/>
    </row>
    <row r="35" spans="1:12" ht="15">
      <c r="A35" s="15"/>
      <c r="B35" s="27" t="str">
        <f>'Town Data'!A31</f>
        <v>DUMMERSTON</v>
      </c>
      <c r="C35" s="52">
        <f>IF('Town Data'!C31&gt;9,'Town Data'!B31,"*")</f>
        <v>1141588.29</v>
      </c>
      <c r="D35" s="53">
        <f>IF('Town Data'!E31&gt;9,'Town Data'!D31,"*")</f>
        <v>296260.93</v>
      </c>
      <c r="E35" s="54" t="str">
        <f>IF('Town Data'!G31&gt;9,'Town Data'!F31,"*")</f>
        <v>*</v>
      </c>
      <c r="F35" s="53">
        <f>IF('Town Data'!I31&gt;9,'Town Data'!H31,"*")</f>
        <v>916994.44</v>
      </c>
      <c r="G35" s="53" t="str">
        <f>IF('Town Data'!K31&gt;9,'Town Data'!J31,"*")</f>
        <v>*</v>
      </c>
      <c r="H35" s="54" t="str">
        <f>IF('Town Data'!M31&gt;9,'Town Data'!L31,"*")</f>
        <v>*</v>
      </c>
      <c r="I35" s="22">
        <f t="shared" si="0"/>
        <v>0.2449238950674555</v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EAST MONTPELIER</v>
      </c>
      <c r="C36" s="48">
        <f>IF('Town Data'!C32&gt;9,'Town Data'!B32,"*")</f>
        <v>4239485.07</v>
      </c>
      <c r="D36" s="49">
        <f>IF('Town Data'!E32&gt;9,'Town Data'!D32,"*")</f>
        <v>1454545.48</v>
      </c>
      <c r="E36" s="50" t="str">
        <f>IF('Town Data'!G32&gt;9,'Town Data'!F32,"*")</f>
        <v>*</v>
      </c>
      <c r="F36" s="51">
        <f>IF('Town Data'!I32&gt;9,'Town Data'!H32,"*")</f>
        <v>3715970.7</v>
      </c>
      <c r="G36" s="49">
        <f>IF('Town Data'!K32&gt;9,'Town Data'!J32,"*")</f>
        <v>1488381.74</v>
      </c>
      <c r="H36" s="50" t="str">
        <f>IF('Town Data'!M32&gt;9,'Town Data'!L32,"*")</f>
        <v>*</v>
      </c>
      <c r="I36" s="9">
        <f t="shared" si="0"/>
        <v>0.14088226529880876</v>
      </c>
      <c r="J36" s="9">
        <f t="shared" si="1"/>
        <v>-0.02273358983831662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2">
        <f>IF('Town Data'!C33&gt;9,'Town Data'!B33,"*")</f>
        <v>5589496.65</v>
      </c>
      <c r="D37" s="53">
        <f>IF('Town Data'!E33&gt;9,'Town Data'!D33,"*")</f>
        <v>1658400.8</v>
      </c>
      <c r="E37" s="54" t="str">
        <f>IF('Town Data'!G33&gt;9,'Town Data'!F33,"*")</f>
        <v>*</v>
      </c>
      <c r="F37" s="53">
        <f>IF('Town Data'!I33&gt;9,'Town Data'!H33,"*")</f>
        <v>6740058.77</v>
      </c>
      <c r="G37" s="53">
        <f>IF('Town Data'!K33&gt;9,'Town Data'!J33,"*")</f>
        <v>1816985.95</v>
      </c>
      <c r="H37" s="54">
        <f>IF('Town Data'!M33&gt;9,'Town Data'!L33,"*")</f>
        <v>63086.6666663</v>
      </c>
      <c r="I37" s="22">
        <f t="shared" si="0"/>
        <v>-0.17070505751687967</v>
      </c>
      <c r="J37" s="22">
        <f t="shared" si="1"/>
        <v>-0.08727923845531106</v>
      </c>
      <c r="K37" s="22">
        <f>_xlfn.IFERROR((E37-H37)/H37,"")</f>
      </c>
      <c r="L37" s="15"/>
    </row>
    <row r="38" spans="1:12" ht="15">
      <c r="A38" s="15"/>
      <c r="B38" s="15" t="str">
        <f>'Town Data'!A34</f>
        <v>ESSEX</v>
      </c>
      <c r="C38" s="48">
        <f>IF('Town Data'!C34&gt;9,'Town Data'!B34,"*")</f>
        <v>32010995.09</v>
      </c>
      <c r="D38" s="49">
        <f>IF('Town Data'!E34&gt;9,'Town Data'!D34,"*")</f>
        <v>11859968.75</v>
      </c>
      <c r="E38" s="50">
        <f>IF('Town Data'!G34&gt;9,'Town Data'!F34,"*")</f>
        <v>261274.8333317</v>
      </c>
      <c r="F38" s="51">
        <f>IF('Town Data'!I34&gt;9,'Town Data'!H34,"*")</f>
        <v>34904415.22</v>
      </c>
      <c r="G38" s="49">
        <f>IF('Town Data'!K34&gt;9,'Town Data'!J34,"*")</f>
        <v>11616834.12</v>
      </c>
      <c r="H38" s="50">
        <f>IF('Town Data'!M34&gt;9,'Town Data'!L34,"*")</f>
        <v>511828.9999984</v>
      </c>
      <c r="I38" s="9">
        <f t="shared" si="0"/>
        <v>-0.08289553375305049</v>
      </c>
      <c r="J38" s="9">
        <f t="shared" si="1"/>
        <v>0.02092950863277032</v>
      </c>
      <c r="K38" s="9">
        <f t="shared" si="2"/>
        <v>-0.4895271011753598</v>
      </c>
      <c r="L38" s="15"/>
    </row>
    <row r="39" spans="1:12" ht="15">
      <c r="A39" s="15"/>
      <c r="B39" s="27" t="str">
        <f>'Town Data'!A35</f>
        <v>FAIR HAVEN</v>
      </c>
      <c r="C39" s="52">
        <f>IF('Town Data'!C35&gt;9,'Town Data'!B35,"*")</f>
        <v>5056185.42</v>
      </c>
      <c r="D39" s="53">
        <f>IF('Town Data'!E35&gt;9,'Town Data'!D35,"*")</f>
        <v>1436686.63</v>
      </c>
      <c r="E39" s="54" t="str">
        <f>IF('Town Data'!G35&gt;9,'Town Data'!F35,"*")</f>
        <v>*</v>
      </c>
      <c r="F39" s="53">
        <f>IF('Town Data'!I35&gt;9,'Town Data'!H35,"*")</f>
        <v>6719888.68</v>
      </c>
      <c r="G39" s="53">
        <f>IF('Town Data'!K35&gt;9,'Town Data'!J35,"*")</f>
        <v>1403433.06</v>
      </c>
      <c r="H39" s="54" t="str">
        <f>IF('Town Data'!M35&gt;9,'Town Data'!L35,"*")</f>
        <v>*</v>
      </c>
      <c r="I39" s="22">
        <f t="shared" si="0"/>
        <v>-0.24757899114483542</v>
      </c>
      <c r="J39" s="22">
        <f t="shared" si="1"/>
        <v>0.023694446816009757</v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48">
        <f>IF('Town Data'!C36&gt;9,'Town Data'!B36,"*")</f>
        <v>2797634.47</v>
      </c>
      <c r="D40" s="49">
        <f>IF('Town Data'!E36&gt;9,'Town Data'!D36,"*")</f>
        <v>1168337.13</v>
      </c>
      <c r="E40" s="50" t="str">
        <f>IF('Town Data'!G36&gt;9,'Town Data'!F36,"*")</f>
        <v>*</v>
      </c>
      <c r="F40" s="51">
        <f>IF('Town Data'!I36&gt;9,'Town Data'!H36,"*")</f>
        <v>2750929</v>
      </c>
      <c r="G40" s="49">
        <f>IF('Town Data'!K36&gt;9,'Town Data'!J36,"*")</f>
        <v>1198528</v>
      </c>
      <c r="H40" s="50" t="str">
        <f>IF('Town Data'!M36&gt;9,'Town Data'!L36,"*")</f>
        <v>*</v>
      </c>
      <c r="I40" s="9">
        <f t="shared" si="0"/>
        <v>0.016978071771390758</v>
      </c>
      <c r="J40" s="9">
        <f t="shared" si="1"/>
        <v>-0.025189958015165364</v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2">
        <f>IF('Town Data'!C37&gt;9,'Town Data'!B37,"*")</f>
        <v>3603814.96</v>
      </c>
      <c r="D41" s="53">
        <f>IF('Town Data'!E37&gt;9,'Town Data'!D37,"*")</f>
        <v>595046.52</v>
      </c>
      <c r="E41" s="54" t="str">
        <f>IF('Town Data'!G37&gt;9,'Town Data'!F37,"*")</f>
        <v>*</v>
      </c>
      <c r="F41" s="53">
        <f>IF('Town Data'!I37&gt;9,'Town Data'!H37,"*")</f>
        <v>4184897.72</v>
      </c>
      <c r="G41" s="53">
        <f>IF('Town Data'!K37&gt;9,'Town Data'!J37,"*")</f>
        <v>465769.42</v>
      </c>
      <c r="H41" s="54" t="str">
        <f>IF('Town Data'!M37&gt;9,'Town Data'!L37,"*")</f>
        <v>*</v>
      </c>
      <c r="I41" s="22">
        <f t="shared" si="0"/>
        <v>-0.1388523206249352</v>
      </c>
      <c r="J41" s="22">
        <f t="shared" si="1"/>
        <v>0.277556006145702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8">
        <f>IF('Town Data'!C38&gt;9,'Town Data'!B38,"*")</f>
        <v>2121166.47</v>
      </c>
      <c r="D42" s="49">
        <f>IF('Town Data'!E38&gt;9,'Town Data'!D38,"*")</f>
        <v>946038.83</v>
      </c>
      <c r="E42" s="50" t="str">
        <f>IF('Town Data'!G38&gt;9,'Town Data'!F38,"*")</f>
        <v>*</v>
      </c>
      <c r="F42" s="51">
        <f>IF('Town Data'!I38&gt;9,'Town Data'!H38,"*")</f>
        <v>2177358.18</v>
      </c>
      <c r="G42" s="49">
        <f>IF('Town Data'!K38&gt;9,'Town Data'!J38,"*")</f>
        <v>862204.25</v>
      </c>
      <c r="H42" s="50" t="str">
        <f>IF('Town Data'!M38&gt;9,'Town Data'!L38,"*")</f>
        <v>*</v>
      </c>
      <c r="I42" s="9">
        <f t="shared" si="0"/>
        <v>-0.025807288169739696</v>
      </c>
      <c r="J42" s="9">
        <f t="shared" si="1"/>
        <v>0.09723285404821416</v>
      </c>
      <c r="K42" s="9">
        <f t="shared" si="2"/>
      </c>
      <c r="L42" s="15"/>
    </row>
    <row r="43" spans="1:12" ht="15">
      <c r="A43" s="15"/>
      <c r="B43" s="27" t="str">
        <f>'Town Data'!A39</f>
        <v>GEORGIA</v>
      </c>
      <c r="C43" s="52">
        <f>IF('Town Data'!C39&gt;9,'Town Data'!B39,"*")</f>
        <v>1317053.42</v>
      </c>
      <c r="D43" s="53">
        <f>IF('Town Data'!E39&gt;9,'Town Data'!D39,"*")</f>
        <v>726121.12</v>
      </c>
      <c r="E43" s="54" t="str">
        <f>IF('Town Data'!G39&gt;9,'Town Data'!F39,"*")</f>
        <v>*</v>
      </c>
      <c r="F43" s="53">
        <f>IF('Town Data'!I39&gt;9,'Town Data'!H39,"*")</f>
        <v>2054719</v>
      </c>
      <c r="G43" s="53">
        <f>IF('Town Data'!K39&gt;9,'Town Data'!J39,"*")</f>
        <v>729805</v>
      </c>
      <c r="H43" s="54" t="str">
        <f>IF('Town Data'!M39&gt;9,'Town Data'!L39,"*")</f>
        <v>*</v>
      </c>
      <c r="I43" s="22">
        <f t="shared" si="0"/>
        <v>-0.35901044376384317</v>
      </c>
      <c r="J43" s="22">
        <f t="shared" si="1"/>
        <v>-0.005047759332972513</v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8">
        <f>IF('Town Data'!C40&gt;9,'Town Data'!B40,"*")</f>
        <v>7938715.86</v>
      </c>
      <c r="D44" s="49">
        <f>IF('Town Data'!E40&gt;9,'Town Data'!D40,"*")</f>
        <v>1430490.54</v>
      </c>
      <c r="E44" s="50" t="str">
        <f>IF('Town Data'!G40&gt;9,'Town Data'!F40,"*")</f>
        <v>*</v>
      </c>
      <c r="F44" s="51">
        <f>IF('Town Data'!I40&gt;9,'Town Data'!H40,"*")</f>
        <v>8250329.4</v>
      </c>
      <c r="G44" s="49">
        <f>IF('Town Data'!K40&gt;9,'Town Data'!J40,"*")</f>
        <v>1412155.15</v>
      </c>
      <c r="H44" s="50" t="str">
        <f>IF('Town Data'!M40&gt;9,'Town Data'!L40,"*")</f>
        <v>*</v>
      </c>
      <c r="I44" s="9">
        <f t="shared" si="0"/>
        <v>-0.037769830135509504</v>
      </c>
      <c r="J44" s="9">
        <f t="shared" si="1"/>
        <v>0.012983977008475402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52">
        <f>IF('Town Data'!C41&gt;9,'Town Data'!B41,"*")</f>
        <v>18292400.99</v>
      </c>
      <c r="D45" s="53">
        <f>IF('Town Data'!E41&gt;9,'Town Data'!D41,"*")</f>
        <v>5544259.91</v>
      </c>
      <c r="E45" s="54">
        <f>IF('Town Data'!G41&gt;9,'Town Data'!F41,"*")</f>
        <v>121469.9999988</v>
      </c>
      <c r="F45" s="53">
        <f>IF('Town Data'!I41&gt;9,'Town Data'!H41,"*")</f>
        <v>19148478.49</v>
      </c>
      <c r="G45" s="53">
        <f>IF('Town Data'!K41&gt;9,'Town Data'!J41,"*")</f>
        <v>5758414.48</v>
      </c>
      <c r="H45" s="54">
        <f>IF('Town Data'!M41&gt;9,'Town Data'!L41,"*")</f>
        <v>196056.6666653</v>
      </c>
      <c r="I45" s="22">
        <f t="shared" si="0"/>
        <v>-0.04470733799800718</v>
      </c>
      <c r="J45" s="22">
        <f t="shared" si="1"/>
        <v>-0.03718984986992466</v>
      </c>
      <c r="K45" s="22">
        <f t="shared" si="2"/>
        <v>-0.38043422820113193</v>
      </c>
      <c r="L45" s="15"/>
    </row>
    <row r="46" spans="1:12" ht="15">
      <c r="A46" s="15"/>
      <c r="B46" s="15" t="str">
        <f>'Town Data'!A42</f>
        <v>HARTLAND</v>
      </c>
      <c r="C46" s="48">
        <f>IF('Town Data'!C42&gt;9,'Town Data'!B42,"*")</f>
        <v>730435.2</v>
      </c>
      <c r="D46" s="49">
        <f>IF('Town Data'!E42&gt;9,'Town Data'!D42,"*")</f>
        <v>253671.77</v>
      </c>
      <c r="E46" s="50" t="str">
        <f>IF('Town Data'!G42&gt;9,'Town Data'!F42,"*")</f>
        <v>*</v>
      </c>
      <c r="F46" s="51">
        <f>IF('Town Data'!I42&gt;9,'Town Data'!H42,"*")</f>
        <v>761282.66</v>
      </c>
      <c r="G46" s="49">
        <f>IF('Town Data'!K42&gt;9,'Town Data'!J42,"*")</f>
        <v>219027.33</v>
      </c>
      <c r="H46" s="50" t="str">
        <f>IF('Town Data'!M42&gt;9,'Town Data'!L42,"*")</f>
        <v>*</v>
      </c>
      <c r="I46" s="9">
        <f t="shared" si="0"/>
        <v>-0.04052037649195908</v>
      </c>
      <c r="J46" s="9">
        <f t="shared" si="1"/>
        <v>0.15817405069951776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52">
        <f>IF('Town Data'!C43&gt;9,'Town Data'!B43,"*")</f>
        <v>1138858.39</v>
      </c>
      <c r="D47" s="53">
        <f>IF('Town Data'!E43&gt;9,'Town Data'!D43,"*")</f>
        <v>452636.6</v>
      </c>
      <c r="E47" s="54" t="str">
        <f>IF('Town Data'!G43&gt;9,'Town Data'!F43,"*")</f>
        <v>*</v>
      </c>
      <c r="F47" s="53">
        <f>IF('Town Data'!I43&gt;9,'Town Data'!H43,"*")</f>
        <v>1325207.25</v>
      </c>
      <c r="G47" s="53">
        <f>IF('Town Data'!K43&gt;9,'Town Data'!J43,"*")</f>
        <v>464534.18</v>
      </c>
      <c r="H47" s="54" t="str">
        <f>IF('Town Data'!M43&gt;9,'Town Data'!L43,"*")</f>
        <v>*</v>
      </c>
      <c r="I47" s="22">
        <f t="shared" si="0"/>
        <v>-0.14061865417654493</v>
      </c>
      <c r="J47" s="22">
        <f t="shared" si="1"/>
        <v>-0.025611850563934856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8">
        <f>IF('Town Data'!C44&gt;9,'Town Data'!B44,"*")</f>
        <v>9455530.22</v>
      </c>
      <c r="D48" s="49">
        <f>IF('Town Data'!E44&gt;9,'Town Data'!D44,"*")</f>
        <v>1260151.95</v>
      </c>
      <c r="E48" s="50" t="str">
        <f>IF('Town Data'!G44&gt;9,'Town Data'!F44,"*")</f>
        <v>*</v>
      </c>
      <c r="F48" s="51">
        <f>IF('Town Data'!I44&gt;9,'Town Data'!H44,"*")</f>
        <v>4810686.02</v>
      </c>
      <c r="G48" s="49">
        <f>IF('Town Data'!K44&gt;9,'Town Data'!J44,"*")</f>
        <v>1280394.25</v>
      </c>
      <c r="H48" s="50" t="str">
        <f>IF('Town Data'!M44&gt;9,'Town Data'!L44,"*")</f>
        <v>*</v>
      </c>
      <c r="I48" s="9">
        <f t="shared" si="0"/>
        <v>0.9655263679004354</v>
      </c>
      <c r="J48" s="9">
        <f t="shared" si="1"/>
        <v>-0.01580942744783495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52">
        <f>IF('Town Data'!C45&gt;9,'Town Data'!B45,"*")</f>
        <v>1107328.03</v>
      </c>
      <c r="D49" s="53">
        <f>IF('Town Data'!E45&gt;9,'Town Data'!D45,"*")</f>
        <v>282888.62</v>
      </c>
      <c r="E49" s="54" t="str">
        <f>IF('Town Data'!G45&gt;9,'Town Data'!F45,"*")</f>
        <v>*</v>
      </c>
      <c r="F49" s="53">
        <f>IF('Town Data'!I45&gt;9,'Town Data'!H45,"*")</f>
        <v>495748.96</v>
      </c>
      <c r="G49" s="53">
        <f>IF('Town Data'!K45&gt;9,'Town Data'!J45,"*")</f>
        <v>266365.09</v>
      </c>
      <c r="H49" s="54" t="str">
        <f>IF('Town Data'!M45&gt;9,'Town Data'!L45,"*")</f>
        <v>*</v>
      </c>
      <c r="I49" s="22">
        <f t="shared" si="0"/>
        <v>1.2336467029603049</v>
      </c>
      <c r="J49" s="22">
        <f t="shared" si="1"/>
        <v>0.06203339183824715</v>
      </c>
      <c r="K49" s="22">
        <f t="shared" si="2"/>
      </c>
      <c r="L49" s="15"/>
    </row>
    <row r="50" spans="1:12" ht="15">
      <c r="A50" s="15"/>
      <c r="B50" s="15" t="str">
        <f>'Town Data'!A46</f>
        <v>JAMAICA</v>
      </c>
      <c r="C50" s="48">
        <f>IF('Town Data'!C46&gt;9,'Town Data'!B46,"*")</f>
        <v>648511.1</v>
      </c>
      <c r="D50" s="49">
        <f>IF('Town Data'!E46&gt;9,'Town Data'!D46,"*")</f>
        <v>308645.05</v>
      </c>
      <c r="E50" s="50" t="str">
        <f>IF('Town Data'!G46&gt;9,'Town Data'!F46,"*")</f>
        <v>*</v>
      </c>
      <c r="F50" s="51">
        <f>IF('Town Data'!I46&gt;9,'Town Data'!H46,"*")</f>
        <v>666965</v>
      </c>
      <c r="G50" s="49">
        <f>IF('Town Data'!K46&gt;9,'Town Data'!J46,"*")</f>
        <v>293080</v>
      </c>
      <c r="H50" s="50" t="str">
        <f>IF('Town Data'!M46&gt;9,'Town Data'!L46,"*")</f>
        <v>*</v>
      </c>
      <c r="I50" s="9">
        <f t="shared" si="0"/>
        <v>-0.027668468360408753</v>
      </c>
      <c r="J50" s="9">
        <f t="shared" si="1"/>
        <v>0.05310853691824754</v>
      </c>
      <c r="K50" s="9">
        <f t="shared" si="2"/>
      </c>
      <c r="L50" s="15"/>
    </row>
    <row r="51" spans="1:12" ht="15">
      <c r="A51" s="15"/>
      <c r="B51" s="27" t="str">
        <f>'Town Data'!A47</f>
        <v>JERICHO</v>
      </c>
      <c r="C51" s="52">
        <f>IF('Town Data'!C47&gt;9,'Town Data'!B47,"*")</f>
        <v>1197247.84</v>
      </c>
      <c r="D51" s="53">
        <f>IF('Town Data'!E47&gt;9,'Town Data'!D47,"*")</f>
        <v>549320.45</v>
      </c>
      <c r="E51" s="54" t="str">
        <f>IF('Town Data'!G47&gt;9,'Town Data'!F47,"*")</f>
        <v>*</v>
      </c>
      <c r="F51" s="53">
        <f>IF('Town Data'!I47&gt;9,'Town Data'!H47,"*")</f>
        <v>1148663.17</v>
      </c>
      <c r="G51" s="53">
        <f>IF('Town Data'!K47&gt;9,'Town Data'!J47,"*")</f>
        <v>506640.67</v>
      </c>
      <c r="H51" s="54" t="str">
        <f>IF('Town Data'!M47&gt;9,'Town Data'!L47,"*")</f>
        <v>*</v>
      </c>
      <c r="I51" s="22">
        <f t="shared" si="0"/>
        <v>0.04229670739769619</v>
      </c>
      <c r="J51" s="22">
        <f t="shared" si="1"/>
        <v>0.08424073022009854</v>
      </c>
      <c r="K51" s="22">
        <f t="shared" si="2"/>
      </c>
      <c r="L51" s="15"/>
    </row>
    <row r="52" spans="1:12" ht="15">
      <c r="A52" s="15"/>
      <c r="B52" s="15" t="str">
        <f>'Town Data'!A48</f>
        <v>JOHNSON</v>
      </c>
      <c r="C52" s="48">
        <f>IF('Town Data'!C48&gt;9,'Town Data'!B48,"*")</f>
        <v>9172142.58</v>
      </c>
      <c r="D52" s="49">
        <f>IF('Town Data'!E48&gt;9,'Town Data'!D48,"*")</f>
        <v>2991804.35</v>
      </c>
      <c r="E52" s="50" t="str">
        <f>IF('Town Data'!G48&gt;9,'Town Data'!F48,"*")</f>
        <v>*</v>
      </c>
      <c r="F52" s="51">
        <f>IF('Town Data'!I48&gt;9,'Town Data'!H48,"*")</f>
        <v>9659417.05</v>
      </c>
      <c r="G52" s="49">
        <f>IF('Town Data'!K48&gt;9,'Town Data'!J48,"*")</f>
        <v>3059897.31</v>
      </c>
      <c r="H52" s="50" t="str">
        <f>IF('Town Data'!M48&gt;9,'Town Data'!L48,"*")</f>
        <v>*</v>
      </c>
      <c r="I52" s="9">
        <f t="shared" si="0"/>
        <v>-0.050445535944635564</v>
      </c>
      <c r="J52" s="9">
        <f t="shared" si="1"/>
        <v>-0.02225334810337147</v>
      </c>
      <c r="K52" s="9">
        <f t="shared" si="2"/>
      </c>
      <c r="L52" s="15"/>
    </row>
    <row r="53" spans="1:12" ht="15">
      <c r="A53" s="15"/>
      <c r="B53" s="27" t="str">
        <f>'Town Data'!A49</f>
        <v>KILLINGTON</v>
      </c>
      <c r="C53" s="52">
        <f>IF('Town Data'!C49&gt;9,'Town Data'!B49,"*")</f>
        <v>2221761.93</v>
      </c>
      <c r="D53" s="53">
        <f>IF('Town Data'!E49&gt;9,'Town Data'!D49,"*")</f>
        <v>1714925.84</v>
      </c>
      <c r="E53" s="54" t="str">
        <f>IF('Town Data'!G49&gt;9,'Town Data'!F49,"*")</f>
        <v>*</v>
      </c>
      <c r="F53" s="53">
        <f>IF('Town Data'!I49&gt;9,'Town Data'!H49,"*")</f>
        <v>1672138</v>
      </c>
      <c r="G53" s="53">
        <f>IF('Town Data'!K49&gt;9,'Town Data'!J49,"*")</f>
        <v>1218472</v>
      </c>
      <c r="H53" s="54" t="str">
        <f>IF('Town Data'!M49&gt;9,'Town Data'!L49,"*")</f>
        <v>*</v>
      </c>
      <c r="I53" s="22">
        <f t="shared" si="0"/>
        <v>0.3286953170133088</v>
      </c>
      <c r="J53" s="22">
        <f t="shared" si="1"/>
        <v>0.40743967854821456</v>
      </c>
      <c r="K53" s="22">
        <f t="shared" si="2"/>
      </c>
      <c r="L53" s="15"/>
    </row>
    <row r="54" spans="1:12" ht="15">
      <c r="A54" s="15"/>
      <c r="B54" s="15" t="str">
        <f>'Town Data'!A50</f>
        <v>LONDONDERRY</v>
      </c>
      <c r="C54" s="48">
        <f>IF('Town Data'!C50&gt;9,'Town Data'!B50,"*")</f>
        <v>2880041.42</v>
      </c>
      <c r="D54" s="49">
        <f>IF('Town Data'!E50&gt;9,'Town Data'!D50,"*")</f>
        <v>1101282.48</v>
      </c>
      <c r="E54" s="50" t="str">
        <f>IF('Town Data'!G50&gt;9,'Town Data'!F50,"*")</f>
        <v>*</v>
      </c>
      <c r="F54" s="51">
        <f>IF('Town Data'!I50&gt;9,'Town Data'!H50,"*")</f>
        <v>3066746.85</v>
      </c>
      <c r="G54" s="49">
        <f>IF('Town Data'!K50&gt;9,'Town Data'!J50,"*")</f>
        <v>1021896.42</v>
      </c>
      <c r="H54" s="50" t="str">
        <f>IF('Town Data'!M50&gt;9,'Town Data'!L50,"*")</f>
        <v>*</v>
      </c>
      <c r="I54" s="9">
        <f t="shared" si="0"/>
        <v>-0.060880613605260626</v>
      </c>
      <c r="J54" s="9">
        <f t="shared" si="1"/>
        <v>0.0776850358277994</v>
      </c>
      <c r="K54" s="9">
        <f t="shared" si="2"/>
      </c>
      <c r="L54" s="15"/>
    </row>
    <row r="55" spans="1:12" ht="15">
      <c r="A55" s="15"/>
      <c r="B55" s="27" t="str">
        <f>'Town Data'!A51</f>
        <v>LUDLOW</v>
      </c>
      <c r="C55" s="52">
        <f>IF('Town Data'!C51&gt;9,'Town Data'!B51,"*")</f>
        <v>5716689.61</v>
      </c>
      <c r="D55" s="53">
        <f>IF('Town Data'!E51&gt;9,'Town Data'!D51,"*")</f>
        <v>3014971.22</v>
      </c>
      <c r="E55" s="54" t="str">
        <f>IF('Town Data'!G51&gt;9,'Town Data'!F51,"*")</f>
        <v>*</v>
      </c>
      <c r="F55" s="53">
        <f>IF('Town Data'!I51&gt;9,'Town Data'!H51,"*")</f>
        <v>5999491.29</v>
      </c>
      <c r="G55" s="53">
        <f>IF('Town Data'!K51&gt;9,'Town Data'!J51,"*")</f>
        <v>2910368.56</v>
      </c>
      <c r="H55" s="54" t="str">
        <f>IF('Town Data'!M51&gt;9,'Town Data'!L51,"*")</f>
        <v>*</v>
      </c>
      <c r="I55" s="22">
        <f t="shared" si="0"/>
        <v>-0.04713760989558828</v>
      </c>
      <c r="J55" s="22">
        <f t="shared" si="1"/>
        <v>0.035941379190819786</v>
      </c>
      <c r="K55" s="22">
        <f t="shared" si="2"/>
      </c>
      <c r="L55" s="15"/>
    </row>
    <row r="56" spans="1:12" ht="15">
      <c r="A56" s="15"/>
      <c r="B56" s="15" t="str">
        <f>'Town Data'!A52</f>
        <v>LYNDON</v>
      </c>
      <c r="C56" s="48">
        <f>IF('Town Data'!C52&gt;9,'Town Data'!B52,"*")</f>
        <v>8436278.6</v>
      </c>
      <c r="D56" s="49">
        <f>IF('Town Data'!E52&gt;9,'Town Data'!D52,"*")</f>
        <v>2880794.07</v>
      </c>
      <c r="E56" s="50">
        <f>IF('Town Data'!G52&gt;9,'Town Data'!F52,"*")</f>
        <v>53555.333333</v>
      </c>
      <c r="F56" s="51">
        <f>IF('Town Data'!I52&gt;9,'Town Data'!H52,"*")</f>
        <v>9122589.15</v>
      </c>
      <c r="G56" s="49">
        <f>IF('Town Data'!K52&gt;9,'Town Data'!J52,"*")</f>
        <v>2971367.86</v>
      </c>
      <c r="H56" s="50">
        <f>IF('Town Data'!M52&gt;9,'Town Data'!L52,"*")</f>
        <v>31714.9999996</v>
      </c>
      <c r="I56" s="9">
        <f t="shared" si="0"/>
        <v>-0.07523199156678022</v>
      </c>
      <c r="J56" s="9">
        <f t="shared" si="1"/>
        <v>-0.03048218674614056</v>
      </c>
      <c r="K56" s="9">
        <f t="shared" si="2"/>
        <v>0.6886436491778483</v>
      </c>
      <c r="L56" s="15"/>
    </row>
    <row r="57" spans="1:12" ht="15">
      <c r="A57" s="15"/>
      <c r="B57" s="27" t="str">
        <f>'Town Data'!A53</f>
        <v>MANCHESTER</v>
      </c>
      <c r="C57" s="52">
        <f>IF('Town Data'!C53&gt;9,'Town Data'!B53,"*")</f>
        <v>26303259.88</v>
      </c>
      <c r="D57" s="53">
        <f>IF('Town Data'!E53&gt;9,'Town Data'!D53,"*")</f>
        <v>8631128.16</v>
      </c>
      <c r="E57" s="54">
        <f>IF('Town Data'!G53&gt;9,'Town Data'!F53,"*")</f>
        <v>207454.4999984</v>
      </c>
      <c r="F57" s="53">
        <f>IF('Town Data'!I53&gt;9,'Town Data'!H53,"*")</f>
        <v>32432591.73</v>
      </c>
      <c r="G57" s="53">
        <f>IF('Town Data'!K53&gt;9,'Town Data'!J53,"*")</f>
        <v>8980027.26</v>
      </c>
      <c r="H57" s="54">
        <f>IF('Town Data'!M53&gt;9,'Town Data'!L53,"*")</f>
        <v>214298.1666654</v>
      </c>
      <c r="I57" s="22">
        <f t="shared" si="0"/>
        <v>-0.18898680379990715</v>
      </c>
      <c r="J57" s="22">
        <f t="shared" si="1"/>
        <v>-0.038852788515922575</v>
      </c>
      <c r="K57" s="22">
        <f t="shared" si="2"/>
        <v>-0.03193525531968525</v>
      </c>
      <c r="L57" s="15"/>
    </row>
    <row r="58" spans="1:12" ht="15">
      <c r="A58" s="15"/>
      <c r="B58" s="15" t="str">
        <f>'Town Data'!A54</f>
        <v>MIDDLEBURY</v>
      </c>
      <c r="C58" s="48">
        <f>IF('Town Data'!C54&gt;9,'Town Data'!B54,"*")</f>
        <v>30236644.78</v>
      </c>
      <c r="D58" s="49">
        <f>IF('Town Data'!E54&gt;9,'Town Data'!D54,"*")</f>
        <v>8896604.3</v>
      </c>
      <c r="E58" s="50">
        <f>IF('Town Data'!G54&gt;9,'Town Data'!F54,"*")</f>
        <v>66051.9999987</v>
      </c>
      <c r="F58" s="51">
        <f>IF('Town Data'!I54&gt;9,'Town Data'!H54,"*")</f>
        <v>34312982.38</v>
      </c>
      <c r="G58" s="49">
        <f>IF('Town Data'!K54&gt;9,'Town Data'!J54,"*")</f>
        <v>9559621.89</v>
      </c>
      <c r="H58" s="50">
        <f>IF('Town Data'!M54&gt;9,'Town Data'!L54,"*")</f>
        <v>148750.8333323</v>
      </c>
      <c r="I58" s="9">
        <f t="shared" si="0"/>
        <v>-0.11879869708953003</v>
      </c>
      <c r="J58" s="9">
        <f t="shared" si="1"/>
        <v>-0.06935604751204232</v>
      </c>
      <c r="K58" s="9">
        <f t="shared" si="2"/>
        <v>-0.5559554288267818</v>
      </c>
      <c r="L58" s="15"/>
    </row>
    <row r="59" spans="1:12" ht="15">
      <c r="A59" s="15"/>
      <c r="B59" s="27" t="str">
        <f>'Town Data'!A55</f>
        <v>MILTON</v>
      </c>
      <c r="C59" s="52">
        <f>IF('Town Data'!C55&gt;9,'Town Data'!B55,"*")</f>
        <v>17730524.19</v>
      </c>
      <c r="D59" s="53">
        <f>IF('Town Data'!E55&gt;9,'Town Data'!D55,"*")</f>
        <v>3536204.15</v>
      </c>
      <c r="E59" s="54">
        <f>IF('Town Data'!G55&gt;9,'Town Data'!F55,"*")</f>
        <v>31687.1666664</v>
      </c>
      <c r="F59" s="53">
        <f>IF('Town Data'!I55&gt;9,'Town Data'!H55,"*")</f>
        <v>20950347.7</v>
      </c>
      <c r="G59" s="53">
        <f>IF('Town Data'!K55&gt;9,'Town Data'!J55,"*")</f>
        <v>4057397.12</v>
      </c>
      <c r="H59" s="54">
        <f>IF('Town Data'!M55&gt;9,'Town Data'!L55,"*")</f>
        <v>62999.9999994</v>
      </c>
      <c r="I59" s="22">
        <f t="shared" si="0"/>
        <v>-0.15368830895345942</v>
      </c>
      <c r="J59" s="22">
        <f t="shared" si="1"/>
        <v>-0.12845500565643428</v>
      </c>
      <c r="K59" s="22">
        <f t="shared" si="2"/>
        <v>-0.49702910052854316</v>
      </c>
      <c r="L59" s="15"/>
    </row>
    <row r="60" spans="1:12" ht="15">
      <c r="A60" s="15"/>
      <c r="B60" s="15" t="str">
        <f>'Town Data'!A56</f>
        <v>MONTPELIER</v>
      </c>
      <c r="C60" s="48">
        <f>IF('Town Data'!C56&gt;9,'Town Data'!B56,"*")</f>
        <v>13292127.72</v>
      </c>
      <c r="D60" s="49">
        <f>IF('Town Data'!E56&gt;9,'Town Data'!D56,"*")</f>
        <v>5129026.88</v>
      </c>
      <c r="E60" s="50">
        <f>IF('Town Data'!G56&gt;9,'Town Data'!F56,"*")</f>
        <v>162129.666666</v>
      </c>
      <c r="F60" s="51">
        <f>IF('Town Data'!I56&gt;9,'Town Data'!H56,"*")</f>
        <v>14928574.55</v>
      </c>
      <c r="G60" s="49">
        <f>IF('Town Data'!K56&gt;9,'Town Data'!J56,"*")</f>
        <v>5734733.1</v>
      </c>
      <c r="H60" s="50">
        <f>IF('Town Data'!M56&gt;9,'Town Data'!L56,"*")</f>
        <v>429681.1666657</v>
      </c>
      <c r="I60" s="9">
        <f t="shared" si="0"/>
        <v>-0.10961842502236759</v>
      </c>
      <c r="J60" s="9">
        <f t="shared" si="1"/>
        <v>-0.10562064693124075</v>
      </c>
      <c r="K60" s="9">
        <f t="shared" si="2"/>
        <v>-0.6226744869361708</v>
      </c>
      <c r="L60" s="15"/>
    </row>
    <row r="61" spans="1:12" ht="15">
      <c r="A61" s="15"/>
      <c r="B61" s="27" t="str">
        <f>'Town Data'!A57</f>
        <v>MORRISTOWN</v>
      </c>
      <c r="C61" s="52">
        <f>IF('Town Data'!C57&gt;9,'Town Data'!B57,"*")</f>
        <v>19581548.63</v>
      </c>
      <c r="D61" s="53">
        <f>IF('Town Data'!E57&gt;9,'Town Data'!D57,"*")</f>
        <v>6412803.13</v>
      </c>
      <c r="E61" s="54">
        <f>IF('Town Data'!G57&gt;9,'Town Data'!F57,"*")</f>
        <v>183244.6666657</v>
      </c>
      <c r="F61" s="53">
        <f>IF('Town Data'!I57&gt;9,'Town Data'!H57,"*")</f>
        <v>19622385.12</v>
      </c>
      <c r="G61" s="53">
        <f>IF('Town Data'!K57&gt;9,'Town Data'!J57,"*")</f>
        <v>6171185.38</v>
      </c>
      <c r="H61" s="54">
        <f>IF('Town Data'!M57&gt;9,'Town Data'!L57,"*")</f>
        <v>234703.3333322</v>
      </c>
      <c r="I61" s="22">
        <f t="shared" si="0"/>
        <v>-0.0020811175476512147</v>
      </c>
      <c r="J61" s="22">
        <f t="shared" si="1"/>
        <v>0.03915256715234181</v>
      </c>
      <c r="K61" s="22">
        <f t="shared" si="2"/>
        <v>-0.2192498331230141</v>
      </c>
      <c r="L61" s="15"/>
    </row>
    <row r="62" spans="1:12" ht="15">
      <c r="A62" s="15"/>
      <c r="B62" s="15" t="str">
        <f>'Town Data'!A58</f>
        <v>NEW HAVEN</v>
      </c>
      <c r="C62" s="48">
        <f>IF('Town Data'!C58&gt;9,'Town Data'!B58,"*")</f>
        <v>9841716.76</v>
      </c>
      <c r="D62" s="49">
        <f>IF('Town Data'!E58&gt;9,'Town Data'!D58,"*")</f>
        <v>640705.22</v>
      </c>
      <c r="E62" s="50" t="str">
        <f>IF('Town Data'!G58&gt;9,'Town Data'!F58,"*")</f>
        <v>*</v>
      </c>
      <c r="F62" s="51">
        <f>IF('Town Data'!I58&gt;9,'Town Data'!H58,"*")</f>
        <v>11206038.89</v>
      </c>
      <c r="G62" s="49">
        <f>IF('Town Data'!K58&gt;9,'Town Data'!J58,"*")</f>
        <v>692791.26</v>
      </c>
      <c r="H62" s="50" t="str">
        <f>IF('Town Data'!M58&gt;9,'Town Data'!L58,"*")</f>
        <v>*</v>
      </c>
      <c r="I62" s="9">
        <f t="shared" si="0"/>
        <v>-0.12174883055398719</v>
      </c>
      <c r="J62" s="9">
        <f t="shared" si="1"/>
        <v>-0.07518287687405299</v>
      </c>
      <c r="K62" s="9">
        <f t="shared" si="2"/>
      </c>
      <c r="L62" s="15"/>
    </row>
    <row r="63" spans="1:12" ht="15">
      <c r="A63" s="15"/>
      <c r="B63" s="27" t="str">
        <f>'Town Data'!A59</f>
        <v>NEWBURY</v>
      </c>
      <c r="C63" s="52">
        <f>IF('Town Data'!C59&gt;9,'Town Data'!B59,"*")</f>
        <v>2808573.65</v>
      </c>
      <c r="D63" s="53">
        <f>IF('Town Data'!E59&gt;9,'Town Data'!D59,"*")</f>
        <v>179243.83</v>
      </c>
      <c r="E63" s="54" t="str">
        <f>IF('Town Data'!G59&gt;9,'Town Data'!F59,"*")</f>
        <v>*</v>
      </c>
      <c r="F63" s="53">
        <f>IF('Town Data'!I59&gt;9,'Town Data'!H59,"*")</f>
        <v>3120416</v>
      </c>
      <c r="G63" s="53">
        <f>IF('Town Data'!K59&gt;9,'Town Data'!J59,"*")</f>
        <v>201483</v>
      </c>
      <c r="H63" s="54" t="str">
        <f>IF('Town Data'!M59&gt;9,'Town Data'!L59,"*")</f>
        <v>*</v>
      </c>
      <c r="I63" s="22">
        <f t="shared" si="0"/>
        <v>-0.09993614633433494</v>
      </c>
      <c r="J63" s="22">
        <f t="shared" si="1"/>
        <v>-0.11037740156737795</v>
      </c>
      <c r="K63" s="22">
        <f t="shared" si="2"/>
      </c>
      <c r="L63" s="15"/>
    </row>
    <row r="64" spans="1:12" ht="15">
      <c r="A64" s="15"/>
      <c r="B64" s="15" t="str">
        <f>'Town Data'!A60</f>
        <v>NEWPORT</v>
      </c>
      <c r="C64" s="48">
        <f>IF('Town Data'!C60&gt;9,'Town Data'!B60,"*")</f>
        <v>15410251.3</v>
      </c>
      <c r="D64" s="49">
        <f>IF('Town Data'!E60&gt;9,'Town Data'!D60,"*")</f>
        <v>3859360.94</v>
      </c>
      <c r="E64" s="50">
        <f>IF('Town Data'!G60&gt;9,'Town Data'!F60,"*")</f>
        <v>85486.499999</v>
      </c>
      <c r="F64" s="51">
        <f>IF('Town Data'!I60&gt;9,'Town Data'!H60,"*")</f>
        <v>16285819.48</v>
      </c>
      <c r="G64" s="49">
        <f>IF('Town Data'!K60&gt;9,'Town Data'!J60,"*")</f>
        <v>3947323.1</v>
      </c>
      <c r="H64" s="50">
        <f>IF('Town Data'!M60&gt;9,'Town Data'!L60,"*")</f>
        <v>47866.6666657</v>
      </c>
      <c r="I64" s="9">
        <f t="shared" si="0"/>
        <v>-0.05376261115231271</v>
      </c>
      <c r="J64" s="9">
        <f t="shared" si="1"/>
        <v>-0.022284003050067055</v>
      </c>
      <c r="K64" s="9">
        <f t="shared" si="2"/>
        <v>0.7859296657533371</v>
      </c>
      <c r="L64" s="15"/>
    </row>
    <row r="65" spans="1:12" ht="15">
      <c r="A65" s="15"/>
      <c r="B65" s="27" t="str">
        <f>'Town Data'!A61</f>
        <v>NORTHFIELD</v>
      </c>
      <c r="C65" s="52">
        <f>IF('Town Data'!C61&gt;9,'Town Data'!B61,"*")</f>
        <v>3536023.76</v>
      </c>
      <c r="D65" s="53">
        <f>IF('Town Data'!E61&gt;9,'Town Data'!D61,"*")</f>
        <v>1066409.51</v>
      </c>
      <c r="E65" s="54" t="str">
        <f>IF('Town Data'!G61&gt;9,'Town Data'!F61,"*")</f>
        <v>*</v>
      </c>
      <c r="F65" s="53">
        <f>IF('Town Data'!I61&gt;9,'Town Data'!H61,"*")</f>
        <v>3869832.27</v>
      </c>
      <c r="G65" s="53">
        <f>IF('Town Data'!K61&gt;9,'Town Data'!J61,"*")</f>
        <v>1151729.57</v>
      </c>
      <c r="H65" s="54" t="str">
        <f>IF('Town Data'!M61&gt;9,'Town Data'!L61,"*")</f>
        <v>*</v>
      </c>
      <c r="I65" s="22">
        <f t="shared" si="0"/>
        <v>-0.08625916750650287</v>
      </c>
      <c r="J65" s="22">
        <f t="shared" si="1"/>
        <v>-0.07407994222115878</v>
      </c>
      <c r="K65" s="22">
        <f t="shared" si="2"/>
      </c>
      <c r="L65" s="15"/>
    </row>
    <row r="66" spans="1:12" ht="15">
      <c r="A66" s="15"/>
      <c r="B66" s="15" t="str">
        <f>'Town Data'!A62</f>
        <v>NORWICH</v>
      </c>
      <c r="C66" s="48">
        <f>IF('Town Data'!C62&gt;9,'Town Data'!B62,"*")</f>
        <v>10142940.6</v>
      </c>
      <c r="D66" s="49">
        <f>IF('Town Data'!E62&gt;9,'Town Data'!D62,"*")</f>
        <v>725921.07</v>
      </c>
      <c r="E66" s="50" t="str">
        <f>IF('Town Data'!G62&gt;9,'Town Data'!F62,"*")</f>
        <v>*</v>
      </c>
      <c r="F66" s="51">
        <f>IF('Town Data'!I62&gt;9,'Town Data'!H62,"*")</f>
        <v>10395120</v>
      </c>
      <c r="G66" s="49">
        <f>IF('Town Data'!K62&gt;9,'Town Data'!J62,"*")</f>
        <v>665297</v>
      </c>
      <c r="H66" s="50" t="str">
        <f>IF('Town Data'!M62&gt;9,'Town Data'!L62,"*")</f>
        <v>*</v>
      </c>
      <c r="I66" s="9">
        <f t="shared" si="0"/>
        <v>-0.024259402488860195</v>
      </c>
      <c r="J66" s="9">
        <f t="shared" si="1"/>
        <v>0.09112331785653617</v>
      </c>
      <c r="K66" s="9">
        <f t="shared" si="2"/>
      </c>
      <c r="L66" s="15"/>
    </row>
    <row r="67" spans="1:12" ht="15">
      <c r="A67" s="15"/>
      <c r="B67" s="27" t="str">
        <f>'Town Data'!A63</f>
        <v>PITTSFORD</v>
      </c>
      <c r="C67" s="52">
        <f>IF('Town Data'!C63&gt;9,'Town Data'!B63,"*")</f>
        <v>1810505.22</v>
      </c>
      <c r="D67" s="53">
        <f>IF('Town Data'!E63&gt;9,'Town Data'!D63,"*")</f>
        <v>622043.16</v>
      </c>
      <c r="E67" s="54" t="str">
        <f>IF('Town Data'!G63&gt;9,'Town Data'!F63,"*")</f>
        <v>*</v>
      </c>
      <c r="F67" s="53">
        <f>IF('Town Data'!I63&gt;9,'Town Data'!H63,"*")</f>
        <v>2768539.94</v>
      </c>
      <c r="G67" s="53">
        <f>IF('Town Data'!K63&gt;9,'Town Data'!J63,"*")</f>
        <v>893715.33</v>
      </c>
      <c r="H67" s="54" t="str">
        <f>IF('Town Data'!M63&gt;9,'Town Data'!L63,"*")</f>
        <v>*</v>
      </c>
      <c r="I67" s="22">
        <f t="shared" si="0"/>
        <v>-0.34604330830062</v>
      </c>
      <c r="J67" s="22">
        <f t="shared" si="1"/>
        <v>-0.3039806534369282</v>
      </c>
      <c r="K67" s="22">
        <f t="shared" si="2"/>
      </c>
      <c r="L67" s="15"/>
    </row>
    <row r="68" spans="1:12" ht="15">
      <c r="A68" s="15"/>
      <c r="B68" s="15" t="str">
        <f>'Town Data'!A64</f>
        <v>POULTNEY</v>
      </c>
      <c r="C68" s="48">
        <f>IF('Town Data'!C64&gt;9,'Town Data'!B64,"*")</f>
        <v>2328859.37</v>
      </c>
      <c r="D68" s="49">
        <f>IF('Town Data'!E64&gt;9,'Town Data'!D64,"*")</f>
        <v>818861.72</v>
      </c>
      <c r="E68" s="50" t="str">
        <f>IF('Town Data'!G64&gt;9,'Town Data'!F64,"*")</f>
        <v>*</v>
      </c>
      <c r="F68" s="51">
        <f>IF('Town Data'!I64&gt;9,'Town Data'!H64,"*")</f>
        <v>2439304.65</v>
      </c>
      <c r="G68" s="49">
        <f>IF('Town Data'!K64&gt;9,'Town Data'!J64,"*")</f>
        <v>840269.47</v>
      </c>
      <c r="H68" s="50" t="str">
        <f>IF('Town Data'!M64&gt;9,'Town Data'!L64,"*")</f>
        <v>*</v>
      </c>
      <c r="I68" s="9">
        <f t="shared" si="0"/>
        <v>-0.04527736213678755</v>
      </c>
      <c r="J68" s="9">
        <f t="shared" si="1"/>
        <v>-0.025477243627571047</v>
      </c>
      <c r="K68" s="9">
        <f t="shared" si="2"/>
      </c>
      <c r="L68" s="15"/>
    </row>
    <row r="69" spans="1:12" ht="15">
      <c r="A69" s="15"/>
      <c r="B69" s="27" t="str">
        <f>'Town Data'!A65</f>
        <v>POWNAL</v>
      </c>
      <c r="C69" s="52">
        <f>IF('Town Data'!C65&gt;9,'Town Data'!B65,"*")</f>
        <v>692580.74</v>
      </c>
      <c r="D69" s="53">
        <f>IF('Town Data'!E65&gt;9,'Town Data'!D65,"*")</f>
        <v>411191.54</v>
      </c>
      <c r="E69" s="54" t="str">
        <f>IF('Town Data'!G65&gt;9,'Town Data'!F65,"*")</f>
        <v>*</v>
      </c>
      <c r="F69" s="53" t="str">
        <f>IF('Town Data'!I65&gt;9,'Town Data'!H65,"*")</f>
        <v>*</v>
      </c>
      <c r="G69" s="53" t="str">
        <f>IF('Town Data'!K65&gt;9,'Town Data'!J65,"*")</f>
        <v>*</v>
      </c>
      <c r="H69" s="54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PUTNEY</v>
      </c>
      <c r="C70" s="48">
        <f>IF('Town Data'!C66&gt;9,'Town Data'!B66,"*")</f>
        <v>1040065.88</v>
      </c>
      <c r="D70" s="49">
        <f>IF('Town Data'!E66&gt;9,'Town Data'!D66,"*")</f>
        <v>306991.17</v>
      </c>
      <c r="E70" s="50" t="str">
        <f>IF('Town Data'!G66&gt;9,'Town Data'!F66,"*")</f>
        <v>*</v>
      </c>
      <c r="F70" s="51">
        <f>IF('Town Data'!I66&gt;9,'Town Data'!H66,"*")</f>
        <v>1165763.62</v>
      </c>
      <c r="G70" s="49">
        <f>IF('Town Data'!K66&gt;9,'Town Data'!J66,"*")</f>
        <v>358286.27</v>
      </c>
      <c r="H70" s="50" t="str">
        <f>IF('Town Data'!M66&gt;9,'Town Data'!L66,"*")</f>
        <v>*</v>
      </c>
      <c r="I70" s="9">
        <f t="shared" si="0"/>
        <v>-0.10782438038339204</v>
      </c>
      <c r="J70" s="9">
        <f t="shared" si="1"/>
        <v>-0.14316791988707808</v>
      </c>
      <c r="K70" s="9">
        <f t="shared" si="2"/>
      </c>
      <c r="L70" s="15"/>
    </row>
    <row r="71" spans="1:12" ht="15">
      <c r="A71" s="15"/>
      <c r="B71" s="27" t="str">
        <f>'Town Data'!A67</f>
        <v>RANDOLPH</v>
      </c>
      <c r="C71" s="52">
        <f>IF('Town Data'!C67&gt;9,'Town Data'!B67,"*")</f>
        <v>6832229.66</v>
      </c>
      <c r="D71" s="53">
        <f>IF('Town Data'!E67&gt;9,'Town Data'!D67,"*")</f>
        <v>1796597.75</v>
      </c>
      <c r="E71" s="54">
        <f>IF('Town Data'!G67&gt;9,'Town Data'!F67,"*")</f>
        <v>35297.4999996</v>
      </c>
      <c r="F71" s="53">
        <f>IF('Town Data'!I67&gt;9,'Town Data'!H67,"*")</f>
        <v>7322030.36</v>
      </c>
      <c r="G71" s="53">
        <f>IF('Town Data'!K67&gt;9,'Town Data'!J67,"*")</f>
        <v>2047983.52</v>
      </c>
      <c r="H71" s="54">
        <f>IF('Town Data'!M67&gt;9,'Town Data'!L67,"*")</f>
        <v>52683.3333331</v>
      </c>
      <c r="I71" s="22">
        <f aca="true" t="shared" si="3" ref="I71:I100">_xlfn.IFERROR((C71-F71)/F71,"")</f>
        <v>-0.06689410940929234</v>
      </c>
      <c r="J71" s="22">
        <f aca="true" t="shared" si="4" ref="J71:J100">_xlfn.IFERROR((D71-G71)/G71,"")</f>
        <v>-0.12274794574518842</v>
      </c>
      <c r="K71" s="22">
        <f aca="true" t="shared" si="5" ref="K71:K100">_xlfn.IFERROR((E71-H71)/H71,"")</f>
        <v>-0.3300063271162988</v>
      </c>
      <c r="L71" s="15"/>
    </row>
    <row r="72" spans="1:12" ht="15">
      <c r="A72" s="15"/>
      <c r="B72" s="15" t="str">
        <f>'Town Data'!A68</f>
        <v>RICHFORD</v>
      </c>
      <c r="C72" s="48">
        <f>IF('Town Data'!C68&gt;9,'Town Data'!B68,"*")</f>
        <v>5069980.3</v>
      </c>
      <c r="D72" s="49">
        <f>IF('Town Data'!E68&gt;9,'Town Data'!D68,"*")</f>
        <v>262412.53</v>
      </c>
      <c r="E72" s="50" t="str">
        <f>IF('Town Data'!G68&gt;9,'Town Data'!F68,"*")</f>
        <v>*</v>
      </c>
      <c r="F72" s="51">
        <f>IF('Town Data'!I68&gt;9,'Town Data'!H68,"*")</f>
        <v>5761109</v>
      </c>
      <c r="G72" s="49">
        <f>IF('Town Data'!K68&gt;9,'Town Data'!J68,"*")</f>
        <v>311972</v>
      </c>
      <c r="H72" s="50" t="str">
        <f>IF('Town Data'!M68&gt;9,'Town Data'!L68,"*")</f>
        <v>*</v>
      </c>
      <c r="I72" s="9">
        <f t="shared" si="3"/>
        <v>-0.11996452419143609</v>
      </c>
      <c r="J72" s="9">
        <f t="shared" si="4"/>
        <v>-0.15885871167925317</v>
      </c>
      <c r="K72" s="9">
        <f t="shared" si="5"/>
      </c>
      <c r="L72" s="15"/>
    </row>
    <row r="73" spans="1:12" ht="15">
      <c r="A73" s="15"/>
      <c r="B73" s="27" t="str">
        <f>'Town Data'!A69</f>
        <v>RICHMOND</v>
      </c>
      <c r="C73" s="52">
        <f>IF('Town Data'!C69&gt;9,'Town Data'!B69,"*")</f>
        <v>6620005.98</v>
      </c>
      <c r="D73" s="53">
        <f>IF('Town Data'!E69&gt;9,'Town Data'!D69,"*")</f>
        <v>2147928.47</v>
      </c>
      <c r="E73" s="54" t="str">
        <f>IF('Town Data'!G69&gt;9,'Town Data'!F69,"*")</f>
        <v>*</v>
      </c>
      <c r="F73" s="53">
        <f>IF('Town Data'!I69&gt;9,'Town Data'!H69,"*")</f>
        <v>7464379</v>
      </c>
      <c r="G73" s="53">
        <f>IF('Town Data'!K69&gt;9,'Town Data'!J69,"*")</f>
        <v>2148993</v>
      </c>
      <c r="H73" s="54" t="str">
        <f>IF('Town Data'!M69&gt;9,'Town Data'!L69,"*")</f>
        <v>*</v>
      </c>
      <c r="I73" s="22">
        <f t="shared" si="3"/>
        <v>-0.11312033057271068</v>
      </c>
      <c r="J73" s="22">
        <f t="shared" si="4"/>
        <v>-0.0004953622464102001</v>
      </c>
      <c r="K73" s="22">
        <f t="shared" si="5"/>
      </c>
      <c r="L73" s="15"/>
    </row>
    <row r="74" spans="1:12" ht="15">
      <c r="A74" s="15"/>
      <c r="B74" s="15" t="str">
        <f>'Town Data'!A70</f>
        <v>ROCHESTER</v>
      </c>
      <c r="C74" s="48">
        <f>IF('Town Data'!C70&gt;9,'Town Data'!B70,"*")</f>
        <v>1463162.07</v>
      </c>
      <c r="D74" s="49">
        <f>IF('Town Data'!E70&gt;9,'Town Data'!D70,"*")</f>
        <v>331018.67</v>
      </c>
      <c r="E74" s="50" t="str">
        <f>IF('Town Data'!G70&gt;9,'Town Data'!F70,"*")</f>
        <v>*</v>
      </c>
      <c r="F74" s="51">
        <f>IF('Town Data'!I70&gt;9,'Town Data'!H70,"*")</f>
        <v>1879477.26</v>
      </c>
      <c r="G74" s="49">
        <f>IF('Town Data'!K70&gt;9,'Town Data'!J70,"*")</f>
        <v>303430.54</v>
      </c>
      <c r="H74" s="50" t="str">
        <f>IF('Town Data'!M70&gt;9,'Town Data'!L70,"*")</f>
        <v>*</v>
      </c>
      <c r="I74" s="9">
        <f t="shared" si="3"/>
        <v>-0.22150584040585836</v>
      </c>
      <c r="J74" s="9">
        <f t="shared" si="4"/>
        <v>0.09092074251985316</v>
      </c>
      <c r="K74" s="9">
        <f t="shared" si="5"/>
      </c>
      <c r="L74" s="15"/>
    </row>
    <row r="75" spans="1:12" ht="15">
      <c r="A75" s="15"/>
      <c r="B75" s="27" t="str">
        <f>'Town Data'!A71</f>
        <v>ROCKINGHAM</v>
      </c>
      <c r="C75" s="52">
        <f>IF('Town Data'!C71&gt;9,'Town Data'!B71,"*")</f>
        <v>4592245.91</v>
      </c>
      <c r="D75" s="53">
        <f>IF('Town Data'!E71&gt;9,'Town Data'!D71,"*")</f>
        <v>1170925.46</v>
      </c>
      <c r="E75" s="54" t="str">
        <f>IF('Town Data'!G71&gt;9,'Town Data'!F71,"*")</f>
        <v>*</v>
      </c>
      <c r="F75" s="53">
        <f>IF('Town Data'!I71&gt;9,'Town Data'!H71,"*")</f>
        <v>4759798.11</v>
      </c>
      <c r="G75" s="53">
        <f>IF('Town Data'!K71&gt;9,'Town Data'!J71,"*")</f>
        <v>1232846.28</v>
      </c>
      <c r="H75" s="54" t="str">
        <f>IF('Town Data'!M71&gt;9,'Town Data'!L71,"*")</f>
        <v>*</v>
      </c>
      <c r="I75" s="22">
        <f t="shared" si="3"/>
        <v>-0.03520153504998139</v>
      </c>
      <c r="J75" s="22">
        <f t="shared" si="4"/>
        <v>-0.0502259048873474</v>
      </c>
      <c r="K75" s="22">
        <f t="shared" si="5"/>
      </c>
      <c r="L75" s="15"/>
    </row>
    <row r="76" spans="1:12" ht="15">
      <c r="A76" s="15"/>
      <c r="B76" s="15" t="str">
        <f>'Town Data'!A72</f>
        <v>ROYALTON</v>
      </c>
      <c r="C76" s="48">
        <f>IF('Town Data'!C72&gt;9,'Town Data'!B72,"*")</f>
        <v>4416315.99</v>
      </c>
      <c r="D76" s="49">
        <f>IF('Town Data'!E72&gt;9,'Town Data'!D72,"*")</f>
        <v>1152134.47</v>
      </c>
      <c r="E76" s="50" t="str">
        <f>IF('Town Data'!G72&gt;9,'Town Data'!F72,"*")</f>
        <v>*</v>
      </c>
      <c r="F76" s="51">
        <f>IF('Town Data'!I72&gt;9,'Town Data'!H72,"*")</f>
        <v>3400578.98</v>
      </c>
      <c r="G76" s="49">
        <f>IF('Town Data'!K72&gt;9,'Town Data'!J72,"*")</f>
        <v>1224721.5</v>
      </c>
      <c r="H76" s="50" t="str">
        <f>IF('Town Data'!M72&gt;9,'Town Data'!L72,"*")</f>
        <v>*</v>
      </c>
      <c r="I76" s="9">
        <f t="shared" si="3"/>
        <v>0.29869531511366343</v>
      </c>
      <c r="J76" s="9">
        <f t="shared" si="4"/>
        <v>-0.05926819280954897</v>
      </c>
      <c r="K76" s="9">
        <f t="shared" si="5"/>
      </c>
      <c r="L76" s="15"/>
    </row>
    <row r="77" spans="1:12" ht="15">
      <c r="A77" s="15"/>
      <c r="B77" s="27" t="str">
        <f>'Town Data'!A73</f>
        <v>RUTLAND</v>
      </c>
      <c r="C77" s="52">
        <f>IF('Town Data'!C73&gt;9,'Town Data'!B73,"*")</f>
        <v>37385222.47</v>
      </c>
      <c r="D77" s="53">
        <f>IF('Town Data'!E73&gt;9,'Town Data'!D73,"*")</f>
        <v>15029691.75</v>
      </c>
      <c r="E77" s="54">
        <f>IF('Town Data'!G73&gt;9,'Town Data'!F73,"*")</f>
        <v>502275.4999983</v>
      </c>
      <c r="F77" s="53">
        <f>IF('Town Data'!I73&gt;9,'Town Data'!H73,"*")</f>
        <v>38955139.5</v>
      </c>
      <c r="G77" s="53">
        <f>IF('Town Data'!K73&gt;9,'Town Data'!J73,"*")</f>
        <v>15069907.37</v>
      </c>
      <c r="H77" s="54">
        <f>IF('Town Data'!M73&gt;9,'Town Data'!L73,"*")</f>
        <v>422005.9999978</v>
      </c>
      <c r="I77" s="22">
        <f t="shared" si="3"/>
        <v>-0.0403006394060019</v>
      </c>
      <c r="J77" s="22">
        <f t="shared" si="4"/>
        <v>-0.0026686043259998606</v>
      </c>
      <c r="K77" s="22">
        <f t="shared" si="5"/>
        <v>0.1902093809114526</v>
      </c>
      <c r="L77" s="15"/>
    </row>
    <row r="78" spans="1:12" ht="15">
      <c r="A78" s="15"/>
      <c r="B78" s="15" t="str">
        <f>'Town Data'!A74</f>
        <v>RUTLAND TOWN</v>
      </c>
      <c r="C78" s="48">
        <f>IF('Town Data'!C74&gt;9,'Town Data'!B74,"*")</f>
        <v>23092259.94</v>
      </c>
      <c r="D78" s="49">
        <f>IF('Town Data'!E74&gt;9,'Town Data'!D74,"*")</f>
        <v>8583463.6</v>
      </c>
      <c r="E78" s="50">
        <f>IF('Town Data'!G74&gt;9,'Town Data'!F74,"*")</f>
        <v>918021.4999991</v>
      </c>
      <c r="F78" s="51">
        <f>IF('Town Data'!I74&gt;9,'Town Data'!H74,"*")</f>
        <v>21307614.29</v>
      </c>
      <c r="G78" s="49">
        <f>IF('Town Data'!K74&gt;9,'Town Data'!J74,"*")</f>
        <v>8943347.68</v>
      </c>
      <c r="H78" s="50">
        <f>IF('Town Data'!M74&gt;9,'Town Data'!L74,"*")</f>
        <v>520776.6666657</v>
      </c>
      <c r="I78" s="9">
        <f t="shared" si="3"/>
        <v>0.08375623970429973</v>
      </c>
      <c r="J78" s="9">
        <f t="shared" si="4"/>
        <v>-0.04024042147045323</v>
      </c>
      <c r="K78" s="9">
        <f t="shared" si="5"/>
        <v>0.7627930718877652</v>
      </c>
      <c r="L78" s="15"/>
    </row>
    <row r="79" spans="1:12" ht="15">
      <c r="A79" s="15"/>
      <c r="B79" s="27" t="str">
        <f>'Town Data'!A75</f>
        <v>SHELBURNE</v>
      </c>
      <c r="C79" s="52">
        <f>IF('Town Data'!C75&gt;9,'Town Data'!B75,"*")</f>
        <v>13948642.27</v>
      </c>
      <c r="D79" s="53">
        <f>IF('Town Data'!E75&gt;9,'Town Data'!D75,"*")</f>
        <v>4890229.85</v>
      </c>
      <c r="E79" s="54">
        <f>IF('Town Data'!G75&gt;9,'Town Data'!F75,"*")</f>
        <v>27153.9999997</v>
      </c>
      <c r="F79" s="53">
        <f>IF('Town Data'!I75&gt;9,'Town Data'!H75,"*")</f>
        <v>14306867.27</v>
      </c>
      <c r="G79" s="53">
        <f>IF('Town Data'!K75&gt;9,'Town Data'!J75,"*")</f>
        <v>4733791.93</v>
      </c>
      <c r="H79" s="54">
        <f>IF('Town Data'!M75&gt;9,'Town Data'!L75,"*")</f>
        <v>21631.833333</v>
      </c>
      <c r="I79" s="22">
        <f t="shared" si="3"/>
        <v>-0.025038675011066908</v>
      </c>
      <c r="J79" s="22">
        <f t="shared" si="4"/>
        <v>0.03304706297050955</v>
      </c>
      <c r="K79" s="22">
        <f t="shared" si="5"/>
        <v>0.2552796418912758</v>
      </c>
      <c r="L79" s="15"/>
    </row>
    <row r="80" spans="1:12" ht="15">
      <c r="A80" s="15"/>
      <c r="B80" s="15" t="str">
        <f>'Town Data'!A76</f>
        <v>SOUTH BURLINGTON</v>
      </c>
      <c r="C80" s="48">
        <f>IF('Town Data'!C76&gt;9,'Town Data'!B76,"*")</f>
        <v>129262684.36</v>
      </c>
      <c r="D80" s="49">
        <f>IF('Town Data'!E76&gt;9,'Town Data'!D76,"*")</f>
        <v>25864093.31</v>
      </c>
      <c r="E80" s="50">
        <f>IF('Town Data'!G76&gt;9,'Town Data'!F76,"*")</f>
        <v>1363291.6666629</v>
      </c>
      <c r="F80" s="51">
        <f>IF('Town Data'!I76&gt;9,'Town Data'!H76,"*")</f>
        <v>143449049.17</v>
      </c>
      <c r="G80" s="49">
        <f>IF('Town Data'!K76&gt;9,'Town Data'!J76,"*")</f>
        <v>26917229.6</v>
      </c>
      <c r="H80" s="50">
        <f>IF('Town Data'!M76&gt;9,'Town Data'!L76,"*")</f>
        <v>1721205.6666622</v>
      </c>
      <c r="I80" s="9">
        <f t="shared" si="3"/>
        <v>-0.09889479848129125</v>
      </c>
      <c r="J80" s="9">
        <f t="shared" si="4"/>
        <v>-0.0391249881822906</v>
      </c>
      <c r="K80" s="9">
        <f t="shared" si="5"/>
        <v>-0.20794377274702716</v>
      </c>
      <c r="L80" s="15"/>
    </row>
    <row r="81" spans="1:12" ht="15">
      <c r="A81" s="15"/>
      <c r="B81" s="27" t="str">
        <f>'Town Data'!A77</f>
        <v>SOUTH HERO</v>
      </c>
      <c r="C81" s="52">
        <f>IF('Town Data'!C77&gt;9,'Town Data'!B77,"*")</f>
        <v>2117588.52</v>
      </c>
      <c r="D81" s="53">
        <f>IF('Town Data'!E77&gt;9,'Town Data'!D77,"*")</f>
        <v>826905.68</v>
      </c>
      <c r="E81" s="54" t="str">
        <f>IF('Town Data'!G77&gt;9,'Town Data'!F77,"*")</f>
        <v>*</v>
      </c>
      <c r="F81" s="53">
        <f>IF('Town Data'!I77&gt;9,'Town Data'!H77,"*")</f>
        <v>2094476.44</v>
      </c>
      <c r="G81" s="53">
        <f>IF('Town Data'!K77&gt;9,'Town Data'!J77,"*")</f>
        <v>770344.8</v>
      </c>
      <c r="H81" s="54" t="str">
        <f>IF('Town Data'!M77&gt;9,'Town Data'!L77,"*")</f>
        <v>*</v>
      </c>
      <c r="I81" s="22">
        <f t="shared" si="3"/>
        <v>0.011034776786508075</v>
      </c>
      <c r="J81" s="22">
        <f t="shared" si="4"/>
        <v>0.0734228101494292</v>
      </c>
      <c r="K81" s="22">
        <f t="shared" si="5"/>
      </c>
      <c r="L81" s="15"/>
    </row>
    <row r="82" spans="1:12" ht="15">
      <c r="A82" s="15"/>
      <c r="B82" s="15" t="str">
        <f>'Town Data'!A78</f>
        <v>SPRINGFIELD</v>
      </c>
      <c r="C82" s="48">
        <f>IF('Town Data'!C78&gt;9,'Town Data'!B78,"*")</f>
        <v>19562097.73</v>
      </c>
      <c r="D82" s="49">
        <f>IF('Town Data'!E78&gt;9,'Town Data'!D78,"*")</f>
        <v>4757819.49</v>
      </c>
      <c r="E82" s="50">
        <f>IF('Town Data'!G78&gt;9,'Town Data'!F78,"*")</f>
        <v>144454.3333325</v>
      </c>
      <c r="F82" s="51">
        <f>IF('Town Data'!I78&gt;9,'Town Data'!H78,"*")</f>
        <v>19303773.06</v>
      </c>
      <c r="G82" s="49">
        <f>IF('Town Data'!K78&gt;9,'Town Data'!J78,"*")</f>
        <v>4391953.16</v>
      </c>
      <c r="H82" s="50">
        <f>IF('Town Data'!M78&gt;9,'Town Data'!L78,"*")</f>
        <v>645342.8333324</v>
      </c>
      <c r="I82" s="9">
        <f t="shared" si="3"/>
        <v>0.013382081792874216</v>
      </c>
      <c r="J82" s="9">
        <f t="shared" si="4"/>
        <v>0.08330378687371977</v>
      </c>
      <c r="K82" s="9">
        <f t="shared" si="5"/>
        <v>-0.7761587703909696</v>
      </c>
      <c r="L82" s="15"/>
    </row>
    <row r="83" spans="1:12" ht="15">
      <c r="A83" s="15"/>
      <c r="B83" s="27" t="str">
        <f>'Town Data'!A79</f>
        <v>ST ALBANS</v>
      </c>
      <c r="C83" s="52">
        <f>IF('Town Data'!C79&gt;9,'Town Data'!B79,"*")</f>
        <v>50663230.92</v>
      </c>
      <c r="D83" s="53">
        <f>IF('Town Data'!E79&gt;9,'Town Data'!D79,"*")</f>
        <v>4175582.14</v>
      </c>
      <c r="E83" s="54">
        <f>IF('Town Data'!G79&gt;9,'Town Data'!F79,"*")</f>
        <v>143918.8333327</v>
      </c>
      <c r="F83" s="53">
        <f>IF('Town Data'!I79&gt;9,'Town Data'!H79,"*")</f>
        <v>53015576.85</v>
      </c>
      <c r="G83" s="53">
        <f>IF('Town Data'!K79&gt;9,'Town Data'!J79,"*")</f>
        <v>4255178.6</v>
      </c>
      <c r="H83" s="54">
        <f>IF('Town Data'!M79&gt;9,'Town Data'!L79,"*")</f>
        <v>96948.9999992</v>
      </c>
      <c r="I83" s="22">
        <f t="shared" si="3"/>
        <v>-0.044370844754846796</v>
      </c>
      <c r="J83" s="22">
        <f t="shared" si="4"/>
        <v>-0.01870578593340348</v>
      </c>
      <c r="K83" s="22">
        <f t="shared" si="5"/>
        <v>0.4844798124156781</v>
      </c>
      <c r="L83" s="15"/>
    </row>
    <row r="84" spans="1:12" ht="15">
      <c r="A84" s="15"/>
      <c r="B84" s="15" t="str">
        <f>'Town Data'!A80</f>
        <v>ST ALBANS TOWN</v>
      </c>
      <c r="C84" s="48">
        <f>IF('Town Data'!C80&gt;9,'Town Data'!B80,"*")</f>
        <v>20366110.34</v>
      </c>
      <c r="D84" s="51">
        <f>IF('Town Data'!E80&gt;9,'Town Data'!D80,"*")</f>
        <v>5742173.22</v>
      </c>
      <c r="E84" s="58">
        <f>IF('Town Data'!G80&gt;9,'Town Data'!F80,"*")</f>
        <v>92989.4999994</v>
      </c>
      <c r="F84" s="51">
        <f>IF('Town Data'!I80&gt;9,'Town Data'!H80,"*")</f>
        <v>20723172.15</v>
      </c>
      <c r="G84" s="49">
        <f>IF('Town Data'!K80&gt;9,'Town Data'!J80,"*")</f>
        <v>5481554.07</v>
      </c>
      <c r="H84" s="50">
        <f>IF('Town Data'!M80&gt;9,'Town Data'!L80,"*")</f>
        <v>75989.4999994</v>
      </c>
      <c r="I84" s="9">
        <f t="shared" si="3"/>
        <v>-0.01723007498154662</v>
      </c>
      <c r="J84" s="9">
        <f t="shared" si="4"/>
        <v>0.04754475586154337</v>
      </c>
      <c r="K84" s="9">
        <f t="shared" si="5"/>
        <v>0.22371511853787998</v>
      </c>
      <c r="L84" s="15"/>
    </row>
    <row r="85" spans="1:12" ht="15">
      <c r="A85" s="15"/>
      <c r="B85" s="27" t="str">
        <f>'Town Data'!A81</f>
        <v>ST JOHNSBURY</v>
      </c>
      <c r="C85" s="52">
        <f>IF('Town Data'!C81&gt;9,'Town Data'!B81,"*")</f>
        <v>17297068.61</v>
      </c>
      <c r="D85" s="53">
        <f>IF('Town Data'!E81&gt;9,'Town Data'!D81,"*")</f>
        <v>5817329.63</v>
      </c>
      <c r="E85" s="54">
        <f>IF('Town Data'!G81&gt;9,'Town Data'!F81,"*")</f>
        <v>242094.1666655</v>
      </c>
      <c r="F85" s="53">
        <f>IF('Town Data'!I81&gt;9,'Town Data'!H81,"*")</f>
        <v>19506684.85</v>
      </c>
      <c r="G85" s="53">
        <f>IF('Town Data'!K81&gt;9,'Town Data'!J81,"*")</f>
        <v>6248878.55</v>
      </c>
      <c r="H85" s="54">
        <f>IF('Town Data'!M81&gt;9,'Town Data'!L81,"*")</f>
        <v>137860.3333325</v>
      </c>
      <c r="I85" s="22">
        <f t="shared" si="3"/>
        <v>-0.11327482127235997</v>
      </c>
      <c r="J85" s="22">
        <f t="shared" si="4"/>
        <v>-0.06906021881318208</v>
      </c>
      <c r="K85" s="22">
        <f t="shared" si="5"/>
        <v>0.7560828471348784</v>
      </c>
      <c r="L85" s="15"/>
    </row>
    <row r="86" spans="1:12" ht="15">
      <c r="A86" s="15"/>
      <c r="B86" s="15" t="str">
        <f>'Town Data'!A82</f>
        <v>STOWE</v>
      </c>
      <c r="C86" s="48">
        <f>IF('Town Data'!C82&gt;9,'Town Data'!B82,"*")</f>
        <v>11956345.09</v>
      </c>
      <c r="D86" s="49">
        <f>IF('Town Data'!E82&gt;9,'Town Data'!D82,"*")</f>
        <v>6725877.3</v>
      </c>
      <c r="E86" s="50">
        <f>IF('Town Data'!G82&gt;9,'Town Data'!F82,"*")</f>
        <v>497644.3333327</v>
      </c>
      <c r="F86" s="51">
        <f>IF('Town Data'!I82&gt;9,'Town Data'!H82,"*")</f>
        <v>11639270.26</v>
      </c>
      <c r="G86" s="49">
        <f>IF('Town Data'!K82&gt;9,'Town Data'!J82,"*")</f>
        <v>5106953.73</v>
      </c>
      <c r="H86" s="50">
        <f>IF('Town Data'!M82&gt;9,'Town Data'!L82,"*")</f>
        <v>381677.1666662</v>
      </c>
      <c r="I86" s="9">
        <f t="shared" si="3"/>
        <v>0.027241813525859315</v>
      </c>
      <c r="J86" s="9">
        <f t="shared" si="4"/>
        <v>0.31700376694033594</v>
      </c>
      <c r="K86" s="9">
        <f t="shared" si="5"/>
        <v>0.30383574600342916</v>
      </c>
      <c r="L86" s="15"/>
    </row>
    <row r="87" spans="1:12" ht="15">
      <c r="A87" s="15"/>
      <c r="B87" s="27" t="str">
        <f>'Town Data'!A83</f>
        <v>SWANTON</v>
      </c>
      <c r="C87" s="52">
        <f>IF('Town Data'!C83&gt;9,'Town Data'!B83,"*")</f>
        <v>8695433.39</v>
      </c>
      <c r="D87" s="53">
        <f>IF('Town Data'!E83&gt;9,'Town Data'!D83,"*")</f>
        <v>2426133.57</v>
      </c>
      <c r="E87" s="54">
        <f>IF('Town Data'!G83&gt;9,'Town Data'!F83,"*")</f>
        <v>66707.4999996</v>
      </c>
      <c r="F87" s="53">
        <f>IF('Town Data'!I83&gt;9,'Town Data'!H83,"*")</f>
        <v>8278898.82</v>
      </c>
      <c r="G87" s="53">
        <f>IF('Town Data'!K83&gt;9,'Town Data'!J83,"*")</f>
        <v>2451475.76</v>
      </c>
      <c r="H87" s="54" t="str">
        <f>IF('Town Data'!M83&gt;9,'Town Data'!L83,"*")</f>
        <v>*</v>
      </c>
      <c r="I87" s="22">
        <f t="shared" si="3"/>
        <v>0.050312798725567744</v>
      </c>
      <c r="J87" s="22">
        <f t="shared" si="4"/>
        <v>-0.010337524202156478</v>
      </c>
      <c r="K87" s="22">
        <f t="shared" si="5"/>
      </c>
      <c r="L87" s="15"/>
    </row>
    <row r="88" spans="1:12" ht="15">
      <c r="A88" s="15"/>
      <c r="B88" s="15" t="str">
        <f>'Town Data'!A84</f>
        <v>THETFORD</v>
      </c>
      <c r="C88" s="48">
        <f>IF('Town Data'!C84&gt;9,'Town Data'!B84,"*")</f>
        <v>1217520.21</v>
      </c>
      <c r="D88" s="49">
        <f>IF('Town Data'!E84&gt;9,'Town Data'!D84,"*")</f>
        <v>472574.8</v>
      </c>
      <c r="E88" s="50" t="str">
        <f>IF('Town Data'!G84&gt;9,'Town Data'!F84,"*")</f>
        <v>*</v>
      </c>
      <c r="F88" s="51">
        <f>IF('Town Data'!I84&gt;9,'Town Data'!H84,"*")</f>
        <v>1432900.09</v>
      </c>
      <c r="G88" s="49">
        <f>IF('Town Data'!K84&gt;9,'Town Data'!J84,"*")</f>
        <v>507931.4</v>
      </c>
      <c r="H88" s="50" t="str">
        <f>IF('Town Data'!M84&gt;9,'Town Data'!L84,"*")</f>
        <v>*</v>
      </c>
      <c r="I88" s="9">
        <f t="shared" si="3"/>
        <v>-0.15031046581900914</v>
      </c>
      <c r="J88" s="9">
        <f t="shared" si="4"/>
        <v>-0.06960900625556922</v>
      </c>
      <c r="K88" s="9">
        <f t="shared" si="5"/>
      </c>
      <c r="L88" s="15"/>
    </row>
    <row r="89" spans="1:12" ht="15">
      <c r="A89" s="15"/>
      <c r="B89" s="27" t="str">
        <f>'Town Data'!A85</f>
        <v>TOWNSHEND</v>
      </c>
      <c r="C89" s="52">
        <f>IF('Town Data'!C85&gt;9,'Town Data'!B85,"*")</f>
        <v>896270.09</v>
      </c>
      <c r="D89" s="53" t="str">
        <f>IF('Town Data'!E85&gt;9,'Town Data'!D85,"*")</f>
        <v>*</v>
      </c>
      <c r="E89" s="54" t="str">
        <f>IF('Town Data'!G85&gt;9,'Town Data'!F85,"*")</f>
        <v>*</v>
      </c>
      <c r="F89" s="53">
        <f>IF('Town Data'!I85&gt;9,'Town Data'!H85,"*")</f>
        <v>897236.18</v>
      </c>
      <c r="G89" s="53">
        <f>IF('Town Data'!K85&gt;9,'Town Data'!J85,"*")</f>
        <v>296047.82</v>
      </c>
      <c r="H89" s="54" t="str">
        <f>IF('Town Data'!M85&gt;9,'Town Data'!L85,"*")</f>
        <v>*</v>
      </c>
      <c r="I89" s="22">
        <f t="shared" si="3"/>
        <v>-0.0010767399058741521</v>
      </c>
      <c r="J89" s="22">
        <f t="shared" si="4"/>
      </c>
      <c r="K89" s="22">
        <f t="shared" si="5"/>
      </c>
      <c r="L89" s="15"/>
    </row>
    <row r="90" spans="1:12" ht="15">
      <c r="A90" s="15"/>
      <c r="B90" s="15" t="str">
        <f>'Town Data'!A86</f>
        <v>VERGENNES</v>
      </c>
      <c r="C90" s="48">
        <f>IF('Town Data'!C86&gt;9,'Town Data'!B86,"*")</f>
        <v>14517164.33</v>
      </c>
      <c r="D90" s="49">
        <f>IF('Town Data'!E86&gt;9,'Town Data'!D86,"*")</f>
        <v>1657536.41</v>
      </c>
      <c r="E90" s="50" t="str">
        <f>IF('Town Data'!G86&gt;9,'Town Data'!F86,"*")</f>
        <v>*</v>
      </c>
      <c r="F90" s="51">
        <f>IF('Town Data'!I86&gt;9,'Town Data'!H86,"*")</f>
        <v>16248720.9</v>
      </c>
      <c r="G90" s="49">
        <f>IF('Town Data'!K86&gt;9,'Town Data'!J86,"*")</f>
        <v>1781861.49</v>
      </c>
      <c r="H90" s="50" t="str">
        <f>IF('Town Data'!M86&gt;9,'Town Data'!L86,"*")</f>
        <v>*</v>
      </c>
      <c r="I90" s="9">
        <f t="shared" si="3"/>
        <v>-0.10656571558195699</v>
      </c>
      <c r="J90" s="9">
        <f t="shared" si="4"/>
        <v>-0.0697725837264714</v>
      </c>
      <c r="K90" s="9">
        <f t="shared" si="5"/>
      </c>
      <c r="L90" s="15"/>
    </row>
    <row r="91" spans="1:12" ht="15">
      <c r="A91" s="15"/>
      <c r="B91" s="27" t="str">
        <f>'Town Data'!A87</f>
        <v>WAITSFIELD</v>
      </c>
      <c r="C91" s="52">
        <f>IF('Town Data'!C87&gt;9,'Town Data'!B87,"*")</f>
        <v>8423578.36</v>
      </c>
      <c r="D91" s="53">
        <f>IF('Town Data'!E87&gt;9,'Town Data'!D87,"*")</f>
        <v>3726889.41</v>
      </c>
      <c r="E91" s="54" t="str">
        <f>IF('Town Data'!G87&gt;9,'Town Data'!F87,"*")</f>
        <v>*</v>
      </c>
      <c r="F91" s="53">
        <f>IF('Town Data'!I87&gt;9,'Town Data'!H87,"*")</f>
        <v>9754370.03</v>
      </c>
      <c r="G91" s="53">
        <f>IF('Town Data'!K87&gt;9,'Town Data'!J87,"*")</f>
        <v>4118307.29</v>
      </c>
      <c r="H91" s="54" t="str">
        <f>IF('Town Data'!M87&gt;9,'Town Data'!L87,"*")</f>
        <v>*</v>
      </c>
      <c r="I91" s="22">
        <f t="shared" si="3"/>
        <v>-0.13643030415158447</v>
      </c>
      <c r="J91" s="22">
        <f t="shared" si="4"/>
        <v>-0.09504338856656806</v>
      </c>
      <c r="K91" s="22">
        <f t="shared" si="5"/>
      </c>
      <c r="L91" s="15"/>
    </row>
    <row r="92" spans="1:12" ht="15">
      <c r="A92" s="15"/>
      <c r="B92" s="15" t="str">
        <f>'Town Data'!A88</f>
        <v>WARREN</v>
      </c>
      <c r="C92" s="48">
        <f>IF('Town Data'!C88&gt;9,'Town Data'!B88,"*")</f>
        <v>912033.38</v>
      </c>
      <c r="D92" s="49">
        <f>IF('Town Data'!E88&gt;9,'Town Data'!D88,"*")</f>
        <v>508278.04</v>
      </c>
      <c r="E92" s="50" t="str">
        <f>IF('Town Data'!G88&gt;9,'Town Data'!F88,"*")</f>
        <v>*</v>
      </c>
      <c r="F92" s="51">
        <f>IF('Town Data'!I88&gt;9,'Town Data'!H88,"*")</f>
        <v>982792</v>
      </c>
      <c r="G92" s="49">
        <f>IF('Town Data'!K88&gt;9,'Town Data'!J88,"*")</f>
        <v>554474</v>
      </c>
      <c r="H92" s="50" t="str">
        <f>IF('Town Data'!M88&gt;9,'Town Data'!L88,"*")</f>
        <v>*</v>
      </c>
      <c r="I92" s="9">
        <f t="shared" si="3"/>
        <v>-0.07199755390764272</v>
      </c>
      <c r="J92" s="9">
        <f t="shared" si="4"/>
        <v>-0.08331492549695751</v>
      </c>
      <c r="K92" s="9">
        <f t="shared" si="5"/>
      </c>
      <c r="L92" s="15"/>
    </row>
    <row r="93" spans="1:12" ht="15">
      <c r="A93" s="15"/>
      <c r="B93" s="27" t="str">
        <f>'Town Data'!A89</f>
        <v>WATERBURY</v>
      </c>
      <c r="C93" s="52">
        <f>IF('Town Data'!C89&gt;9,'Town Data'!B89,"*")</f>
        <v>7999257.23</v>
      </c>
      <c r="D93" s="53">
        <f>IF('Town Data'!E89&gt;9,'Town Data'!D89,"*")</f>
        <v>3397435.58</v>
      </c>
      <c r="E93" s="54">
        <f>IF('Town Data'!G89&gt;9,'Town Data'!F89,"*")</f>
        <v>240976.9999996</v>
      </c>
      <c r="F93" s="53">
        <f>IF('Town Data'!I89&gt;9,'Town Data'!H89,"*")</f>
        <v>8766144.02</v>
      </c>
      <c r="G93" s="53">
        <f>IF('Town Data'!K89&gt;9,'Town Data'!J89,"*")</f>
        <v>3512294.22</v>
      </c>
      <c r="H93" s="54">
        <f>IF('Town Data'!M89&gt;9,'Town Data'!L89,"*")</f>
        <v>327825.6666663</v>
      </c>
      <c r="I93" s="22">
        <f t="shared" si="3"/>
        <v>-0.0874827961131306</v>
      </c>
      <c r="J93" s="22">
        <f t="shared" si="4"/>
        <v>-0.032701884524924604</v>
      </c>
      <c r="K93" s="22">
        <f t="shared" si="5"/>
        <v>-0.2649233281514376</v>
      </c>
      <c r="L93" s="15"/>
    </row>
    <row r="94" spans="1:12" ht="15">
      <c r="A94" s="15"/>
      <c r="B94" s="15" t="str">
        <f>'Town Data'!A90</f>
        <v>WATERFORD</v>
      </c>
      <c r="C94" s="48">
        <f>IF('Town Data'!C90&gt;9,'Town Data'!B90,"*")</f>
        <v>638175.26</v>
      </c>
      <c r="D94" s="49">
        <f>IF('Town Data'!E90&gt;9,'Town Data'!D90,"*")</f>
        <v>167144.43</v>
      </c>
      <c r="E94" s="50" t="str">
        <f>IF('Town Data'!G90&gt;9,'Town Data'!F90,"*")</f>
        <v>*</v>
      </c>
      <c r="F94" s="51">
        <f>IF('Town Data'!I90&gt;9,'Town Data'!H90,"*")</f>
        <v>641410.78</v>
      </c>
      <c r="G94" s="49" t="str">
        <f>IF('Town Data'!K90&gt;9,'Town Data'!J90,"*")</f>
        <v>*</v>
      </c>
      <c r="H94" s="50" t="str">
        <f>IF('Town Data'!M90&gt;9,'Town Data'!L90,"*")</f>
        <v>*</v>
      </c>
      <c r="I94" s="9">
        <f t="shared" si="3"/>
        <v>-0.0050443804514791885</v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WEATHERSFIELD</v>
      </c>
      <c r="C95" s="52">
        <f>IF('Town Data'!C91&gt;9,'Town Data'!B91,"*")</f>
        <v>1324287.37</v>
      </c>
      <c r="D95" s="53">
        <f>IF('Town Data'!E91&gt;9,'Town Data'!D91,"*")</f>
        <v>323549.91</v>
      </c>
      <c r="E95" s="54" t="str">
        <f>IF('Town Data'!G91&gt;9,'Town Data'!F91,"*")</f>
        <v>*</v>
      </c>
      <c r="F95" s="53">
        <f>IF('Town Data'!I91&gt;9,'Town Data'!H91,"*")</f>
        <v>1386888.71</v>
      </c>
      <c r="G95" s="53">
        <f>IF('Town Data'!K91&gt;9,'Town Data'!J91,"*")</f>
        <v>370478.73</v>
      </c>
      <c r="H95" s="54" t="str">
        <f>IF('Town Data'!M91&gt;9,'Town Data'!L91,"*")</f>
        <v>*</v>
      </c>
      <c r="I95" s="22">
        <f t="shared" si="3"/>
        <v>-0.04513796928954729</v>
      </c>
      <c r="J95" s="22">
        <f t="shared" si="4"/>
        <v>-0.12667075381088683</v>
      </c>
      <c r="K95" s="22">
        <f t="shared" si="5"/>
      </c>
      <c r="L95" s="15"/>
    </row>
    <row r="96" spans="1:12" ht="15">
      <c r="A96" s="15"/>
      <c r="B96" s="15" t="str">
        <f>'Town Data'!A92</f>
        <v>WEST RUTLAND</v>
      </c>
      <c r="C96" s="48">
        <f>IF('Town Data'!C92&gt;9,'Town Data'!B92,"*")</f>
        <v>3294850.09</v>
      </c>
      <c r="D96" s="49">
        <f>IF('Town Data'!E92&gt;9,'Town Data'!D92,"*")</f>
        <v>816791.6</v>
      </c>
      <c r="E96" s="50" t="str">
        <f>IF('Town Data'!G92&gt;9,'Town Data'!F92,"*")</f>
        <v>*</v>
      </c>
      <c r="F96" s="51">
        <f>IF('Town Data'!I92&gt;9,'Town Data'!H92,"*")</f>
        <v>3343920</v>
      </c>
      <c r="G96" s="49">
        <f>IF('Town Data'!K92&gt;9,'Town Data'!J92,"*")</f>
        <v>798152.66</v>
      </c>
      <c r="H96" s="50" t="str">
        <f>IF('Town Data'!M92&gt;9,'Town Data'!L92,"*")</f>
        <v>*</v>
      </c>
      <c r="I96" s="9">
        <f t="shared" si="3"/>
        <v>-0.014674367209741905</v>
      </c>
      <c r="J96" s="9">
        <f t="shared" si="4"/>
        <v>0.023352600240660656</v>
      </c>
      <c r="K96" s="9">
        <f t="shared" si="5"/>
      </c>
      <c r="L96" s="15"/>
    </row>
    <row r="97" spans="1:12" ht="15">
      <c r="A97" s="15"/>
      <c r="B97" s="27" t="str">
        <f>'Town Data'!A93</f>
        <v>WESTMINSTER</v>
      </c>
      <c r="C97" s="52">
        <f>IF('Town Data'!C93&gt;9,'Town Data'!B93,"*")</f>
        <v>1656227.38</v>
      </c>
      <c r="D97" s="53">
        <f>IF('Town Data'!E93&gt;9,'Town Data'!D93,"*")</f>
        <v>449678.3</v>
      </c>
      <c r="E97" s="54" t="str">
        <f>IF('Town Data'!G93&gt;9,'Town Data'!F93,"*")</f>
        <v>*</v>
      </c>
      <c r="F97" s="53">
        <f>IF('Town Data'!I93&gt;9,'Town Data'!H93,"*")</f>
        <v>2004210.28</v>
      </c>
      <c r="G97" s="53">
        <f>IF('Town Data'!K93&gt;9,'Town Data'!J93,"*")</f>
        <v>407171.05</v>
      </c>
      <c r="H97" s="54" t="str">
        <f>IF('Town Data'!M93&gt;9,'Town Data'!L93,"*")</f>
        <v>*</v>
      </c>
      <c r="I97" s="22">
        <f t="shared" si="3"/>
        <v>-0.17362594308218005</v>
      </c>
      <c r="J97" s="22">
        <f t="shared" si="4"/>
        <v>0.10439654292710644</v>
      </c>
      <c r="K97" s="22">
        <f t="shared" si="5"/>
      </c>
      <c r="L97" s="15"/>
    </row>
    <row r="98" spans="1:12" ht="15">
      <c r="A98" s="15"/>
      <c r="B98" s="15" t="str">
        <f>'Town Data'!A94</f>
        <v>WILLIAMSTOWN</v>
      </c>
      <c r="C98" s="48">
        <f>IF('Town Data'!C94&gt;9,'Town Data'!B94,"*")</f>
        <v>1215518.06</v>
      </c>
      <c r="D98" s="49">
        <f>IF('Town Data'!E94&gt;9,'Town Data'!D94,"*")</f>
        <v>399036.82</v>
      </c>
      <c r="E98" s="50" t="str">
        <f>IF('Town Data'!G94&gt;9,'Town Data'!F94,"*")</f>
        <v>*</v>
      </c>
      <c r="F98" s="51">
        <f>IF('Town Data'!I94&gt;9,'Town Data'!H94,"*")</f>
        <v>1240945.68</v>
      </c>
      <c r="G98" s="49">
        <f>IF('Town Data'!K94&gt;9,'Town Data'!J94,"*")</f>
        <v>418971.21</v>
      </c>
      <c r="H98" s="50" t="str">
        <f>IF('Town Data'!M94&gt;9,'Town Data'!L94,"*")</f>
        <v>*</v>
      </c>
      <c r="I98" s="9">
        <f t="shared" si="3"/>
        <v>-0.020490518166758016</v>
      </c>
      <c r="J98" s="9">
        <f t="shared" si="4"/>
        <v>-0.04757937902224836</v>
      </c>
      <c r="K98" s="9">
        <f t="shared" si="5"/>
      </c>
      <c r="L98" s="15"/>
    </row>
    <row r="99" spans="1:12" ht="15">
      <c r="A99" s="15"/>
      <c r="B99" s="27" t="str">
        <f>'Town Data'!A95</f>
        <v>WILLISTON</v>
      </c>
      <c r="C99" s="52">
        <f>IF('Town Data'!C95&gt;9,'Town Data'!B95,"*")</f>
        <v>75277391.95</v>
      </c>
      <c r="D99" s="53">
        <f>IF('Town Data'!E95&gt;9,'Town Data'!D95,"*")</f>
        <v>33165190.4</v>
      </c>
      <c r="E99" s="54">
        <f>IF('Town Data'!G95&gt;9,'Town Data'!F95,"*")</f>
        <v>1677388.9999978</v>
      </c>
      <c r="F99" s="53">
        <f>IF('Town Data'!I95&gt;9,'Town Data'!H95,"*")</f>
        <v>71546017.27</v>
      </c>
      <c r="G99" s="53">
        <f>IF('Town Data'!K95&gt;9,'Town Data'!J95,"*")</f>
        <v>34006193.93</v>
      </c>
      <c r="H99" s="54">
        <f>IF('Town Data'!M95&gt;9,'Town Data'!L95,"*")</f>
        <v>1488444.3333306</v>
      </c>
      <c r="I99" s="22">
        <f t="shared" si="3"/>
        <v>0.052153492568545984</v>
      </c>
      <c r="J99" s="22">
        <f t="shared" si="4"/>
        <v>-0.024730892605363708</v>
      </c>
      <c r="K99" s="22">
        <f t="shared" si="5"/>
        <v>0.12694103664892198</v>
      </c>
      <c r="L99" s="15"/>
    </row>
    <row r="100" spans="1:12" ht="15">
      <c r="A100" s="15"/>
      <c r="B100" s="27" t="str">
        <f>'Town Data'!A96</f>
        <v>WILMINGTON</v>
      </c>
      <c r="C100" s="52">
        <f>IF('Town Data'!C96&gt;9,'Town Data'!B96,"*")</f>
        <v>3603193.83</v>
      </c>
      <c r="D100" s="53">
        <f>IF('Town Data'!E96&gt;9,'Town Data'!D96,"*")</f>
        <v>1174319.95</v>
      </c>
      <c r="E100" s="54" t="str">
        <f>IF('Town Data'!G96&gt;9,'Town Data'!F96,"*")</f>
        <v>*</v>
      </c>
      <c r="F100" s="53">
        <f>IF('Town Data'!I96&gt;9,'Town Data'!H96,"*")</f>
        <v>4274254.82</v>
      </c>
      <c r="G100" s="53">
        <f>IF('Town Data'!K96&gt;9,'Town Data'!J96,"*")</f>
        <v>1488071.5</v>
      </c>
      <c r="H100" s="54" t="str">
        <f>IF('Town Data'!M96&gt;9,'Town Data'!L96,"*")</f>
        <v>*</v>
      </c>
      <c r="I100" s="22">
        <f t="shared" si="3"/>
        <v>-0.15700069796025876</v>
      </c>
      <c r="J100" s="22">
        <f t="shared" si="4"/>
        <v>-0.21084440498994844</v>
      </c>
      <c r="K100" s="22">
        <f t="shared" si="5"/>
      </c>
      <c r="L100" s="15"/>
    </row>
    <row r="101" spans="1:12" ht="15">
      <c r="A101" s="15"/>
      <c r="B101" s="27" t="str">
        <f>'Town Data'!A97</f>
        <v>WINDSOR</v>
      </c>
      <c r="C101" s="52">
        <f>IF('Town Data'!C97&gt;9,'Town Data'!B97,"*")</f>
        <v>2356900.9</v>
      </c>
      <c r="D101" s="53">
        <f>IF('Town Data'!E97&gt;9,'Town Data'!D97,"*")</f>
        <v>902122.18</v>
      </c>
      <c r="E101" s="54">
        <f>IF('Town Data'!G97&gt;9,'Town Data'!F97,"*")</f>
        <v>31486.9999998</v>
      </c>
      <c r="F101" s="53">
        <f>IF('Town Data'!I97&gt;9,'Town Data'!H97,"*")</f>
        <v>2491239.19</v>
      </c>
      <c r="G101" s="53">
        <f>IF('Town Data'!K97&gt;9,'Town Data'!J97,"*")</f>
        <v>855506.23</v>
      </c>
      <c r="H101" s="54">
        <f>IF('Town Data'!M97&gt;9,'Town Data'!L97,"*")</f>
        <v>26958.6666664</v>
      </c>
      <c r="I101" s="22">
        <f aca="true" t="shared" si="6" ref="I101:I164">_xlfn.IFERROR((C101-F101)/F101,"")</f>
        <v>-0.05392428416317585</v>
      </c>
      <c r="J101" s="22">
        <f aca="true" t="shared" si="7" ref="J101:J164">_xlfn.IFERROR((D101-G101)/G101,"")</f>
        <v>0.05448931681070291</v>
      </c>
      <c r="K101" s="22">
        <f aca="true" t="shared" si="8" ref="K101:K164">_xlfn.IFERROR((E101-H101)/H101,"")</f>
        <v>0.16797319353497173</v>
      </c>
      <c r="L101" s="15"/>
    </row>
    <row r="102" spans="2:12" ht="15">
      <c r="B102" s="27" t="str">
        <f>'Town Data'!A98</f>
        <v>WINHALL</v>
      </c>
      <c r="C102" s="52">
        <f>IF('Town Data'!C98&gt;9,'Town Data'!B98,"*")</f>
        <v>752277.71</v>
      </c>
      <c r="D102" s="53">
        <f>IF('Town Data'!E98&gt;9,'Town Data'!D98,"*")</f>
        <v>459016.07</v>
      </c>
      <c r="E102" s="54" t="str">
        <f>IF('Town Data'!G98&gt;9,'Town Data'!F98,"*")</f>
        <v>*</v>
      </c>
      <c r="F102" s="53" t="str">
        <f>IF('Town Data'!I98&gt;9,'Town Data'!H98,"*")</f>
        <v>*</v>
      </c>
      <c r="G102" s="53" t="str">
        <f>IF('Town Data'!K98&gt;9,'Town Data'!J98,"*")</f>
        <v>*</v>
      </c>
      <c r="H102" s="54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 t="str">
        <f>'Town Data'!A99</f>
        <v>WINOOSKI</v>
      </c>
      <c r="C103" s="52">
        <f>IF('Town Data'!C99&gt;9,'Town Data'!B99,"*")</f>
        <v>12983421.43</v>
      </c>
      <c r="D103" s="53">
        <f>IF('Town Data'!E99&gt;9,'Town Data'!D99,"*")</f>
        <v>1526143.53</v>
      </c>
      <c r="E103" s="54">
        <f>IF('Town Data'!G99&gt;9,'Town Data'!F99,"*")</f>
        <v>210164.4999996</v>
      </c>
      <c r="F103" s="53">
        <f>IF('Town Data'!I99&gt;9,'Town Data'!H99,"*")</f>
        <v>12341458.17</v>
      </c>
      <c r="G103" s="53">
        <f>IF('Town Data'!K99&gt;9,'Town Data'!J99,"*")</f>
        <v>1938750.86</v>
      </c>
      <c r="H103" s="54">
        <f>IF('Town Data'!M99&gt;9,'Town Data'!L99,"*")</f>
        <v>600533.3333329</v>
      </c>
      <c r="I103" s="22">
        <f t="shared" si="6"/>
        <v>0.052016807994415444</v>
      </c>
      <c r="J103" s="22">
        <f t="shared" si="7"/>
        <v>-0.2128212234551891</v>
      </c>
      <c r="K103" s="22">
        <f t="shared" si="8"/>
        <v>-0.6500369116345166</v>
      </c>
      <c r="L103" s="15"/>
    </row>
    <row r="104" spans="2:12" ht="15">
      <c r="B104" s="27" t="str">
        <f>'Town Data'!A100</f>
        <v>WOLCOTT</v>
      </c>
      <c r="C104" s="52">
        <f>IF('Town Data'!C100&gt;9,'Town Data'!B100,"*")</f>
        <v>589824.89</v>
      </c>
      <c r="D104" s="53" t="str">
        <f>IF('Town Data'!E100&gt;9,'Town Data'!D100,"*")</f>
        <v>*</v>
      </c>
      <c r="E104" s="54" t="str">
        <f>IF('Town Data'!G100&gt;9,'Town Data'!F100,"*")</f>
        <v>*</v>
      </c>
      <c r="F104" s="53">
        <f>IF('Town Data'!I100&gt;9,'Town Data'!H100,"*")</f>
        <v>393829.07</v>
      </c>
      <c r="G104" s="53" t="str">
        <f>IF('Town Data'!K100&gt;9,'Town Data'!J100,"*")</f>
        <v>*</v>
      </c>
      <c r="H104" s="54" t="str">
        <f>IF('Town Data'!M100&gt;9,'Town Data'!L100,"*")</f>
        <v>*</v>
      </c>
      <c r="I104" s="22">
        <f t="shared" si="6"/>
        <v>0.4976672240065976</v>
      </c>
      <c r="J104" s="22">
        <f t="shared" si="7"/>
      </c>
      <c r="K104" s="22">
        <f t="shared" si="8"/>
      </c>
      <c r="L104" s="15"/>
    </row>
    <row r="105" spans="2:12" ht="15">
      <c r="B105" s="27" t="str">
        <f>'Town Data'!A101</f>
        <v>WOODSTOCK</v>
      </c>
      <c r="C105" s="52">
        <f>IF('Town Data'!C101&gt;9,'Town Data'!B101,"*")</f>
        <v>4929976.03</v>
      </c>
      <c r="D105" s="53">
        <f>IF('Town Data'!E101&gt;9,'Town Data'!D101,"*")</f>
        <v>1664879.57</v>
      </c>
      <c r="E105" s="54">
        <f>IF('Town Data'!G101&gt;9,'Town Data'!F101,"*")</f>
        <v>103690.833333</v>
      </c>
      <c r="F105" s="53">
        <f>IF('Town Data'!I101&gt;9,'Town Data'!H101,"*")</f>
        <v>5571009.82</v>
      </c>
      <c r="G105" s="53">
        <f>IF('Town Data'!K101&gt;9,'Town Data'!J101,"*")</f>
        <v>1651664.98</v>
      </c>
      <c r="H105" s="54">
        <f>IF('Town Data'!M101&gt;9,'Town Data'!L101,"*")</f>
        <v>106499.9999997</v>
      </c>
      <c r="I105" s="22">
        <f t="shared" si="6"/>
        <v>-0.11506599534229506</v>
      </c>
      <c r="J105" s="22">
        <f t="shared" si="7"/>
        <v>0.008000769017939755</v>
      </c>
      <c r="K105" s="22">
        <f t="shared" si="8"/>
        <v>-0.02637715180007426</v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01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52</v>
      </c>
      <c r="B2" s="44">
        <v>1368134.55</v>
      </c>
      <c r="C2" s="41">
        <v>15</v>
      </c>
      <c r="D2" s="44">
        <v>500415.14</v>
      </c>
      <c r="E2" s="41">
        <v>15</v>
      </c>
      <c r="F2" s="41">
        <v>0</v>
      </c>
      <c r="G2" s="41">
        <v>0</v>
      </c>
      <c r="H2" s="44">
        <v>1585591.4</v>
      </c>
      <c r="I2" s="41">
        <v>16</v>
      </c>
      <c r="J2" s="44">
        <v>529551.4</v>
      </c>
      <c r="K2" s="41">
        <v>16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53</v>
      </c>
      <c r="B3" s="44">
        <v>12644877.09</v>
      </c>
      <c r="C3" s="41">
        <v>17</v>
      </c>
      <c r="D3" s="44">
        <v>473625.97</v>
      </c>
      <c r="E3" s="41">
        <v>16</v>
      </c>
      <c r="F3" s="41">
        <v>0</v>
      </c>
      <c r="G3" s="41">
        <v>0</v>
      </c>
      <c r="H3" s="44">
        <v>9229321.51</v>
      </c>
      <c r="I3" s="41">
        <v>19</v>
      </c>
      <c r="J3" s="44">
        <v>501645</v>
      </c>
      <c r="K3" s="41">
        <v>17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54</v>
      </c>
      <c r="B4" s="44">
        <v>39872413.71</v>
      </c>
      <c r="C4" s="41">
        <v>158</v>
      </c>
      <c r="D4" s="44">
        <v>9469374.46</v>
      </c>
      <c r="E4" s="41">
        <v>150</v>
      </c>
      <c r="F4" s="44">
        <v>296632.4999986</v>
      </c>
      <c r="G4" s="41">
        <v>41</v>
      </c>
      <c r="H4" s="44">
        <v>53114542.43</v>
      </c>
      <c r="I4" s="41">
        <v>153</v>
      </c>
      <c r="J4" s="44">
        <v>10085059.78</v>
      </c>
      <c r="K4" s="41">
        <v>147</v>
      </c>
      <c r="L4" s="44">
        <v>216579.8333318</v>
      </c>
      <c r="M4" s="41">
        <v>40</v>
      </c>
      <c r="N4" s="37"/>
      <c r="O4" s="37"/>
      <c r="P4" s="37"/>
      <c r="Q4" s="37"/>
    </row>
    <row r="5" spans="1:17" ht="15">
      <c r="A5" s="40" t="s">
        <v>55</v>
      </c>
      <c r="B5" s="44">
        <v>6571047.81</v>
      </c>
      <c r="C5" s="41">
        <v>30</v>
      </c>
      <c r="D5" s="44">
        <v>991678.46</v>
      </c>
      <c r="E5" s="41">
        <v>29</v>
      </c>
      <c r="F5" s="41">
        <v>0</v>
      </c>
      <c r="G5" s="41">
        <v>0</v>
      </c>
      <c r="H5" s="44">
        <v>8642829.23</v>
      </c>
      <c r="I5" s="41">
        <v>29</v>
      </c>
      <c r="J5" s="44">
        <v>1195481.14</v>
      </c>
      <c r="K5" s="41">
        <v>28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56</v>
      </c>
      <c r="B6" s="44">
        <v>13003104.12</v>
      </c>
      <c r="C6" s="41">
        <v>37</v>
      </c>
      <c r="D6" s="44">
        <v>1479612.08</v>
      </c>
      <c r="E6" s="41">
        <v>34</v>
      </c>
      <c r="F6" s="44">
        <v>60855.9999997</v>
      </c>
      <c r="G6" s="41">
        <v>13</v>
      </c>
      <c r="H6" s="44">
        <v>16354118.61</v>
      </c>
      <c r="I6" s="41">
        <v>35</v>
      </c>
      <c r="J6" s="44">
        <v>1454068.9</v>
      </c>
      <c r="K6" s="41">
        <v>33</v>
      </c>
      <c r="L6" s="44">
        <v>59516.6666661</v>
      </c>
      <c r="M6" s="41">
        <v>14</v>
      </c>
      <c r="N6" s="37"/>
      <c r="O6" s="37"/>
      <c r="P6" s="37"/>
      <c r="Q6" s="37"/>
    </row>
    <row r="7" spans="1:17" ht="15">
      <c r="A7" s="40" t="s">
        <v>57</v>
      </c>
      <c r="B7" s="44">
        <v>31908020.71</v>
      </c>
      <c r="C7" s="41">
        <v>170</v>
      </c>
      <c r="D7" s="44">
        <v>10646689.12</v>
      </c>
      <c r="E7" s="41">
        <v>163</v>
      </c>
      <c r="F7" s="44">
        <v>585278.9999986</v>
      </c>
      <c r="G7" s="41">
        <v>46</v>
      </c>
      <c r="H7" s="44">
        <v>31395670.6</v>
      </c>
      <c r="I7" s="41">
        <v>171</v>
      </c>
      <c r="J7" s="44">
        <v>11490800.32</v>
      </c>
      <c r="K7" s="41">
        <v>165</v>
      </c>
      <c r="L7" s="44">
        <v>253899.9999982</v>
      </c>
      <c r="M7" s="41">
        <v>42</v>
      </c>
      <c r="N7" s="37"/>
      <c r="O7" s="37"/>
      <c r="P7" s="37"/>
      <c r="Q7" s="37"/>
    </row>
    <row r="8" spans="1:17" ht="15">
      <c r="A8" s="40" t="s">
        <v>58</v>
      </c>
      <c r="B8" s="44">
        <v>15659588.85</v>
      </c>
      <c r="C8" s="41">
        <v>50</v>
      </c>
      <c r="D8" s="44">
        <v>5421224.23</v>
      </c>
      <c r="E8" s="41">
        <v>48</v>
      </c>
      <c r="F8" s="44">
        <v>96022.4999992</v>
      </c>
      <c r="G8" s="41">
        <v>24</v>
      </c>
      <c r="H8" s="44">
        <v>16271264.12</v>
      </c>
      <c r="I8" s="41">
        <v>46</v>
      </c>
      <c r="J8" s="44">
        <v>5576477.68</v>
      </c>
      <c r="K8" s="41">
        <v>44</v>
      </c>
      <c r="L8" s="44">
        <v>131780.1666657</v>
      </c>
      <c r="M8" s="41">
        <v>23</v>
      </c>
      <c r="N8" s="37"/>
      <c r="O8" s="37"/>
      <c r="P8" s="37"/>
      <c r="Q8" s="37"/>
    </row>
    <row r="9" spans="1:17" ht="15">
      <c r="A9" s="40" t="s">
        <v>59</v>
      </c>
      <c r="B9" s="44">
        <v>1349795.06</v>
      </c>
      <c r="C9" s="41">
        <v>22</v>
      </c>
      <c r="D9" s="44">
        <v>443546.49</v>
      </c>
      <c r="E9" s="41">
        <v>22</v>
      </c>
      <c r="F9" s="41">
        <v>0</v>
      </c>
      <c r="G9" s="41">
        <v>0</v>
      </c>
      <c r="H9" s="44">
        <v>1466119</v>
      </c>
      <c r="I9" s="41">
        <v>22</v>
      </c>
      <c r="J9" s="44">
        <v>448138</v>
      </c>
      <c r="K9" s="41">
        <v>21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60</v>
      </c>
      <c r="B10" s="44">
        <v>7445082.17</v>
      </c>
      <c r="C10" s="41">
        <v>31</v>
      </c>
      <c r="D10" s="44">
        <v>1917002.63</v>
      </c>
      <c r="E10" s="41">
        <v>29</v>
      </c>
      <c r="F10" s="44">
        <v>79967.8333329</v>
      </c>
      <c r="G10" s="41">
        <v>14</v>
      </c>
      <c r="H10" s="44">
        <v>8425853.96</v>
      </c>
      <c r="I10" s="41">
        <v>33</v>
      </c>
      <c r="J10" s="44">
        <v>2077223.54</v>
      </c>
      <c r="K10" s="41">
        <v>31</v>
      </c>
      <c r="L10" s="44">
        <v>58116.6666664</v>
      </c>
      <c r="M10" s="41">
        <v>14</v>
      </c>
      <c r="N10" s="37"/>
      <c r="O10" s="37"/>
      <c r="P10" s="37"/>
      <c r="Q10" s="37"/>
    </row>
    <row r="11" spans="1:17" ht="15">
      <c r="A11" s="40" t="s">
        <v>61</v>
      </c>
      <c r="B11" s="44">
        <v>6968830.63</v>
      </c>
      <c r="C11" s="41">
        <v>42</v>
      </c>
      <c r="D11" s="44">
        <v>1290489.83</v>
      </c>
      <c r="E11" s="41">
        <v>40</v>
      </c>
      <c r="F11" s="41">
        <v>0</v>
      </c>
      <c r="G11" s="41">
        <v>0</v>
      </c>
      <c r="H11" s="44">
        <v>7241281.4</v>
      </c>
      <c r="I11" s="41">
        <v>39</v>
      </c>
      <c r="J11" s="44">
        <v>1230315.48</v>
      </c>
      <c r="K11" s="41">
        <v>37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62</v>
      </c>
      <c r="B12" s="44">
        <v>40555506.26</v>
      </c>
      <c r="C12" s="41">
        <v>187</v>
      </c>
      <c r="D12" s="44">
        <v>7658013.69</v>
      </c>
      <c r="E12" s="41">
        <v>176</v>
      </c>
      <c r="F12" s="44">
        <v>451547.8333312</v>
      </c>
      <c r="G12" s="41">
        <v>57</v>
      </c>
      <c r="H12" s="44">
        <v>50378263.62</v>
      </c>
      <c r="I12" s="41">
        <v>185</v>
      </c>
      <c r="J12" s="44">
        <v>8535989.73</v>
      </c>
      <c r="K12" s="41">
        <v>172</v>
      </c>
      <c r="L12" s="44">
        <v>702121.1666648</v>
      </c>
      <c r="M12" s="41">
        <v>52</v>
      </c>
      <c r="N12" s="37"/>
      <c r="O12" s="37"/>
      <c r="P12" s="37"/>
      <c r="Q12" s="37"/>
    </row>
    <row r="13" spans="1:17" ht="15">
      <c r="A13" s="40" t="s">
        <v>63</v>
      </c>
      <c r="B13" s="44">
        <v>1641781.66</v>
      </c>
      <c r="C13" s="41">
        <v>12</v>
      </c>
      <c r="D13" s="44">
        <v>300948.57</v>
      </c>
      <c r="E13" s="41">
        <v>12</v>
      </c>
      <c r="F13" s="41">
        <v>0</v>
      </c>
      <c r="G13" s="41">
        <v>0</v>
      </c>
      <c r="H13" s="41">
        <v>522744.5</v>
      </c>
      <c r="I13" s="41">
        <v>10</v>
      </c>
      <c r="J13" s="41">
        <v>272425.5</v>
      </c>
      <c r="K13" s="41">
        <v>10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64</v>
      </c>
      <c r="B14" s="44">
        <v>805848.04</v>
      </c>
      <c r="C14" s="41">
        <v>13</v>
      </c>
      <c r="D14" s="44">
        <v>360692.25</v>
      </c>
      <c r="E14" s="41">
        <v>13</v>
      </c>
      <c r="F14" s="41">
        <v>0</v>
      </c>
      <c r="G14" s="41">
        <v>0</v>
      </c>
      <c r="H14" s="44">
        <v>929843.87</v>
      </c>
      <c r="I14" s="41">
        <v>14</v>
      </c>
      <c r="J14" s="44">
        <v>419996.46</v>
      </c>
      <c r="K14" s="41">
        <v>13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65</v>
      </c>
      <c r="B15" s="44">
        <v>3580977.49</v>
      </c>
      <c r="C15" s="41">
        <v>29</v>
      </c>
      <c r="D15" s="44">
        <v>1307611.86</v>
      </c>
      <c r="E15" s="41">
        <v>29</v>
      </c>
      <c r="F15" s="41">
        <v>0</v>
      </c>
      <c r="G15" s="41">
        <v>0</v>
      </c>
      <c r="H15" s="44">
        <v>4120147</v>
      </c>
      <c r="I15" s="41">
        <v>27</v>
      </c>
      <c r="J15" s="44">
        <v>1297882</v>
      </c>
      <c r="K15" s="41">
        <v>27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66</v>
      </c>
      <c r="B16" s="44">
        <v>1050902.1</v>
      </c>
      <c r="C16" s="41">
        <v>14</v>
      </c>
      <c r="D16" s="44">
        <v>675820.81</v>
      </c>
      <c r="E16" s="41">
        <v>14</v>
      </c>
      <c r="F16" s="41">
        <v>0</v>
      </c>
      <c r="G16" s="41">
        <v>0</v>
      </c>
      <c r="H16" s="44">
        <v>811811.57</v>
      </c>
      <c r="I16" s="41">
        <v>12</v>
      </c>
      <c r="J16" s="44">
        <v>368035.57</v>
      </c>
      <c r="K16" s="41">
        <v>12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67</v>
      </c>
      <c r="B17" s="44">
        <v>83874332.99</v>
      </c>
      <c r="C17" s="41">
        <v>310</v>
      </c>
      <c r="D17" s="44">
        <v>19652225.29</v>
      </c>
      <c r="E17" s="41">
        <v>299</v>
      </c>
      <c r="F17" s="44">
        <v>592616.9999975</v>
      </c>
      <c r="G17" s="41">
        <v>86</v>
      </c>
      <c r="H17" s="44">
        <v>87027847.08</v>
      </c>
      <c r="I17" s="41">
        <v>302</v>
      </c>
      <c r="J17" s="44">
        <v>21246938.01</v>
      </c>
      <c r="K17" s="41">
        <v>291</v>
      </c>
      <c r="L17" s="44">
        <v>586720.3333301</v>
      </c>
      <c r="M17" s="41">
        <v>86</v>
      </c>
      <c r="N17" s="37"/>
      <c r="O17" s="37"/>
      <c r="P17" s="37"/>
      <c r="Q17" s="37"/>
    </row>
    <row r="18" spans="1:17" ht="15">
      <c r="A18" s="40" t="s">
        <v>68</v>
      </c>
      <c r="B18" s="44">
        <v>4447081.93</v>
      </c>
      <c r="C18" s="41">
        <v>33</v>
      </c>
      <c r="D18" s="44">
        <v>1832642.9</v>
      </c>
      <c r="E18" s="41">
        <v>31</v>
      </c>
      <c r="F18" s="41">
        <v>0</v>
      </c>
      <c r="G18" s="41">
        <v>0</v>
      </c>
      <c r="H18" s="44">
        <v>5392243.97</v>
      </c>
      <c r="I18" s="41">
        <v>31</v>
      </c>
      <c r="J18" s="44">
        <v>1603356.3</v>
      </c>
      <c r="K18" s="41">
        <v>30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69</v>
      </c>
      <c r="B19" s="44">
        <v>6356189.41</v>
      </c>
      <c r="C19" s="41">
        <v>37</v>
      </c>
      <c r="D19" s="44">
        <v>1166759.87</v>
      </c>
      <c r="E19" s="41">
        <v>34</v>
      </c>
      <c r="F19" s="41">
        <v>0</v>
      </c>
      <c r="G19" s="41">
        <v>0</v>
      </c>
      <c r="H19" s="44">
        <v>6820767.33</v>
      </c>
      <c r="I19" s="41">
        <v>37</v>
      </c>
      <c r="J19" s="44">
        <v>1160486.33</v>
      </c>
      <c r="K19" s="41">
        <v>35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70</v>
      </c>
      <c r="B20" s="44">
        <v>893956.86</v>
      </c>
      <c r="C20" s="41">
        <v>18</v>
      </c>
      <c r="D20" s="44">
        <v>444528.97</v>
      </c>
      <c r="E20" s="41">
        <v>15</v>
      </c>
      <c r="F20" s="41">
        <v>0</v>
      </c>
      <c r="G20" s="41">
        <v>0</v>
      </c>
      <c r="H20" s="44">
        <v>851597.95</v>
      </c>
      <c r="I20" s="41">
        <v>17</v>
      </c>
      <c r="J20" s="44">
        <v>424157.95</v>
      </c>
      <c r="K20" s="41">
        <v>14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71</v>
      </c>
      <c r="B21" s="44">
        <v>361668.94</v>
      </c>
      <c r="C21" s="41">
        <v>11</v>
      </c>
      <c r="D21" s="44">
        <v>106617.67</v>
      </c>
      <c r="E21" s="41">
        <v>10</v>
      </c>
      <c r="F21" s="41">
        <v>0</v>
      </c>
      <c r="G21" s="41">
        <v>0</v>
      </c>
      <c r="H21" s="44">
        <v>362463</v>
      </c>
      <c r="I21" s="41">
        <v>10</v>
      </c>
      <c r="J21" s="44">
        <v>134006</v>
      </c>
      <c r="K21" s="41">
        <v>10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72</v>
      </c>
      <c r="B22" s="44">
        <v>2623250.61</v>
      </c>
      <c r="C22" s="41">
        <v>32</v>
      </c>
      <c r="D22" s="44">
        <v>663775.71</v>
      </c>
      <c r="E22" s="41">
        <v>28</v>
      </c>
      <c r="F22" s="41">
        <v>0</v>
      </c>
      <c r="G22" s="41">
        <v>0</v>
      </c>
      <c r="H22" s="44">
        <v>2408352.88</v>
      </c>
      <c r="I22" s="41">
        <v>34</v>
      </c>
      <c r="J22" s="44">
        <v>731576.44</v>
      </c>
      <c r="K22" s="41">
        <v>32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73</v>
      </c>
      <c r="B23" s="44">
        <v>3851010.14</v>
      </c>
      <c r="C23" s="41">
        <v>27</v>
      </c>
      <c r="D23" s="44">
        <v>1408067.81</v>
      </c>
      <c r="E23" s="41">
        <v>27</v>
      </c>
      <c r="F23" s="44">
        <v>0</v>
      </c>
      <c r="G23" s="41">
        <v>0</v>
      </c>
      <c r="H23" s="44">
        <v>4572989.75</v>
      </c>
      <c r="I23" s="41">
        <v>25</v>
      </c>
      <c r="J23" s="44">
        <v>1884950</v>
      </c>
      <c r="K23" s="41">
        <v>25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74</v>
      </c>
      <c r="B24" s="44">
        <v>110095317.17</v>
      </c>
      <c r="C24" s="41">
        <v>116</v>
      </c>
      <c r="D24" s="44">
        <v>27708914.67</v>
      </c>
      <c r="E24" s="41">
        <v>108</v>
      </c>
      <c r="F24" s="41">
        <v>1440472.4999986</v>
      </c>
      <c r="G24" s="41">
        <v>38</v>
      </c>
      <c r="H24" s="44">
        <v>116562294.83</v>
      </c>
      <c r="I24" s="41">
        <v>116</v>
      </c>
      <c r="J24" s="44">
        <v>28165355.39</v>
      </c>
      <c r="K24" s="41">
        <v>107</v>
      </c>
      <c r="L24" s="41">
        <v>1162377.3333321</v>
      </c>
      <c r="M24" s="41">
        <v>39</v>
      </c>
      <c r="N24" s="37"/>
      <c r="O24" s="37"/>
      <c r="P24" s="37"/>
      <c r="Q24" s="37"/>
    </row>
    <row r="25" spans="1:17" ht="15">
      <c r="A25" s="40" t="s">
        <v>75</v>
      </c>
      <c r="B25" s="44">
        <v>380017.73</v>
      </c>
      <c r="C25" s="41">
        <v>12</v>
      </c>
      <c r="D25" s="41">
        <v>234215.62</v>
      </c>
      <c r="E25" s="41">
        <v>12</v>
      </c>
      <c r="F25" s="41">
        <v>0</v>
      </c>
      <c r="G25" s="41">
        <v>0</v>
      </c>
      <c r="H25" s="44">
        <v>470002.49</v>
      </c>
      <c r="I25" s="41">
        <v>13</v>
      </c>
      <c r="J25" s="44">
        <v>211044.58</v>
      </c>
      <c r="K25" s="41">
        <v>12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76</v>
      </c>
      <c r="B26" s="44">
        <v>1193478.72</v>
      </c>
      <c r="C26" s="41">
        <v>10</v>
      </c>
      <c r="D26" s="44">
        <v>0</v>
      </c>
      <c r="E26" s="41">
        <v>0</v>
      </c>
      <c r="F26" s="41">
        <v>0</v>
      </c>
      <c r="G26" s="41">
        <v>0</v>
      </c>
      <c r="H26" s="44">
        <v>1453879.07</v>
      </c>
      <c r="I26" s="41">
        <v>10</v>
      </c>
      <c r="J26" s="44">
        <v>0</v>
      </c>
      <c r="K26" s="41">
        <v>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77</v>
      </c>
      <c r="B27" s="44">
        <v>888163.16</v>
      </c>
      <c r="C27" s="41">
        <v>13</v>
      </c>
      <c r="D27" s="44">
        <v>684503.48</v>
      </c>
      <c r="E27" s="41">
        <v>13</v>
      </c>
      <c r="F27" s="44">
        <v>0</v>
      </c>
      <c r="G27" s="41">
        <v>0</v>
      </c>
      <c r="H27" s="44">
        <v>872184.48</v>
      </c>
      <c r="I27" s="41">
        <v>13</v>
      </c>
      <c r="J27" s="44">
        <v>684199.89</v>
      </c>
      <c r="K27" s="41">
        <v>12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78</v>
      </c>
      <c r="B28" s="44">
        <v>14746071.35</v>
      </c>
      <c r="C28" s="41">
        <v>54</v>
      </c>
      <c r="D28" s="44">
        <v>5498542.03</v>
      </c>
      <c r="E28" s="41">
        <v>54</v>
      </c>
      <c r="F28" s="41">
        <v>106776.1666657</v>
      </c>
      <c r="G28" s="41">
        <v>25</v>
      </c>
      <c r="H28" s="44">
        <v>14823498.91</v>
      </c>
      <c r="I28" s="41">
        <v>53</v>
      </c>
      <c r="J28" s="44">
        <v>3539048.28</v>
      </c>
      <c r="K28" s="41">
        <v>50</v>
      </c>
      <c r="L28" s="41">
        <v>137071.9999994</v>
      </c>
      <c r="M28" s="41">
        <v>22</v>
      </c>
      <c r="N28" s="37"/>
      <c r="O28" s="37"/>
      <c r="P28" s="37"/>
      <c r="Q28" s="37"/>
    </row>
    <row r="29" spans="1:17" ht="15">
      <c r="A29" s="40" t="s">
        <v>79</v>
      </c>
      <c r="B29" s="44">
        <v>1740375.72</v>
      </c>
      <c r="C29" s="41">
        <v>25</v>
      </c>
      <c r="D29" s="44">
        <v>771518.53</v>
      </c>
      <c r="E29" s="41">
        <v>23</v>
      </c>
      <c r="F29" s="41">
        <v>0</v>
      </c>
      <c r="G29" s="41">
        <v>0</v>
      </c>
      <c r="H29" s="44">
        <v>2147139.07</v>
      </c>
      <c r="I29" s="41">
        <v>24</v>
      </c>
      <c r="J29" s="44">
        <v>814505.36</v>
      </c>
      <c r="K29" s="41">
        <v>22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80</v>
      </c>
      <c r="B30" s="44">
        <v>852977.9</v>
      </c>
      <c r="C30" s="41">
        <v>24</v>
      </c>
      <c r="D30" s="44">
        <v>566558.35</v>
      </c>
      <c r="E30" s="41">
        <v>22</v>
      </c>
      <c r="F30" s="41">
        <v>0</v>
      </c>
      <c r="G30" s="41">
        <v>0</v>
      </c>
      <c r="H30" s="44">
        <v>1173227.12</v>
      </c>
      <c r="I30" s="41">
        <v>24</v>
      </c>
      <c r="J30" s="44">
        <v>860796.05</v>
      </c>
      <c r="K30" s="41">
        <v>24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81</v>
      </c>
      <c r="B31" s="44">
        <v>1141588.29</v>
      </c>
      <c r="C31" s="41">
        <v>10</v>
      </c>
      <c r="D31" s="44">
        <v>296260.93</v>
      </c>
      <c r="E31" s="41">
        <v>10</v>
      </c>
      <c r="F31" s="41">
        <v>0</v>
      </c>
      <c r="G31" s="41">
        <v>0</v>
      </c>
      <c r="H31" s="44">
        <v>916994.44</v>
      </c>
      <c r="I31" s="41">
        <v>10</v>
      </c>
      <c r="J31" s="44">
        <v>0</v>
      </c>
      <c r="K31" s="41">
        <v>0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82</v>
      </c>
      <c r="B32" s="44">
        <v>4239485.07</v>
      </c>
      <c r="C32" s="41">
        <v>22</v>
      </c>
      <c r="D32" s="44">
        <v>1454545.48</v>
      </c>
      <c r="E32" s="41">
        <v>22</v>
      </c>
      <c r="F32" s="44">
        <v>0</v>
      </c>
      <c r="G32" s="41">
        <v>0</v>
      </c>
      <c r="H32" s="44">
        <v>3715970.7</v>
      </c>
      <c r="I32" s="41">
        <v>24</v>
      </c>
      <c r="J32" s="44">
        <v>1488381.74</v>
      </c>
      <c r="K32" s="41">
        <v>23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83</v>
      </c>
      <c r="B33" s="44">
        <v>5589496.65</v>
      </c>
      <c r="C33" s="41">
        <v>41</v>
      </c>
      <c r="D33" s="44">
        <v>1658400.8</v>
      </c>
      <c r="E33" s="41">
        <v>40</v>
      </c>
      <c r="F33" s="44">
        <v>0</v>
      </c>
      <c r="G33" s="41">
        <v>0</v>
      </c>
      <c r="H33" s="44">
        <v>6740058.77</v>
      </c>
      <c r="I33" s="41">
        <v>40</v>
      </c>
      <c r="J33" s="44">
        <v>1816985.95</v>
      </c>
      <c r="K33" s="41">
        <v>40</v>
      </c>
      <c r="L33" s="44">
        <v>63086.6666663</v>
      </c>
      <c r="M33" s="41">
        <v>12</v>
      </c>
      <c r="N33" s="37"/>
      <c r="O33" s="37"/>
      <c r="P33" s="37"/>
      <c r="Q33" s="37"/>
    </row>
    <row r="34" spans="1:17" ht="15">
      <c r="A34" s="40" t="s">
        <v>84</v>
      </c>
      <c r="B34" s="44">
        <v>32010995.09</v>
      </c>
      <c r="C34" s="41">
        <v>173</v>
      </c>
      <c r="D34" s="44">
        <v>11859968.75</v>
      </c>
      <c r="E34" s="41">
        <v>164</v>
      </c>
      <c r="F34" s="41">
        <v>261274.8333317</v>
      </c>
      <c r="G34" s="41">
        <v>51</v>
      </c>
      <c r="H34" s="44">
        <v>34904415.22</v>
      </c>
      <c r="I34" s="41">
        <v>161</v>
      </c>
      <c r="J34" s="44">
        <v>11616834.12</v>
      </c>
      <c r="K34" s="41">
        <v>152</v>
      </c>
      <c r="L34" s="41">
        <v>511828.9999984</v>
      </c>
      <c r="M34" s="41">
        <v>46</v>
      </c>
      <c r="N34" s="37"/>
      <c r="O34" s="37"/>
      <c r="P34" s="37"/>
      <c r="Q34" s="37"/>
    </row>
    <row r="35" spans="1:17" ht="15">
      <c r="A35" s="40" t="s">
        <v>85</v>
      </c>
      <c r="B35" s="44">
        <v>5056185.42</v>
      </c>
      <c r="C35" s="41">
        <v>33</v>
      </c>
      <c r="D35" s="44">
        <v>1436686.63</v>
      </c>
      <c r="E35" s="41">
        <v>33</v>
      </c>
      <c r="F35" s="41">
        <v>0</v>
      </c>
      <c r="G35" s="41">
        <v>0</v>
      </c>
      <c r="H35" s="44">
        <v>6719888.68</v>
      </c>
      <c r="I35" s="41">
        <v>31</v>
      </c>
      <c r="J35" s="44">
        <v>1403433.06</v>
      </c>
      <c r="K35" s="41">
        <v>31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86</v>
      </c>
      <c r="B36" s="44">
        <v>2797634.47</v>
      </c>
      <c r="C36" s="41">
        <v>22</v>
      </c>
      <c r="D36" s="44">
        <v>1168337.13</v>
      </c>
      <c r="E36" s="41">
        <v>20</v>
      </c>
      <c r="F36" s="41">
        <v>0</v>
      </c>
      <c r="G36" s="41">
        <v>0</v>
      </c>
      <c r="H36" s="44">
        <v>2750929</v>
      </c>
      <c r="I36" s="41">
        <v>20</v>
      </c>
      <c r="J36" s="44">
        <v>1198528</v>
      </c>
      <c r="K36" s="41">
        <v>18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87</v>
      </c>
      <c r="B37" s="44">
        <v>3603814.96</v>
      </c>
      <c r="C37" s="41">
        <v>17</v>
      </c>
      <c r="D37" s="44">
        <v>595046.52</v>
      </c>
      <c r="E37" s="41">
        <v>16</v>
      </c>
      <c r="F37" s="41">
        <v>0</v>
      </c>
      <c r="G37" s="41">
        <v>0</v>
      </c>
      <c r="H37" s="44">
        <v>4184897.72</v>
      </c>
      <c r="I37" s="41">
        <v>17</v>
      </c>
      <c r="J37" s="44">
        <v>465769.42</v>
      </c>
      <c r="K37" s="41">
        <v>15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88</v>
      </c>
      <c r="B38" s="44">
        <v>2121166.47</v>
      </c>
      <c r="C38" s="41">
        <v>17</v>
      </c>
      <c r="D38" s="44">
        <v>946038.83</v>
      </c>
      <c r="E38" s="41">
        <v>17</v>
      </c>
      <c r="F38" s="41">
        <v>0</v>
      </c>
      <c r="G38" s="41">
        <v>0</v>
      </c>
      <c r="H38" s="44">
        <v>2177358.18</v>
      </c>
      <c r="I38" s="41">
        <v>17</v>
      </c>
      <c r="J38" s="44">
        <v>862204.25</v>
      </c>
      <c r="K38" s="41">
        <v>17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89</v>
      </c>
      <c r="B39" s="44">
        <v>1317053.42</v>
      </c>
      <c r="C39" s="41">
        <v>16</v>
      </c>
      <c r="D39" s="44">
        <v>726121.12</v>
      </c>
      <c r="E39" s="41">
        <v>15</v>
      </c>
      <c r="F39" s="41">
        <v>0</v>
      </c>
      <c r="G39" s="41">
        <v>0</v>
      </c>
      <c r="H39" s="44">
        <v>2054719</v>
      </c>
      <c r="I39" s="41">
        <v>15</v>
      </c>
      <c r="J39" s="44">
        <v>729805</v>
      </c>
      <c r="K39" s="41">
        <v>14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90</v>
      </c>
      <c r="B40" s="44">
        <v>7938715.86</v>
      </c>
      <c r="C40" s="41">
        <v>35</v>
      </c>
      <c r="D40" s="44">
        <v>1430490.54</v>
      </c>
      <c r="E40" s="41">
        <v>34</v>
      </c>
      <c r="F40" s="44">
        <v>0</v>
      </c>
      <c r="G40" s="41">
        <v>0</v>
      </c>
      <c r="H40" s="44">
        <v>8250329.4</v>
      </c>
      <c r="I40" s="41">
        <v>36</v>
      </c>
      <c r="J40" s="44">
        <v>1412155.15</v>
      </c>
      <c r="K40" s="41">
        <v>35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91</v>
      </c>
      <c r="B41" s="44">
        <v>18292400.99</v>
      </c>
      <c r="C41" s="41">
        <v>103</v>
      </c>
      <c r="D41" s="44">
        <v>5544259.91</v>
      </c>
      <c r="E41" s="41">
        <v>98</v>
      </c>
      <c r="F41" s="41">
        <v>121469.9999988</v>
      </c>
      <c r="G41" s="41">
        <v>38</v>
      </c>
      <c r="H41" s="44">
        <v>19148478.49</v>
      </c>
      <c r="I41" s="41">
        <v>101</v>
      </c>
      <c r="J41" s="44">
        <v>5758414.48</v>
      </c>
      <c r="K41" s="41">
        <v>97</v>
      </c>
      <c r="L41" s="41">
        <v>196056.6666653</v>
      </c>
      <c r="M41" s="41">
        <v>36</v>
      </c>
      <c r="N41" s="37"/>
      <c r="O41" s="37"/>
      <c r="P41" s="37"/>
      <c r="Q41" s="37"/>
    </row>
    <row r="42" spans="1:17" ht="15">
      <c r="A42" s="40" t="s">
        <v>92</v>
      </c>
      <c r="B42" s="44">
        <v>730435.2</v>
      </c>
      <c r="C42" s="41">
        <v>13</v>
      </c>
      <c r="D42" s="44">
        <v>253671.77</v>
      </c>
      <c r="E42" s="41">
        <v>13</v>
      </c>
      <c r="F42" s="41">
        <v>0</v>
      </c>
      <c r="G42" s="41">
        <v>0</v>
      </c>
      <c r="H42" s="44">
        <v>761282.66</v>
      </c>
      <c r="I42" s="41">
        <v>12</v>
      </c>
      <c r="J42" s="44">
        <v>219027.33</v>
      </c>
      <c r="K42" s="41">
        <v>12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93</v>
      </c>
      <c r="B43" s="44">
        <v>1138858.39</v>
      </c>
      <c r="C43" s="41">
        <v>15</v>
      </c>
      <c r="D43" s="44">
        <v>452636.6</v>
      </c>
      <c r="E43" s="41">
        <v>15</v>
      </c>
      <c r="F43" s="41">
        <v>0</v>
      </c>
      <c r="G43" s="41">
        <v>0</v>
      </c>
      <c r="H43" s="44">
        <v>1325207.25</v>
      </c>
      <c r="I43" s="41">
        <v>14</v>
      </c>
      <c r="J43" s="44">
        <v>464534.18</v>
      </c>
      <c r="K43" s="41">
        <v>13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94</v>
      </c>
      <c r="B44" s="44">
        <v>9455530.22</v>
      </c>
      <c r="C44" s="41">
        <v>30</v>
      </c>
      <c r="D44" s="44">
        <v>1260151.95</v>
      </c>
      <c r="E44" s="41">
        <v>26</v>
      </c>
      <c r="F44" s="41">
        <v>0</v>
      </c>
      <c r="G44" s="41">
        <v>0</v>
      </c>
      <c r="H44" s="44">
        <v>4810686.02</v>
      </c>
      <c r="I44" s="41">
        <v>26</v>
      </c>
      <c r="J44" s="44">
        <v>1280394.25</v>
      </c>
      <c r="K44" s="41">
        <v>25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95</v>
      </c>
      <c r="B45" s="44">
        <v>1107328.03</v>
      </c>
      <c r="C45" s="41">
        <v>16</v>
      </c>
      <c r="D45" s="44">
        <v>282888.62</v>
      </c>
      <c r="E45" s="41">
        <v>15</v>
      </c>
      <c r="F45" s="41">
        <v>0</v>
      </c>
      <c r="G45" s="41">
        <v>0</v>
      </c>
      <c r="H45" s="44">
        <v>495748.96</v>
      </c>
      <c r="I45" s="41">
        <v>15</v>
      </c>
      <c r="J45" s="44">
        <v>266365.09</v>
      </c>
      <c r="K45" s="41">
        <v>15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96</v>
      </c>
      <c r="B46" s="44">
        <v>648511.1</v>
      </c>
      <c r="C46" s="41">
        <v>10</v>
      </c>
      <c r="D46" s="44">
        <v>308645.05</v>
      </c>
      <c r="E46" s="41">
        <v>10</v>
      </c>
      <c r="F46" s="41">
        <v>0</v>
      </c>
      <c r="G46" s="41">
        <v>0</v>
      </c>
      <c r="H46" s="44">
        <v>666965</v>
      </c>
      <c r="I46" s="41">
        <v>12</v>
      </c>
      <c r="J46" s="44">
        <v>293080</v>
      </c>
      <c r="K46" s="41">
        <v>11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97</v>
      </c>
      <c r="B47" s="44">
        <v>1197247.84</v>
      </c>
      <c r="C47" s="41">
        <v>13</v>
      </c>
      <c r="D47" s="44">
        <v>549320.45</v>
      </c>
      <c r="E47" s="41">
        <v>13</v>
      </c>
      <c r="F47" s="41">
        <v>0</v>
      </c>
      <c r="G47" s="41">
        <v>0</v>
      </c>
      <c r="H47" s="44">
        <v>1148663.17</v>
      </c>
      <c r="I47" s="41">
        <v>12</v>
      </c>
      <c r="J47" s="44">
        <v>506640.67</v>
      </c>
      <c r="K47" s="41">
        <v>12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98</v>
      </c>
      <c r="B48" s="44">
        <v>9172142.58</v>
      </c>
      <c r="C48" s="41">
        <v>27</v>
      </c>
      <c r="D48" s="44">
        <v>2991804.35</v>
      </c>
      <c r="E48" s="41">
        <v>26</v>
      </c>
      <c r="F48" s="41">
        <v>0</v>
      </c>
      <c r="G48" s="41">
        <v>0</v>
      </c>
      <c r="H48" s="44">
        <v>9659417.05</v>
      </c>
      <c r="I48" s="41">
        <v>26</v>
      </c>
      <c r="J48" s="44">
        <v>3059897.31</v>
      </c>
      <c r="K48" s="41">
        <v>25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99</v>
      </c>
      <c r="B49" s="44">
        <v>2221761.93</v>
      </c>
      <c r="C49" s="41">
        <v>23</v>
      </c>
      <c r="D49" s="44">
        <v>1714925.84</v>
      </c>
      <c r="E49" s="41">
        <v>21</v>
      </c>
      <c r="F49" s="41">
        <v>0</v>
      </c>
      <c r="G49" s="41">
        <v>0</v>
      </c>
      <c r="H49" s="44">
        <v>1672138</v>
      </c>
      <c r="I49" s="41">
        <v>24</v>
      </c>
      <c r="J49" s="44">
        <v>1218472</v>
      </c>
      <c r="K49" s="41">
        <v>22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100</v>
      </c>
      <c r="B50" s="44">
        <v>2880041.42</v>
      </c>
      <c r="C50" s="41">
        <v>23</v>
      </c>
      <c r="D50" s="44">
        <v>1101282.48</v>
      </c>
      <c r="E50" s="41">
        <v>22</v>
      </c>
      <c r="F50" s="41">
        <v>0</v>
      </c>
      <c r="G50" s="41">
        <v>0</v>
      </c>
      <c r="H50" s="44">
        <v>3066746.85</v>
      </c>
      <c r="I50" s="41">
        <v>21</v>
      </c>
      <c r="J50" s="44">
        <v>1021896.42</v>
      </c>
      <c r="K50" s="41">
        <v>19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101</v>
      </c>
      <c r="B51" s="44">
        <v>5716689.61</v>
      </c>
      <c r="C51" s="41">
        <v>34</v>
      </c>
      <c r="D51" s="44">
        <v>3014971.22</v>
      </c>
      <c r="E51" s="41">
        <v>34</v>
      </c>
      <c r="F51" s="44">
        <v>0</v>
      </c>
      <c r="G51" s="41">
        <v>0</v>
      </c>
      <c r="H51" s="44">
        <v>5999491.29</v>
      </c>
      <c r="I51" s="41">
        <v>35</v>
      </c>
      <c r="J51" s="44">
        <v>2910368.56</v>
      </c>
      <c r="K51" s="41">
        <v>33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102</v>
      </c>
      <c r="B52" s="44">
        <v>8436278.6</v>
      </c>
      <c r="C52" s="41">
        <v>53</v>
      </c>
      <c r="D52" s="44">
        <v>2880794.07</v>
      </c>
      <c r="E52" s="41">
        <v>50</v>
      </c>
      <c r="F52" s="44">
        <v>53555.333333</v>
      </c>
      <c r="G52" s="41">
        <v>15</v>
      </c>
      <c r="H52" s="44">
        <v>9122589.15</v>
      </c>
      <c r="I52" s="41">
        <v>54</v>
      </c>
      <c r="J52" s="44">
        <v>2971367.86</v>
      </c>
      <c r="K52" s="41">
        <v>51</v>
      </c>
      <c r="L52" s="44">
        <v>31714.9999996</v>
      </c>
      <c r="M52" s="41">
        <v>14</v>
      </c>
      <c r="N52" s="37"/>
      <c r="O52" s="37"/>
      <c r="P52" s="37"/>
      <c r="Q52" s="37"/>
    </row>
    <row r="53" spans="1:17" ht="15">
      <c r="A53" s="40" t="s">
        <v>103</v>
      </c>
      <c r="B53" s="44">
        <v>26303259.88</v>
      </c>
      <c r="C53" s="41">
        <v>147</v>
      </c>
      <c r="D53" s="44">
        <v>8631128.16</v>
      </c>
      <c r="E53" s="41">
        <v>140</v>
      </c>
      <c r="F53" s="44">
        <v>207454.4999984</v>
      </c>
      <c r="G53" s="41">
        <v>37</v>
      </c>
      <c r="H53" s="44">
        <v>32432591.73</v>
      </c>
      <c r="I53" s="41">
        <v>151</v>
      </c>
      <c r="J53" s="44">
        <v>8980027.26</v>
      </c>
      <c r="K53" s="41">
        <v>145</v>
      </c>
      <c r="L53" s="44">
        <v>214298.1666654</v>
      </c>
      <c r="M53" s="41">
        <v>31</v>
      </c>
      <c r="N53" s="37"/>
      <c r="O53" s="37"/>
      <c r="P53" s="37"/>
      <c r="Q53" s="37"/>
    </row>
    <row r="54" spans="1:17" ht="15">
      <c r="A54" s="40" t="s">
        <v>104</v>
      </c>
      <c r="B54" s="44">
        <v>30236644.78</v>
      </c>
      <c r="C54" s="41">
        <v>115</v>
      </c>
      <c r="D54" s="44">
        <v>8896604.3</v>
      </c>
      <c r="E54" s="41">
        <v>112</v>
      </c>
      <c r="F54" s="44">
        <v>66051.9999987</v>
      </c>
      <c r="G54" s="41">
        <v>30</v>
      </c>
      <c r="H54" s="44">
        <v>34312982.38</v>
      </c>
      <c r="I54" s="41">
        <v>108</v>
      </c>
      <c r="J54" s="44">
        <v>9559621.89</v>
      </c>
      <c r="K54" s="41">
        <v>106</v>
      </c>
      <c r="L54" s="44">
        <v>148750.8333323</v>
      </c>
      <c r="M54" s="41">
        <v>30</v>
      </c>
      <c r="N54" s="37"/>
      <c r="O54" s="37"/>
      <c r="P54" s="37"/>
      <c r="Q54" s="37"/>
    </row>
    <row r="55" spans="1:17" ht="15">
      <c r="A55" s="40" t="s">
        <v>105</v>
      </c>
      <c r="B55" s="44">
        <v>17730524.19</v>
      </c>
      <c r="C55" s="41">
        <v>63</v>
      </c>
      <c r="D55" s="44">
        <v>3536204.15</v>
      </c>
      <c r="E55" s="41">
        <v>61</v>
      </c>
      <c r="F55" s="44">
        <v>31687.1666664</v>
      </c>
      <c r="G55" s="41">
        <v>18</v>
      </c>
      <c r="H55" s="44">
        <v>20950347.7</v>
      </c>
      <c r="I55" s="41">
        <v>62</v>
      </c>
      <c r="J55" s="44">
        <v>4057397.12</v>
      </c>
      <c r="K55" s="41">
        <v>59</v>
      </c>
      <c r="L55" s="44">
        <v>62999.9999994</v>
      </c>
      <c r="M55" s="41">
        <v>17</v>
      </c>
      <c r="N55" s="37"/>
      <c r="O55" s="37"/>
      <c r="P55" s="37"/>
      <c r="Q55" s="37"/>
    </row>
    <row r="56" spans="1:17" ht="15">
      <c r="A56" s="40" t="s">
        <v>106</v>
      </c>
      <c r="B56" s="44">
        <v>13292127.72</v>
      </c>
      <c r="C56" s="41">
        <v>99</v>
      </c>
      <c r="D56" s="44">
        <v>5129026.88</v>
      </c>
      <c r="E56" s="41">
        <v>98</v>
      </c>
      <c r="F56" s="44">
        <v>162129.666666</v>
      </c>
      <c r="G56" s="41">
        <v>26</v>
      </c>
      <c r="H56" s="44">
        <v>14928574.55</v>
      </c>
      <c r="I56" s="41">
        <v>99</v>
      </c>
      <c r="J56" s="44">
        <v>5734733.1</v>
      </c>
      <c r="K56" s="41">
        <v>98</v>
      </c>
      <c r="L56" s="44">
        <v>429681.1666657</v>
      </c>
      <c r="M56" s="41">
        <v>23</v>
      </c>
      <c r="N56" s="37"/>
      <c r="O56" s="37"/>
      <c r="P56" s="37"/>
      <c r="Q56" s="37"/>
    </row>
    <row r="57" spans="1:17" ht="15">
      <c r="A57" s="40" t="s">
        <v>107</v>
      </c>
      <c r="B57" s="44">
        <v>19581548.63</v>
      </c>
      <c r="C57" s="41">
        <v>91</v>
      </c>
      <c r="D57" s="44">
        <v>6412803.13</v>
      </c>
      <c r="E57" s="41">
        <v>89</v>
      </c>
      <c r="F57" s="41">
        <v>183244.6666657</v>
      </c>
      <c r="G57" s="41">
        <v>38</v>
      </c>
      <c r="H57" s="44">
        <v>19622385.12</v>
      </c>
      <c r="I57" s="41">
        <v>91</v>
      </c>
      <c r="J57" s="44">
        <v>6171185.38</v>
      </c>
      <c r="K57" s="41">
        <v>91</v>
      </c>
      <c r="L57" s="41">
        <v>234703.3333322</v>
      </c>
      <c r="M57" s="41">
        <v>38</v>
      </c>
      <c r="N57" s="37"/>
      <c r="O57" s="37"/>
      <c r="P57" s="37"/>
      <c r="Q57" s="37"/>
    </row>
    <row r="58" spans="1:17" ht="15">
      <c r="A58" s="40" t="s">
        <v>108</v>
      </c>
      <c r="B58" s="44">
        <v>9841716.76</v>
      </c>
      <c r="C58" s="41">
        <v>26</v>
      </c>
      <c r="D58" s="44">
        <v>640705.22</v>
      </c>
      <c r="E58" s="41">
        <v>24</v>
      </c>
      <c r="F58" s="41">
        <v>0</v>
      </c>
      <c r="G58" s="41">
        <v>0</v>
      </c>
      <c r="H58" s="44">
        <v>11206038.89</v>
      </c>
      <c r="I58" s="41">
        <v>28</v>
      </c>
      <c r="J58" s="44">
        <v>692791.26</v>
      </c>
      <c r="K58" s="41">
        <v>26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109</v>
      </c>
      <c r="B59" s="44">
        <v>2808573.65</v>
      </c>
      <c r="C59" s="41">
        <v>12</v>
      </c>
      <c r="D59" s="44">
        <v>179243.83</v>
      </c>
      <c r="E59" s="41">
        <v>12</v>
      </c>
      <c r="F59" s="44">
        <v>0</v>
      </c>
      <c r="G59" s="41">
        <v>0</v>
      </c>
      <c r="H59" s="44">
        <v>3120416</v>
      </c>
      <c r="I59" s="41">
        <v>11</v>
      </c>
      <c r="J59" s="44">
        <v>201483</v>
      </c>
      <c r="K59" s="41">
        <v>11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110</v>
      </c>
      <c r="B60" s="44">
        <v>15410251.3</v>
      </c>
      <c r="C60" s="41">
        <v>91</v>
      </c>
      <c r="D60" s="44">
        <v>3859360.94</v>
      </c>
      <c r="E60" s="41">
        <v>88</v>
      </c>
      <c r="F60" s="41">
        <v>85486.499999</v>
      </c>
      <c r="G60" s="41">
        <v>33</v>
      </c>
      <c r="H60" s="44">
        <v>16285819.48</v>
      </c>
      <c r="I60" s="41">
        <v>90</v>
      </c>
      <c r="J60" s="44">
        <v>3947323.1</v>
      </c>
      <c r="K60" s="41">
        <v>87</v>
      </c>
      <c r="L60" s="41">
        <v>47866.6666657</v>
      </c>
      <c r="M60" s="41">
        <v>25</v>
      </c>
      <c r="N60" s="37"/>
      <c r="O60" s="37"/>
      <c r="P60" s="37"/>
      <c r="Q60" s="37"/>
    </row>
    <row r="61" spans="1:17" ht="15">
      <c r="A61" s="40" t="s">
        <v>111</v>
      </c>
      <c r="B61" s="44">
        <v>3536023.76</v>
      </c>
      <c r="C61" s="41">
        <v>36</v>
      </c>
      <c r="D61" s="44">
        <v>1066409.51</v>
      </c>
      <c r="E61" s="41">
        <v>34</v>
      </c>
      <c r="F61" s="41">
        <v>0</v>
      </c>
      <c r="G61" s="41">
        <v>0</v>
      </c>
      <c r="H61" s="44">
        <v>3869832.27</v>
      </c>
      <c r="I61" s="41">
        <v>36</v>
      </c>
      <c r="J61" s="44">
        <v>1151729.57</v>
      </c>
      <c r="K61" s="41">
        <v>35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112</v>
      </c>
      <c r="B62" s="44">
        <v>10142940.6</v>
      </c>
      <c r="C62" s="41">
        <v>18</v>
      </c>
      <c r="D62" s="44">
        <v>725921.07</v>
      </c>
      <c r="E62" s="41">
        <v>17</v>
      </c>
      <c r="F62" s="41">
        <v>0</v>
      </c>
      <c r="G62" s="41">
        <v>0</v>
      </c>
      <c r="H62" s="44">
        <v>10395120</v>
      </c>
      <c r="I62" s="41">
        <v>18</v>
      </c>
      <c r="J62" s="44">
        <v>665297</v>
      </c>
      <c r="K62" s="41">
        <v>17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113</v>
      </c>
      <c r="B63" s="44">
        <v>1810505.22</v>
      </c>
      <c r="C63" s="41">
        <v>19</v>
      </c>
      <c r="D63" s="44">
        <v>622043.16</v>
      </c>
      <c r="E63" s="41">
        <v>18</v>
      </c>
      <c r="F63" s="41">
        <v>0</v>
      </c>
      <c r="G63" s="41">
        <v>0</v>
      </c>
      <c r="H63" s="44">
        <v>2768539.94</v>
      </c>
      <c r="I63" s="41">
        <v>20</v>
      </c>
      <c r="J63" s="44">
        <v>893715.33</v>
      </c>
      <c r="K63" s="41">
        <v>20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114</v>
      </c>
      <c r="B64" s="44">
        <v>2328859.37</v>
      </c>
      <c r="C64" s="41">
        <v>28</v>
      </c>
      <c r="D64" s="44">
        <v>818861.72</v>
      </c>
      <c r="E64" s="41">
        <v>28</v>
      </c>
      <c r="F64" s="41">
        <v>0</v>
      </c>
      <c r="G64" s="41">
        <v>0</v>
      </c>
      <c r="H64" s="44">
        <v>2439304.65</v>
      </c>
      <c r="I64" s="41">
        <v>28</v>
      </c>
      <c r="J64" s="44">
        <v>840269.47</v>
      </c>
      <c r="K64" s="41">
        <v>28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115</v>
      </c>
      <c r="B65" s="44">
        <v>692580.74</v>
      </c>
      <c r="C65" s="41">
        <v>11</v>
      </c>
      <c r="D65" s="44">
        <v>411191.54</v>
      </c>
      <c r="E65" s="41">
        <v>11</v>
      </c>
      <c r="F65" s="44">
        <v>0</v>
      </c>
      <c r="G65" s="41">
        <v>0</v>
      </c>
      <c r="H65" s="44">
        <v>0</v>
      </c>
      <c r="I65" s="41">
        <v>0</v>
      </c>
      <c r="J65" s="44">
        <v>0</v>
      </c>
      <c r="K65" s="41">
        <v>0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116</v>
      </c>
      <c r="B66" s="44">
        <v>1040065.88</v>
      </c>
      <c r="C66" s="41">
        <v>16</v>
      </c>
      <c r="D66" s="44">
        <v>306991.17</v>
      </c>
      <c r="E66" s="41">
        <v>13</v>
      </c>
      <c r="F66" s="41">
        <v>0</v>
      </c>
      <c r="G66" s="41">
        <v>0</v>
      </c>
      <c r="H66" s="44">
        <v>1165763.62</v>
      </c>
      <c r="I66" s="41">
        <v>18</v>
      </c>
      <c r="J66" s="44">
        <v>358286.27</v>
      </c>
      <c r="K66" s="41">
        <v>15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117</v>
      </c>
      <c r="B67" s="44">
        <v>6832229.66</v>
      </c>
      <c r="C67" s="41">
        <v>55</v>
      </c>
      <c r="D67" s="44">
        <v>1796597.75</v>
      </c>
      <c r="E67" s="41">
        <v>49</v>
      </c>
      <c r="F67" s="41">
        <v>35297.4999996</v>
      </c>
      <c r="G67" s="41">
        <v>14</v>
      </c>
      <c r="H67" s="44">
        <v>7322030.36</v>
      </c>
      <c r="I67" s="41">
        <v>58</v>
      </c>
      <c r="J67" s="44">
        <v>2047983.52</v>
      </c>
      <c r="K67" s="41">
        <v>51</v>
      </c>
      <c r="L67" s="41">
        <v>52683.3333331</v>
      </c>
      <c r="M67" s="41">
        <v>11</v>
      </c>
      <c r="N67" s="37"/>
      <c r="O67" s="37"/>
      <c r="P67" s="37"/>
      <c r="Q67" s="37"/>
    </row>
    <row r="68" spans="1:17" ht="15">
      <c r="A68" s="40" t="s">
        <v>118</v>
      </c>
      <c r="B68" s="44">
        <v>5069980.3</v>
      </c>
      <c r="C68" s="41">
        <v>17</v>
      </c>
      <c r="D68" s="44">
        <v>262412.53</v>
      </c>
      <c r="E68" s="41">
        <v>13</v>
      </c>
      <c r="F68" s="41">
        <v>0</v>
      </c>
      <c r="G68" s="41">
        <v>0</v>
      </c>
      <c r="H68" s="44">
        <v>5761109</v>
      </c>
      <c r="I68" s="41">
        <v>15</v>
      </c>
      <c r="J68" s="44">
        <v>311972</v>
      </c>
      <c r="K68" s="41">
        <v>12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119</v>
      </c>
      <c r="B69" s="44">
        <v>6620005.98</v>
      </c>
      <c r="C69" s="41">
        <v>20</v>
      </c>
      <c r="D69" s="44">
        <v>2147928.47</v>
      </c>
      <c r="E69" s="41">
        <v>20</v>
      </c>
      <c r="F69" s="41">
        <v>0</v>
      </c>
      <c r="G69" s="41">
        <v>0</v>
      </c>
      <c r="H69" s="44">
        <v>7464379</v>
      </c>
      <c r="I69" s="41">
        <v>18</v>
      </c>
      <c r="J69" s="44">
        <v>2148993</v>
      </c>
      <c r="K69" s="41">
        <v>18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120</v>
      </c>
      <c r="B70" s="44">
        <v>1463162.07</v>
      </c>
      <c r="C70" s="41">
        <v>13</v>
      </c>
      <c r="D70" s="44">
        <v>331018.67</v>
      </c>
      <c r="E70" s="41">
        <v>13</v>
      </c>
      <c r="F70" s="41">
        <v>0</v>
      </c>
      <c r="G70" s="41">
        <v>0</v>
      </c>
      <c r="H70" s="44">
        <v>1879477.26</v>
      </c>
      <c r="I70" s="41">
        <v>16</v>
      </c>
      <c r="J70" s="44">
        <v>303430.54</v>
      </c>
      <c r="K70" s="41">
        <v>15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121</v>
      </c>
      <c r="B71" s="44">
        <v>4592245.91</v>
      </c>
      <c r="C71" s="41">
        <v>44</v>
      </c>
      <c r="D71" s="44">
        <v>1170925.46</v>
      </c>
      <c r="E71" s="41">
        <v>42</v>
      </c>
      <c r="F71" s="44">
        <v>0</v>
      </c>
      <c r="G71" s="41">
        <v>0</v>
      </c>
      <c r="H71" s="44">
        <v>4759798.11</v>
      </c>
      <c r="I71" s="41">
        <v>45</v>
      </c>
      <c r="J71" s="44">
        <v>1232846.28</v>
      </c>
      <c r="K71" s="41">
        <v>45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122</v>
      </c>
      <c r="B72" s="44">
        <v>4416315.99</v>
      </c>
      <c r="C72" s="41">
        <v>23</v>
      </c>
      <c r="D72" s="44">
        <v>1152134.47</v>
      </c>
      <c r="E72" s="41">
        <v>22</v>
      </c>
      <c r="F72" s="44">
        <v>0</v>
      </c>
      <c r="G72" s="41">
        <v>0</v>
      </c>
      <c r="H72" s="44">
        <v>3400578.98</v>
      </c>
      <c r="I72" s="41">
        <v>23</v>
      </c>
      <c r="J72" s="44">
        <v>1224721.5</v>
      </c>
      <c r="K72" s="41">
        <v>22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123</v>
      </c>
      <c r="B73" s="44">
        <v>37385222.47</v>
      </c>
      <c r="C73" s="41">
        <v>218</v>
      </c>
      <c r="D73" s="41">
        <v>15029691.75</v>
      </c>
      <c r="E73" s="41">
        <v>213</v>
      </c>
      <c r="F73" s="41">
        <v>502275.4999983</v>
      </c>
      <c r="G73" s="41">
        <v>65</v>
      </c>
      <c r="H73" s="44">
        <v>38955139.5</v>
      </c>
      <c r="I73" s="41">
        <v>207</v>
      </c>
      <c r="J73" s="41">
        <v>15069907.37</v>
      </c>
      <c r="K73" s="41">
        <v>204</v>
      </c>
      <c r="L73" s="41">
        <v>422005.9999978</v>
      </c>
      <c r="M73" s="41">
        <v>65</v>
      </c>
      <c r="N73" s="37"/>
      <c r="O73" s="37"/>
      <c r="P73" s="37"/>
      <c r="Q73" s="37"/>
    </row>
    <row r="74" spans="1:17" ht="15">
      <c r="A74" s="40" t="s">
        <v>124</v>
      </c>
      <c r="B74" s="44">
        <v>23092259.94</v>
      </c>
      <c r="C74" s="41">
        <v>71</v>
      </c>
      <c r="D74" s="44">
        <v>8583463.6</v>
      </c>
      <c r="E74" s="41">
        <v>68</v>
      </c>
      <c r="F74" s="44">
        <v>918021.4999991</v>
      </c>
      <c r="G74" s="41">
        <v>29</v>
      </c>
      <c r="H74" s="44">
        <v>21307614.29</v>
      </c>
      <c r="I74" s="41">
        <v>75</v>
      </c>
      <c r="J74" s="44">
        <v>8943347.68</v>
      </c>
      <c r="K74" s="41">
        <v>72</v>
      </c>
      <c r="L74" s="44">
        <v>520776.6666657</v>
      </c>
      <c r="M74" s="41">
        <v>32</v>
      </c>
      <c r="N74" s="37"/>
      <c r="O74" s="37"/>
      <c r="P74" s="37"/>
      <c r="Q74" s="37"/>
    </row>
    <row r="75" spans="1:17" ht="15">
      <c r="A75" s="40" t="s">
        <v>125</v>
      </c>
      <c r="B75" s="44">
        <v>13948642.27</v>
      </c>
      <c r="C75" s="41">
        <v>78</v>
      </c>
      <c r="D75" s="44">
        <v>4890229.85</v>
      </c>
      <c r="E75" s="41">
        <v>74</v>
      </c>
      <c r="F75" s="44">
        <v>27153.9999997</v>
      </c>
      <c r="G75" s="41">
        <v>13</v>
      </c>
      <c r="H75" s="44">
        <v>14306867.27</v>
      </c>
      <c r="I75" s="41">
        <v>77</v>
      </c>
      <c r="J75" s="44">
        <v>4733791.93</v>
      </c>
      <c r="K75" s="41">
        <v>75</v>
      </c>
      <c r="L75" s="44">
        <v>21631.833333</v>
      </c>
      <c r="M75" s="41">
        <v>13</v>
      </c>
      <c r="N75" s="37"/>
      <c r="O75" s="37"/>
      <c r="P75" s="37"/>
      <c r="Q75" s="37"/>
    </row>
    <row r="76" spans="1:17" ht="15">
      <c r="A76" s="40" t="s">
        <v>126</v>
      </c>
      <c r="B76" s="44">
        <v>129262684.36</v>
      </c>
      <c r="C76" s="41">
        <v>318</v>
      </c>
      <c r="D76" s="44">
        <v>25864093.31</v>
      </c>
      <c r="E76" s="41">
        <v>293</v>
      </c>
      <c r="F76" s="41">
        <v>1363291.6666629</v>
      </c>
      <c r="G76" s="41">
        <v>132</v>
      </c>
      <c r="H76" s="44">
        <v>143449049.17</v>
      </c>
      <c r="I76" s="41">
        <v>322</v>
      </c>
      <c r="J76" s="44">
        <v>26917229.6</v>
      </c>
      <c r="K76" s="41">
        <v>298</v>
      </c>
      <c r="L76" s="41">
        <v>1721205.6666622</v>
      </c>
      <c r="M76" s="41">
        <v>132</v>
      </c>
      <c r="N76" s="37"/>
      <c r="O76" s="37"/>
      <c r="P76" s="37"/>
      <c r="Q76" s="37"/>
    </row>
    <row r="77" spans="1:17" ht="15">
      <c r="A77" s="37" t="s">
        <v>127</v>
      </c>
      <c r="B77" s="42">
        <v>2117588.52</v>
      </c>
      <c r="C77" s="37">
        <v>19</v>
      </c>
      <c r="D77" s="42">
        <v>826905.68</v>
      </c>
      <c r="E77" s="37">
        <v>18</v>
      </c>
      <c r="F77" s="42">
        <v>0</v>
      </c>
      <c r="G77" s="37">
        <v>0</v>
      </c>
      <c r="H77" s="42">
        <v>2094476.44</v>
      </c>
      <c r="I77" s="37">
        <v>19</v>
      </c>
      <c r="J77" s="42">
        <v>770344.8</v>
      </c>
      <c r="K77" s="37">
        <v>18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128</v>
      </c>
      <c r="B78" s="42">
        <v>19562097.73</v>
      </c>
      <c r="C78" s="37">
        <v>67</v>
      </c>
      <c r="D78" s="42">
        <v>4757819.49</v>
      </c>
      <c r="E78" s="37">
        <v>66</v>
      </c>
      <c r="F78" s="42">
        <v>144454.3333325</v>
      </c>
      <c r="G78" s="37">
        <v>23</v>
      </c>
      <c r="H78" s="42">
        <v>19303773.06</v>
      </c>
      <c r="I78" s="37">
        <v>69</v>
      </c>
      <c r="J78" s="42">
        <v>4391953.16</v>
      </c>
      <c r="K78" s="37">
        <v>67</v>
      </c>
      <c r="L78" s="42">
        <v>645342.8333324</v>
      </c>
      <c r="M78" s="37">
        <v>27</v>
      </c>
      <c r="N78" s="37"/>
      <c r="O78" s="37"/>
      <c r="P78" s="37"/>
      <c r="Q78" s="37"/>
    </row>
    <row r="79" spans="1:17" ht="15">
      <c r="A79" s="37" t="s">
        <v>129</v>
      </c>
      <c r="B79" s="42">
        <v>50663230.92</v>
      </c>
      <c r="C79" s="37">
        <v>92</v>
      </c>
      <c r="D79" s="42">
        <v>4175582.14</v>
      </c>
      <c r="E79" s="37">
        <v>89</v>
      </c>
      <c r="F79" s="42">
        <v>143918.8333327</v>
      </c>
      <c r="G79" s="37">
        <v>24</v>
      </c>
      <c r="H79" s="42">
        <v>53015576.85</v>
      </c>
      <c r="I79" s="37">
        <v>89</v>
      </c>
      <c r="J79" s="42">
        <v>4255178.6</v>
      </c>
      <c r="K79" s="37">
        <v>87</v>
      </c>
      <c r="L79" s="42">
        <v>96948.9999992</v>
      </c>
      <c r="M79" s="37">
        <v>19</v>
      </c>
      <c r="N79" s="37"/>
      <c r="O79" s="37"/>
      <c r="P79" s="37"/>
      <c r="Q79" s="37"/>
    </row>
    <row r="80" spans="1:17" ht="15">
      <c r="A80" s="37" t="s">
        <v>130</v>
      </c>
      <c r="B80" s="42">
        <v>20366110.34</v>
      </c>
      <c r="C80" s="37">
        <v>44</v>
      </c>
      <c r="D80" s="42">
        <v>5742173.22</v>
      </c>
      <c r="E80" s="37">
        <v>40</v>
      </c>
      <c r="F80" s="42">
        <v>92989.4999994</v>
      </c>
      <c r="G80" s="37">
        <v>17</v>
      </c>
      <c r="H80" s="42">
        <v>20723172.15</v>
      </c>
      <c r="I80" s="37">
        <v>44</v>
      </c>
      <c r="J80" s="42">
        <v>5481554.07</v>
      </c>
      <c r="K80" s="37">
        <v>41</v>
      </c>
      <c r="L80" s="42">
        <v>75989.4999994</v>
      </c>
      <c r="M80" s="37">
        <v>16</v>
      </c>
      <c r="N80" s="37"/>
      <c r="O80" s="37"/>
      <c r="P80" s="37"/>
      <c r="Q80" s="37"/>
    </row>
    <row r="81" spans="1:17" ht="15">
      <c r="A81" s="37" t="s">
        <v>131</v>
      </c>
      <c r="B81" s="42">
        <v>17297068.61</v>
      </c>
      <c r="C81" s="37">
        <v>111</v>
      </c>
      <c r="D81" s="42">
        <v>5817329.63</v>
      </c>
      <c r="E81" s="37">
        <v>110</v>
      </c>
      <c r="F81" s="42">
        <v>242094.1666655</v>
      </c>
      <c r="G81" s="37">
        <v>38</v>
      </c>
      <c r="H81" s="42">
        <v>19506684.85</v>
      </c>
      <c r="I81" s="37">
        <v>114</v>
      </c>
      <c r="J81" s="42">
        <v>6248878.55</v>
      </c>
      <c r="K81" s="37">
        <v>113</v>
      </c>
      <c r="L81" s="42">
        <v>137860.3333325</v>
      </c>
      <c r="M81" s="37">
        <v>37</v>
      </c>
      <c r="N81" s="37"/>
      <c r="O81" s="37"/>
      <c r="P81" s="37"/>
      <c r="Q81" s="37"/>
    </row>
    <row r="82" spans="1:17" ht="15">
      <c r="A82" s="37" t="s">
        <v>132</v>
      </c>
      <c r="B82" s="42">
        <v>11956345.09</v>
      </c>
      <c r="C82" s="37">
        <v>91</v>
      </c>
      <c r="D82" s="42">
        <v>6725877.3</v>
      </c>
      <c r="E82" s="37">
        <v>90</v>
      </c>
      <c r="F82" s="42">
        <v>497644.3333327</v>
      </c>
      <c r="G82" s="37">
        <v>20</v>
      </c>
      <c r="H82" s="42">
        <v>11639270.26</v>
      </c>
      <c r="I82" s="37">
        <v>90</v>
      </c>
      <c r="J82" s="42">
        <v>5106953.73</v>
      </c>
      <c r="K82" s="37">
        <v>88</v>
      </c>
      <c r="L82" s="42">
        <v>381677.1666662</v>
      </c>
      <c r="M82" s="37">
        <v>19</v>
      </c>
      <c r="N82" s="37"/>
      <c r="O82" s="37"/>
      <c r="P82" s="37"/>
      <c r="Q82" s="37"/>
    </row>
    <row r="83" spans="1:17" ht="15">
      <c r="A83" s="37" t="s">
        <v>133</v>
      </c>
      <c r="B83" s="42">
        <v>8695433.39</v>
      </c>
      <c r="C83" s="37">
        <v>48</v>
      </c>
      <c r="D83" s="42">
        <v>2426133.57</v>
      </c>
      <c r="E83" s="37">
        <v>48</v>
      </c>
      <c r="F83" s="37">
        <v>66707.4999996</v>
      </c>
      <c r="G83" s="37">
        <v>10</v>
      </c>
      <c r="H83" s="42">
        <v>8278898.82</v>
      </c>
      <c r="I83" s="37">
        <v>44</v>
      </c>
      <c r="J83" s="42">
        <v>2451475.76</v>
      </c>
      <c r="K83" s="37">
        <v>44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134</v>
      </c>
      <c r="B84" s="42">
        <v>1217520.21</v>
      </c>
      <c r="C84" s="37">
        <v>22</v>
      </c>
      <c r="D84" s="42">
        <v>472574.8</v>
      </c>
      <c r="E84" s="37">
        <v>22</v>
      </c>
      <c r="F84" s="37">
        <v>0</v>
      </c>
      <c r="G84" s="37">
        <v>0</v>
      </c>
      <c r="H84" s="42">
        <v>1432900.09</v>
      </c>
      <c r="I84" s="37">
        <v>20</v>
      </c>
      <c r="J84" s="42">
        <v>507931.4</v>
      </c>
      <c r="K84" s="37">
        <v>20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135</v>
      </c>
      <c r="B85" s="42">
        <v>896270.09</v>
      </c>
      <c r="C85" s="37">
        <v>10</v>
      </c>
      <c r="D85" s="42">
        <v>0</v>
      </c>
      <c r="E85" s="37">
        <v>0</v>
      </c>
      <c r="F85" s="42">
        <v>0</v>
      </c>
      <c r="G85" s="37">
        <v>0</v>
      </c>
      <c r="H85" s="42">
        <v>897236.18</v>
      </c>
      <c r="I85" s="37">
        <v>11</v>
      </c>
      <c r="J85" s="42">
        <v>296047.82</v>
      </c>
      <c r="K85" s="37">
        <v>10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136</v>
      </c>
      <c r="B86" s="42">
        <v>14517164.33</v>
      </c>
      <c r="C86" s="37">
        <v>36</v>
      </c>
      <c r="D86" s="42">
        <v>1657536.41</v>
      </c>
      <c r="E86" s="37">
        <v>33</v>
      </c>
      <c r="F86" s="37">
        <v>0</v>
      </c>
      <c r="G86" s="37">
        <v>0</v>
      </c>
      <c r="H86" s="42">
        <v>16248720.9</v>
      </c>
      <c r="I86" s="37">
        <v>35</v>
      </c>
      <c r="J86" s="42">
        <v>1781861.49</v>
      </c>
      <c r="K86" s="37">
        <v>33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137</v>
      </c>
      <c r="B87" s="42">
        <v>8423578.36</v>
      </c>
      <c r="C87" s="37">
        <v>62</v>
      </c>
      <c r="D87" s="42">
        <v>3726889.41</v>
      </c>
      <c r="E87" s="37">
        <v>57</v>
      </c>
      <c r="F87" s="37">
        <v>0</v>
      </c>
      <c r="G87" s="37">
        <v>0</v>
      </c>
      <c r="H87" s="42">
        <v>9754370.03</v>
      </c>
      <c r="I87" s="37">
        <v>61</v>
      </c>
      <c r="J87" s="42">
        <v>4118307.29</v>
      </c>
      <c r="K87" s="37">
        <v>57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138</v>
      </c>
      <c r="B88" s="42">
        <v>912033.38</v>
      </c>
      <c r="C88" s="37">
        <v>18</v>
      </c>
      <c r="D88" s="42">
        <v>508278.04</v>
      </c>
      <c r="E88" s="37">
        <v>16</v>
      </c>
      <c r="F88" s="42">
        <v>0</v>
      </c>
      <c r="G88" s="37">
        <v>0</v>
      </c>
      <c r="H88" s="42">
        <v>982792</v>
      </c>
      <c r="I88" s="37">
        <v>17</v>
      </c>
      <c r="J88" s="42">
        <v>554474</v>
      </c>
      <c r="K88" s="37">
        <v>15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139</v>
      </c>
      <c r="B89" s="42">
        <v>7999257.23</v>
      </c>
      <c r="C89" s="37">
        <v>63</v>
      </c>
      <c r="D89" s="42">
        <v>3397435.58</v>
      </c>
      <c r="E89" s="37">
        <v>63</v>
      </c>
      <c r="F89" s="37">
        <v>240976.9999996</v>
      </c>
      <c r="G89" s="37">
        <v>12</v>
      </c>
      <c r="H89" s="42">
        <v>8766144.02</v>
      </c>
      <c r="I89" s="37">
        <v>64</v>
      </c>
      <c r="J89" s="42">
        <v>3512294.22</v>
      </c>
      <c r="K89" s="37">
        <v>63</v>
      </c>
      <c r="L89" s="37">
        <v>327825.6666663</v>
      </c>
      <c r="M89" s="37">
        <v>13</v>
      </c>
      <c r="N89" s="37"/>
      <c r="O89" s="37"/>
      <c r="P89" s="37"/>
      <c r="Q89" s="37"/>
    </row>
    <row r="90" spans="1:17" ht="15">
      <c r="A90" s="37" t="s">
        <v>140</v>
      </c>
      <c r="B90" s="42">
        <v>638175.26</v>
      </c>
      <c r="C90" s="37">
        <v>11</v>
      </c>
      <c r="D90" s="42">
        <v>167144.43</v>
      </c>
      <c r="E90" s="37">
        <v>11</v>
      </c>
      <c r="F90" s="37">
        <v>0</v>
      </c>
      <c r="G90" s="37">
        <v>0</v>
      </c>
      <c r="H90" s="42">
        <v>641410.78</v>
      </c>
      <c r="I90" s="37">
        <v>11</v>
      </c>
      <c r="J90" s="42">
        <v>0</v>
      </c>
      <c r="K90" s="37">
        <v>0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141</v>
      </c>
      <c r="B91" s="42">
        <v>1324287.37</v>
      </c>
      <c r="C91" s="37">
        <v>11</v>
      </c>
      <c r="D91" s="42">
        <v>323549.91</v>
      </c>
      <c r="E91" s="37">
        <v>10</v>
      </c>
      <c r="F91" s="37">
        <v>0</v>
      </c>
      <c r="G91" s="37">
        <v>0</v>
      </c>
      <c r="H91" s="42">
        <v>1386888.71</v>
      </c>
      <c r="I91" s="37">
        <v>13</v>
      </c>
      <c r="J91" s="42">
        <v>370478.73</v>
      </c>
      <c r="K91" s="37">
        <v>12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142</v>
      </c>
      <c r="B92" s="42">
        <v>3294850.09</v>
      </c>
      <c r="C92" s="37">
        <v>21</v>
      </c>
      <c r="D92" s="42">
        <v>816791.6</v>
      </c>
      <c r="E92" s="37">
        <v>18</v>
      </c>
      <c r="F92" s="37">
        <v>0</v>
      </c>
      <c r="G92" s="37">
        <v>0</v>
      </c>
      <c r="H92" s="42">
        <v>3343920</v>
      </c>
      <c r="I92" s="37">
        <v>20</v>
      </c>
      <c r="J92" s="42">
        <v>798152.66</v>
      </c>
      <c r="K92" s="37">
        <v>17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143</v>
      </c>
      <c r="B93" s="42">
        <v>1656227.38</v>
      </c>
      <c r="C93" s="37">
        <v>19</v>
      </c>
      <c r="D93" s="42">
        <v>449678.3</v>
      </c>
      <c r="E93" s="37">
        <v>19</v>
      </c>
      <c r="F93" s="37">
        <v>0</v>
      </c>
      <c r="G93" s="37">
        <v>0</v>
      </c>
      <c r="H93" s="42">
        <v>2004210.28</v>
      </c>
      <c r="I93" s="37">
        <v>19</v>
      </c>
      <c r="J93" s="42">
        <v>407171.05</v>
      </c>
      <c r="K93" s="37">
        <v>19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144</v>
      </c>
      <c r="B94" s="42">
        <v>1215518.06</v>
      </c>
      <c r="C94" s="37">
        <v>13</v>
      </c>
      <c r="D94" s="42">
        <v>399036.82</v>
      </c>
      <c r="E94" s="37">
        <v>12</v>
      </c>
      <c r="F94" s="42">
        <v>0</v>
      </c>
      <c r="G94" s="37">
        <v>0</v>
      </c>
      <c r="H94" s="42">
        <v>1240945.68</v>
      </c>
      <c r="I94" s="37">
        <v>12</v>
      </c>
      <c r="J94" s="42">
        <v>418971.21</v>
      </c>
      <c r="K94" s="37">
        <v>11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145</v>
      </c>
      <c r="B95" s="42">
        <v>75277391.95</v>
      </c>
      <c r="C95" s="37">
        <v>216</v>
      </c>
      <c r="D95" s="42">
        <v>33165190.4</v>
      </c>
      <c r="E95" s="37">
        <v>200</v>
      </c>
      <c r="F95" s="37">
        <v>1677388.9999978</v>
      </c>
      <c r="G95" s="37">
        <v>76</v>
      </c>
      <c r="H95" s="42">
        <v>71546017.27</v>
      </c>
      <c r="I95" s="37">
        <v>220</v>
      </c>
      <c r="J95" s="42">
        <v>34006193.93</v>
      </c>
      <c r="K95" s="37">
        <v>211</v>
      </c>
      <c r="L95" s="37">
        <v>1488444.3333306</v>
      </c>
      <c r="M95" s="37">
        <v>87</v>
      </c>
      <c r="N95" s="37"/>
      <c r="O95" s="37"/>
      <c r="P95" s="37"/>
      <c r="Q95" s="37"/>
    </row>
    <row r="96" spans="1:17" ht="15">
      <c r="A96" s="37" t="s">
        <v>146</v>
      </c>
      <c r="B96" s="42">
        <v>3603193.83</v>
      </c>
      <c r="C96" s="37">
        <v>31</v>
      </c>
      <c r="D96" s="42">
        <v>1174319.95</v>
      </c>
      <c r="E96" s="37">
        <v>29</v>
      </c>
      <c r="F96" s="37">
        <v>0</v>
      </c>
      <c r="G96" s="37">
        <v>0</v>
      </c>
      <c r="H96" s="42">
        <v>4274254.82</v>
      </c>
      <c r="I96" s="37">
        <v>33</v>
      </c>
      <c r="J96" s="42">
        <v>1488071.5</v>
      </c>
      <c r="K96" s="37">
        <v>32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147</v>
      </c>
      <c r="B97" s="42">
        <v>2356900.9</v>
      </c>
      <c r="C97" s="37">
        <v>29</v>
      </c>
      <c r="D97" s="42">
        <v>902122.18</v>
      </c>
      <c r="E97" s="37">
        <v>27</v>
      </c>
      <c r="F97" s="37">
        <v>31486.9999998</v>
      </c>
      <c r="G97" s="37">
        <v>10</v>
      </c>
      <c r="H97" s="42">
        <v>2491239.19</v>
      </c>
      <c r="I97" s="37">
        <v>27</v>
      </c>
      <c r="J97" s="42">
        <v>855506.23</v>
      </c>
      <c r="K97" s="37">
        <v>26</v>
      </c>
      <c r="L97" s="37">
        <v>26958.6666664</v>
      </c>
      <c r="M97" s="37">
        <v>10</v>
      </c>
      <c r="N97" s="37"/>
      <c r="O97" s="37"/>
      <c r="P97" s="37"/>
      <c r="Q97" s="37"/>
    </row>
    <row r="98" spans="1:17" ht="15">
      <c r="A98" s="37" t="s">
        <v>148</v>
      </c>
      <c r="B98" s="42">
        <v>752277.71</v>
      </c>
      <c r="C98" s="37">
        <v>11</v>
      </c>
      <c r="D98" s="42">
        <v>459016.07</v>
      </c>
      <c r="E98" s="37">
        <v>10</v>
      </c>
      <c r="F98" s="42">
        <v>0</v>
      </c>
      <c r="G98" s="37">
        <v>0</v>
      </c>
      <c r="H98" s="42">
        <v>0</v>
      </c>
      <c r="I98" s="37">
        <v>0</v>
      </c>
      <c r="J98" s="42">
        <v>0</v>
      </c>
      <c r="K98" s="37">
        <v>0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149</v>
      </c>
      <c r="B99" s="42">
        <v>12983421.43</v>
      </c>
      <c r="C99" s="37">
        <v>42</v>
      </c>
      <c r="D99" s="42">
        <v>1526143.53</v>
      </c>
      <c r="E99" s="37">
        <v>37</v>
      </c>
      <c r="F99" s="42">
        <v>210164.4999996</v>
      </c>
      <c r="G99" s="37">
        <v>11</v>
      </c>
      <c r="H99" s="42">
        <v>12341458.17</v>
      </c>
      <c r="I99" s="37">
        <v>44</v>
      </c>
      <c r="J99" s="42">
        <v>1938750.86</v>
      </c>
      <c r="K99" s="37">
        <v>39</v>
      </c>
      <c r="L99" s="42">
        <v>600533.3333329</v>
      </c>
      <c r="M99" s="37">
        <v>13</v>
      </c>
      <c r="N99" s="37"/>
      <c r="O99" s="37"/>
      <c r="P99" s="37"/>
      <c r="Q99" s="37"/>
    </row>
    <row r="100" spans="1:17" ht="15">
      <c r="A100" s="37" t="s">
        <v>150</v>
      </c>
      <c r="B100" s="37">
        <v>589824.89</v>
      </c>
      <c r="C100" s="37">
        <v>10</v>
      </c>
      <c r="D100" s="37">
        <v>0</v>
      </c>
      <c r="E100" s="37">
        <v>0</v>
      </c>
      <c r="F100" s="37">
        <v>0</v>
      </c>
      <c r="G100" s="37">
        <v>0</v>
      </c>
      <c r="H100" s="37">
        <v>393829.07</v>
      </c>
      <c r="I100" s="37">
        <v>10</v>
      </c>
      <c r="J100" s="37">
        <v>0</v>
      </c>
      <c r="K100" s="37">
        <v>0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151</v>
      </c>
      <c r="B101" s="37">
        <v>4929976.03</v>
      </c>
      <c r="C101" s="37">
        <v>56</v>
      </c>
      <c r="D101" s="37">
        <v>1664879.57</v>
      </c>
      <c r="E101" s="37">
        <v>55</v>
      </c>
      <c r="F101" s="37">
        <v>103690.833333</v>
      </c>
      <c r="G101" s="37">
        <v>13</v>
      </c>
      <c r="H101" s="37">
        <v>5571009.82</v>
      </c>
      <c r="I101" s="37">
        <v>53</v>
      </c>
      <c r="J101" s="37">
        <v>1651664.98</v>
      </c>
      <c r="K101" s="37">
        <v>50</v>
      </c>
      <c r="L101" s="37">
        <v>106499.9999997</v>
      </c>
      <c r="M101" s="37">
        <v>11</v>
      </c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152</v>
      </c>
      <c r="B2" s="42">
        <v>65368422</v>
      </c>
      <c r="C2" s="38">
        <v>289</v>
      </c>
      <c r="D2" s="42">
        <v>14799854.07</v>
      </c>
      <c r="E2" s="38">
        <v>279</v>
      </c>
      <c r="F2" s="42">
        <v>391939.6666643</v>
      </c>
      <c r="G2" s="38">
        <v>59</v>
      </c>
      <c r="H2" s="42">
        <v>73835744.93</v>
      </c>
      <c r="I2" s="38">
        <v>283</v>
      </c>
      <c r="J2" s="42">
        <v>15530713.48</v>
      </c>
      <c r="K2" s="38">
        <v>273</v>
      </c>
      <c r="L2" s="42">
        <v>765092.4999979</v>
      </c>
      <c r="M2" s="39">
        <v>57</v>
      </c>
      <c r="N2" s="37"/>
    </row>
    <row r="3" spans="1:14" ht="15">
      <c r="A3" s="37" t="s">
        <v>153</v>
      </c>
      <c r="B3" s="42">
        <v>81326708.75</v>
      </c>
      <c r="C3" s="38">
        <v>411</v>
      </c>
      <c r="D3" s="42">
        <v>22790198.07</v>
      </c>
      <c r="E3" s="38">
        <v>389</v>
      </c>
      <c r="F3" s="42">
        <v>939111.6666631</v>
      </c>
      <c r="G3" s="38">
        <v>100</v>
      </c>
      <c r="H3" s="42">
        <v>85057046.7</v>
      </c>
      <c r="I3" s="38">
        <v>413</v>
      </c>
      <c r="J3" s="42">
        <v>24160274.42</v>
      </c>
      <c r="K3" s="38">
        <v>394</v>
      </c>
      <c r="L3" s="42">
        <v>705438.9999964</v>
      </c>
      <c r="M3" s="39">
        <v>90</v>
      </c>
      <c r="N3" s="37"/>
    </row>
    <row r="4" spans="1:14" ht="15">
      <c r="A4" s="37" t="s">
        <v>154</v>
      </c>
      <c r="B4" s="42">
        <v>39218315.75</v>
      </c>
      <c r="C4" s="38">
        <v>269</v>
      </c>
      <c r="D4" s="42">
        <v>12314329.08</v>
      </c>
      <c r="E4" s="38">
        <v>262</v>
      </c>
      <c r="F4" s="42">
        <v>321805.3333313</v>
      </c>
      <c r="G4" s="38">
        <v>68</v>
      </c>
      <c r="H4" s="42">
        <v>42429533.66</v>
      </c>
      <c r="I4" s="38">
        <v>271</v>
      </c>
      <c r="J4" s="42">
        <v>12611564.06</v>
      </c>
      <c r="K4" s="38">
        <v>261</v>
      </c>
      <c r="L4" s="42">
        <v>393675.3333315</v>
      </c>
      <c r="M4" s="39">
        <v>71</v>
      </c>
      <c r="N4" s="37"/>
    </row>
    <row r="5" spans="1:14" ht="15">
      <c r="A5" s="37" t="s">
        <v>155</v>
      </c>
      <c r="B5" s="42">
        <v>497931541.62</v>
      </c>
      <c r="C5" s="43">
        <v>1418</v>
      </c>
      <c r="D5" s="42">
        <v>133095373.45</v>
      </c>
      <c r="E5" s="43">
        <v>1329</v>
      </c>
      <c r="F5" s="42">
        <v>5623186.8333203</v>
      </c>
      <c r="G5" s="38">
        <v>444</v>
      </c>
      <c r="H5" s="42">
        <v>519841577.81</v>
      </c>
      <c r="I5" s="43">
        <v>1399</v>
      </c>
      <c r="J5" s="42">
        <v>137647616.46</v>
      </c>
      <c r="K5" s="43">
        <v>1323</v>
      </c>
      <c r="L5" s="42">
        <v>6301891.8333181</v>
      </c>
      <c r="M5" s="39">
        <v>452</v>
      </c>
      <c r="N5" s="37"/>
    </row>
    <row r="6" spans="1:14" ht="15">
      <c r="A6" s="37" t="s">
        <v>156</v>
      </c>
      <c r="B6" s="42">
        <v>1435864.82</v>
      </c>
      <c r="C6" s="38">
        <v>32</v>
      </c>
      <c r="D6" s="42">
        <v>627590.47</v>
      </c>
      <c r="E6" s="38">
        <v>32</v>
      </c>
      <c r="F6" s="37">
        <v>0</v>
      </c>
      <c r="G6" s="38">
        <v>0</v>
      </c>
      <c r="H6" s="42">
        <v>1295275.9</v>
      </c>
      <c r="I6" s="38">
        <v>31</v>
      </c>
      <c r="J6" s="42">
        <v>654275.49</v>
      </c>
      <c r="K6" s="38">
        <v>30</v>
      </c>
      <c r="L6" s="37">
        <v>0</v>
      </c>
      <c r="M6" s="39">
        <v>0</v>
      </c>
      <c r="N6" s="37"/>
    </row>
    <row r="7" spans="1:14" ht="15">
      <c r="A7" s="37" t="s">
        <v>157</v>
      </c>
      <c r="B7" s="42">
        <v>97625441.17</v>
      </c>
      <c r="C7" s="38">
        <v>326</v>
      </c>
      <c r="D7" s="42">
        <v>17290000.9</v>
      </c>
      <c r="E7" s="38">
        <v>308</v>
      </c>
      <c r="F7" s="42">
        <v>653715.8333308</v>
      </c>
      <c r="G7" s="38">
        <v>80</v>
      </c>
      <c r="H7" s="42">
        <v>107368070.89</v>
      </c>
      <c r="I7" s="38">
        <v>312</v>
      </c>
      <c r="J7" s="42">
        <v>17477288.94</v>
      </c>
      <c r="K7" s="38">
        <v>296</v>
      </c>
      <c r="L7" s="42">
        <v>505022.8333307</v>
      </c>
      <c r="M7" s="39">
        <v>73</v>
      </c>
      <c r="N7" s="37"/>
    </row>
    <row r="8" spans="1:14" ht="15">
      <c r="A8" s="37" t="s">
        <v>158</v>
      </c>
      <c r="B8" s="42">
        <v>4691330</v>
      </c>
      <c r="C8" s="38">
        <v>50</v>
      </c>
      <c r="D8" s="42">
        <v>1868560.01</v>
      </c>
      <c r="E8" s="38">
        <v>49</v>
      </c>
      <c r="F8" s="37">
        <v>0</v>
      </c>
      <c r="G8" s="38">
        <v>0</v>
      </c>
      <c r="H8" s="42">
        <v>4775342.85</v>
      </c>
      <c r="I8" s="38">
        <v>53</v>
      </c>
      <c r="J8" s="42">
        <v>1785903.03</v>
      </c>
      <c r="K8" s="38">
        <v>51</v>
      </c>
      <c r="L8" s="37">
        <v>0</v>
      </c>
      <c r="M8" s="39">
        <v>0</v>
      </c>
      <c r="N8" s="37"/>
    </row>
    <row r="9" spans="1:14" ht="15">
      <c r="A9" s="37" t="s">
        <v>159</v>
      </c>
      <c r="B9" s="42">
        <v>47342896.63</v>
      </c>
      <c r="C9" s="38">
        <v>275</v>
      </c>
      <c r="D9" s="42">
        <v>18634336.02</v>
      </c>
      <c r="E9" s="38">
        <v>267</v>
      </c>
      <c r="F9" s="42">
        <v>800768.6666646</v>
      </c>
      <c r="G9" s="38">
        <v>75</v>
      </c>
      <c r="H9" s="42">
        <v>47719121.01</v>
      </c>
      <c r="I9" s="38">
        <v>271</v>
      </c>
      <c r="J9" s="42">
        <v>16628442.14</v>
      </c>
      <c r="K9" s="38">
        <v>266</v>
      </c>
      <c r="L9" s="42">
        <v>892043.4999979</v>
      </c>
      <c r="M9" s="39">
        <v>76</v>
      </c>
      <c r="N9" s="37"/>
    </row>
    <row r="10" spans="1:14" ht="15">
      <c r="A10" s="37" t="s">
        <v>160</v>
      </c>
      <c r="B10" s="42">
        <v>24567536.13</v>
      </c>
      <c r="C10" s="38">
        <v>191</v>
      </c>
      <c r="D10" s="42">
        <v>5933441.78</v>
      </c>
      <c r="E10" s="38">
        <v>180</v>
      </c>
      <c r="F10" s="42">
        <v>183810.8333317</v>
      </c>
      <c r="G10" s="38">
        <v>51</v>
      </c>
      <c r="H10" s="42">
        <v>27166754.33</v>
      </c>
      <c r="I10" s="38">
        <v>190</v>
      </c>
      <c r="J10" s="42">
        <v>6315571.67</v>
      </c>
      <c r="K10" s="38">
        <v>178</v>
      </c>
      <c r="L10" s="42">
        <v>176697.833332</v>
      </c>
      <c r="M10" s="39">
        <v>49</v>
      </c>
      <c r="N10" s="37"/>
    </row>
    <row r="11" spans="1:14" ht="15">
      <c r="A11" s="37" t="s">
        <v>161</v>
      </c>
      <c r="B11" s="42">
        <v>49624164.69</v>
      </c>
      <c r="C11" s="38">
        <v>260</v>
      </c>
      <c r="D11" s="42">
        <v>13786763.38</v>
      </c>
      <c r="E11" s="38">
        <v>251</v>
      </c>
      <c r="F11" s="42">
        <v>385386.4999972</v>
      </c>
      <c r="G11" s="38">
        <v>89</v>
      </c>
      <c r="H11" s="42">
        <v>55242924.61</v>
      </c>
      <c r="I11" s="38">
        <v>251</v>
      </c>
      <c r="J11" s="42">
        <v>11606973.77</v>
      </c>
      <c r="K11" s="38">
        <v>238</v>
      </c>
      <c r="L11" s="42">
        <v>360343.8333309</v>
      </c>
      <c r="M11" s="39">
        <v>77</v>
      </c>
      <c r="N11" s="37"/>
    </row>
    <row r="12" spans="1:14" ht="15">
      <c r="A12" s="37" t="s">
        <v>162</v>
      </c>
      <c r="B12" s="42">
        <v>484509859.44</v>
      </c>
      <c r="C12" s="38">
        <v>2222</v>
      </c>
      <c r="D12" s="42">
        <v>109950205.83</v>
      </c>
      <c r="E12" s="38">
        <v>1833</v>
      </c>
      <c r="F12" s="42">
        <v>5064375.3333265</v>
      </c>
      <c r="G12" s="38">
        <v>231</v>
      </c>
      <c r="H12" s="42">
        <v>497785163.71</v>
      </c>
      <c r="I12" s="38">
        <v>2026</v>
      </c>
      <c r="J12" s="42">
        <v>112183463.69</v>
      </c>
      <c r="K12" s="38">
        <v>1731</v>
      </c>
      <c r="L12" s="42">
        <v>5689701.6666588</v>
      </c>
      <c r="M12" s="39">
        <v>234</v>
      </c>
      <c r="N12" s="37"/>
    </row>
    <row r="13" spans="1:14" ht="15">
      <c r="A13" s="37" t="s">
        <v>163</v>
      </c>
      <c r="B13" s="42">
        <v>99528080.81</v>
      </c>
      <c r="C13" s="38">
        <v>597</v>
      </c>
      <c r="D13" s="42">
        <v>34873567.01</v>
      </c>
      <c r="E13" s="38">
        <v>569</v>
      </c>
      <c r="F13" s="42">
        <v>1893324.9999962</v>
      </c>
      <c r="G13" s="38">
        <v>144</v>
      </c>
      <c r="H13" s="42">
        <v>105058074.23</v>
      </c>
      <c r="I13" s="38">
        <v>580</v>
      </c>
      <c r="J13" s="42">
        <v>35561402.13</v>
      </c>
      <c r="K13" s="38">
        <v>560</v>
      </c>
      <c r="L13" s="42">
        <v>1360120.9999954</v>
      </c>
      <c r="M13" s="39">
        <v>141</v>
      </c>
      <c r="N13" s="37"/>
    </row>
    <row r="14" spans="1:14" ht="15">
      <c r="A14" s="37" t="s">
        <v>164</v>
      </c>
      <c r="B14" s="42">
        <v>102570441.96</v>
      </c>
      <c r="C14" s="38">
        <v>584</v>
      </c>
      <c r="D14" s="42">
        <v>32204713.52</v>
      </c>
      <c r="E14" s="38">
        <v>561</v>
      </c>
      <c r="F14" s="42">
        <v>986234.9999952</v>
      </c>
      <c r="G14" s="38">
        <v>143</v>
      </c>
      <c r="H14" s="42">
        <v>201512518.42</v>
      </c>
      <c r="I14" s="38">
        <v>576</v>
      </c>
      <c r="J14" s="42">
        <v>34542551.52</v>
      </c>
      <c r="K14" s="38">
        <v>554</v>
      </c>
      <c r="L14" s="42">
        <v>1549052.1666617</v>
      </c>
      <c r="M14" s="39">
        <v>138</v>
      </c>
      <c r="N14" s="37"/>
    </row>
    <row r="15" spans="1:14" ht="15">
      <c r="A15" s="37" t="s">
        <v>165</v>
      </c>
      <c r="B15" s="42">
        <v>62961056.77</v>
      </c>
      <c r="C15" s="38">
        <v>426</v>
      </c>
      <c r="D15" s="42">
        <v>15103751.33</v>
      </c>
      <c r="E15" s="38">
        <v>401</v>
      </c>
      <c r="F15" s="42">
        <v>757825.9999965</v>
      </c>
      <c r="G15" s="38">
        <v>103</v>
      </c>
      <c r="H15" s="42">
        <v>74903620.07</v>
      </c>
      <c r="I15" s="38">
        <v>427</v>
      </c>
      <c r="J15" s="42">
        <v>16878625.12</v>
      </c>
      <c r="K15" s="38">
        <v>404</v>
      </c>
      <c r="L15" s="42">
        <v>1226812.3333303</v>
      </c>
      <c r="M15" s="39">
        <v>95</v>
      </c>
      <c r="N15" s="37"/>
    </row>
    <row r="16" spans="1:14" ht="15">
      <c r="A16" s="37" t="s">
        <v>166</v>
      </c>
      <c r="B16" s="37">
        <v>77340887.65</v>
      </c>
      <c r="C16" s="38">
        <v>472</v>
      </c>
      <c r="D16" s="37">
        <v>21085104.57</v>
      </c>
      <c r="E16" s="38">
        <v>451</v>
      </c>
      <c r="F16" s="37">
        <v>1044208.9999957</v>
      </c>
      <c r="G16" s="38">
        <v>136</v>
      </c>
      <c r="H16" s="37">
        <v>77058411.16</v>
      </c>
      <c r="I16" s="38">
        <v>470</v>
      </c>
      <c r="J16" s="37">
        <v>20762795.01</v>
      </c>
      <c r="K16" s="38">
        <v>447</v>
      </c>
      <c r="L16" s="37">
        <v>1437952.8333283</v>
      </c>
      <c r="M16" s="39">
        <v>136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2017-01-27T22:58:41Z</dcterms:modified>
  <cp:category/>
  <cp:version/>
  <cp:contentType/>
  <cp:contentStatus/>
</cp:coreProperties>
</file>