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<sst xmlns="http://schemas.openxmlformats.org/spreadsheetml/2006/main" count="207" uniqueCount="170">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</sst>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23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18</v>
      </c>
      <c r="R5" s="1" t="s">
        <v>12</v>
      </c>
    </row>
    <row r="6" spans="5:18" ht="15">
      <c r="E6" s="62"/>
      <c r="F6" s="62"/>
      <c r="G6" s="62"/>
      <c r="H6" s="62"/>
      <c r="O6" s="1" t="s">
        <v>19</v>
      </c>
      <c r="R6" s="1" t="s">
        <v>17</v>
      </c>
    </row>
    <row r="7" spans="4:15" ht="33.75">
      <c r="D7" s="3" t="s">
        <v>2</v>
      </c>
      <c r="E7" s="5">
        <v>43160</v>
      </c>
      <c r="F7" s="3" t="s">
        <v>3</v>
      </c>
      <c r="G7" s="5">
        <v>43190</v>
      </c>
      <c r="O7" s="1" t="s">
        <v>20</v>
      </c>
    </row>
    <row r="8" ht="15">
      <c r="O8" s="1" t="s">
        <v>21</v>
      </c>
    </row>
    <row r="12" spans="3:8" s="32" customFormat="1" ht="18.75">
      <c r="C12" s="64" t="s">
        <v>40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41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42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60" t="s">
        <v>45</v>
      </c>
      <c r="D20" s="60"/>
      <c r="E20" s="60"/>
      <c r="F20" s="60"/>
      <c r="G20" s="60"/>
      <c r="H20" s="60"/>
    </row>
    <row r="21" spans="2:8" ht="16.5" customHeight="1">
      <c r="B21" s="2" t="s">
        <v>26</v>
      </c>
      <c r="C21" s="60" t="s">
        <v>46</v>
      </c>
      <c r="D21" s="60"/>
      <c r="E21" s="60"/>
      <c r="F21" s="60"/>
      <c r="G21" s="60"/>
      <c r="H21" s="60"/>
    </row>
    <row r="22" spans="2:8" ht="16.5" customHeight="1">
      <c r="B22" s="2" t="s">
        <v>27</v>
      </c>
      <c r="C22" s="60" t="s">
        <v>47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ht="11.25" customHeight="1">
      <c r="B25" s="2"/>
    </row>
    <row r="26" ht="18.75">
      <c r="E26" s="6" t="s">
        <v>12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23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48</v>
      </c>
      <c r="D3" s="70"/>
      <c r="E3" s="71"/>
      <c r="F3" s="70" t="s">
        <v>49</v>
      </c>
      <c r="G3" s="70"/>
      <c r="H3" s="71"/>
      <c r="I3" s="69" t="s">
        <v>11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03/01/2018 - 03/31/2018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03/01/2017 - 03/31/2017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5">
        <f>SUM(C7:C51)</f>
        <v>2035835233.42</v>
      </c>
      <c r="D6" s="46">
        <f>SUM(D7:D51)</f>
        <v>464209194.54999995</v>
      </c>
      <c r="E6" s="47">
        <f>SUM(E7:E51)</f>
        <v>22019214</v>
      </c>
      <c r="F6" s="45">
        <f>SUM(F7:F51)</f>
        <v>1880099907.2300003</v>
      </c>
      <c r="G6" s="46">
        <f>SUM(G7:G51)</f>
        <v>420016045.36</v>
      </c>
      <c r="H6" s="47">
        <f>SUM(H7:H51)</f>
        <v>16004100</v>
      </c>
      <c r="I6" s="20">
        <f>_xlfn.IFERROR((C6-F6)/F6,"")</f>
        <v>0.08283353751101913</v>
      </c>
      <c r="J6" s="20">
        <f>_xlfn.IFERROR((D6-G6)/G6,"")</f>
        <v>0.10521776412641937</v>
      </c>
      <c r="K6" s="20">
        <f>_xlfn.IFERROR((E6-H6)/H6,"")</f>
        <v>0.3758483138695709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67490887.98</v>
      </c>
      <c r="D7" s="53">
        <f>IF('County Data'!E2&gt;9,'County Data'!D2,"*")</f>
        <v>11102214.19</v>
      </c>
      <c r="E7" s="54">
        <f>IF('County Data'!G2&gt;9,'County Data'!F2,"*")</f>
        <v>442220.833333333</v>
      </c>
      <c r="F7" s="53">
        <f>IF('County Data'!I2&gt;9,'County Data'!H2,"*")</f>
        <v>65003781.72</v>
      </c>
      <c r="G7" s="53">
        <f>IF('County Data'!K2&gt;9,'County Data'!J2,"*")</f>
        <v>10592146.59</v>
      </c>
      <c r="H7" s="54">
        <f>IF('County Data'!M2&gt;9,'County Data'!L2,"*")</f>
        <v>449397.833333333</v>
      </c>
      <c r="I7" s="22">
        <f aca="true" t="shared" si="0" ref="I7:I50">_xlfn.IFERROR((C7-F7)/F7,"")</f>
        <v>0.038260947197088786</v>
      </c>
      <c r="J7" s="22">
        <f aca="true" t="shared" si="1" ref="J7:J50">_xlfn.IFERROR((D7-G7)/G7,"")</f>
        <v>0.04815526254909956</v>
      </c>
      <c r="K7" s="22">
        <f aca="true" t="shared" si="2" ref="K7:K50">_xlfn.IFERROR((E7-H7)/H7,"")</f>
        <v>-0.01597025946201344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85564253.13</v>
      </c>
      <c r="D8" s="53">
        <f>IF('County Data'!E3&gt;9,'County Data'!D3,"*")</f>
        <v>20051545.6</v>
      </c>
      <c r="E8" s="54">
        <f>IF('County Data'!G3&gt;9,'County Data'!F3,"*")</f>
        <v>562476.166666666</v>
      </c>
      <c r="F8" s="53">
        <f>IF('County Data'!I3&gt;9,'County Data'!H3,"*")</f>
        <v>82386092.15</v>
      </c>
      <c r="G8" s="53">
        <f>IF('County Data'!K3&gt;9,'County Data'!J3,"*")</f>
        <v>18417609.71</v>
      </c>
      <c r="H8" s="54">
        <f>IF('County Data'!M3&gt;9,'County Data'!L3,"*")</f>
        <v>543164</v>
      </c>
      <c r="I8" s="22">
        <f t="shared" si="0"/>
        <v>0.0385764259119552</v>
      </c>
      <c r="J8" s="22">
        <f t="shared" si="1"/>
        <v>0.08871595802754148</v>
      </c>
      <c r="K8" s="22">
        <f t="shared" si="2"/>
        <v>0.035554945958616635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36241931.81</v>
      </c>
      <c r="D9" s="49">
        <f>IF('County Data'!E4&gt;9,'County Data'!D4,"*")</f>
        <v>10150244.45</v>
      </c>
      <c r="E9" s="50">
        <f>IF('County Data'!G4&gt;9,'County Data'!F4,"*")</f>
        <v>167477</v>
      </c>
      <c r="F9" s="51">
        <f>IF('County Data'!I4&gt;9,'County Data'!H4,"*")</f>
        <v>34838934.6</v>
      </c>
      <c r="G9" s="49">
        <f>IF('County Data'!K4&gt;9,'County Data'!J4,"*")</f>
        <v>9707845.46</v>
      </c>
      <c r="H9" s="50">
        <f>IF('County Data'!M4&gt;9,'County Data'!L4,"*")</f>
        <v>291528.166666667</v>
      </c>
      <c r="I9" s="9">
        <f t="shared" si="0"/>
        <v>0.04027095621919508</v>
      </c>
      <c r="J9" s="9">
        <f t="shared" si="1"/>
        <v>0.045571284774036595</v>
      </c>
      <c r="K9" s="9">
        <f t="shared" si="2"/>
        <v>-0.4255203470905333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495454276.49</v>
      </c>
      <c r="D10" s="53">
        <f>IF('County Data'!E5&gt;9,'County Data'!D5,"*")</f>
        <v>117842312.83</v>
      </c>
      <c r="E10" s="54">
        <f>IF('County Data'!G5&gt;9,'County Data'!F5,"*")</f>
        <v>6895135.33333333</v>
      </c>
      <c r="F10" s="53">
        <f>IF('County Data'!I5&gt;9,'County Data'!H5,"*")</f>
        <v>499664045.14</v>
      </c>
      <c r="G10" s="53">
        <f>IF('County Data'!K5&gt;9,'County Data'!J5,"*")</f>
        <v>113355720.52</v>
      </c>
      <c r="H10" s="54">
        <f>IF('County Data'!M5&gt;9,'County Data'!L5,"*")</f>
        <v>4550782.83333333</v>
      </c>
      <c r="I10" s="22">
        <f t="shared" si="0"/>
        <v>-0.008425198272612247</v>
      </c>
      <c r="J10" s="22">
        <f t="shared" si="1"/>
        <v>0.03957976085740117</v>
      </c>
      <c r="K10" s="22">
        <f t="shared" si="2"/>
        <v>0.5151536748420981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926213.11</v>
      </c>
      <c r="D11" s="49">
        <f>IF('County Data'!E6&gt;9,'County Data'!D6,"*")</f>
        <v>383336.84</v>
      </c>
      <c r="E11" s="50" t="str">
        <f>IF('County Data'!G6&gt;9,'County Data'!F6,"*")</f>
        <v>*</v>
      </c>
      <c r="F11" s="51">
        <f>IF('County Data'!I6&gt;9,'County Data'!H6,"*")</f>
        <v>832803.96</v>
      </c>
      <c r="G11" s="49">
        <f>IF('County Data'!K6&gt;9,'County Data'!J6,"*")</f>
        <v>388910.55</v>
      </c>
      <c r="H11" s="50" t="str">
        <f>IF('County Data'!M6&gt;9,'County Data'!L6,"*")</f>
        <v>*</v>
      </c>
      <c r="I11" s="9">
        <f t="shared" si="0"/>
        <v>0.11216223083281211</v>
      </c>
      <c r="J11" s="9">
        <f t="shared" si="1"/>
        <v>-0.014331598872799833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106538042.36</v>
      </c>
      <c r="D12" s="53">
        <f>IF('County Data'!E7&gt;9,'County Data'!D7,"*")</f>
        <v>15339689.47</v>
      </c>
      <c r="E12" s="54">
        <f>IF('County Data'!G7&gt;9,'County Data'!F7,"*")</f>
        <v>786447.833333333</v>
      </c>
      <c r="F12" s="53">
        <f>IF('County Data'!I7&gt;9,'County Data'!H7,"*")</f>
        <v>98189610.59</v>
      </c>
      <c r="G12" s="53">
        <f>IF('County Data'!K7&gt;9,'County Data'!J7,"*")</f>
        <v>13983515.2</v>
      </c>
      <c r="H12" s="54">
        <f>IF('County Data'!M7&gt;9,'County Data'!L7,"*")</f>
        <v>515092</v>
      </c>
      <c r="I12" s="22">
        <f t="shared" si="0"/>
        <v>0.08502357550698171</v>
      </c>
      <c r="J12" s="22">
        <f t="shared" si="1"/>
        <v>0.09698378773886565</v>
      </c>
      <c r="K12" s="22">
        <f t="shared" si="2"/>
        <v>0.5268104209215694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2865886.75</v>
      </c>
      <c r="D13" s="49">
        <f>IF('County Data'!E8&gt;9,'County Data'!D8,"*")</f>
        <v>767821.17</v>
      </c>
      <c r="E13" s="50" t="str">
        <f>IF('County Data'!G8&gt;9,'County Data'!F8,"*")</f>
        <v>*</v>
      </c>
      <c r="F13" s="51">
        <f>IF('County Data'!I8&gt;9,'County Data'!H8,"*")</f>
        <v>2618707.45</v>
      </c>
      <c r="G13" s="49">
        <f>IF('County Data'!K8&gt;9,'County Data'!J8,"*")</f>
        <v>695266.01</v>
      </c>
      <c r="H13" s="50" t="str">
        <f>IF('County Data'!M8&gt;9,'County Data'!L8,"*")</f>
        <v>*</v>
      </c>
      <c r="I13" s="9">
        <f t="shared" si="0"/>
        <v>0.0943898105151073</v>
      </c>
      <c r="J13" s="9">
        <f t="shared" si="1"/>
        <v>0.10435597160862219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60768357.09</v>
      </c>
      <c r="D14" s="53">
        <f>IF('County Data'!E9&gt;9,'County Data'!D9,"*")</f>
        <v>23963191.42</v>
      </c>
      <c r="E14" s="54">
        <f>IF('County Data'!G9&gt;9,'County Data'!F9,"*")</f>
        <v>481220.166666667</v>
      </c>
      <c r="F14" s="53">
        <f>IF('County Data'!I9&gt;9,'County Data'!H9,"*")</f>
        <v>50261294.5</v>
      </c>
      <c r="G14" s="53">
        <f>IF('County Data'!K9&gt;9,'County Data'!J9,"*")</f>
        <v>18929445.6</v>
      </c>
      <c r="H14" s="54">
        <f>IF('County Data'!M9&gt;9,'County Data'!L9,"*")</f>
        <v>472093.166666667</v>
      </c>
      <c r="I14" s="22">
        <f t="shared" si="0"/>
        <v>0.20904878584056372</v>
      </c>
      <c r="J14" s="22">
        <f t="shared" si="1"/>
        <v>0.2659214604784833</v>
      </c>
      <c r="K14" s="22">
        <f t="shared" si="2"/>
        <v>0.019333048314262816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20233999.1</v>
      </c>
      <c r="D15" s="59">
        <f>IF('County Data'!E10&gt;9,'County Data'!D10,"*")</f>
        <v>4268757.63</v>
      </c>
      <c r="E15" s="58">
        <f>IF('County Data'!G10&gt;9,'County Data'!F10,"*")</f>
        <v>260841.333333334</v>
      </c>
      <c r="F15" s="59">
        <f>IF('County Data'!I10&gt;9,'County Data'!H10,"*")</f>
        <v>20648345.44</v>
      </c>
      <c r="G15" s="59">
        <f>IF('County Data'!K10&gt;9,'County Data'!J10,"*")</f>
        <v>4037682.96</v>
      </c>
      <c r="H15" s="58">
        <f>IF('County Data'!M10&gt;9,'County Data'!L10,"*")</f>
        <v>300935.5</v>
      </c>
      <c r="I15" s="23">
        <f t="shared" si="0"/>
        <v>-0.020066805895126473</v>
      </c>
      <c r="J15" s="23">
        <f t="shared" si="1"/>
        <v>0.05722952304308705</v>
      </c>
      <c r="K15" s="23">
        <f t="shared" si="2"/>
        <v>-0.1332317611802728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60914450.3</v>
      </c>
      <c r="D16" s="53">
        <f>IF('County Data'!E11&gt;9,'County Data'!D11,"*")</f>
        <v>13079320.73</v>
      </c>
      <c r="E16" s="54">
        <f>IF('County Data'!G11&gt;9,'County Data'!F11,"*")</f>
        <v>467313.166666667</v>
      </c>
      <c r="F16" s="53">
        <f>IF('County Data'!I11&gt;9,'County Data'!H11,"*")</f>
        <v>56775016.92</v>
      </c>
      <c r="G16" s="53">
        <f>IF('County Data'!K11&gt;9,'County Data'!J11,"*")</f>
        <v>13252851.58</v>
      </c>
      <c r="H16" s="54">
        <f>IF('County Data'!M11&gt;9,'County Data'!L11,"*")</f>
        <v>282500.5</v>
      </c>
      <c r="I16" s="22">
        <f t="shared" si="0"/>
        <v>0.07290941693302792</v>
      </c>
      <c r="J16" s="22">
        <f t="shared" si="1"/>
        <v>-0.013093849950140287</v>
      </c>
      <c r="K16" s="22">
        <f t="shared" si="2"/>
        <v>0.6542029719121452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661615737.7</v>
      </c>
      <c r="D17" s="49">
        <f>IF('County Data'!E12&gt;9,'County Data'!D12,"*")</f>
        <v>133021526.47</v>
      </c>
      <c r="E17" s="50">
        <f>IF('County Data'!G12&gt;9,'County Data'!F12,"*")</f>
        <v>3767938.66666667</v>
      </c>
      <c r="F17" s="51">
        <f>IF('County Data'!I12&gt;9,'County Data'!H12,"*")</f>
        <v>532140969.86</v>
      </c>
      <c r="G17" s="49">
        <f>IF('County Data'!K12&gt;9,'County Data'!J12,"*")</f>
        <v>114386782.11</v>
      </c>
      <c r="H17" s="50">
        <f>IF('County Data'!M12&gt;9,'County Data'!L12,"*")</f>
        <v>4643498</v>
      </c>
      <c r="I17" s="9">
        <f t="shared" si="0"/>
        <v>0.24330915147176754</v>
      </c>
      <c r="J17" s="9">
        <f t="shared" si="1"/>
        <v>0.16290994480533516</v>
      </c>
      <c r="K17" s="9">
        <f t="shared" si="2"/>
        <v>-0.18855598372893242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98817348.61</v>
      </c>
      <c r="D18" s="53">
        <f>IF('County Data'!E13&gt;9,'County Data'!D13,"*")</f>
        <v>36370983.75</v>
      </c>
      <c r="E18" s="54">
        <f>IF('County Data'!G13&gt;9,'County Data'!F13,"*")</f>
        <v>1905245.5</v>
      </c>
      <c r="F18" s="53">
        <f>IF('County Data'!I13&gt;9,'County Data'!H13,"*")</f>
        <v>101951464.76</v>
      </c>
      <c r="G18" s="53">
        <f>IF('County Data'!K13&gt;9,'County Data'!J13,"*")</f>
        <v>33674425.69</v>
      </c>
      <c r="H18" s="54">
        <f>IF('County Data'!M13&gt;9,'County Data'!L13,"*")</f>
        <v>1426536.16666667</v>
      </c>
      <c r="I18" s="22">
        <f t="shared" si="0"/>
        <v>-0.03074125670855154</v>
      </c>
      <c r="J18" s="22">
        <f t="shared" si="1"/>
        <v>0.08007732885555272</v>
      </c>
      <c r="K18" s="22">
        <f t="shared" si="2"/>
        <v>0.3355746209028201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187114469.32</v>
      </c>
      <c r="D19" s="49">
        <f>IF('County Data'!E14&gt;9,'County Data'!D14,"*")</f>
        <v>33827799.61</v>
      </c>
      <c r="E19" s="50">
        <f>IF('County Data'!G14&gt;9,'County Data'!F14,"*")</f>
        <v>1445851.16666667</v>
      </c>
      <c r="F19" s="51">
        <f>IF('County Data'!I14&gt;9,'County Data'!H14,"*")</f>
        <v>190866926.88</v>
      </c>
      <c r="G19" s="49">
        <f>IF('County Data'!K14&gt;9,'County Data'!J14,"*")</f>
        <v>29841724.48</v>
      </c>
      <c r="H19" s="50">
        <f>IF('County Data'!M14&gt;9,'County Data'!L14,"*")</f>
        <v>961241</v>
      </c>
      <c r="I19" s="9">
        <f t="shared" si="0"/>
        <v>-0.019660072184004992</v>
      </c>
      <c r="J19" s="9">
        <f t="shared" si="1"/>
        <v>0.13357388688014585</v>
      </c>
      <c r="K19" s="9">
        <f t="shared" si="2"/>
        <v>0.5041505373435694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76782156.75</v>
      </c>
      <c r="D20" s="53">
        <f>IF('County Data'!E15&gt;9,'County Data'!D15,"*")</f>
        <v>22776359</v>
      </c>
      <c r="E20" s="54">
        <f>IF('County Data'!G15&gt;9,'County Data'!F15,"*")</f>
        <v>4254442.5</v>
      </c>
      <c r="F20" s="53">
        <f>IF('County Data'!I15&gt;9,'County Data'!H15,"*")</f>
        <v>75254657.9</v>
      </c>
      <c r="G20" s="53">
        <f>IF('County Data'!K15&gt;9,'County Data'!J15,"*")</f>
        <v>19625881.18</v>
      </c>
      <c r="H20" s="54">
        <f>IF('County Data'!M15&gt;9,'County Data'!L15,"*")</f>
        <v>868182.833333333</v>
      </c>
      <c r="I20" s="22">
        <f t="shared" si="0"/>
        <v>0.020297731630509398</v>
      </c>
      <c r="J20" s="22">
        <f t="shared" si="1"/>
        <v>0.16052669386435164</v>
      </c>
      <c r="K20" s="22">
        <f t="shared" si="2"/>
        <v>3.90039924386127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74507222.92</v>
      </c>
      <c r="D21" s="49">
        <f>IF('County Data'!E16&gt;9,'County Data'!D16,"*")</f>
        <v>21264091.39</v>
      </c>
      <c r="E21" s="50">
        <f>IF('County Data'!G16&gt;9,'County Data'!F16,"*")</f>
        <v>582604.333333333</v>
      </c>
      <c r="F21" s="51">
        <f>IF('County Data'!I16&gt;9,'County Data'!H16,"*")</f>
        <v>68667255.36</v>
      </c>
      <c r="G21" s="49">
        <f>IF('County Data'!K16&gt;9,'County Data'!J16,"*")</f>
        <v>19126237.72</v>
      </c>
      <c r="H21" s="50">
        <f>IF('County Data'!M16&gt;9,'County Data'!L16,"*")</f>
        <v>699148</v>
      </c>
      <c r="I21" s="9">
        <f t="shared" si="0"/>
        <v>0.0850473421339321</v>
      </c>
      <c r="J21" s="9">
        <f t="shared" si="1"/>
        <v>0.11177596458316957</v>
      </c>
      <c r="K21" s="9">
        <f t="shared" si="2"/>
        <v>-0.16669384260080408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23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13</v>
      </c>
      <c r="C3" s="78" t="s">
        <v>51</v>
      </c>
      <c r="D3" s="78"/>
      <c r="E3" s="79"/>
      <c r="F3" s="78" t="s">
        <v>50</v>
      </c>
      <c r="G3" s="78"/>
      <c r="H3" s="71"/>
      <c r="I3" s="69" t="s">
        <v>11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03/01/2018 - 03/31/2018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03/01/2017 - 03/31/2017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ALBURGH</v>
      </c>
      <c r="C6" s="45">
        <f>IF('Town Data'!C2&gt;9,'Town Data'!B2,"*")</f>
        <v>1092074.21</v>
      </c>
      <c r="D6" s="46">
        <f>IF('Town Data'!E2&gt;9,'Town Data'!D2,"*")</f>
        <v>293318.89</v>
      </c>
      <c r="E6" s="47" t="str">
        <f>IF('Town Data'!G2&gt;9,'Town Data'!F2,"*")</f>
        <v>*</v>
      </c>
      <c r="F6" s="46">
        <f>IF('Town Data'!I2&gt;9,'Town Data'!H2,"*")</f>
        <v>959172.09</v>
      </c>
      <c r="G6" s="46">
        <f>IF('Town Data'!K2&gt;9,'Town Data'!J2,"*")</f>
        <v>264096.7</v>
      </c>
      <c r="H6" s="47" t="str">
        <f>IF('Town Data'!M2&gt;9,'Town Data'!L2,"*")</f>
        <v>*</v>
      </c>
      <c r="I6" s="20">
        <f>_xlfn.IFERROR((C6-F6)/F6,"")</f>
        <v>0.13855920265569863</v>
      </c>
      <c r="J6" s="20">
        <f>_xlfn.IFERROR((D6-G6)/G6,"")</f>
        <v>0.11064958403493873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13686292.52</v>
      </c>
      <c r="D7" s="49">
        <f>IF('Town Data'!E3&gt;9,'Town Data'!D3,"*")</f>
        <v>390695.02</v>
      </c>
      <c r="E7" s="50" t="str">
        <f>IF('Town Data'!G3&gt;9,'Town Data'!F3,"*")</f>
        <v>*</v>
      </c>
      <c r="F7" s="51">
        <f>IF('Town Data'!I3&gt;9,'Town Data'!H3,"*")</f>
        <v>10815235.48</v>
      </c>
      <c r="G7" s="49">
        <f>IF('Town Data'!K3&gt;9,'Town Data'!J3,"*")</f>
        <v>354113.72</v>
      </c>
      <c r="H7" s="50" t="str">
        <f>IF('Town Data'!M3&gt;9,'Town Data'!L3,"*")</f>
        <v>*</v>
      </c>
      <c r="I7" s="9">
        <f aca="true" t="shared" si="0" ref="I7:I70">_xlfn.IFERROR((C7-F7)/F7,"")</f>
        <v>0.26546412653790863</v>
      </c>
      <c r="J7" s="9">
        <f aca="true" t="shared" si="1" ref="J7:J70">_xlfn.IFERROR((D7-G7)/G7,"")</f>
        <v>0.1033038200270807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39279167.25</v>
      </c>
      <c r="D8" s="53">
        <f>IF('Town Data'!E4&gt;9,'Town Data'!D4,"*")</f>
        <v>8958683.63</v>
      </c>
      <c r="E8" s="54">
        <f>IF('Town Data'!G4&gt;9,'Town Data'!F4,"*")</f>
        <v>290699</v>
      </c>
      <c r="F8" s="53">
        <f>IF('Town Data'!I4&gt;9,'Town Data'!H4,"*")</f>
        <v>38243670.22</v>
      </c>
      <c r="G8" s="53">
        <f>IF('Town Data'!K4&gt;9,'Town Data'!J4,"*")</f>
        <v>8684027.52</v>
      </c>
      <c r="H8" s="54">
        <f>IF('Town Data'!M4&gt;9,'Town Data'!L4,"*")</f>
        <v>190015.666666667</v>
      </c>
      <c r="I8" s="22">
        <f t="shared" si="0"/>
        <v>0.027076298483990045</v>
      </c>
      <c r="J8" s="22">
        <f t="shared" si="1"/>
        <v>0.031627733717730235</v>
      </c>
      <c r="K8" s="22">
        <f t="shared" si="2"/>
        <v>0.529868589782945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10698595.43</v>
      </c>
      <c r="D9" s="49">
        <f>IF('Town Data'!E5&gt;9,'Town Data'!D5,"*")</f>
        <v>1035409.51</v>
      </c>
      <c r="E9" s="50">
        <f>IF('Town Data'!G5&gt;9,'Town Data'!F5,"*")</f>
        <v>84713.6666666666</v>
      </c>
      <c r="F9" s="51">
        <f>IF('Town Data'!I5&gt;9,'Town Data'!H5,"*")</f>
        <v>12555703.25</v>
      </c>
      <c r="G9" s="49">
        <f>IF('Town Data'!K5&gt;9,'Town Data'!J5,"*")</f>
        <v>1096458.75</v>
      </c>
      <c r="H9" s="50">
        <f>IF('Town Data'!M5&gt;9,'Town Data'!L5,"*")</f>
        <v>95683.6666666667</v>
      </c>
      <c r="I9" s="9">
        <f t="shared" si="0"/>
        <v>-0.14790950240083128</v>
      </c>
      <c r="J9" s="9">
        <f t="shared" si="1"/>
        <v>-0.05567855607883105</v>
      </c>
      <c r="K9" s="9">
        <f t="shared" si="2"/>
        <v>-0.1146486164479493</v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16515207.81</v>
      </c>
      <c r="D10" s="53">
        <f>IF('Town Data'!E6&gt;9,'Town Data'!D6,"*")</f>
        <v>870076.33</v>
      </c>
      <c r="E10" s="54">
        <f>IF('Town Data'!G6&gt;9,'Town Data'!F6,"*")</f>
        <v>131415.333333333</v>
      </c>
      <c r="F10" s="53">
        <f>IF('Town Data'!I6&gt;9,'Town Data'!H6,"*")</f>
        <v>15488064.76</v>
      </c>
      <c r="G10" s="53">
        <f>IF('Town Data'!K6&gt;9,'Town Data'!J6,"*")</f>
        <v>863684.55</v>
      </c>
      <c r="H10" s="54">
        <f>IF('Town Data'!M6&gt;9,'Town Data'!L6,"*")</f>
        <v>47946.1666666667</v>
      </c>
      <c r="I10" s="22">
        <f t="shared" si="0"/>
        <v>0.06631835971223049</v>
      </c>
      <c r="J10" s="22">
        <f t="shared" si="1"/>
        <v>0.007400595506773753</v>
      </c>
      <c r="K10" s="22">
        <f t="shared" si="2"/>
        <v>1.7408934325649859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35815567.79</v>
      </c>
      <c r="D11" s="49">
        <f>IF('Town Data'!E7&gt;9,'Town Data'!D7,"*")</f>
        <v>10791315.71</v>
      </c>
      <c r="E11" s="50">
        <f>IF('Town Data'!G7&gt;9,'Town Data'!F7,"*")</f>
        <v>218336.833333333</v>
      </c>
      <c r="F11" s="51">
        <f>IF('Town Data'!I7&gt;9,'Town Data'!H7,"*")</f>
        <v>34804716.53</v>
      </c>
      <c r="G11" s="49">
        <f>IF('Town Data'!K7&gt;9,'Town Data'!J7,"*")</f>
        <v>10335001.77</v>
      </c>
      <c r="H11" s="50">
        <f>IF('Town Data'!M7&gt;9,'Town Data'!L7,"*")</f>
        <v>183486.833333333</v>
      </c>
      <c r="I11" s="9">
        <f t="shared" si="0"/>
        <v>0.029043513660819288</v>
      </c>
      <c r="J11" s="9">
        <f t="shared" si="1"/>
        <v>0.04415228464929439</v>
      </c>
      <c r="K11" s="9">
        <f t="shared" si="2"/>
        <v>0.18993188430414207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20675695.15</v>
      </c>
      <c r="D12" s="53">
        <f>IF('Town Data'!E8&gt;9,'Town Data'!D8,"*")</f>
        <v>5501486.59</v>
      </c>
      <c r="E12" s="54">
        <f>IF('Town Data'!G8&gt;9,'Town Data'!F8,"*")</f>
        <v>226984.333333333</v>
      </c>
      <c r="F12" s="53">
        <f>IF('Town Data'!I8&gt;9,'Town Data'!H8,"*")</f>
        <v>19459846.26</v>
      </c>
      <c r="G12" s="53">
        <f>IF('Town Data'!K8&gt;9,'Town Data'!J8,"*")</f>
        <v>5201504.81</v>
      </c>
      <c r="H12" s="54">
        <f>IF('Town Data'!M8&gt;9,'Town Data'!L8,"*")</f>
        <v>118386</v>
      </c>
      <c r="I12" s="22">
        <f t="shared" si="0"/>
        <v>0.06247988158566247</v>
      </c>
      <c r="J12" s="22">
        <f t="shared" si="1"/>
        <v>0.05767211431262721</v>
      </c>
      <c r="K12" s="22">
        <f t="shared" si="2"/>
        <v>0.9173241205322673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3244883.1</v>
      </c>
      <c r="D13" s="49">
        <f>IF('Town Data'!E9&gt;9,'Town Data'!D9,"*")</f>
        <v>341540.84</v>
      </c>
      <c r="E13" s="50" t="str">
        <f>IF('Town Data'!G9&gt;9,'Town Data'!F9,"*")</f>
        <v>*</v>
      </c>
      <c r="F13" s="51">
        <f>IF('Town Data'!I9&gt;9,'Town Data'!H9,"*")</f>
        <v>1083917.16</v>
      </c>
      <c r="G13" s="49">
        <f>IF('Town Data'!K9&gt;9,'Town Data'!J9,"*")</f>
        <v>328392.84</v>
      </c>
      <c r="H13" s="50" t="str">
        <f>IF('Town Data'!M9&gt;9,'Town Data'!L9,"*")</f>
        <v>*</v>
      </c>
      <c r="I13" s="9">
        <f t="shared" si="0"/>
        <v>1.9936633718392285</v>
      </c>
      <c r="J13" s="9">
        <f t="shared" si="1"/>
        <v>0.04003741372680354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6659109.95</v>
      </c>
      <c r="D14" s="53">
        <f>IF('Town Data'!E10&gt;9,'Town Data'!D10,"*")</f>
        <v>1330435.48</v>
      </c>
      <c r="E14" s="54">
        <f>IF('Town Data'!G10&gt;9,'Town Data'!F10,"*")</f>
        <v>51574</v>
      </c>
      <c r="F14" s="53">
        <f>IF('Town Data'!I10&gt;9,'Town Data'!H10,"*")</f>
        <v>6817440.19</v>
      </c>
      <c r="G14" s="53">
        <f>IF('Town Data'!K10&gt;9,'Town Data'!J10,"*")</f>
        <v>1144968.81</v>
      </c>
      <c r="H14" s="54">
        <f>IF('Town Data'!M10&gt;9,'Town Data'!L10,"*")</f>
        <v>28082.5</v>
      </c>
      <c r="I14" s="22">
        <f t="shared" si="0"/>
        <v>-0.023224294689411895</v>
      </c>
      <c r="J14" s="22">
        <f t="shared" si="1"/>
        <v>0.16198403692760846</v>
      </c>
      <c r="K14" s="22">
        <f t="shared" si="2"/>
        <v>0.8365174040772724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5397780.64</v>
      </c>
      <c r="D15" s="49">
        <f>IF('Town Data'!E11&gt;9,'Town Data'!D11,"*")</f>
        <v>883726.64</v>
      </c>
      <c r="E15" s="50" t="str">
        <f>IF('Town Data'!G11&gt;9,'Town Data'!F11,"*")</f>
        <v>*</v>
      </c>
      <c r="F15" s="51">
        <f>IF('Town Data'!I11&gt;9,'Town Data'!H11,"*")</f>
        <v>5017075.46</v>
      </c>
      <c r="G15" s="49">
        <f>IF('Town Data'!K11&gt;9,'Town Data'!J11,"*")</f>
        <v>826099.7</v>
      </c>
      <c r="H15" s="50" t="str">
        <f>IF('Town Data'!M11&gt;9,'Town Data'!L11,"*")</f>
        <v>*</v>
      </c>
      <c r="I15" s="9">
        <f t="shared" si="0"/>
        <v>0.0758818923564685</v>
      </c>
      <c r="J15" s="9">
        <f t="shared" si="1"/>
        <v>0.06975785126177877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38299474.46</v>
      </c>
      <c r="D16" s="56">
        <f>IF('Town Data'!E12&gt;9,'Town Data'!D12,"*")</f>
        <v>6657099.03</v>
      </c>
      <c r="E16" s="57">
        <f>IF('Town Data'!G12&gt;9,'Town Data'!F12,"*")</f>
        <v>347091.833333333</v>
      </c>
      <c r="F16" s="56">
        <f>IF('Town Data'!I12&gt;9,'Town Data'!H12,"*")</f>
        <v>43007224.2</v>
      </c>
      <c r="G16" s="56">
        <f>IF('Town Data'!K12&gt;9,'Town Data'!J12,"*")</f>
        <v>7180861.24</v>
      </c>
      <c r="H16" s="57">
        <f>IF('Town Data'!M12&gt;9,'Town Data'!L12,"*")</f>
        <v>479530.5</v>
      </c>
      <c r="I16" s="26">
        <f t="shared" si="0"/>
        <v>-0.10946416160473807</v>
      </c>
      <c r="J16" s="26">
        <f t="shared" si="1"/>
        <v>-0.0729386340293633</v>
      </c>
      <c r="K16" s="26">
        <f t="shared" si="2"/>
        <v>-0.27618403139459735</v>
      </c>
      <c r="L16" s="15"/>
    </row>
    <row r="17" spans="1:12" ht="15">
      <c r="A17" s="15"/>
      <c r="B17" s="27" t="str">
        <f>'Town Data'!A13</f>
        <v>BRIGHTON</v>
      </c>
      <c r="C17" s="52">
        <f>IF('Town Data'!C13&gt;9,'Town Data'!B13,"*")</f>
        <v>464286.13</v>
      </c>
      <c r="D17" s="53">
        <f>IF('Town Data'!E13&gt;9,'Town Data'!D13,"*")</f>
        <v>208432.39</v>
      </c>
      <c r="E17" s="54" t="str">
        <f>IF('Town Data'!G13&gt;9,'Town Data'!F13,"*")</f>
        <v>*</v>
      </c>
      <c r="F17" s="53">
        <f>IF('Town Data'!I13&gt;9,'Town Data'!H13,"*")</f>
        <v>393784.16</v>
      </c>
      <c r="G17" s="53" t="str">
        <f>IF('Town Data'!K13&gt;9,'Town Data'!J13,"*")</f>
        <v>*</v>
      </c>
      <c r="H17" s="54" t="str">
        <f>IF('Town Data'!M13&gt;9,'Town Data'!L13,"*")</f>
        <v>*</v>
      </c>
      <c r="I17" s="22">
        <f t="shared" si="0"/>
        <v>0.17903708976003513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BRISTOL</v>
      </c>
      <c r="C18" s="48">
        <f>IF('Town Data'!C14&gt;9,'Town Data'!B14,"*")</f>
        <v>5091450.47</v>
      </c>
      <c r="D18" s="49">
        <f>IF('Town Data'!E14&gt;9,'Town Data'!D14,"*")</f>
        <v>1120682.77</v>
      </c>
      <c r="E18" s="50" t="str">
        <f>IF('Town Data'!G14&gt;9,'Town Data'!F14,"*")</f>
        <v>*</v>
      </c>
      <c r="F18" s="51">
        <f>IF('Town Data'!I14&gt;9,'Town Data'!H14,"*")</f>
        <v>4122477.1</v>
      </c>
      <c r="G18" s="49">
        <f>IF('Town Data'!K14&gt;9,'Town Data'!J14,"*")</f>
        <v>887156.87</v>
      </c>
      <c r="H18" s="50" t="str">
        <f>IF('Town Data'!M14&gt;9,'Town Data'!L14,"*")</f>
        <v>*</v>
      </c>
      <c r="I18" s="9">
        <f t="shared" si="0"/>
        <v>0.23504639237413827</v>
      </c>
      <c r="J18" s="9">
        <f t="shared" si="1"/>
        <v>0.26322954586374336</v>
      </c>
      <c r="K18" s="9">
        <f t="shared" si="2"/>
      </c>
      <c r="L18" s="15"/>
    </row>
    <row r="19" spans="1:12" ht="15">
      <c r="A19" s="15"/>
      <c r="B19" s="27" t="str">
        <f>'Town Data'!A15</f>
        <v>BURKE</v>
      </c>
      <c r="C19" s="52">
        <f>IF('Town Data'!C15&gt;9,'Town Data'!B15,"*")</f>
        <v>853828.52</v>
      </c>
      <c r="D19" s="53">
        <f>IF('Town Data'!E15&gt;9,'Town Data'!D15,"*")</f>
        <v>462967.97</v>
      </c>
      <c r="E19" s="54" t="str">
        <f>IF('Town Data'!G15&gt;9,'Town Data'!F15,"*")</f>
        <v>*</v>
      </c>
      <c r="F19" s="53">
        <f>IF('Town Data'!I15&gt;9,'Town Data'!H15,"*")</f>
        <v>795098.56</v>
      </c>
      <c r="G19" s="53">
        <f>IF('Town Data'!K15&gt;9,'Town Data'!J15,"*")</f>
        <v>422283.74</v>
      </c>
      <c r="H19" s="54" t="str">
        <f>IF('Town Data'!M15&gt;9,'Town Data'!L15,"*")</f>
        <v>*</v>
      </c>
      <c r="I19" s="22">
        <f t="shared" si="0"/>
        <v>0.07386500611949286</v>
      </c>
      <c r="J19" s="22">
        <f t="shared" si="1"/>
        <v>0.09634334961606617</v>
      </c>
      <c r="K19" s="22">
        <f t="shared" si="2"/>
      </c>
      <c r="L19" s="15"/>
    </row>
    <row r="20" spans="1:12" ht="15">
      <c r="A20" s="15"/>
      <c r="B20" s="15" t="str">
        <f>'Town Data'!A16</f>
        <v>BURLINGTON</v>
      </c>
      <c r="C20" s="48">
        <f>IF('Town Data'!C16&gt;9,'Town Data'!B16,"*")</f>
        <v>68529474.45</v>
      </c>
      <c r="D20" s="49">
        <f>IF('Town Data'!E16&gt;9,'Town Data'!D16,"*")</f>
        <v>15604979.7</v>
      </c>
      <c r="E20" s="50">
        <f>IF('Town Data'!G16&gt;9,'Town Data'!F16,"*")</f>
        <v>982667.833333333</v>
      </c>
      <c r="F20" s="51">
        <f>IF('Town Data'!I16&gt;9,'Town Data'!H16,"*")</f>
        <v>96013653.12</v>
      </c>
      <c r="G20" s="49">
        <f>IF('Town Data'!K16&gt;9,'Town Data'!J16,"*")</f>
        <v>14997305.13</v>
      </c>
      <c r="H20" s="50">
        <f>IF('Town Data'!M16&gt;9,'Town Data'!L16,"*")</f>
        <v>721744.166666666</v>
      </c>
      <c r="I20" s="9">
        <f t="shared" si="0"/>
        <v>-0.28625281693687527</v>
      </c>
      <c r="J20" s="9">
        <f t="shared" si="1"/>
        <v>0.040518917547688674</v>
      </c>
      <c r="K20" s="9">
        <f t="shared" si="2"/>
        <v>0.3615182203296882</v>
      </c>
      <c r="L20" s="15"/>
    </row>
    <row r="21" spans="1:12" ht="15">
      <c r="A21" s="15"/>
      <c r="B21" s="27" t="str">
        <f>'Town Data'!A17</f>
        <v>CAMBRIDGE</v>
      </c>
      <c r="C21" s="52">
        <f>IF('Town Data'!C17&gt;9,'Town Data'!B17,"*")</f>
        <v>4368192.1</v>
      </c>
      <c r="D21" s="53">
        <f>IF('Town Data'!E17&gt;9,'Town Data'!D17,"*")</f>
        <v>2709341.46</v>
      </c>
      <c r="E21" s="54" t="str">
        <f>IF('Town Data'!G17&gt;9,'Town Data'!F17,"*")</f>
        <v>*</v>
      </c>
      <c r="F21" s="53">
        <f>IF('Town Data'!I17&gt;9,'Town Data'!H17,"*")</f>
        <v>3520562.59</v>
      </c>
      <c r="G21" s="53">
        <f>IF('Town Data'!K17&gt;9,'Town Data'!J17,"*")</f>
        <v>1980291.39</v>
      </c>
      <c r="H21" s="54" t="str">
        <f>IF('Town Data'!M17&gt;9,'Town Data'!L17,"*")</f>
        <v>*</v>
      </c>
      <c r="I21" s="22">
        <f t="shared" si="0"/>
        <v>0.24076535733455026</v>
      </c>
      <c r="J21" s="22">
        <f t="shared" si="1"/>
        <v>0.3681529262216305</v>
      </c>
      <c r="K21" s="22">
        <f t="shared" si="2"/>
      </c>
      <c r="L21" s="15"/>
    </row>
    <row r="22" spans="1:12" ht="15">
      <c r="A22" s="15"/>
      <c r="B22" s="15" t="str">
        <f>'Town Data'!A18</f>
        <v>CASTLETON</v>
      </c>
      <c r="C22" s="48">
        <f>IF('Town Data'!C18&gt;9,'Town Data'!B18,"*")</f>
        <v>4421104.83</v>
      </c>
      <c r="D22" s="49">
        <f>IF('Town Data'!E18&gt;9,'Town Data'!D18,"*")</f>
        <v>966721.99</v>
      </c>
      <c r="E22" s="50" t="str">
        <f>IF('Town Data'!G18&gt;9,'Town Data'!F18,"*")</f>
        <v>*</v>
      </c>
      <c r="F22" s="51">
        <f>IF('Town Data'!I18&gt;9,'Town Data'!H18,"*")</f>
        <v>7647221.95</v>
      </c>
      <c r="G22" s="49">
        <f>IF('Town Data'!K18&gt;9,'Town Data'!J18,"*")</f>
        <v>640794.02</v>
      </c>
      <c r="H22" s="50" t="str">
        <f>IF('Town Data'!M18&gt;9,'Town Data'!L18,"*")</f>
        <v>*</v>
      </c>
      <c r="I22" s="9">
        <f t="shared" si="0"/>
        <v>-0.42186785490121675</v>
      </c>
      <c r="J22" s="9">
        <f t="shared" si="1"/>
        <v>0.5086314163793226</v>
      </c>
      <c r="K22" s="9">
        <f t="shared" si="2"/>
      </c>
      <c r="L22" s="15"/>
    </row>
    <row r="23" spans="1:12" ht="15">
      <c r="A23" s="15"/>
      <c r="B23" s="27" t="str">
        <f>'Town Data'!A19</f>
        <v>CHARLOTTE</v>
      </c>
      <c r="C23" s="52">
        <f>IF('Town Data'!C19&gt;9,'Town Data'!B19,"*")</f>
        <v>990915.29</v>
      </c>
      <c r="D23" s="53">
        <f>IF('Town Data'!E19&gt;9,'Town Data'!D19,"*")</f>
        <v>303124.02</v>
      </c>
      <c r="E23" s="54" t="str">
        <f>IF('Town Data'!G19&gt;9,'Town Data'!F19,"*")</f>
        <v>*</v>
      </c>
      <c r="F23" s="53">
        <f>IF('Town Data'!I19&gt;9,'Town Data'!H19,"*")</f>
        <v>1084881.56</v>
      </c>
      <c r="G23" s="53">
        <f>IF('Town Data'!K19&gt;9,'Town Data'!J19,"*")</f>
        <v>314507.2</v>
      </c>
      <c r="H23" s="54" t="str">
        <f>IF('Town Data'!M19&gt;9,'Town Data'!L19,"*")</f>
        <v>*</v>
      </c>
      <c r="I23" s="22">
        <f t="shared" si="0"/>
        <v>-0.08661431207292344</v>
      </c>
      <c r="J23" s="22">
        <f t="shared" si="1"/>
        <v>-0.0361937024017256</v>
      </c>
      <c r="K23" s="22">
        <f t="shared" si="2"/>
      </c>
      <c r="L23" s="15"/>
    </row>
    <row r="24" spans="1:12" ht="15">
      <c r="A24" s="15"/>
      <c r="B24" s="15" t="str">
        <f>'Town Data'!A20</f>
        <v>CHESTER</v>
      </c>
      <c r="C24" s="48">
        <f>IF('Town Data'!C20&gt;9,'Town Data'!B20,"*")</f>
        <v>2477142.36</v>
      </c>
      <c r="D24" s="49">
        <f>IF('Town Data'!E20&gt;9,'Town Data'!D20,"*")</f>
        <v>588704.14</v>
      </c>
      <c r="E24" s="50" t="str">
        <f>IF('Town Data'!G20&gt;9,'Town Data'!F20,"*")</f>
        <v>*</v>
      </c>
      <c r="F24" s="51">
        <f>IF('Town Data'!I20&gt;9,'Town Data'!H20,"*")</f>
        <v>2187218.85</v>
      </c>
      <c r="G24" s="49">
        <f>IF('Town Data'!K20&gt;9,'Town Data'!J20,"*")</f>
        <v>547833.73</v>
      </c>
      <c r="H24" s="50" t="str">
        <f>IF('Town Data'!M20&gt;9,'Town Data'!L20,"*")</f>
        <v>*</v>
      </c>
      <c r="I24" s="9">
        <f t="shared" si="0"/>
        <v>0.13255349824732893</v>
      </c>
      <c r="J24" s="9">
        <f t="shared" si="1"/>
        <v>0.0746036758269704</v>
      </c>
      <c r="K24" s="9">
        <f t="shared" si="2"/>
      </c>
      <c r="L24" s="15"/>
    </row>
    <row r="25" spans="1:12" ht="15">
      <c r="A25" s="15"/>
      <c r="B25" s="27" t="str">
        <f>'Town Data'!A21</f>
        <v>CLARENDON</v>
      </c>
      <c r="C25" s="52">
        <f>IF('Town Data'!C21&gt;9,'Town Data'!B21,"*")</f>
        <v>3398601.06</v>
      </c>
      <c r="D25" s="53">
        <f>IF('Town Data'!E21&gt;9,'Town Data'!D21,"*")</f>
        <v>898452.51</v>
      </c>
      <c r="E25" s="54" t="str">
        <f>IF('Town Data'!G21&gt;9,'Town Data'!F21,"*")</f>
        <v>*</v>
      </c>
      <c r="F25" s="53">
        <f>IF('Town Data'!I21&gt;9,'Town Data'!H21,"*")</f>
        <v>3054500.44</v>
      </c>
      <c r="G25" s="53">
        <f>IF('Town Data'!K21&gt;9,'Town Data'!J21,"*")</f>
        <v>1025435.07</v>
      </c>
      <c r="H25" s="54" t="str">
        <f>IF('Town Data'!M21&gt;9,'Town Data'!L21,"*")</f>
        <v>*</v>
      </c>
      <c r="I25" s="22">
        <f t="shared" si="0"/>
        <v>0.1126536488565705</v>
      </c>
      <c r="J25" s="22">
        <f t="shared" si="1"/>
        <v>-0.12383286247465668</v>
      </c>
      <c r="K25" s="22">
        <f t="shared" si="2"/>
      </c>
      <c r="L25" s="15"/>
    </row>
    <row r="26" spans="1:12" ht="15">
      <c r="A26" s="15"/>
      <c r="B26" s="15" t="str">
        <f>'Town Data'!A22</f>
        <v>COLCHESTER</v>
      </c>
      <c r="C26" s="48">
        <f>IF('Town Data'!C22&gt;9,'Town Data'!B22,"*")</f>
        <v>119670689.07</v>
      </c>
      <c r="D26" s="49">
        <f>IF('Town Data'!E22&gt;9,'Town Data'!D22,"*")</f>
        <v>26639179.4</v>
      </c>
      <c r="E26" s="50">
        <f>IF('Town Data'!G22&gt;9,'Town Data'!F22,"*")</f>
        <v>781749</v>
      </c>
      <c r="F26" s="51">
        <f>IF('Town Data'!I22&gt;9,'Town Data'!H22,"*")</f>
        <v>113324669.68</v>
      </c>
      <c r="G26" s="49">
        <f>IF('Town Data'!K22&gt;9,'Town Data'!J22,"*")</f>
        <v>25720319.01</v>
      </c>
      <c r="H26" s="50">
        <f>IF('Town Data'!M22&gt;9,'Town Data'!L22,"*")</f>
        <v>849682.333333333</v>
      </c>
      <c r="I26" s="9">
        <f t="shared" si="0"/>
        <v>0.05599856948994008</v>
      </c>
      <c r="J26" s="9">
        <f t="shared" si="1"/>
        <v>0.035725077501672746</v>
      </c>
      <c r="K26" s="9">
        <f t="shared" si="2"/>
        <v>-0.07995144852174133</v>
      </c>
      <c r="L26" s="15"/>
    </row>
    <row r="27" spans="1:12" ht="15">
      <c r="A27" s="15"/>
      <c r="B27" s="27" t="str">
        <f>'Town Data'!A23</f>
        <v>CRAFTSBURY</v>
      </c>
      <c r="C27" s="52">
        <f>IF('Town Data'!C23&gt;9,'Town Data'!B23,"*")</f>
        <v>324016.95</v>
      </c>
      <c r="D27" s="53">
        <f>IF('Town Data'!E23&gt;9,'Town Data'!D23,"*")</f>
        <v>154347.35</v>
      </c>
      <c r="E27" s="54" t="str">
        <f>IF('Town Data'!G23&gt;9,'Town Data'!F23,"*")</f>
        <v>*</v>
      </c>
      <c r="F27" s="53">
        <f>IF('Town Data'!I23&gt;9,'Town Data'!H23,"*")</f>
        <v>284409.61</v>
      </c>
      <c r="G27" s="53">
        <f>IF('Town Data'!K23&gt;9,'Town Data'!J23,"*")</f>
        <v>126907.81</v>
      </c>
      <c r="H27" s="54" t="str">
        <f>IF('Town Data'!M23&gt;9,'Town Data'!L23,"*")</f>
        <v>*</v>
      </c>
      <c r="I27" s="22">
        <f t="shared" si="0"/>
        <v>0.13926160933872814</v>
      </c>
      <c r="J27" s="22">
        <f t="shared" si="1"/>
        <v>0.21621632269913105</v>
      </c>
      <c r="K27" s="22">
        <f t="shared" si="2"/>
      </c>
      <c r="L27" s="15"/>
    </row>
    <row r="28" spans="1:12" ht="15">
      <c r="A28" s="15"/>
      <c r="B28" s="15" t="str">
        <f>'Town Data'!A24</f>
        <v>DANVILLE</v>
      </c>
      <c r="C28" s="48">
        <f>IF('Town Data'!C24&gt;9,'Town Data'!B24,"*")</f>
        <v>409860.91</v>
      </c>
      <c r="D28" s="49">
        <f>IF('Town Data'!E24&gt;9,'Town Data'!D24,"*")</f>
        <v>342332.09</v>
      </c>
      <c r="E28" s="50" t="str">
        <f>IF('Town Data'!G24&gt;9,'Town Data'!F24,"*")</f>
        <v>*</v>
      </c>
      <c r="F28" s="51">
        <f>IF('Town Data'!I24&gt;9,'Town Data'!H24,"*")</f>
        <v>483512.1</v>
      </c>
      <c r="G28" s="49">
        <f>IF('Town Data'!K24&gt;9,'Town Data'!J24,"*")</f>
        <v>344026.79</v>
      </c>
      <c r="H28" s="50" t="str">
        <f>IF('Town Data'!M24&gt;9,'Town Data'!L24,"*")</f>
        <v>*</v>
      </c>
      <c r="I28" s="9">
        <f t="shared" si="0"/>
        <v>-0.1523254330139825</v>
      </c>
      <c r="J28" s="9">
        <f t="shared" si="1"/>
        <v>-0.004926069856361923</v>
      </c>
      <c r="K28" s="9">
        <f t="shared" si="2"/>
      </c>
      <c r="L28" s="15"/>
    </row>
    <row r="29" spans="1:12" ht="15">
      <c r="A29" s="15"/>
      <c r="B29" s="27" t="str">
        <f>'Town Data'!A25</f>
        <v>DERBY</v>
      </c>
      <c r="C29" s="52">
        <f>IF('Town Data'!C25&gt;9,'Town Data'!B25,"*")</f>
        <v>19731410.68</v>
      </c>
      <c r="D29" s="53">
        <f>IF('Town Data'!E25&gt;9,'Town Data'!D25,"*")</f>
        <v>5343186.17</v>
      </c>
      <c r="E29" s="54">
        <f>IF('Town Data'!G25&gt;9,'Town Data'!F25,"*")</f>
        <v>88613.8333333333</v>
      </c>
      <c r="F29" s="53">
        <f>IF('Town Data'!I25&gt;9,'Town Data'!H25,"*")</f>
        <v>18700365.37</v>
      </c>
      <c r="G29" s="53">
        <f>IF('Town Data'!K25&gt;9,'Town Data'!J25,"*")</f>
        <v>5601785.62</v>
      </c>
      <c r="H29" s="54">
        <f>IF('Town Data'!M25&gt;9,'Town Data'!L25,"*")</f>
        <v>85561.5</v>
      </c>
      <c r="I29" s="22">
        <f t="shared" si="0"/>
        <v>0.05513503557818446</v>
      </c>
      <c r="J29" s="22">
        <f t="shared" si="1"/>
        <v>-0.046163753406900314</v>
      </c>
      <c r="K29" s="22">
        <f t="shared" si="2"/>
        <v>0.03567414471851591</v>
      </c>
      <c r="L29" s="15"/>
    </row>
    <row r="30" spans="1:12" ht="15">
      <c r="A30" s="15"/>
      <c r="B30" s="15" t="str">
        <f>'Town Data'!A26</f>
        <v>DORSET</v>
      </c>
      <c r="C30" s="48">
        <f>IF('Town Data'!C26&gt;9,'Town Data'!B26,"*")</f>
        <v>1432727.51</v>
      </c>
      <c r="D30" s="49">
        <f>IF('Town Data'!E26&gt;9,'Town Data'!D26,"*")</f>
        <v>555268.27</v>
      </c>
      <c r="E30" s="50" t="str">
        <f>IF('Town Data'!G26&gt;9,'Town Data'!F26,"*")</f>
        <v>*</v>
      </c>
      <c r="F30" s="51">
        <f>IF('Town Data'!I26&gt;9,'Town Data'!H26,"*")</f>
        <v>1298041.11</v>
      </c>
      <c r="G30" s="49">
        <f>IF('Town Data'!K26&gt;9,'Town Data'!J26,"*")</f>
        <v>496250.7</v>
      </c>
      <c r="H30" s="50" t="str">
        <f>IF('Town Data'!M26&gt;9,'Town Data'!L26,"*")</f>
        <v>*</v>
      </c>
      <c r="I30" s="9">
        <f t="shared" si="0"/>
        <v>0.1037612745562426</v>
      </c>
      <c r="J30" s="9">
        <f t="shared" si="1"/>
        <v>0.11892692544312786</v>
      </c>
      <c r="K30" s="9">
        <f t="shared" si="2"/>
      </c>
      <c r="L30" s="15"/>
    </row>
    <row r="31" spans="1:12" ht="15">
      <c r="A31" s="15"/>
      <c r="B31" s="27" t="str">
        <f>'Town Data'!A27</f>
        <v>DOVER</v>
      </c>
      <c r="C31" s="52">
        <f>IF('Town Data'!C27&gt;9,'Town Data'!B27,"*")</f>
        <v>7792476.06</v>
      </c>
      <c r="D31" s="53">
        <f>IF('Town Data'!E27&gt;9,'Town Data'!D27,"*")</f>
        <v>7312946.33</v>
      </c>
      <c r="E31" s="54" t="str">
        <f>IF('Town Data'!G27&gt;9,'Town Data'!F27,"*")</f>
        <v>*</v>
      </c>
      <c r="F31" s="53">
        <f>IF('Town Data'!I27&gt;9,'Town Data'!H27,"*")</f>
        <v>3879137.65</v>
      </c>
      <c r="G31" s="53">
        <f>IF('Town Data'!K27&gt;9,'Town Data'!J27,"*")</f>
        <v>3410770.28</v>
      </c>
      <c r="H31" s="54" t="str">
        <f>IF('Town Data'!M27&gt;9,'Town Data'!L27,"*")</f>
        <v>*</v>
      </c>
      <c r="I31" s="22">
        <f t="shared" si="0"/>
        <v>1.0088165883981972</v>
      </c>
      <c r="J31" s="22">
        <f t="shared" si="1"/>
        <v>1.14407471909835</v>
      </c>
      <c r="K31" s="22">
        <f t="shared" si="2"/>
      </c>
      <c r="L31" s="15"/>
    </row>
    <row r="32" spans="1:12" ht="15">
      <c r="A32" s="15"/>
      <c r="B32" s="15" t="str">
        <f>'Town Data'!A28</f>
        <v>DUMMERSTON</v>
      </c>
      <c r="C32" s="48">
        <f>IF('Town Data'!C28&gt;9,'Town Data'!B28,"*")</f>
        <v>1014239.13</v>
      </c>
      <c r="D32" s="49" t="str">
        <f>IF('Town Data'!E28&gt;9,'Town Data'!D28,"*")</f>
        <v>*</v>
      </c>
      <c r="E32" s="50" t="str">
        <f>IF('Town Data'!G28&gt;9,'Town Data'!F28,"*")</f>
        <v>*</v>
      </c>
      <c r="F32" s="51" t="str">
        <f>IF('Town Data'!I28&gt;9,'Town Data'!H28,"*")</f>
        <v>*</v>
      </c>
      <c r="G32" s="49" t="str">
        <f>IF('Town Data'!K28&gt;9,'Town Data'!J28,"*")</f>
        <v>*</v>
      </c>
      <c r="H32" s="50" t="str">
        <f>IF('Town Data'!M28&gt;9,'Town Data'!L28,"*")</f>
        <v>*</v>
      </c>
      <c r="I32" s="9">
        <f t="shared" si="0"/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EAST MONTPELIER</v>
      </c>
      <c r="C33" s="52">
        <f>IF('Town Data'!C29&gt;9,'Town Data'!B29,"*")</f>
        <v>3433553.22</v>
      </c>
      <c r="D33" s="53">
        <f>IF('Town Data'!E29&gt;9,'Town Data'!D29,"*")</f>
        <v>739808.52</v>
      </c>
      <c r="E33" s="54" t="str">
        <f>IF('Town Data'!G29&gt;9,'Town Data'!F29,"*")</f>
        <v>*</v>
      </c>
      <c r="F33" s="53">
        <f>IF('Town Data'!I29&gt;9,'Town Data'!H29,"*")</f>
        <v>3118937.32</v>
      </c>
      <c r="G33" s="53">
        <f>IF('Town Data'!K29&gt;9,'Town Data'!J29,"*")</f>
        <v>672818.33</v>
      </c>
      <c r="H33" s="54" t="str">
        <f>IF('Town Data'!M29&gt;9,'Town Data'!L29,"*")</f>
        <v>*</v>
      </c>
      <c r="I33" s="22">
        <f t="shared" si="0"/>
        <v>0.1008727870170858</v>
      </c>
      <c r="J33" s="22">
        <f t="shared" si="1"/>
        <v>0.0995665352934128</v>
      </c>
      <c r="K33" s="22">
        <f t="shared" si="2"/>
      </c>
      <c r="L33" s="15"/>
    </row>
    <row r="34" spans="1:12" ht="15">
      <c r="A34" s="15"/>
      <c r="B34" s="15" t="str">
        <f>'Town Data'!A30</f>
        <v>ENOSBURG</v>
      </c>
      <c r="C34" s="48">
        <f>IF('Town Data'!C30&gt;9,'Town Data'!B30,"*")</f>
        <v>10705761.21</v>
      </c>
      <c r="D34" s="49">
        <f>IF('Town Data'!E30&gt;9,'Town Data'!D30,"*")</f>
        <v>1422119.68</v>
      </c>
      <c r="E34" s="50" t="str">
        <f>IF('Town Data'!G30&gt;9,'Town Data'!F30,"*")</f>
        <v>*</v>
      </c>
      <c r="F34" s="51">
        <f>IF('Town Data'!I30&gt;9,'Town Data'!H30,"*")</f>
        <v>6152013.1</v>
      </c>
      <c r="G34" s="49">
        <f>IF('Town Data'!K30&gt;9,'Town Data'!J30,"*")</f>
        <v>1388299.08</v>
      </c>
      <c r="H34" s="50" t="str">
        <f>IF('Town Data'!M30&gt;9,'Town Data'!L30,"*")</f>
        <v>*</v>
      </c>
      <c r="I34" s="9">
        <f t="shared" si="0"/>
        <v>0.7402045535306161</v>
      </c>
      <c r="J34" s="9">
        <f t="shared" si="1"/>
        <v>0.024361177276008752</v>
      </c>
      <c r="K34" s="9">
        <f t="shared" si="2"/>
      </c>
      <c r="L34" s="15"/>
    </row>
    <row r="35" spans="1:12" ht="15">
      <c r="A35" s="15"/>
      <c r="B35" s="27" t="str">
        <f>'Town Data'!A31</f>
        <v>ESSEX</v>
      </c>
      <c r="C35" s="52">
        <f>IF('Town Data'!C31&gt;9,'Town Data'!B31,"*")</f>
        <v>39454901.18</v>
      </c>
      <c r="D35" s="53">
        <f>IF('Town Data'!E31&gt;9,'Town Data'!D31,"*")</f>
        <v>10808452.77</v>
      </c>
      <c r="E35" s="54">
        <f>IF('Town Data'!G31&gt;9,'Town Data'!F31,"*")</f>
        <v>243185.333333333</v>
      </c>
      <c r="F35" s="53">
        <f>IF('Town Data'!I31&gt;9,'Town Data'!H31,"*")</f>
        <v>31540037.34</v>
      </c>
      <c r="G35" s="53">
        <f>IF('Town Data'!K31&gt;9,'Town Data'!J31,"*")</f>
        <v>10391666.83</v>
      </c>
      <c r="H35" s="54">
        <f>IF('Town Data'!M31&gt;9,'Town Data'!L31,"*")</f>
        <v>451881.5</v>
      </c>
      <c r="I35" s="22">
        <f t="shared" si="0"/>
        <v>0.25094655896181</v>
      </c>
      <c r="J35" s="22">
        <f t="shared" si="1"/>
        <v>0.04010770811057647</v>
      </c>
      <c r="K35" s="22">
        <f t="shared" si="2"/>
        <v>-0.46183826216976576</v>
      </c>
      <c r="L35" s="15"/>
    </row>
    <row r="36" spans="1:12" ht="15">
      <c r="A36" s="15"/>
      <c r="B36" s="15" t="str">
        <f>'Town Data'!A32</f>
        <v>FAIR HAVEN</v>
      </c>
      <c r="C36" s="48">
        <f>IF('Town Data'!C32&gt;9,'Town Data'!B32,"*")</f>
        <v>5475984.79</v>
      </c>
      <c r="D36" s="49">
        <f>IF('Town Data'!E32&gt;9,'Town Data'!D32,"*")</f>
        <v>1010612.19</v>
      </c>
      <c r="E36" s="50" t="str">
        <f>IF('Town Data'!G32&gt;9,'Town Data'!F32,"*")</f>
        <v>*</v>
      </c>
      <c r="F36" s="51">
        <f>IF('Town Data'!I32&gt;9,'Town Data'!H32,"*")</f>
        <v>5278648.42</v>
      </c>
      <c r="G36" s="49">
        <f>IF('Town Data'!K32&gt;9,'Town Data'!J32,"*")</f>
        <v>1039731.26</v>
      </c>
      <c r="H36" s="50" t="str">
        <f>IF('Town Data'!M32&gt;9,'Town Data'!L32,"*")</f>
        <v>*</v>
      </c>
      <c r="I36" s="9">
        <f t="shared" si="0"/>
        <v>0.03738388206578079</v>
      </c>
      <c r="J36" s="9">
        <f t="shared" si="1"/>
        <v>-0.028006342715905325</v>
      </c>
      <c r="K36" s="9">
        <f t="shared" si="2"/>
      </c>
      <c r="L36" s="15"/>
    </row>
    <row r="37" spans="1:12" ht="15">
      <c r="A37" s="15"/>
      <c r="B37" s="27" t="str">
        <f>'Town Data'!A33</f>
        <v>FAIRFAX</v>
      </c>
      <c r="C37" s="52">
        <f>IF('Town Data'!C33&gt;9,'Town Data'!B33,"*")</f>
        <v>1697680.78</v>
      </c>
      <c r="D37" s="53">
        <f>IF('Town Data'!E33&gt;9,'Town Data'!D33,"*")</f>
        <v>696921.05</v>
      </c>
      <c r="E37" s="54" t="str">
        <f>IF('Town Data'!G33&gt;9,'Town Data'!F33,"*")</f>
        <v>*</v>
      </c>
      <c r="F37" s="53">
        <f>IF('Town Data'!I33&gt;9,'Town Data'!H33,"*")</f>
        <v>1855284.93</v>
      </c>
      <c r="G37" s="53">
        <f>IF('Town Data'!K33&gt;9,'Town Data'!J33,"*")</f>
        <v>581677.1</v>
      </c>
      <c r="H37" s="54" t="str">
        <f>IF('Town Data'!M33&gt;9,'Town Data'!L33,"*")</f>
        <v>*</v>
      </c>
      <c r="I37" s="22">
        <f t="shared" si="0"/>
        <v>-0.084948757709146</v>
      </c>
      <c r="J37" s="22">
        <f t="shared" si="1"/>
        <v>0.19812358093519597</v>
      </c>
      <c r="K37" s="22">
        <f>_xlfn.IFERROR((E37-H37)/H37,"")</f>
      </c>
      <c r="L37" s="15"/>
    </row>
    <row r="38" spans="1:12" ht="15">
      <c r="A38" s="15"/>
      <c r="B38" s="15" t="str">
        <f>'Town Data'!A34</f>
        <v>FAIRLEE</v>
      </c>
      <c r="C38" s="48">
        <f>IF('Town Data'!C34&gt;9,'Town Data'!B34,"*")</f>
        <v>876888.8</v>
      </c>
      <c r="D38" s="49">
        <f>IF('Town Data'!E34&gt;9,'Town Data'!D34,"*")</f>
        <v>211824.93</v>
      </c>
      <c r="E38" s="50" t="str">
        <f>IF('Town Data'!G34&gt;9,'Town Data'!F34,"*")</f>
        <v>*</v>
      </c>
      <c r="F38" s="51">
        <f>IF('Town Data'!I34&gt;9,'Town Data'!H34,"*")</f>
        <v>927336.29</v>
      </c>
      <c r="G38" s="49">
        <f>IF('Town Data'!K34&gt;9,'Town Data'!J34,"*")</f>
        <v>210511.17</v>
      </c>
      <c r="H38" s="50" t="str">
        <f>IF('Town Data'!M34&gt;9,'Town Data'!L34,"*")</f>
        <v>*</v>
      </c>
      <c r="I38" s="9">
        <f t="shared" si="0"/>
        <v>-0.05440042683976057</v>
      </c>
      <c r="J38" s="9">
        <f t="shared" si="1"/>
        <v>0.006240808979399906</v>
      </c>
      <c r="K38" s="9">
        <f t="shared" si="2"/>
      </c>
      <c r="L38" s="15"/>
    </row>
    <row r="39" spans="1:12" ht="15">
      <c r="A39" s="15"/>
      <c r="B39" s="27" t="str">
        <f>'Town Data'!A35</f>
        <v>FERRISBURGH</v>
      </c>
      <c r="C39" s="52">
        <f>IF('Town Data'!C35&gt;9,'Town Data'!B35,"*")</f>
        <v>1763332.21</v>
      </c>
      <c r="D39" s="53">
        <f>IF('Town Data'!E35&gt;9,'Town Data'!D35,"*")</f>
        <v>577101.47</v>
      </c>
      <c r="E39" s="54" t="str">
        <f>IF('Town Data'!G35&gt;9,'Town Data'!F35,"*")</f>
        <v>*</v>
      </c>
      <c r="F39" s="53">
        <f>IF('Town Data'!I35&gt;9,'Town Data'!H35,"*")</f>
        <v>1355602.34</v>
      </c>
      <c r="G39" s="53">
        <f>IF('Town Data'!K35&gt;9,'Town Data'!J35,"*")</f>
        <v>529812.84</v>
      </c>
      <c r="H39" s="54" t="str">
        <f>IF('Town Data'!M35&gt;9,'Town Data'!L35,"*")</f>
        <v>*</v>
      </c>
      <c r="I39" s="22">
        <f t="shared" si="0"/>
        <v>0.3007739496820283</v>
      </c>
      <c r="J39" s="22">
        <f t="shared" si="1"/>
        <v>0.08925534911535932</v>
      </c>
      <c r="K39" s="22">
        <f t="shared" si="2"/>
      </c>
      <c r="L39" s="15"/>
    </row>
    <row r="40" spans="1:12" ht="15">
      <c r="A40" s="15"/>
      <c r="B40" s="15" t="str">
        <f>'Town Data'!A36</f>
        <v>GEORGIA</v>
      </c>
      <c r="C40" s="48">
        <f>IF('Town Data'!C36&gt;9,'Town Data'!B36,"*")</f>
        <v>1710040.1</v>
      </c>
      <c r="D40" s="49">
        <f>IF('Town Data'!E36&gt;9,'Town Data'!D36,"*")</f>
        <v>524899.67</v>
      </c>
      <c r="E40" s="50" t="str">
        <f>IF('Town Data'!G36&gt;9,'Town Data'!F36,"*")</f>
        <v>*</v>
      </c>
      <c r="F40" s="51">
        <f>IF('Town Data'!I36&gt;9,'Town Data'!H36,"*")</f>
        <v>1716494.44</v>
      </c>
      <c r="G40" s="49">
        <f>IF('Town Data'!K36&gt;9,'Town Data'!J36,"*")</f>
        <v>525613.13</v>
      </c>
      <c r="H40" s="50" t="str">
        <f>IF('Town Data'!M36&gt;9,'Town Data'!L36,"*")</f>
        <v>*</v>
      </c>
      <c r="I40" s="9">
        <f t="shared" si="0"/>
        <v>-0.0037601869540572768</v>
      </c>
      <c r="J40" s="9">
        <f t="shared" si="1"/>
        <v>-0.0013573861824950277</v>
      </c>
      <c r="K40" s="9">
        <f t="shared" si="2"/>
      </c>
      <c r="L40" s="15"/>
    </row>
    <row r="41" spans="1:12" ht="15">
      <c r="A41" s="15"/>
      <c r="B41" s="27" t="str">
        <f>'Town Data'!A37</f>
        <v>HARDWICK</v>
      </c>
      <c r="C41" s="52">
        <f>IF('Town Data'!C37&gt;9,'Town Data'!B37,"*")</f>
        <v>7178699.22</v>
      </c>
      <c r="D41" s="53">
        <f>IF('Town Data'!E37&gt;9,'Town Data'!D37,"*")</f>
        <v>1213063.53</v>
      </c>
      <c r="E41" s="54" t="str">
        <f>IF('Town Data'!G37&gt;9,'Town Data'!F37,"*")</f>
        <v>*</v>
      </c>
      <c r="F41" s="53">
        <f>IF('Town Data'!I37&gt;9,'Town Data'!H37,"*")</f>
        <v>6630881.12</v>
      </c>
      <c r="G41" s="53">
        <f>IF('Town Data'!K37&gt;9,'Town Data'!J37,"*")</f>
        <v>1234927.75</v>
      </c>
      <c r="H41" s="54" t="str">
        <f>IF('Town Data'!M37&gt;9,'Town Data'!L37,"*")</f>
        <v>*</v>
      </c>
      <c r="I41" s="22">
        <f t="shared" si="0"/>
        <v>0.08261618480048992</v>
      </c>
      <c r="J41" s="22">
        <f t="shared" si="1"/>
        <v>-0.01770485763235944</v>
      </c>
      <c r="K41" s="22">
        <f t="shared" si="2"/>
      </c>
      <c r="L41" s="15"/>
    </row>
    <row r="42" spans="1:12" ht="15">
      <c r="A42" s="15"/>
      <c r="B42" s="15" t="str">
        <f>'Town Data'!A38</f>
        <v>HARTFORD</v>
      </c>
      <c r="C42" s="48">
        <f>IF('Town Data'!C38&gt;9,'Town Data'!B38,"*")</f>
        <v>27227133.29</v>
      </c>
      <c r="D42" s="49">
        <f>IF('Town Data'!E38&gt;9,'Town Data'!D38,"*")</f>
        <v>4915603.34</v>
      </c>
      <c r="E42" s="50">
        <f>IF('Town Data'!G38&gt;9,'Town Data'!F38,"*")</f>
        <v>125199.166666667</v>
      </c>
      <c r="F42" s="51">
        <f>IF('Town Data'!I38&gt;9,'Town Data'!H38,"*")</f>
        <v>27001432.69</v>
      </c>
      <c r="G42" s="49">
        <f>IF('Town Data'!K38&gt;9,'Town Data'!J38,"*")</f>
        <v>4681586.68</v>
      </c>
      <c r="H42" s="50">
        <f>IF('Town Data'!M38&gt;9,'Town Data'!L38,"*")</f>
        <v>137007.5</v>
      </c>
      <c r="I42" s="9">
        <f t="shared" si="0"/>
        <v>0.008358837939869248</v>
      </c>
      <c r="J42" s="9">
        <f t="shared" si="1"/>
        <v>0.049986612658424634</v>
      </c>
      <c r="K42" s="9">
        <f t="shared" si="2"/>
        <v>-0.08618749581835296</v>
      </c>
      <c r="L42" s="15"/>
    </row>
    <row r="43" spans="1:12" ht="15">
      <c r="A43" s="15"/>
      <c r="B43" s="27" t="str">
        <f>'Town Data'!A39</f>
        <v>HARTLAND</v>
      </c>
      <c r="C43" s="52">
        <f>IF('Town Data'!C39&gt;9,'Town Data'!B39,"*")</f>
        <v>793731.53</v>
      </c>
      <c r="D43" s="53">
        <f>IF('Town Data'!E39&gt;9,'Town Data'!D39,"*")</f>
        <v>243857.82</v>
      </c>
      <c r="E43" s="54" t="str">
        <f>IF('Town Data'!G39&gt;9,'Town Data'!F39,"*")</f>
        <v>*</v>
      </c>
      <c r="F43" s="53">
        <f>IF('Town Data'!I39&gt;9,'Town Data'!H39,"*")</f>
        <v>848272.23</v>
      </c>
      <c r="G43" s="53">
        <f>IF('Town Data'!K39&gt;9,'Town Data'!J39,"*")</f>
        <v>222464.15</v>
      </c>
      <c r="H43" s="54" t="str">
        <f>IF('Town Data'!M39&gt;9,'Town Data'!L39,"*")</f>
        <v>*</v>
      </c>
      <c r="I43" s="22">
        <f t="shared" si="0"/>
        <v>-0.06429622245207763</v>
      </c>
      <c r="J43" s="22">
        <f t="shared" si="1"/>
        <v>0.09616682058659795</v>
      </c>
      <c r="K43" s="22">
        <f t="shared" si="2"/>
      </c>
      <c r="L43" s="15"/>
    </row>
    <row r="44" spans="1:12" ht="15">
      <c r="A44" s="15"/>
      <c r="B44" s="15" t="str">
        <f>'Town Data'!A40</f>
        <v>HIGHGATE</v>
      </c>
      <c r="C44" s="48">
        <f>IF('Town Data'!C40&gt;9,'Town Data'!B40,"*")</f>
        <v>1297032.86</v>
      </c>
      <c r="D44" s="49">
        <f>IF('Town Data'!E40&gt;9,'Town Data'!D40,"*")</f>
        <v>421668.08</v>
      </c>
      <c r="E44" s="50" t="str">
        <f>IF('Town Data'!G40&gt;9,'Town Data'!F40,"*")</f>
        <v>*</v>
      </c>
      <c r="F44" s="51">
        <f>IF('Town Data'!I40&gt;9,'Town Data'!H40,"*")</f>
        <v>1163302.25</v>
      </c>
      <c r="G44" s="49">
        <f>IF('Town Data'!K40&gt;9,'Town Data'!J40,"*")</f>
        <v>327894.16</v>
      </c>
      <c r="H44" s="50" t="str">
        <f>IF('Town Data'!M40&gt;9,'Town Data'!L40,"*")</f>
        <v>*</v>
      </c>
      <c r="I44" s="9">
        <f t="shared" si="0"/>
        <v>0.11495775066196262</v>
      </c>
      <c r="J44" s="9">
        <f t="shared" si="1"/>
        <v>0.28598838112883757</v>
      </c>
      <c r="K44" s="9">
        <f t="shared" si="2"/>
      </c>
      <c r="L44" s="15"/>
    </row>
    <row r="45" spans="1:12" ht="15">
      <c r="A45" s="15"/>
      <c r="B45" s="27" t="str">
        <f>'Town Data'!A41</f>
        <v>HINESBURG</v>
      </c>
      <c r="C45" s="52">
        <f>IF('Town Data'!C41&gt;9,'Town Data'!B41,"*")</f>
        <v>4495514.96</v>
      </c>
      <c r="D45" s="53">
        <f>IF('Town Data'!E41&gt;9,'Town Data'!D41,"*")</f>
        <v>1049748.63</v>
      </c>
      <c r="E45" s="54" t="str">
        <f>IF('Town Data'!G41&gt;9,'Town Data'!F41,"*")</f>
        <v>*</v>
      </c>
      <c r="F45" s="53">
        <f>IF('Town Data'!I41&gt;9,'Town Data'!H41,"*")</f>
        <v>8557189.58</v>
      </c>
      <c r="G45" s="53">
        <f>IF('Town Data'!K41&gt;9,'Town Data'!J41,"*")</f>
        <v>1101953.28</v>
      </c>
      <c r="H45" s="54" t="str">
        <f>IF('Town Data'!M41&gt;9,'Town Data'!L41,"*")</f>
        <v>*</v>
      </c>
      <c r="I45" s="22">
        <f t="shared" si="0"/>
        <v>-0.4746505359064395</v>
      </c>
      <c r="J45" s="22">
        <f t="shared" si="1"/>
        <v>-0.0473746491321303</v>
      </c>
      <c r="K45" s="22">
        <f t="shared" si="2"/>
      </c>
      <c r="L45" s="15"/>
    </row>
    <row r="46" spans="1:12" ht="15">
      <c r="A46" s="15"/>
      <c r="B46" s="15" t="str">
        <f>'Town Data'!A42</f>
        <v>HYDE PARK</v>
      </c>
      <c r="C46" s="48">
        <f>IF('Town Data'!C42&gt;9,'Town Data'!B42,"*")</f>
        <v>2424554.84</v>
      </c>
      <c r="D46" s="49">
        <f>IF('Town Data'!E42&gt;9,'Town Data'!D42,"*")</f>
        <v>248542.57</v>
      </c>
      <c r="E46" s="50" t="str">
        <f>IF('Town Data'!G42&gt;9,'Town Data'!F42,"*")</f>
        <v>*</v>
      </c>
      <c r="F46" s="51">
        <f>IF('Town Data'!I42&gt;9,'Town Data'!H42,"*")</f>
        <v>2431506.14</v>
      </c>
      <c r="G46" s="49">
        <f>IF('Town Data'!K42&gt;9,'Town Data'!J42,"*")</f>
        <v>261653.37</v>
      </c>
      <c r="H46" s="50" t="str">
        <f>IF('Town Data'!M42&gt;9,'Town Data'!L42,"*")</f>
        <v>*</v>
      </c>
      <c r="I46" s="9">
        <f t="shared" si="0"/>
        <v>-0.0028588453410198994</v>
      </c>
      <c r="J46" s="9">
        <f t="shared" si="1"/>
        <v>-0.050107514380571476</v>
      </c>
      <c r="K46" s="9">
        <f t="shared" si="2"/>
      </c>
      <c r="L46" s="15"/>
    </row>
    <row r="47" spans="1:12" ht="15">
      <c r="A47" s="15"/>
      <c r="B47" s="27" t="str">
        <f>'Town Data'!A43</f>
        <v>IRASBURG</v>
      </c>
      <c r="C47" s="52">
        <f>IF('Town Data'!C43&gt;9,'Town Data'!B43,"*")</f>
        <v>480706.1</v>
      </c>
      <c r="D47" s="53" t="str">
        <f>IF('Town Data'!E43&gt;9,'Town Data'!D43,"*")</f>
        <v>*</v>
      </c>
      <c r="E47" s="54" t="str">
        <f>IF('Town Data'!G43&gt;9,'Town Data'!F43,"*")</f>
        <v>*</v>
      </c>
      <c r="F47" s="53" t="str">
        <f>IF('Town Data'!I43&gt;9,'Town Data'!H43,"*")</f>
        <v>*</v>
      </c>
      <c r="G47" s="53" t="str">
        <f>IF('Town Data'!K43&gt;9,'Town Data'!J43,"*")</f>
        <v>*</v>
      </c>
      <c r="H47" s="54" t="str">
        <f>IF('Town Data'!M43&gt;9,'Town Data'!L43,"*")</f>
        <v>*</v>
      </c>
      <c r="I47" s="22">
        <f t="shared" si="0"/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JAMAICA</v>
      </c>
      <c r="C48" s="48">
        <f>IF('Town Data'!C44&gt;9,'Town Data'!B44,"*")</f>
        <v>952636.87</v>
      </c>
      <c r="D48" s="49">
        <f>IF('Town Data'!E44&gt;9,'Town Data'!D44,"*")</f>
        <v>372868.44</v>
      </c>
      <c r="E48" s="50" t="str">
        <f>IF('Town Data'!G44&gt;9,'Town Data'!F44,"*")</f>
        <v>*</v>
      </c>
      <c r="F48" s="51">
        <f>IF('Town Data'!I44&gt;9,'Town Data'!H44,"*")</f>
        <v>573096.65</v>
      </c>
      <c r="G48" s="49">
        <f>IF('Town Data'!K44&gt;9,'Town Data'!J44,"*")</f>
        <v>309431.52</v>
      </c>
      <c r="H48" s="50" t="str">
        <f>IF('Town Data'!M44&gt;9,'Town Data'!L44,"*")</f>
        <v>*</v>
      </c>
      <c r="I48" s="9">
        <f t="shared" si="0"/>
        <v>0.6622621507209996</v>
      </c>
      <c r="J48" s="9">
        <f t="shared" si="1"/>
        <v>0.20501117662479887</v>
      </c>
      <c r="K48" s="9">
        <f t="shared" si="2"/>
      </c>
      <c r="L48" s="15"/>
    </row>
    <row r="49" spans="1:12" ht="15">
      <c r="A49" s="15"/>
      <c r="B49" s="27" t="str">
        <f>'Town Data'!A45</f>
        <v>JERICHO</v>
      </c>
      <c r="C49" s="52">
        <f>IF('Town Data'!C45&gt;9,'Town Data'!B45,"*")</f>
        <v>2004858.78</v>
      </c>
      <c r="D49" s="53">
        <f>IF('Town Data'!E45&gt;9,'Town Data'!D45,"*")</f>
        <v>600411.81</v>
      </c>
      <c r="E49" s="54" t="str">
        <f>IF('Town Data'!G45&gt;9,'Town Data'!F45,"*")</f>
        <v>*</v>
      </c>
      <c r="F49" s="53">
        <f>IF('Town Data'!I45&gt;9,'Town Data'!H45,"*")</f>
        <v>1779008.86</v>
      </c>
      <c r="G49" s="53">
        <f>IF('Town Data'!K45&gt;9,'Town Data'!J45,"*")</f>
        <v>520699.04</v>
      </c>
      <c r="H49" s="54" t="str">
        <f>IF('Town Data'!M45&gt;9,'Town Data'!L45,"*")</f>
        <v>*</v>
      </c>
      <c r="I49" s="22">
        <f t="shared" si="0"/>
        <v>0.12695266734084726</v>
      </c>
      <c r="J49" s="22">
        <f t="shared" si="1"/>
        <v>0.15308799109750632</v>
      </c>
      <c r="K49" s="22">
        <f t="shared" si="2"/>
      </c>
      <c r="L49" s="15"/>
    </row>
    <row r="50" spans="1:12" ht="15">
      <c r="A50" s="15"/>
      <c r="B50" s="15" t="str">
        <f>'Town Data'!A46</f>
        <v>JOHNSON</v>
      </c>
      <c r="C50" s="48">
        <f>IF('Town Data'!C46&gt;9,'Town Data'!B46,"*")</f>
        <v>9505500.27</v>
      </c>
      <c r="D50" s="49">
        <f>IF('Town Data'!E46&gt;9,'Town Data'!D46,"*")</f>
        <v>2527357.67</v>
      </c>
      <c r="E50" s="50" t="str">
        <f>IF('Town Data'!G46&gt;9,'Town Data'!F46,"*")</f>
        <v>*</v>
      </c>
      <c r="F50" s="51">
        <f>IF('Town Data'!I46&gt;9,'Town Data'!H46,"*")</f>
        <v>9037128.09</v>
      </c>
      <c r="G50" s="49">
        <f>IF('Town Data'!K46&gt;9,'Town Data'!J46,"*")</f>
        <v>2309529.44</v>
      </c>
      <c r="H50" s="50" t="str">
        <f>IF('Town Data'!M46&gt;9,'Town Data'!L46,"*")</f>
        <v>*</v>
      </c>
      <c r="I50" s="9">
        <f t="shared" si="0"/>
        <v>0.051827546908212486</v>
      </c>
      <c r="J50" s="9">
        <f t="shared" si="1"/>
        <v>0.09431714799877156</v>
      </c>
      <c r="K50" s="9">
        <f t="shared" si="2"/>
      </c>
      <c r="L50" s="15"/>
    </row>
    <row r="51" spans="1:12" ht="15">
      <c r="A51" s="15"/>
      <c r="B51" s="27" t="str">
        <f>'Town Data'!A47</f>
        <v>KILLINGTON</v>
      </c>
      <c r="C51" s="52">
        <f>IF('Town Data'!C47&gt;9,'Town Data'!B47,"*")</f>
        <v>8336779.6</v>
      </c>
      <c r="D51" s="53">
        <f>IF('Town Data'!E47&gt;9,'Town Data'!D47,"*")</f>
        <v>7395459.1</v>
      </c>
      <c r="E51" s="54" t="str">
        <f>IF('Town Data'!G47&gt;9,'Town Data'!F47,"*")</f>
        <v>*</v>
      </c>
      <c r="F51" s="53">
        <f>IF('Town Data'!I47&gt;9,'Town Data'!H47,"*")</f>
        <v>6440845.19</v>
      </c>
      <c r="G51" s="53">
        <f>IF('Town Data'!K47&gt;9,'Town Data'!J47,"*")</f>
        <v>5576098.9</v>
      </c>
      <c r="H51" s="54" t="str">
        <f>IF('Town Data'!M47&gt;9,'Town Data'!L47,"*")</f>
        <v>*</v>
      </c>
      <c r="I51" s="22">
        <f t="shared" si="0"/>
        <v>0.29436112095096</v>
      </c>
      <c r="J51" s="22">
        <f t="shared" si="1"/>
        <v>0.32627832336331036</v>
      </c>
      <c r="K51" s="22">
        <f t="shared" si="2"/>
      </c>
      <c r="L51" s="15"/>
    </row>
    <row r="52" spans="1:12" ht="15">
      <c r="A52" s="15"/>
      <c r="B52" s="15" t="str">
        <f>'Town Data'!A48</f>
        <v>LONDONDERRY</v>
      </c>
      <c r="C52" s="48">
        <f>IF('Town Data'!C48&gt;9,'Town Data'!B48,"*")</f>
        <v>2563610.88</v>
      </c>
      <c r="D52" s="49">
        <f>IF('Town Data'!E48&gt;9,'Town Data'!D48,"*")</f>
        <v>992198.8</v>
      </c>
      <c r="E52" s="50" t="str">
        <f>IF('Town Data'!G48&gt;9,'Town Data'!F48,"*")</f>
        <v>*</v>
      </c>
      <c r="F52" s="51">
        <f>IF('Town Data'!I48&gt;9,'Town Data'!H48,"*")</f>
        <v>2095626.53</v>
      </c>
      <c r="G52" s="49">
        <f>IF('Town Data'!K48&gt;9,'Town Data'!J48,"*")</f>
        <v>862581.44</v>
      </c>
      <c r="H52" s="50" t="str">
        <f>IF('Town Data'!M48&gt;9,'Town Data'!L48,"*")</f>
        <v>*</v>
      </c>
      <c r="I52" s="9">
        <f t="shared" si="0"/>
        <v>0.22331476687308394</v>
      </c>
      <c r="J52" s="9">
        <f t="shared" si="1"/>
        <v>0.15026680843028586</v>
      </c>
      <c r="K52" s="9">
        <f t="shared" si="2"/>
      </c>
      <c r="L52" s="15"/>
    </row>
    <row r="53" spans="1:12" ht="15">
      <c r="A53" s="15"/>
      <c r="B53" s="27" t="str">
        <f>'Town Data'!A49</f>
        <v>LUDLOW</v>
      </c>
      <c r="C53" s="52">
        <f>IF('Town Data'!C49&gt;9,'Town Data'!B49,"*")</f>
        <v>10699512.72</v>
      </c>
      <c r="D53" s="53">
        <f>IF('Town Data'!E49&gt;9,'Town Data'!D49,"*")</f>
        <v>7122797.5</v>
      </c>
      <c r="E53" s="54" t="str">
        <f>IF('Town Data'!G49&gt;9,'Town Data'!F49,"*")</f>
        <v>*</v>
      </c>
      <c r="F53" s="53">
        <f>IF('Town Data'!I49&gt;9,'Town Data'!H49,"*")</f>
        <v>9032632.66</v>
      </c>
      <c r="G53" s="53">
        <f>IF('Town Data'!K49&gt;9,'Town Data'!J49,"*")</f>
        <v>5827274.2</v>
      </c>
      <c r="H53" s="54" t="str">
        <f>IF('Town Data'!M49&gt;9,'Town Data'!L49,"*")</f>
        <v>*</v>
      </c>
      <c r="I53" s="22">
        <f t="shared" si="0"/>
        <v>0.18453978178273447</v>
      </c>
      <c r="J53" s="22">
        <f t="shared" si="1"/>
        <v>0.22232063492052592</v>
      </c>
      <c r="K53" s="22">
        <f t="shared" si="2"/>
      </c>
      <c r="L53" s="15"/>
    </row>
    <row r="54" spans="1:12" ht="15">
      <c r="A54" s="15"/>
      <c r="B54" s="15" t="str">
        <f>'Town Data'!A50</f>
        <v>LYNDON</v>
      </c>
      <c r="C54" s="48">
        <f>IF('Town Data'!C50&gt;9,'Town Data'!B50,"*")</f>
        <v>6191333.8</v>
      </c>
      <c r="D54" s="49">
        <f>IF('Town Data'!E50&gt;9,'Town Data'!D50,"*")</f>
        <v>2285100.48</v>
      </c>
      <c r="E54" s="50">
        <f>IF('Town Data'!G50&gt;9,'Town Data'!F50,"*")</f>
        <v>35176.5</v>
      </c>
      <c r="F54" s="51">
        <f>IF('Town Data'!I50&gt;9,'Town Data'!H50,"*")</f>
        <v>7139993.02</v>
      </c>
      <c r="G54" s="49">
        <f>IF('Town Data'!K50&gt;9,'Town Data'!J50,"*")</f>
        <v>2133792.26</v>
      </c>
      <c r="H54" s="50">
        <f>IF('Town Data'!M50&gt;9,'Town Data'!L50,"*")</f>
        <v>44297.1666666667</v>
      </c>
      <c r="I54" s="9">
        <f t="shared" si="0"/>
        <v>-0.1328655668629771</v>
      </c>
      <c r="J54" s="9">
        <f t="shared" si="1"/>
        <v>0.07091047373093397</v>
      </c>
      <c r="K54" s="9">
        <f t="shared" si="2"/>
        <v>-0.20589729215186886</v>
      </c>
      <c r="L54" s="15"/>
    </row>
    <row r="55" spans="1:12" ht="15">
      <c r="A55" s="15"/>
      <c r="B55" s="27" t="str">
        <f>'Town Data'!A51</f>
        <v>MANCHESTER</v>
      </c>
      <c r="C55" s="52">
        <f>IF('Town Data'!C51&gt;9,'Town Data'!B51,"*")</f>
        <v>27329835.7</v>
      </c>
      <c r="D55" s="53">
        <f>IF('Town Data'!E51&gt;9,'Town Data'!D51,"*")</f>
        <v>6183577.12</v>
      </c>
      <c r="E55" s="54">
        <f>IF('Town Data'!G51&gt;9,'Town Data'!F51,"*")</f>
        <v>254980.5</v>
      </c>
      <c r="F55" s="53">
        <f>IF('Town Data'!I51&gt;9,'Town Data'!H51,"*")</f>
        <v>25110012.77</v>
      </c>
      <c r="G55" s="53">
        <f>IF('Town Data'!K51&gt;9,'Town Data'!J51,"*")</f>
        <v>5539538.24</v>
      </c>
      <c r="H55" s="54">
        <f>IF('Town Data'!M51&gt;9,'Town Data'!L51,"*")</f>
        <v>284297.166666667</v>
      </c>
      <c r="I55" s="22">
        <f t="shared" si="0"/>
        <v>0.08840389490570537</v>
      </c>
      <c r="J55" s="22">
        <f t="shared" si="1"/>
        <v>0.11626219589017583</v>
      </c>
      <c r="K55" s="22">
        <f t="shared" si="2"/>
        <v>-0.10311979894277389</v>
      </c>
      <c r="L55" s="15"/>
    </row>
    <row r="56" spans="1:12" ht="15">
      <c r="A56" s="15"/>
      <c r="B56" s="15" t="str">
        <f>'Town Data'!A52</f>
        <v>MIDDLEBURY</v>
      </c>
      <c r="C56" s="48">
        <f>IF('Town Data'!C52&gt;9,'Town Data'!B52,"*")</f>
        <v>28894968.81</v>
      </c>
      <c r="D56" s="49">
        <f>IF('Town Data'!E52&gt;9,'Town Data'!D52,"*")</f>
        <v>6714598.06</v>
      </c>
      <c r="E56" s="50">
        <f>IF('Town Data'!G52&gt;9,'Town Data'!F52,"*")</f>
        <v>142959.5</v>
      </c>
      <c r="F56" s="51">
        <f>IF('Town Data'!I52&gt;9,'Town Data'!H52,"*")</f>
        <v>27850595.06</v>
      </c>
      <c r="G56" s="49">
        <f>IF('Town Data'!K52&gt;9,'Town Data'!J52,"*")</f>
        <v>6643096.26</v>
      </c>
      <c r="H56" s="50">
        <f>IF('Town Data'!M52&gt;9,'Town Data'!L52,"*")</f>
        <v>90257.1666666667</v>
      </c>
      <c r="I56" s="9">
        <f t="shared" si="0"/>
        <v>0.03749915388701932</v>
      </c>
      <c r="J56" s="9">
        <f t="shared" si="1"/>
        <v>0.010763324389943405</v>
      </c>
      <c r="K56" s="9">
        <f t="shared" si="2"/>
        <v>0.5839130041381749</v>
      </c>
      <c r="L56" s="15"/>
    </row>
    <row r="57" spans="1:12" ht="15">
      <c r="A57" s="15"/>
      <c r="B57" s="27" t="str">
        <f>'Town Data'!A53</f>
        <v>MILTON</v>
      </c>
      <c r="C57" s="52">
        <f>IF('Town Data'!C53&gt;9,'Town Data'!B53,"*")</f>
        <v>13735801.81</v>
      </c>
      <c r="D57" s="53">
        <f>IF('Town Data'!E53&gt;9,'Town Data'!D53,"*")</f>
        <v>2870915.56</v>
      </c>
      <c r="E57" s="54">
        <f>IF('Town Data'!G53&gt;9,'Town Data'!F53,"*")</f>
        <v>1923453.66666666</v>
      </c>
      <c r="F57" s="53">
        <f>IF('Town Data'!I53&gt;9,'Town Data'!H53,"*")</f>
        <v>13614511.62</v>
      </c>
      <c r="G57" s="53">
        <f>IF('Town Data'!K53&gt;9,'Town Data'!J53,"*")</f>
        <v>2410598.97</v>
      </c>
      <c r="H57" s="54">
        <f>IF('Town Data'!M53&gt;9,'Town Data'!L53,"*")</f>
        <v>23720.3333333333</v>
      </c>
      <c r="I57" s="22">
        <f t="shared" si="0"/>
        <v>0.008908890262491939</v>
      </c>
      <c r="J57" s="22">
        <f t="shared" si="1"/>
        <v>0.19095527531898007</v>
      </c>
      <c r="K57" s="22">
        <f t="shared" si="2"/>
        <v>80.08881269234536</v>
      </c>
      <c r="L57" s="15"/>
    </row>
    <row r="58" spans="1:12" ht="15">
      <c r="A58" s="15"/>
      <c r="B58" s="15" t="str">
        <f>'Town Data'!A54</f>
        <v>MONTPELIER</v>
      </c>
      <c r="C58" s="48">
        <f>IF('Town Data'!C54&gt;9,'Town Data'!B54,"*")</f>
        <v>12024270.35</v>
      </c>
      <c r="D58" s="49">
        <f>IF('Town Data'!E54&gt;9,'Town Data'!D54,"*")</f>
        <v>4371703.98</v>
      </c>
      <c r="E58" s="50">
        <f>IF('Town Data'!G54&gt;9,'Town Data'!F54,"*")</f>
        <v>304393</v>
      </c>
      <c r="F58" s="51">
        <f>IF('Town Data'!I54&gt;9,'Town Data'!H54,"*")</f>
        <v>12011803.79</v>
      </c>
      <c r="G58" s="49">
        <f>IF('Town Data'!K54&gt;9,'Town Data'!J54,"*")</f>
        <v>4013090.21</v>
      </c>
      <c r="H58" s="50">
        <f>IF('Town Data'!M54&gt;9,'Town Data'!L54,"*")</f>
        <v>279191.833333334</v>
      </c>
      <c r="I58" s="9">
        <f t="shared" si="0"/>
        <v>0.0010378591107506362</v>
      </c>
      <c r="J58" s="9">
        <f t="shared" si="1"/>
        <v>0.08936100392320871</v>
      </c>
      <c r="K58" s="9">
        <f t="shared" si="2"/>
        <v>0.0902646985256825</v>
      </c>
      <c r="L58" s="15"/>
    </row>
    <row r="59" spans="1:12" ht="15">
      <c r="A59" s="15"/>
      <c r="B59" s="27" t="str">
        <f>'Town Data'!A55</f>
        <v>MORETOWN</v>
      </c>
      <c r="C59" s="52" t="str">
        <f>IF('Town Data'!C55&gt;9,'Town Data'!B55,"*")</f>
        <v>*</v>
      </c>
      <c r="D59" s="53" t="str">
        <f>IF('Town Data'!E55&gt;9,'Town Data'!D55,"*")</f>
        <v>*</v>
      </c>
      <c r="E59" s="54" t="str">
        <f>IF('Town Data'!G55&gt;9,'Town Data'!F55,"*")</f>
        <v>*</v>
      </c>
      <c r="F59" s="53">
        <f>IF('Town Data'!I55&gt;9,'Town Data'!H55,"*")</f>
        <v>317215.89</v>
      </c>
      <c r="G59" s="53" t="str">
        <f>IF('Town Data'!K55&gt;9,'Town Data'!J55,"*")</f>
        <v>*</v>
      </c>
      <c r="H59" s="54" t="str">
        <f>IF('Town Data'!M55&gt;9,'Town Data'!L55,"*")</f>
        <v>*</v>
      </c>
      <c r="I59" s="22">
        <f t="shared" si="0"/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MORRISTOWN</v>
      </c>
      <c r="C60" s="48">
        <f>IF('Town Data'!C56&gt;9,'Town Data'!B56,"*")</f>
        <v>24623407.24</v>
      </c>
      <c r="D60" s="49">
        <f>IF('Town Data'!E56&gt;9,'Town Data'!D56,"*")</f>
        <v>6273465.77</v>
      </c>
      <c r="E60" s="50">
        <f>IF('Town Data'!G56&gt;9,'Town Data'!F56,"*")</f>
        <v>187537.666666667</v>
      </c>
      <c r="F60" s="51">
        <f>IF('Town Data'!I56&gt;9,'Town Data'!H56,"*")</f>
        <v>20365548.82</v>
      </c>
      <c r="G60" s="49">
        <f>IF('Town Data'!K56&gt;9,'Town Data'!J56,"*")</f>
        <v>6103934.99</v>
      </c>
      <c r="H60" s="50">
        <f>IF('Town Data'!M56&gt;9,'Town Data'!L56,"*")</f>
        <v>190609.666666667</v>
      </c>
      <c r="I60" s="9">
        <f t="shared" si="0"/>
        <v>0.20907162667860762</v>
      </c>
      <c r="J60" s="9">
        <f t="shared" si="1"/>
        <v>0.02777401467704677</v>
      </c>
      <c r="K60" s="9">
        <f t="shared" si="2"/>
        <v>-0.016116706218117626</v>
      </c>
      <c r="L60" s="15"/>
    </row>
    <row r="61" spans="1:12" ht="15">
      <c r="A61" s="15"/>
      <c r="B61" s="27" t="str">
        <f>'Town Data'!A57</f>
        <v>NEW HAVEN</v>
      </c>
      <c r="C61" s="52">
        <f>IF('Town Data'!C57&gt;9,'Town Data'!B57,"*")</f>
        <v>10457056.33</v>
      </c>
      <c r="D61" s="53">
        <f>IF('Town Data'!E57&gt;9,'Town Data'!D57,"*")</f>
        <v>503135.1</v>
      </c>
      <c r="E61" s="54" t="str">
        <f>IF('Town Data'!G57&gt;9,'Town Data'!F57,"*")</f>
        <v>*</v>
      </c>
      <c r="F61" s="53">
        <f>IF('Town Data'!I57&gt;9,'Town Data'!H57,"*")</f>
        <v>9700115.82</v>
      </c>
      <c r="G61" s="53">
        <f>IF('Town Data'!K57&gt;9,'Town Data'!J57,"*")</f>
        <v>368896.7</v>
      </c>
      <c r="H61" s="54" t="str">
        <f>IF('Town Data'!M57&gt;9,'Town Data'!L57,"*")</f>
        <v>*</v>
      </c>
      <c r="I61" s="22">
        <f t="shared" si="0"/>
        <v>0.07803417237960358</v>
      </c>
      <c r="J61" s="22">
        <f t="shared" si="1"/>
        <v>0.3638915718140064</v>
      </c>
      <c r="K61" s="22">
        <f t="shared" si="2"/>
      </c>
      <c r="L61" s="15"/>
    </row>
    <row r="62" spans="1:12" ht="15">
      <c r="A62" s="15"/>
      <c r="B62" s="15" t="str">
        <f>'Town Data'!A58</f>
        <v>NEWBURY</v>
      </c>
      <c r="C62" s="48">
        <f>IF('Town Data'!C58&gt;9,'Town Data'!B58,"*")</f>
        <v>3021828.48</v>
      </c>
      <c r="D62" s="49">
        <f>IF('Town Data'!E58&gt;9,'Town Data'!D58,"*")</f>
        <v>214493.99</v>
      </c>
      <c r="E62" s="50" t="str">
        <f>IF('Town Data'!G58&gt;9,'Town Data'!F58,"*")</f>
        <v>*</v>
      </c>
      <c r="F62" s="51">
        <f>IF('Town Data'!I58&gt;9,'Town Data'!H58,"*")</f>
        <v>3167045.3</v>
      </c>
      <c r="G62" s="49">
        <f>IF('Town Data'!K58&gt;9,'Town Data'!J58,"*")</f>
        <v>180566.46</v>
      </c>
      <c r="H62" s="50" t="str">
        <f>IF('Town Data'!M58&gt;9,'Town Data'!L58,"*")</f>
        <v>*</v>
      </c>
      <c r="I62" s="9">
        <f t="shared" si="0"/>
        <v>-0.0458524606515732</v>
      </c>
      <c r="J62" s="9">
        <f t="shared" si="1"/>
        <v>0.18789497229994984</v>
      </c>
      <c r="K62" s="9">
        <f t="shared" si="2"/>
      </c>
      <c r="L62" s="15"/>
    </row>
    <row r="63" spans="1:12" ht="15">
      <c r="A63" s="15"/>
      <c r="B63" s="27" t="str">
        <f>'Town Data'!A59</f>
        <v>NEWPORT</v>
      </c>
      <c r="C63" s="52">
        <f>IF('Town Data'!C59&gt;9,'Town Data'!B59,"*")</f>
        <v>16996280.12</v>
      </c>
      <c r="D63" s="53">
        <f>IF('Town Data'!E59&gt;9,'Town Data'!D59,"*")</f>
        <v>3204622.84</v>
      </c>
      <c r="E63" s="54">
        <f>IF('Town Data'!G59&gt;9,'Town Data'!F59,"*")</f>
        <v>81898.3333333333</v>
      </c>
      <c r="F63" s="53">
        <f>IF('Town Data'!I59&gt;9,'Town Data'!H59,"*")</f>
        <v>15700999.83</v>
      </c>
      <c r="G63" s="53">
        <f>IF('Town Data'!K59&gt;9,'Town Data'!J59,"*")</f>
        <v>3254733.83</v>
      </c>
      <c r="H63" s="54">
        <f>IF('Town Data'!M59&gt;9,'Town Data'!L59,"*")</f>
        <v>61104</v>
      </c>
      <c r="I63" s="22">
        <f t="shared" si="0"/>
        <v>0.08249667562731264</v>
      </c>
      <c r="J63" s="22">
        <f t="shared" si="1"/>
        <v>-0.015396340412881081</v>
      </c>
      <c r="K63" s="22">
        <f t="shared" si="2"/>
        <v>0.34031050885921216</v>
      </c>
      <c r="L63" s="15"/>
    </row>
    <row r="64" spans="1:12" ht="15">
      <c r="A64" s="15"/>
      <c r="B64" s="15" t="str">
        <f>'Town Data'!A60</f>
        <v>NORTHFIELD</v>
      </c>
      <c r="C64" s="48">
        <f>IF('Town Data'!C60&gt;9,'Town Data'!B60,"*")</f>
        <v>5529753.56</v>
      </c>
      <c r="D64" s="49">
        <f>IF('Town Data'!E60&gt;9,'Town Data'!D60,"*")</f>
        <v>1096487.04</v>
      </c>
      <c r="E64" s="50" t="str">
        <f>IF('Town Data'!G60&gt;9,'Town Data'!F60,"*")</f>
        <v>*</v>
      </c>
      <c r="F64" s="51">
        <f>IF('Town Data'!I60&gt;9,'Town Data'!H60,"*")</f>
        <v>5851110.33</v>
      </c>
      <c r="G64" s="49">
        <f>IF('Town Data'!K60&gt;9,'Town Data'!J60,"*")</f>
        <v>1100714.51</v>
      </c>
      <c r="H64" s="50" t="str">
        <f>IF('Town Data'!M60&gt;9,'Town Data'!L60,"*")</f>
        <v>*</v>
      </c>
      <c r="I64" s="9">
        <f t="shared" si="0"/>
        <v>-0.05492235693323535</v>
      </c>
      <c r="J64" s="9">
        <f t="shared" si="1"/>
        <v>-0.003840659827406084</v>
      </c>
      <c r="K64" s="9">
        <f t="shared" si="2"/>
      </c>
      <c r="L64" s="15"/>
    </row>
    <row r="65" spans="1:12" ht="15">
      <c r="A65" s="15"/>
      <c r="B65" s="27" t="str">
        <f>'Town Data'!A61</f>
        <v>NORWICH</v>
      </c>
      <c r="C65" s="52">
        <f>IF('Town Data'!C61&gt;9,'Town Data'!B61,"*")</f>
        <v>4198581.48</v>
      </c>
      <c r="D65" s="53">
        <f>IF('Town Data'!E61&gt;9,'Town Data'!D61,"*")</f>
        <v>542985.6</v>
      </c>
      <c r="E65" s="54" t="str">
        <f>IF('Town Data'!G61&gt;9,'Town Data'!F61,"*")</f>
        <v>*</v>
      </c>
      <c r="F65" s="53">
        <f>IF('Town Data'!I61&gt;9,'Town Data'!H61,"*")</f>
        <v>3731021.39</v>
      </c>
      <c r="G65" s="53">
        <f>IF('Town Data'!K61&gt;9,'Town Data'!J61,"*")</f>
        <v>383217.45</v>
      </c>
      <c r="H65" s="54" t="str">
        <f>IF('Town Data'!M61&gt;9,'Town Data'!L61,"*")</f>
        <v>*</v>
      </c>
      <c r="I65" s="22">
        <f t="shared" si="0"/>
        <v>0.1253169148944494</v>
      </c>
      <c r="J65" s="22">
        <f t="shared" si="1"/>
        <v>0.41691251272612967</v>
      </c>
      <c r="K65" s="22">
        <f t="shared" si="2"/>
      </c>
      <c r="L65" s="15"/>
    </row>
    <row r="66" spans="1:12" ht="15">
      <c r="A66" s="15"/>
      <c r="B66" s="15" t="str">
        <f>'Town Data'!A62</f>
        <v>PAWLET</v>
      </c>
      <c r="C66" s="48">
        <f>IF('Town Data'!C62&gt;9,'Town Data'!B62,"*")</f>
        <v>743859.26</v>
      </c>
      <c r="D66" s="49">
        <f>IF('Town Data'!E62&gt;9,'Town Data'!D62,"*")</f>
        <v>248663.02</v>
      </c>
      <c r="E66" s="50" t="str">
        <f>IF('Town Data'!G62&gt;9,'Town Data'!F62,"*")</f>
        <v>*</v>
      </c>
      <c r="F66" s="51" t="str">
        <f>IF('Town Data'!I62&gt;9,'Town Data'!H62,"*")</f>
        <v>*</v>
      </c>
      <c r="G66" s="49" t="str">
        <f>IF('Town Data'!K62&gt;9,'Town Data'!J62,"*")</f>
        <v>*</v>
      </c>
      <c r="H66" s="50" t="str">
        <f>IF('Town Data'!M62&gt;9,'Town Data'!L62,"*")</f>
        <v>*</v>
      </c>
      <c r="I66" s="9">
        <f t="shared" si="0"/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PITTSFORD</v>
      </c>
      <c r="C67" s="52">
        <f>IF('Town Data'!C63&gt;9,'Town Data'!B63,"*")</f>
        <v>1252728.53</v>
      </c>
      <c r="D67" s="53">
        <f>IF('Town Data'!E63&gt;9,'Town Data'!D63,"*")</f>
        <v>380491.32</v>
      </c>
      <c r="E67" s="54" t="str">
        <f>IF('Town Data'!G63&gt;9,'Town Data'!F63,"*")</f>
        <v>*</v>
      </c>
      <c r="F67" s="53">
        <f>IF('Town Data'!I63&gt;9,'Town Data'!H63,"*")</f>
        <v>1568207.58</v>
      </c>
      <c r="G67" s="53">
        <f>IF('Town Data'!K63&gt;9,'Town Data'!J63,"*")</f>
        <v>378277.98</v>
      </c>
      <c r="H67" s="54" t="str">
        <f>IF('Town Data'!M63&gt;9,'Town Data'!L63,"*")</f>
        <v>*</v>
      </c>
      <c r="I67" s="22">
        <f t="shared" si="0"/>
        <v>-0.20117174156242762</v>
      </c>
      <c r="J67" s="22">
        <f t="shared" si="1"/>
        <v>0.005851093949481346</v>
      </c>
      <c r="K67" s="22">
        <f t="shared" si="2"/>
      </c>
      <c r="L67" s="15"/>
    </row>
    <row r="68" spans="1:12" ht="15">
      <c r="A68" s="15"/>
      <c r="B68" s="15" t="str">
        <f>'Town Data'!A64</f>
        <v>POULTNEY</v>
      </c>
      <c r="C68" s="48">
        <f>IF('Town Data'!C64&gt;9,'Town Data'!B64,"*")</f>
        <v>1769201.58</v>
      </c>
      <c r="D68" s="49">
        <f>IF('Town Data'!E64&gt;9,'Town Data'!D64,"*")</f>
        <v>508491.73</v>
      </c>
      <c r="E68" s="50" t="str">
        <f>IF('Town Data'!G64&gt;9,'Town Data'!F64,"*")</f>
        <v>*</v>
      </c>
      <c r="F68" s="51">
        <f>IF('Town Data'!I64&gt;9,'Town Data'!H64,"*")</f>
        <v>1609482.95</v>
      </c>
      <c r="G68" s="49">
        <f>IF('Town Data'!K64&gt;9,'Town Data'!J64,"*")</f>
        <v>534927.77</v>
      </c>
      <c r="H68" s="50" t="str">
        <f>IF('Town Data'!M64&gt;9,'Town Data'!L64,"*")</f>
        <v>*</v>
      </c>
      <c r="I68" s="9">
        <f t="shared" si="0"/>
        <v>0.0992359875573706</v>
      </c>
      <c r="J68" s="9">
        <f t="shared" si="1"/>
        <v>-0.049419831017559694</v>
      </c>
      <c r="K68" s="9">
        <f t="shared" si="2"/>
      </c>
      <c r="L68" s="15"/>
    </row>
    <row r="69" spans="1:12" ht="15">
      <c r="A69" s="15"/>
      <c r="B69" s="27" t="str">
        <f>'Town Data'!A65</f>
        <v>POWNAL</v>
      </c>
      <c r="C69" s="52">
        <f>IF('Town Data'!C65&gt;9,'Town Data'!B65,"*")</f>
        <v>707373.77</v>
      </c>
      <c r="D69" s="53" t="str">
        <f>IF('Town Data'!E65&gt;9,'Town Data'!D65,"*")</f>
        <v>*</v>
      </c>
      <c r="E69" s="54" t="str">
        <f>IF('Town Data'!G65&gt;9,'Town Data'!F65,"*")</f>
        <v>*</v>
      </c>
      <c r="F69" s="53">
        <f>IF('Town Data'!I65&gt;9,'Town Data'!H65,"*")</f>
        <v>726761.65</v>
      </c>
      <c r="G69" s="53">
        <f>IF('Town Data'!K65&gt;9,'Town Data'!J65,"*")</f>
        <v>402138.02</v>
      </c>
      <c r="H69" s="54" t="str">
        <f>IF('Town Data'!M65&gt;9,'Town Data'!L65,"*")</f>
        <v>*</v>
      </c>
      <c r="I69" s="22">
        <f t="shared" si="0"/>
        <v>-0.02667708181905306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PROCTOR</v>
      </c>
      <c r="C70" s="48" t="str">
        <f>IF('Town Data'!C66&gt;9,'Town Data'!B66,"*")</f>
        <v>*</v>
      </c>
      <c r="D70" s="49" t="str">
        <f>IF('Town Data'!E66&gt;9,'Town Data'!D66,"*")</f>
        <v>*</v>
      </c>
      <c r="E70" s="50" t="str">
        <f>IF('Town Data'!G66&gt;9,'Town Data'!F66,"*")</f>
        <v>*</v>
      </c>
      <c r="F70" s="51">
        <f>IF('Town Data'!I66&gt;9,'Town Data'!H66,"*")</f>
        <v>1443376.81</v>
      </c>
      <c r="G70" s="49" t="str">
        <f>IF('Town Data'!K66&gt;9,'Town Data'!J66,"*")</f>
        <v>*</v>
      </c>
      <c r="H70" s="50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PUTNEY</v>
      </c>
      <c r="C71" s="52">
        <f>IF('Town Data'!C67&gt;9,'Town Data'!B67,"*")</f>
        <v>852010.64</v>
      </c>
      <c r="D71" s="53">
        <f>IF('Town Data'!E67&gt;9,'Town Data'!D67,"*")</f>
        <v>188296.64</v>
      </c>
      <c r="E71" s="54" t="str">
        <f>IF('Town Data'!G67&gt;9,'Town Data'!F67,"*")</f>
        <v>*</v>
      </c>
      <c r="F71" s="53">
        <f>IF('Town Data'!I67&gt;9,'Town Data'!H67,"*")</f>
        <v>779090.08</v>
      </c>
      <c r="G71" s="53">
        <f>IF('Town Data'!K67&gt;9,'Town Data'!J67,"*")</f>
        <v>184928.96</v>
      </c>
      <c r="H71" s="54" t="str">
        <f>IF('Town Data'!M67&gt;9,'Town Data'!L67,"*")</f>
        <v>*</v>
      </c>
      <c r="I71" s="22">
        <f aca="true" t="shared" si="3" ref="I71:I100">_xlfn.IFERROR((C71-F71)/F71,"")</f>
        <v>0.0935970844347037</v>
      </c>
      <c r="J71" s="22">
        <f aca="true" t="shared" si="4" ref="J71:J100">_xlfn.IFERROR((D71-G71)/G71,"")</f>
        <v>0.0182106685724076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RANDOLPH</v>
      </c>
      <c r="C72" s="48">
        <f>IF('Town Data'!C68&gt;9,'Town Data'!B68,"*")</f>
        <v>6656366.81</v>
      </c>
      <c r="D72" s="49">
        <f>IF('Town Data'!E68&gt;9,'Town Data'!D68,"*")</f>
        <v>1485715.75</v>
      </c>
      <c r="E72" s="50">
        <f>IF('Town Data'!G68&gt;9,'Town Data'!F68,"*")</f>
        <v>23230.1666666666</v>
      </c>
      <c r="F72" s="51">
        <f>IF('Town Data'!I68&gt;9,'Town Data'!H68,"*")</f>
        <v>6791384.89</v>
      </c>
      <c r="G72" s="49">
        <f>IF('Town Data'!K68&gt;9,'Town Data'!J68,"*")</f>
        <v>1511072.55</v>
      </c>
      <c r="H72" s="50">
        <f>IF('Town Data'!M68&gt;9,'Town Data'!L68,"*")</f>
        <v>33131.1666666667</v>
      </c>
      <c r="I72" s="9">
        <f t="shared" si="3"/>
        <v>-0.01988078752520829</v>
      </c>
      <c r="J72" s="9">
        <f t="shared" si="4"/>
        <v>-0.016780663509505248</v>
      </c>
      <c r="K72" s="9">
        <f t="shared" si="5"/>
        <v>-0.2988424796390134</v>
      </c>
      <c r="L72" s="15"/>
    </row>
    <row r="73" spans="1:12" ht="15">
      <c r="A73" s="15"/>
      <c r="B73" s="27" t="str">
        <f>'Town Data'!A69</f>
        <v>RICHFORD</v>
      </c>
      <c r="C73" s="52">
        <f>IF('Town Data'!C69&gt;9,'Town Data'!B69,"*")</f>
        <v>4997931.71</v>
      </c>
      <c r="D73" s="53">
        <f>IF('Town Data'!E69&gt;9,'Town Data'!D69,"*")</f>
        <v>256328.93</v>
      </c>
      <c r="E73" s="54" t="str">
        <f>IF('Town Data'!G69&gt;9,'Town Data'!F69,"*")</f>
        <v>*</v>
      </c>
      <c r="F73" s="53">
        <f>IF('Town Data'!I69&gt;9,'Town Data'!H69,"*")</f>
        <v>5102794.57</v>
      </c>
      <c r="G73" s="53" t="str">
        <f>IF('Town Data'!K69&gt;9,'Town Data'!J69,"*")</f>
        <v>*</v>
      </c>
      <c r="H73" s="54" t="str">
        <f>IF('Town Data'!M69&gt;9,'Town Data'!L69,"*")</f>
        <v>*</v>
      </c>
      <c r="I73" s="22">
        <f t="shared" si="3"/>
        <v>-0.020550084578458805</v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Data'!A70</f>
        <v>RICHMOND</v>
      </c>
      <c r="C74" s="48">
        <f>IF('Town Data'!C70&gt;9,'Town Data'!B70,"*")</f>
        <v>8818372.8</v>
      </c>
      <c r="D74" s="49">
        <f>IF('Town Data'!E70&gt;9,'Town Data'!D70,"*")</f>
        <v>2110785.13</v>
      </c>
      <c r="E74" s="50" t="str">
        <f>IF('Town Data'!G70&gt;9,'Town Data'!F70,"*")</f>
        <v>*</v>
      </c>
      <c r="F74" s="51">
        <f>IF('Town Data'!I70&gt;9,'Town Data'!H70,"*")</f>
        <v>9628718.16</v>
      </c>
      <c r="G74" s="49">
        <f>IF('Town Data'!K70&gt;9,'Town Data'!J70,"*")</f>
        <v>1623029.24</v>
      </c>
      <c r="H74" s="50" t="str">
        <f>IF('Town Data'!M70&gt;9,'Town Data'!L70,"*")</f>
        <v>*</v>
      </c>
      <c r="I74" s="9">
        <f t="shared" si="3"/>
        <v>-0.08415921481286762</v>
      </c>
      <c r="J74" s="9">
        <f t="shared" si="4"/>
        <v>0.3005219363762047</v>
      </c>
      <c r="K74" s="9">
        <f t="shared" si="5"/>
      </c>
      <c r="L74" s="15"/>
    </row>
    <row r="75" spans="1:12" ht="15">
      <c r="A75" s="15"/>
      <c r="B75" s="27" t="str">
        <f>'Town Data'!A71</f>
        <v>ROCHESTER</v>
      </c>
      <c r="C75" s="52">
        <f>IF('Town Data'!C71&gt;9,'Town Data'!B71,"*")</f>
        <v>1210751.75</v>
      </c>
      <c r="D75" s="53">
        <f>IF('Town Data'!E71&gt;9,'Town Data'!D71,"*")</f>
        <v>123932.95</v>
      </c>
      <c r="E75" s="54" t="str">
        <f>IF('Town Data'!G71&gt;9,'Town Data'!F71,"*")</f>
        <v>*</v>
      </c>
      <c r="F75" s="53" t="str">
        <f>IF('Town Data'!I71&gt;9,'Town Data'!H71,"*")</f>
        <v>*</v>
      </c>
      <c r="G75" s="53" t="str">
        <f>IF('Town Data'!K71&gt;9,'Town Data'!J71,"*")</f>
        <v>*</v>
      </c>
      <c r="H75" s="54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ROCKINGHAM</v>
      </c>
      <c r="C76" s="48">
        <f>IF('Town Data'!C72&gt;9,'Town Data'!B72,"*")</f>
        <v>6497660.36</v>
      </c>
      <c r="D76" s="49">
        <f>IF('Town Data'!E72&gt;9,'Town Data'!D72,"*")</f>
        <v>1037676.62</v>
      </c>
      <c r="E76" s="50">
        <f>IF('Town Data'!G72&gt;9,'Town Data'!F72,"*")</f>
        <v>18858.6666666667</v>
      </c>
      <c r="F76" s="51">
        <f>IF('Town Data'!I72&gt;9,'Town Data'!H72,"*")</f>
        <v>6631782.56</v>
      </c>
      <c r="G76" s="49">
        <f>IF('Town Data'!K72&gt;9,'Town Data'!J72,"*")</f>
        <v>1157130.55</v>
      </c>
      <c r="H76" s="50">
        <f>IF('Town Data'!M72&gt;9,'Town Data'!L72,"*")</f>
        <v>33998.8333333333</v>
      </c>
      <c r="I76" s="9">
        <f t="shared" si="3"/>
        <v>-0.020224155238286228</v>
      </c>
      <c r="J76" s="9">
        <f t="shared" si="4"/>
        <v>-0.10323288932264389</v>
      </c>
      <c r="K76" s="9">
        <f t="shared" si="5"/>
        <v>-0.44531430000048866</v>
      </c>
      <c r="L76" s="15"/>
    </row>
    <row r="77" spans="1:12" ht="15">
      <c r="A77" s="15"/>
      <c r="B77" s="27" t="str">
        <f>'Town Data'!A73</f>
        <v>ROYALTON</v>
      </c>
      <c r="C77" s="52">
        <f>IF('Town Data'!C73&gt;9,'Town Data'!B73,"*")</f>
        <v>3514874.72</v>
      </c>
      <c r="D77" s="53">
        <f>IF('Town Data'!E73&gt;9,'Town Data'!D73,"*")</f>
        <v>761617.71</v>
      </c>
      <c r="E77" s="54" t="str">
        <f>IF('Town Data'!G73&gt;9,'Town Data'!F73,"*")</f>
        <v>*</v>
      </c>
      <c r="F77" s="53">
        <f>IF('Town Data'!I73&gt;9,'Town Data'!H73,"*")</f>
        <v>3819197.03</v>
      </c>
      <c r="G77" s="53">
        <f>IF('Town Data'!K73&gt;9,'Town Data'!J73,"*")</f>
        <v>829551.82</v>
      </c>
      <c r="H77" s="54" t="str">
        <f>IF('Town Data'!M73&gt;9,'Town Data'!L73,"*")</f>
        <v>*</v>
      </c>
      <c r="I77" s="22">
        <f t="shared" si="3"/>
        <v>-0.07968227551747954</v>
      </c>
      <c r="J77" s="22">
        <f t="shared" si="4"/>
        <v>-0.08189254530235374</v>
      </c>
      <c r="K77" s="22">
        <f t="shared" si="5"/>
      </c>
      <c r="L77" s="15"/>
    </row>
    <row r="78" spans="1:12" ht="15">
      <c r="A78" s="15"/>
      <c r="B78" s="15" t="str">
        <f>'Town Data'!A74</f>
        <v>RUTLAND</v>
      </c>
      <c r="C78" s="48">
        <f>IF('Town Data'!C74&gt;9,'Town Data'!B74,"*")</f>
        <v>42980174.88</v>
      </c>
      <c r="D78" s="49">
        <f>IF('Town Data'!E74&gt;9,'Town Data'!D74,"*")</f>
        <v>14315565.49</v>
      </c>
      <c r="E78" s="50">
        <f>IF('Town Data'!G74&gt;9,'Town Data'!F74,"*")</f>
        <v>530633.500000001</v>
      </c>
      <c r="F78" s="51">
        <f>IF('Town Data'!I74&gt;9,'Town Data'!H74,"*")</f>
        <v>39367782.35</v>
      </c>
      <c r="G78" s="49">
        <f>IF('Town Data'!K74&gt;9,'Town Data'!J74,"*")</f>
        <v>13386436.26</v>
      </c>
      <c r="H78" s="50">
        <f>IF('Town Data'!M74&gt;9,'Town Data'!L74,"*")</f>
        <v>516597.666666667</v>
      </c>
      <c r="I78" s="9">
        <f t="shared" si="3"/>
        <v>0.09176012247486938</v>
      </c>
      <c r="J78" s="9">
        <f t="shared" si="4"/>
        <v>0.06940825862491355</v>
      </c>
      <c r="K78" s="9">
        <f t="shared" si="5"/>
        <v>0.027169757509552687</v>
      </c>
      <c r="L78" s="15"/>
    </row>
    <row r="79" spans="1:12" ht="15">
      <c r="A79" s="15"/>
      <c r="B79" s="27" t="str">
        <f>'Town Data'!A75</f>
        <v>RUTLAND TOWN</v>
      </c>
      <c r="C79" s="52">
        <f>IF('Town Data'!C75&gt;9,'Town Data'!B75,"*")</f>
        <v>15876563.26</v>
      </c>
      <c r="D79" s="53">
        <f>IF('Town Data'!E75&gt;9,'Town Data'!D75,"*")</f>
        <v>7663306.03</v>
      </c>
      <c r="E79" s="54">
        <f>IF('Town Data'!G75&gt;9,'Town Data'!F75,"*")</f>
        <v>731537</v>
      </c>
      <c r="F79" s="53">
        <f>IF('Town Data'!I75&gt;9,'Town Data'!H75,"*")</f>
        <v>21588553.86</v>
      </c>
      <c r="G79" s="53">
        <f>IF('Town Data'!K75&gt;9,'Town Data'!J75,"*")</f>
        <v>8142955.13</v>
      </c>
      <c r="H79" s="54">
        <f>IF('Town Data'!M75&gt;9,'Town Data'!L75,"*")</f>
        <v>552117.833333333</v>
      </c>
      <c r="I79" s="22">
        <f t="shared" si="3"/>
        <v>-0.2645842161101568</v>
      </c>
      <c r="J79" s="22">
        <f t="shared" si="4"/>
        <v>-0.0589035666220108</v>
      </c>
      <c r="K79" s="22">
        <f t="shared" si="5"/>
        <v>0.32496535310850083</v>
      </c>
      <c r="L79" s="15"/>
    </row>
    <row r="80" spans="1:12" ht="15">
      <c r="A80" s="15"/>
      <c r="B80" s="15" t="str">
        <f>'Town Data'!A76</f>
        <v>SHAFTSBURY</v>
      </c>
      <c r="C80" s="48">
        <f>IF('Town Data'!C76&gt;9,'Town Data'!B76,"*")</f>
        <v>4433762.01</v>
      </c>
      <c r="D80" s="49" t="str">
        <f>IF('Town Data'!E76&gt;9,'Town Data'!D76,"*")</f>
        <v>*</v>
      </c>
      <c r="E80" s="50" t="str">
        <f>IF('Town Data'!G76&gt;9,'Town Data'!F76,"*")</f>
        <v>*</v>
      </c>
      <c r="F80" s="51" t="str">
        <f>IF('Town Data'!I76&gt;9,'Town Data'!H76,"*")</f>
        <v>*</v>
      </c>
      <c r="G80" s="49" t="str">
        <f>IF('Town Data'!K76&gt;9,'Town Data'!J76,"*")</f>
        <v>*</v>
      </c>
      <c r="H80" s="50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SHELBURNE</v>
      </c>
      <c r="C81" s="52">
        <f>IF('Town Data'!C77&gt;9,'Town Data'!B77,"*")</f>
        <v>17334605.64</v>
      </c>
      <c r="D81" s="53">
        <f>IF('Town Data'!E77&gt;9,'Town Data'!D77,"*")</f>
        <v>3096348.74</v>
      </c>
      <c r="E81" s="54">
        <f>IF('Town Data'!G77&gt;9,'Town Data'!F77,"*")</f>
        <v>167413.5</v>
      </c>
      <c r="F81" s="53">
        <f>IF('Town Data'!I77&gt;9,'Town Data'!H77,"*")</f>
        <v>12407452.41</v>
      </c>
      <c r="G81" s="53">
        <f>IF('Town Data'!K77&gt;9,'Town Data'!J77,"*")</f>
        <v>3415711.3</v>
      </c>
      <c r="H81" s="54">
        <f>IF('Town Data'!M77&gt;9,'Town Data'!L77,"*")</f>
        <v>36818.1666666666</v>
      </c>
      <c r="I81" s="22">
        <f t="shared" si="3"/>
        <v>0.39711240206159293</v>
      </c>
      <c r="J81" s="22">
        <f t="shared" si="4"/>
        <v>-0.09349811267714564</v>
      </c>
      <c r="K81" s="22">
        <f t="shared" si="5"/>
        <v>3.547035204541245</v>
      </c>
      <c r="L81" s="15"/>
    </row>
    <row r="82" spans="1:12" ht="15">
      <c r="A82" s="15"/>
      <c r="B82" s="15" t="str">
        <f>'Town Data'!A78</f>
        <v>SOUTH BURLINGTON</v>
      </c>
      <c r="C82" s="48">
        <f>IF('Town Data'!C78&gt;9,'Town Data'!B78,"*")</f>
        <v>139234330.22</v>
      </c>
      <c r="D82" s="49">
        <f>IF('Town Data'!E78&gt;9,'Town Data'!D78,"*")</f>
        <v>23952188.2</v>
      </c>
      <c r="E82" s="50">
        <f>IF('Town Data'!G78&gt;9,'Town Data'!F78,"*")</f>
        <v>1038594.5</v>
      </c>
      <c r="F82" s="51">
        <f>IF('Town Data'!I78&gt;9,'Town Data'!H78,"*")</f>
        <v>131568752.68</v>
      </c>
      <c r="G82" s="49">
        <f>IF('Town Data'!K78&gt;9,'Town Data'!J78,"*")</f>
        <v>24499355.26</v>
      </c>
      <c r="H82" s="50">
        <f>IF('Town Data'!M78&gt;9,'Town Data'!L78,"*")</f>
        <v>1208730.83333333</v>
      </c>
      <c r="I82" s="9">
        <f t="shared" si="3"/>
        <v>0.05826290349232177</v>
      </c>
      <c r="J82" s="9">
        <f t="shared" si="4"/>
        <v>-0.02233393712582142</v>
      </c>
      <c r="K82" s="9">
        <f t="shared" si="5"/>
        <v>-0.14075617882944477</v>
      </c>
      <c r="L82" s="15"/>
    </row>
    <row r="83" spans="1:12" ht="15">
      <c r="A83" s="15"/>
      <c r="B83" s="27" t="str">
        <f>'Town Data'!A79</f>
        <v>SOUTH HERO</v>
      </c>
      <c r="C83" s="52">
        <f>IF('Town Data'!C79&gt;9,'Town Data'!B79,"*")</f>
        <v>1315217.11</v>
      </c>
      <c r="D83" s="53">
        <f>IF('Town Data'!E79&gt;9,'Town Data'!D79,"*")</f>
        <v>329926.67</v>
      </c>
      <c r="E83" s="54" t="str">
        <f>IF('Town Data'!G79&gt;9,'Town Data'!F79,"*")</f>
        <v>*</v>
      </c>
      <c r="F83" s="53">
        <f>IF('Town Data'!I79&gt;9,'Town Data'!H79,"*")</f>
        <v>1231898.67</v>
      </c>
      <c r="G83" s="53">
        <f>IF('Town Data'!K79&gt;9,'Town Data'!J79,"*")</f>
        <v>311624.62</v>
      </c>
      <c r="H83" s="54" t="str">
        <f>IF('Town Data'!M79&gt;9,'Town Data'!L79,"*")</f>
        <v>*</v>
      </c>
      <c r="I83" s="22">
        <f t="shared" si="3"/>
        <v>0.0676341666965191</v>
      </c>
      <c r="J83" s="22">
        <f t="shared" si="4"/>
        <v>0.05873107843661386</v>
      </c>
      <c r="K83" s="22">
        <f t="shared" si="5"/>
      </c>
      <c r="L83" s="15"/>
    </row>
    <row r="84" spans="1:12" ht="15">
      <c r="A84" s="15"/>
      <c r="B84" s="15" t="str">
        <f>'Town Data'!A80</f>
        <v>SPRINGFIELD</v>
      </c>
      <c r="C84" s="48">
        <f>IF('Town Data'!C80&gt;9,'Town Data'!B80,"*")</f>
        <v>9397922.96</v>
      </c>
      <c r="D84" s="51">
        <f>IF('Town Data'!E80&gt;9,'Town Data'!D80,"*")</f>
        <v>3459353.29</v>
      </c>
      <c r="E84" s="58">
        <f>IF('Town Data'!G80&gt;9,'Town Data'!F80,"*")</f>
        <v>77058.1666666667</v>
      </c>
      <c r="F84" s="51">
        <f>IF('Town Data'!I80&gt;9,'Town Data'!H80,"*")</f>
        <v>8899567.45</v>
      </c>
      <c r="G84" s="49">
        <f>IF('Town Data'!K80&gt;9,'Town Data'!J80,"*")</f>
        <v>3371471.48</v>
      </c>
      <c r="H84" s="50">
        <f>IF('Town Data'!M80&gt;9,'Town Data'!L80,"*")</f>
        <v>60953</v>
      </c>
      <c r="I84" s="9">
        <f t="shared" si="3"/>
        <v>0.05599772267583653</v>
      </c>
      <c r="J84" s="9">
        <f t="shared" si="4"/>
        <v>0.026066306810342662</v>
      </c>
      <c r="K84" s="9">
        <f t="shared" si="5"/>
        <v>0.26422270711313145</v>
      </c>
      <c r="L84" s="15"/>
    </row>
    <row r="85" spans="1:12" ht="15">
      <c r="A85" s="15"/>
      <c r="B85" s="27" t="str">
        <f>'Town Data'!A81</f>
        <v>ST ALBANS</v>
      </c>
      <c r="C85" s="52">
        <f>IF('Town Data'!C81&gt;9,'Town Data'!B81,"*")</f>
        <v>51195391.43</v>
      </c>
      <c r="D85" s="53">
        <f>IF('Town Data'!E81&gt;9,'Town Data'!D81,"*")</f>
        <v>4541602.1</v>
      </c>
      <c r="E85" s="54">
        <f>IF('Town Data'!G81&gt;9,'Town Data'!F81,"*")</f>
        <v>424802.833333334</v>
      </c>
      <c r="F85" s="53">
        <f>IF('Town Data'!I81&gt;9,'Town Data'!H81,"*")</f>
        <v>52647121.41</v>
      </c>
      <c r="G85" s="53">
        <f>IF('Town Data'!K81&gt;9,'Town Data'!J81,"*")</f>
        <v>3965264.9</v>
      </c>
      <c r="H85" s="54">
        <f>IF('Town Data'!M81&gt;9,'Town Data'!L81,"*")</f>
        <v>264654.666666667</v>
      </c>
      <c r="I85" s="22">
        <f t="shared" si="3"/>
        <v>-0.02757472661599784</v>
      </c>
      <c r="J85" s="22">
        <f t="shared" si="4"/>
        <v>0.14534645592025888</v>
      </c>
      <c r="K85" s="22">
        <f t="shared" si="5"/>
        <v>0.6051212649440032</v>
      </c>
      <c r="L85" s="15"/>
    </row>
    <row r="86" spans="1:12" ht="15">
      <c r="A86" s="15"/>
      <c r="B86" s="15" t="str">
        <f>'Town Data'!A82</f>
        <v>ST ALBANS TOWN</v>
      </c>
      <c r="C86" s="48">
        <f>IF('Town Data'!C82&gt;9,'Town Data'!B82,"*")</f>
        <v>20272252.52</v>
      </c>
      <c r="D86" s="49">
        <f>IF('Town Data'!E82&gt;9,'Town Data'!D82,"*")</f>
        <v>5469562.88</v>
      </c>
      <c r="E86" s="50">
        <f>IF('Town Data'!G82&gt;9,'Town Data'!F82,"*")</f>
        <v>75137.5000000001</v>
      </c>
      <c r="F86" s="51">
        <f>IF('Town Data'!I82&gt;9,'Town Data'!H82,"*")</f>
        <v>19234176.91</v>
      </c>
      <c r="G86" s="49">
        <f>IF('Town Data'!K82&gt;9,'Town Data'!J82,"*")</f>
        <v>4928795.65</v>
      </c>
      <c r="H86" s="50">
        <f>IF('Town Data'!M82&gt;9,'Town Data'!L82,"*")</f>
        <v>60303.8333333333</v>
      </c>
      <c r="I86" s="9">
        <f t="shared" si="3"/>
        <v>0.053970368207453455</v>
      </c>
      <c r="J86" s="9">
        <f t="shared" si="4"/>
        <v>0.10971589580915157</v>
      </c>
      <c r="K86" s="9">
        <f t="shared" si="5"/>
        <v>0.2459821514939649</v>
      </c>
      <c r="L86" s="15"/>
    </row>
    <row r="87" spans="1:12" ht="15">
      <c r="A87" s="15"/>
      <c r="B87" s="27" t="str">
        <f>'Town Data'!A83</f>
        <v>ST JOHNSBURY</v>
      </c>
      <c r="C87" s="52">
        <f>IF('Town Data'!C83&gt;9,'Town Data'!B83,"*")</f>
        <v>17942743.3</v>
      </c>
      <c r="D87" s="53">
        <f>IF('Town Data'!E83&gt;9,'Town Data'!D83,"*")</f>
        <v>5323021.23</v>
      </c>
      <c r="E87" s="54">
        <f>IF('Town Data'!G83&gt;9,'Town Data'!F83,"*")</f>
        <v>100546.666666667</v>
      </c>
      <c r="F87" s="53">
        <f>IF('Town Data'!I83&gt;9,'Town Data'!H83,"*")</f>
        <v>17352846.02</v>
      </c>
      <c r="G87" s="53">
        <f>IF('Town Data'!K83&gt;9,'Town Data'!J83,"*")</f>
        <v>5148799.11</v>
      </c>
      <c r="H87" s="54">
        <f>IF('Town Data'!M83&gt;9,'Town Data'!L83,"*")</f>
        <v>218609.166666667</v>
      </c>
      <c r="I87" s="22">
        <f t="shared" si="3"/>
        <v>0.03399426695310474</v>
      </c>
      <c r="J87" s="22">
        <f t="shared" si="4"/>
        <v>0.03383742816099114</v>
      </c>
      <c r="K87" s="22">
        <f t="shared" si="5"/>
        <v>-0.5400619827622346</v>
      </c>
      <c r="L87" s="15"/>
    </row>
    <row r="88" spans="1:12" ht="15">
      <c r="A88" s="15"/>
      <c r="B88" s="15" t="str">
        <f>'Town Data'!A84</f>
        <v>STOWE</v>
      </c>
      <c r="C88" s="48">
        <f>IF('Town Data'!C84&gt;9,'Town Data'!B84,"*")</f>
        <v>19274234.99</v>
      </c>
      <c r="D88" s="49">
        <f>IF('Town Data'!E84&gt;9,'Town Data'!D84,"*")</f>
        <v>11995975.14</v>
      </c>
      <c r="E88" s="50">
        <f>IF('Town Data'!G84&gt;9,'Town Data'!F84,"*")</f>
        <v>184046.666666667</v>
      </c>
      <c r="F88" s="51">
        <f>IF('Town Data'!I84&gt;9,'Town Data'!H84,"*")</f>
        <v>14269662.65</v>
      </c>
      <c r="G88" s="49">
        <f>IF('Town Data'!K84&gt;9,'Town Data'!J84,"*")</f>
        <v>8082734.48</v>
      </c>
      <c r="H88" s="50">
        <f>IF('Town Data'!M84&gt;9,'Town Data'!L84,"*")</f>
        <v>189136.833333333</v>
      </c>
      <c r="I88" s="9">
        <f t="shared" si="3"/>
        <v>0.3507141312832646</v>
      </c>
      <c r="J88" s="9">
        <f t="shared" si="4"/>
        <v>0.48414811468605856</v>
      </c>
      <c r="K88" s="9">
        <f t="shared" si="5"/>
        <v>-0.026912614412313466</v>
      </c>
      <c r="L88" s="15"/>
    </row>
    <row r="89" spans="1:12" ht="15">
      <c r="A89" s="15"/>
      <c r="B89" s="27" t="str">
        <f>'Town Data'!A85</f>
        <v>SWANTON</v>
      </c>
      <c r="C89" s="52">
        <f>IF('Town Data'!C85&gt;9,'Town Data'!B85,"*")</f>
        <v>12265719.22</v>
      </c>
      <c r="D89" s="53">
        <f>IF('Town Data'!E85&gt;9,'Town Data'!D85,"*")</f>
        <v>1394158.29</v>
      </c>
      <c r="E89" s="54">
        <f>IF('Town Data'!G85&gt;9,'Town Data'!F85,"*")</f>
        <v>40681.4999999999</v>
      </c>
      <c r="F89" s="53">
        <f>IF('Town Data'!I85&gt;9,'Town Data'!H85,"*")</f>
        <v>8472914.11</v>
      </c>
      <c r="G89" s="53">
        <f>IF('Town Data'!K85&gt;9,'Town Data'!J85,"*")</f>
        <v>1438748.22</v>
      </c>
      <c r="H89" s="54">
        <f>IF('Town Data'!M85&gt;9,'Town Data'!L85,"*")</f>
        <v>18704.1666666667</v>
      </c>
      <c r="I89" s="22">
        <f t="shared" si="3"/>
        <v>0.4476388006251136</v>
      </c>
      <c r="J89" s="22">
        <f t="shared" si="4"/>
        <v>-0.030992170402129107</v>
      </c>
      <c r="K89" s="22">
        <f t="shared" si="5"/>
        <v>1.1749966584985425</v>
      </c>
      <c r="L89" s="15"/>
    </row>
    <row r="90" spans="1:12" ht="15">
      <c r="A90" s="15"/>
      <c r="B90" s="15" t="str">
        <f>'Town Data'!A86</f>
        <v>THETFORD</v>
      </c>
      <c r="C90" s="48">
        <f>IF('Town Data'!C86&gt;9,'Town Data'!B86,"*")</f>
        <v>809517.39</v>
      </c>
      <c r="D90" s="49">
        <f>IF('Town Data'!E86&gt;9,'Town Data'!D86,"*")</f>
        <v>279444.56</v>
      </c>
      <c r="E90" s="50" t="str">
        <f>IF('Town Data'!G86&gt;9,'Town Data'!F86,"*")</f>
        <v>*</v>
      </c>
      <c r="F90" s="51">
        <f>IF('Town Data'!I86&gt;9,'Town Data'!H86,"*")</f>
        <v>1049150.8</v>
      </c>
      <c r="G90" s="49">
        <f>IF('Town Data'!K86&gt;9,'Town Data'!J86,"*")</f>
        <v>344283.83</v>
      </c>
      <c r="H90" s="50" t="str">
        <f>IF('Town Data'!M86&gt;9,'Town Data'!L86,"*")</f>
        <v>*</v>
      </c>
      <c r="I90" s="9">
        <f t="shared" si="3"/>
        <v>-0.22840702213637928</v>
      </c>
      <c r="J90" s="9">
        <f t="shared" si="4"/>
        <v>-0.18833086061578905</v>
      </c>
      <c r="K90" s="9">
        <f t="shared" si="5"/>
      </c>
      <c r="L90" s="15"/>
    </row>
    <row r="91" spans="1:12" ht="15">
      <c r="A91" s="15"/>
      <c r="B91" s="27" t="str">
        <f>'Town Data'!A87</f>
        <v>TROY</v>
      </c>
      <c r="C91" s="52">
        <f>IF('Town Data'!C87&gt;9,'Town Data'!B87,"*")</f>
        <v>1668785.87</v>
      </c>
      <c r="D91" s="53">
        <f>IF('Town Data'!E87&gt;9,'Town Data'!D87,"*")</f>
        <v>252210.51</v>
      </c>
      <c r="E91" s="54" t="str">
        <f>IF('Town Data'!G87&gt;9,'Town Data'!F87,"*")</f>
        <v>*</v>
      </c>
      <c r="F91" s="53">
        <f>IF('Town Data'!I87&gt;9,'Town Data'!H87,"*")</f>
        <v>1395089.59</v>
      </c>
      <c r="G91" s="53">
        <f>IF('Town Data'!K87&gt;9,'Town Data'!J87,"*")</f>
        <v>256510.28</v>
      </c>
      <c r="H91" s="54" t="str">
        <f>IF('Town Data'!M87&gt;9,'Town Data'!L87,"*")</f>
        <v>*</v>
      </c>
      <c r="I91" s="22">
        <f t="shared" si="3"/>
        <v>0.19618545071359897</v>
      </c>
      <c r="J91" s="22">
        <f t="shared" si="4"/>
        <v>-0.0167625640578615</v>
      </c>
      <c r="K91" s="22">
        <f t="shared" si="5"/>
      </c>
      <c r="L91" s="15"/>
    </row>
    <row r="92" spans="1:12" ht="15">
      <c r="A92" s="15"/>
      <c r="B92" s="15" t="str">
        <f>'Town Data'!A88</f>
        <v>VERGENNES</v>
      </c>
      <c r="C92" s="48">
        <f>IF('Town Data'!C88&gt;9,'Town Data'!B88,"*")</f>
        <v>15140841.64</v>
      </c>
      <c r="D92" s="49">
        <f>IF('Town Data'!E88&gt;9,'Town Data'!D88,"*")</f>
        <v>1236188.58</v>
      </c>
      <c r="E92" s="50">
        <f>IF('Town Data'!G88&gt;9,'Town Data'!F88,"*")</f>
        <v>169358.333333333</v>
      </c>
      <c r="F92" s="51">
        <f>IF('Town Data'!I88&gt;9,'Town Data'!H88,"*")</f>
        <v>16152472.13</v>
      </c>
      <c r="G92" s="49">
        <f>IF('Town Data'!K88&gt;9,'Town Data'!J88,"*")</f>
        <v>1186790.2</v>
      </c>
      <c r="H92" s="50">
        <f>IF('Town Data'!M88&gt;9,'Town Data'!L88,"*")</f>
        <v>224152.333333333</v>
      </c>
      <c r="I92" s="9">
        <f t="shared" si="3"/>
        <v>-0.06263007184646974</v>
      </c>
      <c r="J92" s="9">
        <f t="shared" si="4"/>
        <v>0.041623515259900296</v>
      </c>
      <c r="K92" s="9">
        <f t="shared" si="5"/>
        <v>-0.24444983099291145</v>
      </c>
      <c r="L92" s="15"/>
    </row>
    <row r="93" spans="1:12" ht="15">
      <c r="A93" s="15"/>
      <c r="B93" s="27" t="str">
        <f>'Town Data'!A89</f>
        <v>VERNON</v>
      </c>
      <c r="C93" s="52">
        <f>IF('Town Data'!C89&gt;9,'Town Data'!B89,"*")</f>
        <v>963585.41</v>
      </c>
      <c r="D93" s="53" t="str">
        <f>IF('Town Data'!E89&gt;9,'Town Data'!D89,"*")</f>
        <v>*</v>
      </c>
      <c r="E93" s="54" t="str">
        <f>IF('Town Data'!G89&gt;9,'Town Data'!F89,"*")</f>
        <v>*</v>
      </c>
      <c r="F93" s="53" t="str">
        <f>IF('Town Data'!I89&gt;9,'Town Data'!H89,"*")</f>
        <v>*</v>
      </c>
      <c r="G93" s="53" t="str">
        <f>IF('Town Data'!K89&gt;9,'Town Data'!J89,"*")</f>
        <v>*</v>
      </c>
      <c r="H93" s="54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WAITSFIELD</v>
      </c>
      <c r="C94" s="48">
        <f>IF('Town Data'!C90&gt;9,'Town Data'!B90,"*")</f>
        <v>7618202.95</v>
      </c>
      <c r="D94" s="49">
        <f>IF('Town Data'!E90&gt;9,'Town Data'!D90,"*")</f>
        <v>2870791.24</v>
      </c>
      <c r="E94" s="50" t="str">
        <f>IF('Town Data'!G90&gt;9,'Town Data'!F90,"*")</f>
        <v>*</v>
      </c>
      <c r="F94" s="51">
        <f>IF('Town Data'!I90&gt;9,'Town Data'!H90,"*")</f>
        <v>6904999.37</v>
      </c>
      <c r="G94" s="49">
        <f>IF('Town Data'!K90&gt;9,'Town Data'!J90,"*")</f>
        <v>2755789.93</v>
      </c>
      <c r="H94" s="50" t="str">
        <f>IF('Town Data'!M90&gt;9,'Town Data'!L90,"*")</f>
        <v>*</v>
      </c>
      <c r="I94" s="9">
        <f t="shared" si="3"/>
        <v>0.10328800073445916</v>
      </c>
      <c r="J94" s="9">
        <f t="shared" si="4"/>
        <v>0.041730796947937195</v>
      </c>
      <c r="K94" s="9">
        <f t="shared" si="5"/>
      </c>
      <c r="L94" s="15"/>
    </row>
    <row r="95" spans="1:12" ht="15">
      <c r="A95" s="15"/>
      <c r="B95" s="27" t="str">
        <f>'Town Data'!A91</f>
        <v>WARREN</v>
      </c>
      <c r="C95" s="52">
        <f>IF('Town Data'!C91&gt;9,'Town Data'!B91,"*")</f>
        <v>5769820.07</v>
      </c>
      <c r="D95" s="53">
        <f>IF('Town Data'!E91&gt;9,'Town Data'!D91,"*")</f>
        <v>5182159.26</v>
      </c>
      <c r="E95" s="54" t="str">
        <f>IF('Town Data'!G91&gt;9,'Town Data'!F91,"*")</f>
        <v>*</v>
      </c>
      <c r="F95" s="53">
        <f>IF('Town Data'!I91&gt;9,'Town Data'!H91,"*")</f>
        <v>3470425.06</v>
      </c>
      <c r="G95" s="53">
        <f>IF('Town Data'!K91&gt;9,'Town Data'!J91,"*")</f>
        <v>3047264.24</v>
      </c>
      <c r="H95" s="54" t="str">
        <f>IF('Town Data'!M91&gt;9,'Town Data'!L91,"*")</f>
        <v>*</v>
      </c>
      <c r="I95" s="22">
        <f t="shared" si="3"/>
        <v>0.6625686969883742</v>
      </c>
      <c r="J95" s="22">
        <f t="shared" si="4"/>
        <v>0.7005939924658452</v>
      </c>
      <c r="K95" s="22">
        <f t="shared" si="5"/>
      </c>
      <c r="L95" s="15"/>
    </row>
    <row r="96" spans="1:12" ht="15">
      <c r="A96" s="15"/>
      <c r="B96" s="15" t="str">
        <f>'Town Data'!A92</f>
        <v>WATERBURY</v>
      </c>
      <c r="C96" s="48">
        <f>IF('Town Data'!C92&gt;9,'Town Data'!B92,"*")</f>
        <v>7201102.94</v>
      </c>
      <c r="D96" s="49">
        <f>IF('Town Data'!E92&gt;9,'Town Data'!D92,"*")</f>
        <v>2615827.66</v>
      </c>
      <c r="E96" s="50">
        <f>IF('Town Data'!G92&gt;9,'Town Data'!F92,"*")</f>
        <v>287577.833333333</v>
      </c>
      <c r="F96" s="51">
        <f>IF('Town Data'!I92&gt;9,'Town Data'!H92,"*")</f>
        <v>7104141.03</v>
      </c>
      <c r="G96" s="49">
        <f>IF('Town Data'!K92&gt;9,'Town Data'!J92,"*")</f>
        <v>2313457.63</v>
      </c>
      <c r="H96" s="50">
        <f>IF('Town Data'!M92&gt;9,'Town Data'!L92,"*")</f>
        <v>81240.8333333333</v>
      </c>
      <c r="I96" s="9">
        <f t="shared" si="3"/>
        <v>0.013648646555655461</v>
      </c>
      <c r="J96" s="9">
        <f t="shared" si="4"/>
        <v>0.13070048315516386</v>
      </c>
      <c r="K96" s="9">
        <f t="shared" si="5"/>
        <v>2.5398188513575866</v>
      </c>
      <c r="L96" s="15"/>
    </row>
    <row r="97" spans="1:12" ht="15">
      <c r="A97" s="15"/>
      <c r="B97" s="27" t="str">
        <f>'Town Data'!A93</f>
        <v>WEATHERSFIELD</v>
      </c>
      <c r="C97" s="52">
        <f>IF('Town Data'!C93&gt;9,'Town Data'!B93,"*")</f>
        <v>1155475.64</v>
      </c>
      <c r="D97" s="53">
        <f>IF('Town Data'!E93&gt;9,'Town Data'!D93,"*")</f>
        <v>216795.48</v>
      </c>
      <c r="E97" s="54" t="str">
        <f>IF('Town Data'!G93&gt;9,'Town Data'!F93,"*")</f>
        <v>*</v>
      </c>
      <c r="F97" s="53">
        <f>IF('Town Data'!I93&gt;9,'Town Data'!H93,"*")</f>
        <v>1406601.95</v>
      </c>
      <c r="G97" s="53">
        <f>IF('Town Data'!K93&gt;9,'Town Data'!J93,"*")</f>
        <v>273018.9</v>
      </c>
      <c r="H97" s="54" t="str">
        <f>IF('Town Data'!M93&gt;9,'Town Data'!L93,"*")</f>
        <v>*</v>
      </c>
      <c r="I97" s="22">
        <f t="shared" si="3"/>
        <v>-0.17853402663063284</v>
      </c>
      <c r="J97" s="22">
        <f t="shared" si="4"/>
        <v>-0.2059323365525244</v>
      </c>
      <c r="K97" s="22">
        <f t="shared" si="5"/>
      </c>
      <c r="L97" s="15"/>
    </row>
    <row r="98" spans="1:12" ht="15">
      <c r="A98" s="15"/>
      <c r="B98" s="15" t="str">
        <f>'Town Data'!A94</f>
        <v>WEST RUTLAND</v>
      </c>
      <c r="C98" s="48">
        <f>IF('Town Data'!C94&gt;9,'Town Data'!B94,"*")</f>
        <v>2915308.67</v>
      </c>
      <c r="D98" s="49">
        <f>IF('Town Data'!E94&gt;9,'Town Data'!D94,"*")</f>
        <v>689584.41</v>
      </c>
      <c r="E98" s="50" t="str">
        <f>IF('Town Data'!G94&gt;9,'Town Data'!F94,"*")</f>
        <v>*</v>
      </c>
      <c r="F98" s="51">
        <f>IF('Town Data'!I94&gt;9,'Town Data'!H94,"*")</f>
        <v>3107031</v>
      </c>
      <c r="G98" s="49">
        <f>IF('Town Data'!K94&gt;9,'Town Data'!J94,"*")</f>
        <v>586903.81</v>
      </c>
      <c r="H98" s="50" t="str">
        <f>IF('Town Data'!M94&gt;9,'Town Data'!L94,"*")</f>
        <v>*</v>
      </c>
      <c r="I98" s="9">
        <f t="shared" si="3"/>
        <v>-0.06170595980535761</v>
      </c>
      <c r="J98" s="9">
        <f t="shared" si="4"/>
        <v>0.17495303020779499</v>
      </c>
      <c r="K98" s="9">
        <f t="shared" si="5"/>
      </c>
      <c r="L98" s="15"/>
    </row>
    <row r="99" spans="1:12" ht="15">
      <c r="A99" s="15"/>
      <c r="B99" s="27" t="str">
        <f>'Town Data'!A95</f>
        <v>WESTMINSTER</v>
      </c>
      <c r="C99" s="52">
        <f>IF('Town Data'!C95&gt;9,'Town Data'!B95,"*")</f>
        <v>2000680.49</v>
      </c>
      <c r="D99" s="53">
        <f>IF('Town Data'!E95&gt;9,'Town Data'!D95,"*")</f>
        <v>402519.42</v>
      </c>
      <c r="E99" s="54" t="str">
        <f>IF('Town Data'!G95&gt;9,'Town Data'!F95,"*")</f>
        <v>*</v>
      </c>
      <c r="F99" s="53">
        <f>IF('Town Data'!I95&gt;9,'Town Data'!H95,"*")</f>
        <v>1631320.8</v>
      </c>
      <c r="G99" s="53">
        <f>IF('Town Data'!K95&gt;9,'Town Data'!J95,"*")</f>
        <v>370439.37</v>
      </c>
      <c r="H99" s="54" t="str">
        <f>IF('Town Data'!M95&gt;9,'Town Data'!L95,"*")</f>
        <v>*</v>
      </c>
      <c r="I99" s="22">
        <f t="shared" si="3"/>
        <v>0.2264175691255821</v>
      </c>
      <c r="J99" s="22">
        <f t="shared" si="4"/>
        <v>0.08660000150631934</v>
      </c>
      <c r="K99" s="22">
        <f t="shared" si="5"/>
      </c>
      <c r="L99" s="15"/>
    </row>
    <row r="100" spans="1:12" ht="15">
      <c r="A100" s="15"/>
      <c r="B100" s="27" t="str">
        <f>'Town Data'!A96</f>
        <v>WHITINGHAM</v>
      </c>
      <c r="C100" s="52">
        <f>IF('Town Data'!C96&gt;9,'Town Data'!B96,"*")</f>
        <v>311347.44</v>
      </c>
      <c r="D100" s="53">
        <f>IF('Town Data'!E96&gt;9,'Town Data'!D96,"*")</f>
        <v>73387.96</v>
      </c>
      <c r="E100" s="54" t="str">
        <f>IF('Town Data'!G96&gt;9,'Town Data'!F96,"*")</f>
        <v>*</v>
      </c>
      <c r="F100" s="53" t="str">
        <f>IF('Town Data'!I96&gt;9,'Town Data'!H96,"*")</f>
        <v>*</v>
      </c>
      <c r="G100" s="53" t="str">
        <f>IF('Town Data'!K96&gt;9,'Town Data'!J96,"*")</f>
        <v>*</v>
      </c>
      <c r="H100" s="54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 t="str">
        <f>'Town Data'!A97</f>
        <v>WILLIAMSTOWN</v>
      </c>
      <c r="C101" s="52">
        <f>IF('Town Data'!C97&gt;9,'Town Data'!B97,"*")</f>
        <v>1205393.03</v>
      </c>
      <c r="D101" s="53">
        <f>IF('Town Data'!E97&gt;9,'Town Data'!D97,"*")</f>
        <v>348756.61</v>
      </c>
      <c r="E101" s="54" t="str">
        <f>IF('Town Data'!G97&gt;9,'Town Data'!F97,"*")</f>
        <v>*</v>
      </c>
      <c r="F101" s="53">
        <f>IF('Town Data'!I97&gt;9,'Town Data'!H97,"*")</f>
        <v>1018340.83</v>
      </c>
      <c r="G101" s="53">
        <f>IF('Town Data'!K97&gt;9,'Town Data'!J97,"*")</f>
        <v>296884.26</v>
      </c>
      <c r="H101" s="54" t="str">
        <f>IF('Town Data'!M97&gt;9,'Town Data'!L97,"*")</f>
        <v>*</v>
      </c>
      <c r="I101" s="22">
        <f aca="true" t="shared" si="6" ref="I101:I164">_xlfn.IFERROR((C101-F101)/F101,"")</f>
        <v>0.18368329589612947</v>
      </c>
      <c r="J101" s="22">
        <f aca="true" t="shared" si="7" ref="J101:J164">_xlfn.IFERROR((D101-G101)/G101,"")</f>
        <v>0.17472246591988397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WILLISTON</v>
      </c>
      <c r="C102" s="52">
        <f>IF('Town Data'!C98&gt;9,'Town Data'!B98,"*")</f>
        <v>64276154.23</v>
      </c>
      <c r="D102" s="53">
        <f>IF('Town Data'!E98&gt;9,'Town Data'!D98,"*")</f>
        <v>27831776.71</v>
      </c>
      <c r="E102" s="54">
        <f>IF('Town Data'!G98&gt;9,'Town Data'!F98,"*")</f>
        <v>1275585.33333333</v>
      </c>
      <c r="F102" s="53">
        <f>IF('Town Data'!I98&gt;9,'Town Data'!H98,"*")</f>
        <v>58801964.14</v>
      </c>
      <c r="G102" s="53">
        <f>IF('Town Data'!K98&gt;9,'Town Data'!J98,"*")</f>
        <v>25986719.93</v>
      </c>
      <c r="H102" s="54">
        <f>IF('Town Data'!M98&gt;9,'Town Data'!L98,"*")</f>
        <v>886654</v>
      </c>
      <c r="I102" s="22">
        <f t="shared" si="6"/>
        <v>0.09309536118498772</v>
      </c>
      <c r="J102" s="22">
        <f t="shared" si="7"/>
        <v>0.07099998710764577</v>
      </c>
      <c r="K102" s="22">
        <f t="shared" si="8"/>
        <v>0.4386506273397853</v>
      </c>
      <c r="L102" s="15"/>
    </row>
    <row r="103" spans="2:12" ht="15">
      <c r="B103" s="27" t="str">
        <f>'Town Data'!A99</f>
        <v>WILMINGTON</v>
      </c>
      <c r="C103" s="52">
        <f>IF('Town Data'!C99&gt;9,'Town Data'!B99,"*")</f>
        <v>3753159.25</v>
      </c>
      <c r="D103" s="53">
        <f>IF('Town Data'!E99&gt;9,'Town Data'!D99,"*")</f>
        <v>1024929.68</v>
      </c>
      <c r="E103" s="54" t="str">
        <f>IF('Town Data'!G99&gt;9,'Town Data'!F99,"*")</f>
        <v>*</v>
      </c>
      <c r="F103" s="53">
        <f>IF('Town Data'!I99&gt;9,'Town Data'!H99,"*")</f>
        <v>4965290.06</v>
      </c>
      <c r="G103" s="53">
        <f>IF('Town Data'!K99&gt;9,'Town Data'!J99,"*")</f>
        <v>2265780.51</v>
      </c>
      <c r="H103" s="54" t="str">
        <f>IF('Town Data'!M99&gt;9,'Town Data'!L99,"*")</f>
        <v>*</v>
      </c>
      <c r="I103" s="22">
        <f t="shared" si="6"/>
        <v>-0.2441208459833663</v>
      </c>
      <c r="J103" s="22">
        <f t="shared" si="7"/>
        <v>-0.5476482936116348</v>
      </c>
      <c r="K103" s="22">
        <f t="shared" si="8"/>
      </c>
      <c r="L103" s="15"/>
    </row>
    <row r="104" spans="2:12" ht="15">
      <c r="B104" s="27" t="str">
        <f>'Town Data'!A100</f>
        <v>WINDSOR</v>
      </c>
      <c r="C104" s="52">
        <f>IF('Town Data'!C100&gt;9,'Town Data'!B100,"*")</f>
        <v>2147286.1</v>
      </c>
      <c r="D104" s="53">
        <f>IF('Town Data'!E100&gt;9,'Town Data'!D100,"*")</f>
        <v>656924.74</v>
      </c>
      <c r="E104" s="54">
        <f>IF('Town Data'!G100&gt;9,'Town Data'!F100,"*")</f>
        <v>23780.8333333333</v>
      </c>
      <c r="F104" s="53">
        <f>IF('Town Data'!I100&gt;9,'Town Data'!H100,"*")</f>
        <v>2100332.47</v>
      </c>
      <c r="G104" s="53">
        <f>IF('Town Data'!K100&gt;9,'Town Data'!J100,"*")</f>
        <v>660590.75</v>
      </c>
      <c r="H104" s="54" t="str">
        <f>IF('Town Data'!M100&gt;9,'Town Data'!L100,"*")</f>
        <v>*</v>
      </c>
      <c r="I104" s="22">
        <f t="shared" si="6"/>
        <v>0.022355332153675595</v>
      </c>
      <c r="J104" s="22">
        <f t="shared" si="7"/>
        <v>-0.005549593299633713</v>
      </c>
      <c r="K104" s="22">
        <f t="shared" si="8"/>
      </c>
      <c r="L104" s="15"/>
    </row>
    <row r="105" spans="2:12" ht="15">
      <c r="B105" s="27" t="str">
        <f>'Town Data'!A101</f>
        <v>WINHALL</v>
      </c>
      <c r="C105" s="52">
        <f>IF('Town Data'!C101&gt;9,'Town Data'!B101,"*")</f>
        <v>1005453.21</v>
      </c>
      <c r="D105" s="53">
        <f>IF('Town Data'!E101&gt;9,'Town Data'!D101,"*")</f>
        <v>506935.59</v>
      </c>
      <c r="E105" s="54" t="str">
        <f>IF('Town Data'!G101&gt;9,'Town Data'!F101,"*")</f>
        <v>*</v>
      </c>
      <c r="F105" s="53">
        <f>IF('Town Data'!I101&gt;9,'Town Data'!H101,"*")</f>
        <v>1236932.93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  <v>-0.1871400739569606</v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WINOOSKI</v>
      </c>
      <c r="C106" s="52">
        <f>IF('Town Data'!C102&gt;9,'Town Data'!B102,"*")</f>
        <v>11940695.83</v>
      </c>
      <c r="D106" s="53">
        <f>IF('Town Data'!E102&gt;9,'Town Data'!D102,"*")</f>
        <v>1630732.43</v>
      </c>
      <c r="E106" s="54" t="str">
        <f>IF('Town Data'!G102&gt;9,'Town Data'!F102,"*")</f>
        <v>*</v>
      </c>
      <c r="F106" s="53">
        <f>IF('Town Data'!I102&gt;9,'Town Data'!H102,"*")</f>
        <v>14872985.42</v>
      </c>
      <c r="G106" s="53">
        <f>IF('Town Data'!K102&gt;9,'Town Data'!J102,"*")</f>
        <v>1474352.25</v>
      </c>
      <c r="H106" s="54">
        <f>IF('Town Data'!M102&gt;9,'Town Data'!L102,"*")</f>
        <v>307407.166666667</v>
      </c>
      <c r="I106" s="22">
        <f t="shared" si="6"/>
        <v>-0.19715541346910026</v>
      </c>
      <c r="J106" s="22">
        <f t="shared" si="7"/>
        <v>0.10606704062750265</v>
      </c>
      <c r="K106" s="22">
        <f t="shared" si="8"/>
      </c>
      <c r="L106" s="15"/>
    </row>
    <row r="107" spans="2:12" ht="15">
      <c r="B107" s="27" t="str">
        <f>'Town Data'!A103</f>
        <v>WOLCOTT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>
        <f>IF('Town Data'!I103&gt;9,'Town Data'!H103,"*")</f>
        <v>247805.92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WOODSTOCK</v>
      </c>
      <c r="C108" s="52">
        <f>IF('Town Data'!C104&gt;9,'Town Data'!B104,"*")</f>
        <v>5800406.63</v>
      </c>
      <c r="D108" s="53">
        <f>IF('Town Data'!E104&gt;9,'Town Data'!D104,"*")</f>
        <v>1457338.31</v>
      </c>
      <c r="E108" s="54">
        <f>IF('Town Data'!G104&gt;9,'Town Data'!F104,"*")</f>
        <v>127501.833333333</v>
      </c>
      <c r="F108" s="53">
        <f>IF('Town Data'!I104&gt;9,'Town Data'!H104,"*")</f>
        <v>5880808.1</v>
      </c>
      <c r="G108" s="53">
        <f>IF('Town Data'!K104&gt;9,'Town Data'!J104,"*")</f>
        <v>1264389.33</v>
      </c>
      <c r="H108" s="54">
        <f>IF('Town Data'!M104&gt;9,'Town Data'!L104,"*")</f>
        <v>95561</v>
      </c>
      <c r="I108" s="22">
        <f t="shared" si="6"/>
        <v>-0.013671840439751766</v>
      </c>
      <c r="J108" s="22">
        <f t="shared" si="7"/>
        <v>0.1526025057487633</v>
      </c>
      <c r="K108" s="22">
        <f t="shared" si="8"/>
        <v>0.33424549066390047</v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04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52</v>
      </c>
      <c r="B2" s="44">
        <v>1092074.21</v>
      </c>
      <c r="C2" s="41">
        <v>11</v>
      </c>
      <c r="D2" s="44">
        <v>293318.89</v>
      </c>
      <c r="E2" s="41">
        <v>11</v>
      </c>
      <c r="F2" s="41">
        <v>0</v>
      </c>
      <c r="G2" s="41">
        <v>0</v>
      </c>
      <c r="H2" s="44">
        <v>959172.09</v>
      </c>
      <c r="I2" s="41">
        <v>12</v>
      </c>
      <c r="J2" s="44">
        <v>264096.7</v>
      </c>
      <c r="K2" s="41">
        <v>11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53</v>
      </c>
      <c r="B3" s="44">
        <v>13686292.52</v>
      </c>
      <c r="C3" s="41">
        <v>14</v>
      </c>
      <c r="D3" s="44">
        <v>390695.02</v>
      </c>
      <c r="E3" s="41">
        <v>12</v>
      </c>
      <c r="F3" s="41">
        <v>0</v>
      </c>
      <c r="G3" s="41">
        <v>0</v>
      </c>
      <c r="H3" s="44">
        <v>10815235.48</v>
      </c>
      <c r="I3" s="41">
        <v>14</v>
      </c>
      <c r="J3" s="44">
        <v>354113.72</v>
      </c>
      <c r="K3" s="41">
        <v>13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54</v>
      </c>
      <c r="B4" s="44">
        <v>39279167.25</v>
      </c>
      <c r="C4" s="41">
        <v>152</v>
      </c>
      <c r="D4" s="44">
        <v>8958683.63</v>
      </c>
      <c r="E4" s="41">
        <v>145</v>
      </c>
      <c r="F4" s="44">
        <v>290699</v>
      </c>
      <c r="G4" s="41">
        <v>37</v>
      </c>
      <c r="H4" s="44">
        <v>38243670.22</v>
      </c>
      <c r="I4" s="41">
        <v>154</v>
      </c>
      <c r="J4" s="44">
        <v>8684027.52</v>
      </c>
      <c r="K4" s="41">
        <v>145</v>
      </c>
      <c r="L4" s="44">
        <v>190015.666666667</v>
      </c>
      <c r="M4" s="41">
        <v>36</v>
      </c>
      <c r="N4" s="37"/>
      <c r="O4" s="37"/>
      <c r="P4" s="37"/>
      <c r="Q4" s="37"/>
    </row>
    <row r="5" spans="1:17" ht="15">
      <c r="A5" s="40" t="s">
        <v>55</v>
      </c>
      <c r="B5" s="44">
        <v>10698595.43</v>
      </c>
      <c r="C5" s="41">
        <v>28</v>
      </c>
      <c r="D5" s="44">
        <v>1035409.51</v>
      </c>
      <c r="E5" s="41">
        <v>25</v>
      </c>
      <c r="F5" s="41">
        <v>84713.6666666666</v>
      </c>
      <c r="G5" s="41">
        <v>10</v>
      </c>
      <c r="H5" s="44">
        <v>12555703.25</v>
      </c>
      <c r="I5" s="41">
        <v>30</v>
      </c>
      <c r="J5" s="44">
        <v>1096458.75</v>
      </c>
      <c r="K5" s="41">
        <v>27</v>
      </c>
      <c r="L5" s="41">
        <v>95683.6666666667</v>
      </c>
      <c r="M5" s="41">
        <v>10</v>
      </c>
      <c r="N5" s="37"/>
      <c r="O5" s="37"/>
      <c r="P5" s="37"/>
      <c r="Q5" s="37"/>
    </row>
    <row r="6" spans="1:17" ht="15">
      <c r="A6" s="40" t="s">
        <v>56</v>
      </c>
      <c r="B6" s="44">
        <v>16515207.81</v>
      </c>
      <c r="C6" s="41">
        <v>31</v>
      </c>
      <c r="D6" s="44">
        <v>870076.33</v>
      </c>
      <c r="E6" s="41">
        <v>26</v>
      </c>
      <c r="F6" s="44">
        <v>131415.333333333</v>
      </c>
      <c r="G6" s="41">
        <v>13</v>
      </c>
      <c r="H6" s="44">
        <v>15488064.76</v>
      </c>
      <c r="I6" s="41">
        <v>29</v>
      </c>
      <c r="J6" s="44">
        <v>863684.55</v>
      </c>
      <c r="K6" s="41">
        <v>26</v>
      </c>
      <c r="L6" s="44">
        <v>47946.1666666667</v>
      </c>
      <c r="M6" s="41">
        <v>11</v>
      </c>
      <c r="N6" s="37"/>
      <c r="O6" s="37"/>
      <c r="P6" s="37"/>
      <c r="Q6" s="37"/>
    </row>
    <row r="7" spans="1:17" ht="15">
      <c r="A7" s="40" t="s">
        <v>57</v>
      </c>
      <c r="B7" s="44">
        <v>35815567.79</v>
      </c>
      <c r="C7" s="41">
        <v>170</v>
      </c>
      <c r="D7" s="44">
        <v>10791315.71</v>
      </c>
      <c r="E7" s="41">
        <v>160</v>
      </c>
      <c r="F7" s="44">
        <v>218336.833333333</v>
      </c>
      <c r="G7" s="41">
        <v>49</v>
      </c>
      <c r="H7" s="44">
        <v>34804716.53</v>
      </c>
      <c r="I7" s="41">
        <v>173</v>
      </c>
      <c r="J7" s="44">
        <v>10335001.77</v>
      </c>
      <c r="K7" s="41">
        <v>165</v>
      </c>
      <c r="L7" s="44">
        <v>183486.833333333</v>
      </c>
      <c r="M7" s="41">
        <v>52</v>
      </c>
      <c r="N7" s="37"/>
      <c r="O7" s="37"/>
      <c r="P7" s="37"/>
      <c r="Q7" s="37"/>
    </row>
    <row r="8" spans="1:17" ht="15">
      <c r="A8" s="40" t="s">
        <v>58</v>
      </c>
      <c r="B8" s="44">
        <v>20675695.15</v>
      </c>
      <c r="C8" s="41">
        <v>53</v>
      </c>
      <c r="D8" s="44">
        <v>5501486.59</v>
      </c>
      <c r="E8" s="41">
        <v>51</v>
      </c>
      <c r="F8" s="44">
        <v>226984.333333333</v>
      </c>
      <c r="G8" s="41">
        <v>27</v>
      </c>
      <c r="H8" s="44">
        <v>19459846.26</v>
      </c>
      <c r="I8" s="41">
        <v>50</v>
      </c>
      <c r="J8" s="44">
        <v>5201504.81</v>
      </c>
      <c r="K8" s="41">
        <v>48</v>
      </c>
      <c r="L8" s="44">
        <v>118386</v>
      </c>
      <c r="M8" s="41">
        <v>25</v>
      </c>
      <c r="N8" s="37"/>
      <c r="O8" s="37"/>
      <c r="P8" s="37"/>
      <c r="Q8" s="37"/>
    </row>
    <row r="9" spans="1:17" ht="15">
      <c r="A9" s="40" t="s">
        <v>59</v>
      </c>
      <c r="B9" s="44">
        <v>3244883.1</v>
      </c>
      <c r="C9" s="41">
        <v>20</v>
      </c>
      <c r="D9" s="44">
        <v>341540.84</v>
      </c>
      <c r="E9" s="41">
        <v>14</v>
      </c>
      <c r="F9" s="41">
        <v>0</v>
      </c>
      <c r="G9" s="41">
        <v>0</v>
      </c>
      <c r="H9" s="44">
        <v>1083917.16</v>
      </c>
      <c r="I9" s="41">
        <v>20</v>
      </c>
      <c r="J9" s="44">
        <v>328392.84</v>
      </c>
      <c r="K9" s="41">
        <v>19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60</v>
      </c>
      <c r="B10" s="44">
        <v>6659109.95</v>
      </c>
      <c r="C10" s="41">
        <v>25</v>
      </c>
      <c r="D10" s="44">
        <v>1330435.48</v>
      </c>
      <c r="E10" s="41">
        <v>23</v>
      </c>
      <c r="F10" s="44">
        <v>51574</v>
      </c>
      <c r="G10" s="41">
        <v>12</v>
      </c>
      <c r="H10" s="44">
        <v>6817440.19</v>
      </c>
      <c r="I10" s="41">
        <v>27</v>
      </c>
      <c r="J10" s="44">
        <v>1144968.81</v>
      </c>
      <c r="K10" s="41">
        <v>23</v>
      </c>
      <c r="L10" s="44">
        <v>28082.5</v>
      </c>
      <c r="M10" s="41">
        <v>13</v>
      </c>
      <c r="N10" s="37"/>
      <c r="O10" s="37"/>
      <c r="P10" s="37"/>
      <c r="Q10" s="37"/>
    </row>
    <row r="11" spans="1:17" ht="15">
      <c r="A11" s="40" t="s">
        <v>61</v>
      </c>
      <c r="B11" s="44">
        <v>5397780.64</v>
      </c>
      <c r="C11" s="41">
        <v>39</v>
      </c>
      <c r="D11" s="44">
        <v>883726.64</v>
      </c>
      <c r="E11" s="41">
        <v>36</v>
      </c>
      <c r="F11" s="41">
        <v>0</v>
      </c>
      <c r="G11" s="41">
        <v>0</v>
      </c>
      <c r="H11" s="44">
        <v>5017075.46</v>
      </c>
      <c r="I11" s="41">
        <v>34</v>
      </c>
      <c r="J11" s="44">
        <v>826099.7</v>
      </c>
      <c r="K11" s="41">
        <v>31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62</v>
      </c>
      <c r="B12" s="44">
        <v>38299474.46</v>
      </c>
      <c r="C12" s="41">
        <v>180</v>
      </c>
      <c r="D12" s="44">
        <v>6657099.03</v>
      </c>
      <c r="E12" s="41">
        <v>165</v>
      </c>
      <c r="F12" s="44">
        <v>347091.833333333</v>
      </c>
      <c r="G12" s="41">
        <v>56</v>
      </c>
      <c r="H12" s="44">
        <v>43007224.2</v>
      </c>
      <c r="I12" s="41">
        <v>191</v>
      </c>
      <c r="J12" s="44">
        <v>7180861.24</v>
      </c>
      <c r="K12" s="41">
        <v>174</v>
      </c>
      <c r="L12" s="44">
        <v>479530.5</v>
      </c>
      <c r="M12" s="41">
        <v>61</v>
      </c>
      <c r="N12" s="37"/>
      <c r="O12" s="37"/>
      <c r="P12" s="37"/>
      <c r="Q12" s="37"/>
    </row>
    <row r="13" spans="1:17" ht="15">
      <c r="A13" s="40" t="s">
        <v>63</v>
      </c>
      <c r="B13" s="44">
        <v>464286.13</v>
      </c>
      <c r="C13" s="41">
        <v>11</v>
      </c>
      <c r="D13" s="44">
        <v>208432.39</v>
      </c>
      <c r="E13" s="41">
        <v>10</v>
      </c>
      <c r="F13" s="41">
        <v>0</v>
      </c>
      <c r="G13" s="41">
        <v>0</v>
      </c>
      <c r="H13" s="41">
        <v>393784.16</v>
      </c>
      <c r="I13" s="41">
        <v>10</v>
      </c>
      <c r="J13" s="41">
        <v>0</v>
      </c>
      <c r="K13" s="41">
        <v>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64</v>
      </c>
      <c r="B14" s="44">
        <v>5091450.47</v>
      </c>
      <c r="C14" s="41">
        <v>33</v>
      </c>
      <c r="D14" s="44">
        <v>1120682.77</v>
      </c>
      <c r="E14" s="41">
        <v>32</v>
      </c>
      <c r="F14" s="41">
        <v>0</v>
      </c>
      <c r="G14" s="41">
        <v>0</v>
      </c>
      <c r="H14" s="44">
        <v>4122477.1</v>
      </c>
      <c r="I14" s="41">
        <v>28</v>
      </c>
      <c r="J14" s="44">
        <v>887156.87</v>
      </c>
      <c r="K14" s="41">
        <v>28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65</v>
      </c>
      <c r="B15" s="44">
        <v>853828.52</v>
      </c>
      <c r="C15" s="41">
        <v>13</v>
      </c>
      <c r="D15" s="44">
        <v>462967.97</v>
      </c>
      <c r="E15" s="41">
        <v>13</v>
      </c>
      <c r="F15" s="41">
        <v>0</v>
      </c>
      <c r="G15" s="41">
        <v>0</v>
      </c>
      <c r="H15" s="44">
        <v>795098.56</v>
      </c>
      <c r="I15" s="41">
        <v>14</v>
      </c>
      <c r="J15" s="44">
        <v>422283.74</v>
      </c>
      <c r="K15" s="41">
        <v>14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66</v>
      </c>
      <c r="B16" s="44">
        <v>68529474.45</v>
      </c>
      <c r="C16" s="41">
        <v>305</v>
      </c>
      <c r="D16" s="44">
        <v>15604979.7</v>
      </c>
      <c r="E16" s="41">
        <v>288</v>
      </c>
      <c r="F16" s="41">
        <v>982667.833333333</v>
      </c>
      <c r="G16" s="41">
        <v>70</v>
      </c>
      <c r="H16" s="44">
        <v>96013653.12</v>
      </c>
      <c r="I16" s="41">
        <v>297</v>
      </c>
      <c r="J16" s="44">
        <v>14997305.13</v>
      </c>
      <c r="K16" s="41">
        <v>286</v>
      </c>
      <c r="L16" s="41">
        <v>721744.166666666</v>
      </c>
      <c r="M16" s="41">
        <v>84</v>
      </c>
      <c r="N16" s="37"/>
      <c r="O16" s="37"/>
      <c r="P16" s="37"/>
      <c r="Q16" s="37"/>
    </row>
    <row r="17" spans="1:17" ht="15">
      <c r="A17" s="40" t="s">
        <v>67</v>
      </c>
      <c r="B17" s="44">
        <v>4368192.1</v>
      </c>
      <c r="C17" s="41">
        <v>33</v>
      </c>
      <c r="D17" s="44">
        <v>2709341.46</v>
      </c>
      <c r="E17" s="41">
        <v>33</v>
      </c>
      <c r="F17" s="44">
        <v>0</v>
      </c>
      <c r="G17" s="41">
        <v>0</v>
      </c>
      <c r="H17" s="44">
        <v>3520562.59</v>
      </c>
      <c r="I17" s="41">
        <v>33</v>
      </c>
      <c r="J17" s="44">
        <v>1980291.39</v>
      </c>
      <c r="K17" s="41">
        <v>32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68</v>
      </c>
      <c r="B18" s="44">
        <v>4421104.83</v>
      </c>
      <c r="C18" s="41">
        <v>39</v>
      </c>
      <c r="D18" s="44">
        <v>966721.99</v>
      </c>
      <c r="E18" s="41">
        <v>36</v>
      </c>
      <c r="F18" s="41">
        <v>0</v>
      </c>
      <c r="G18" s="41">
        <v>0</v>
      </c>
      <c r="H18" s="44">
        <v>7647221.95</v>
      </c>
      <c r="I18" s="41">
        <v>38</v>
      </c>
      <c r="J18" s="44">
        <v>640794.02</v>
      </c>
      <c r="K18" s="41">
        <v>35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69</v>
      </c>
      <c r="B19" s="44">
        <v>990915.29</v>
      </c>
      <c r="C19" s="41">
        <v>19</v>
      </c>
      <c r="D19" s="44">
        <v>303124.02</v>
      </c>
      <c r="E19" s="41">
        <v>15</v>
      </c>
      <c r="F19" s="41">
        <v>0</v>
      </c>
      <c r="G19" s="41">
        <v>0</v>
      </c>
      <c r="H19" s="44">
        <v>1084881.56</v>
      </c>
      <c r="I19" s="41">
        <v>19</v>
      </c>
      <c r="J19" s="44">
        <v>314507.2</v>
      </c>
      <c r="K19" s="41">
        <v>15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70</v>
      </c>
      <c r="B20" s="44">
        <v>2477142.36</v>
      </c>
      <c r="C20" s="41">
        <v>28</v>
      </c>
      <c r="D20" s="44">
        <v>588704.14</v>
      </c>
      <c r="E20" s="41">
        <v>24</v>
      </c>
      <c r="F20" s="41">
        <v>0</v>
      </c>
      <c r="G20" s="41">
        <v>0</v>
      </c>
      <c r="H20" s="44">
        <v>2187218.85</v>
      </c>
      <c r="I20" s="41">
        <v>30</v>
      </c>
      <c r="J20" s="44">
        <v>547833.73</v>
      </c>
      <c r="K20" s="41">
        <v>26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71</v>
      </c>
      <c r="B21" s="44">
        <v>3398601.06</v>
      </c>
      <c r="C21" s="41">
        <v>26</v>
      </c>
      <c r="D21" s="44">
        <v>898452.51</v>
      </c>
      <c r="E21" s="41">
        <v>24</v>
      </c>
      <c r="F21" s="41">
        <v>0</v>
      </c>
      <c r="G21" s="41">
        <v>0</v>
      </c>
      <c r="H21" s="44">
        <v>3054500.44</v>
      </c>
      <c r="I21" s="41">
        <v>27</v>
      </c>
      <c r="J21" s="44">
        <v>1025435.07</v>
      </c>
      <c r="K21" s="41">
        <v>26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72</v>
      </c>
      <c r="B22" s="44">
        <v>119670689.07</v>
      </c>
      <c r="C22" s="41">
        <v>123</v>
      </c>
      <c r="D22" s="44">
        <v>26639179.4</v>
      </c>
      <c r="E22" s="41">
        <v>109</v>
      </c>
      <c r="F22" s="41">
        <v>781749</v>
      </c>
      <c r="G22" s="41">
        <v>44</v>
      </c>
      <c r="H22" s="44">
        <v>113324669.68</v>
      </c>
      <c r="I22" s="41">
        <v>118</v>
      </c>
      <c r="J22" s="44">
        <v>25720319.01</v>
      </c>
      <c r="K22" s="41">
        <v>105</v>
      </c>
      <c r="L22" s="41">
        <v>849682.333333333</v>
      </c>
      <c r="M22" s="41">
        <v>35</v>
      </c>
      <c r="N22" s="37"/>
      <c r="O22" s="37"/>
      <c r="P22" s="37"/>
      <c r="Q22" s="37"/>
    </row>
    <row r="23" spans="1:17" ht="15">
      <c r="A23" s="40" t="s">
        <v>73</v>
      </c>
      <c r="B23" s="44">
        <v>324016.95</v>
      </c>
      <c r="C23" s="41">
        <v>11</v>
      </c>
      <c r="D23" s="44">
        <v>154347.35</v>
      </c>
      <c r="E23" s="41">
        <v>11</v>
      </c>
      <c r="F23" s="44">
        <v>0</v>
      </c>
      <c r="G23" s="41">
        <v>0</v>
      </c>
      <c r="H23" s="44">
        <v>284409.61</v>
      </c>
      <c r="I23" s="41">
        <v>10</v>
      </c>
      <c r="J23" s="44">
        <v>126907.81</v>
      </c>
      <c r="K23" s="41">
        <v>10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74</v>
      </c>
      <c r="B24" s="44">
        <v>409860.91</v>
      </c>
      <c r="C24" s="41">
        <v>12</v>
      </c>
      <c r="D24" s="44">
        <v>342332.09</v>
      </c>
      <c r="E24" s="41">
        <v>12</v>
      </c>
      <c r="F24" s="41">
        <v>0</v>
      </c>
      <c r="G24" s="41">
        <v>0</v>
      </c>
      <c r="H24" s="44">
        <v>483512.1</v>
      </c>
      <c r="I24" s="41">
        <v>12</v>
      </c>
      <c r="J24" s="44">
        <v>344026.79</v>
      </c>
      <c r="K24" s="41">
        <v>12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75</v>
      </c>
      <c r="B25" s="44">
        <v>19731410.68</v>
      </c>
      <c r="C25" s="41">
        <v>60</v>
      </c>
      <c r="D25" s="41">
        <v>5343186.17</v>
      </c>
      <c r="E25" s="41">
        <v>56</v>
      </c>
      <c r="F25" s="41">
        <v>88613.8333333333</v>
      </c>
      <c r="G25" s="41">
        <v>28</v>
      </c>
      <c r="H25" s="44">
        <v>18700365.37</v>
      </c>
      <c r="I25" s="41">
        <v>55</v>
      </c>
      <c r="J25" s="44">
        <v>5601785.62</v>
      </c>
      <c r="K25" s="41">
        <v>55</v>
      </c>
      <c r="L25" s="41">
        <v>85561.5</v>
      </c>
      <c r="M25" s="41">
        <v>25</v>
      </c>
      <c r="N25" s="37"/>
      <c r="O25" s="37"/>
      <c r="P25" s="37"/>
      <c r="Q25" s="37"/>
    </row>
    <row r="26" spans="1:17" ht="15">
      <c r="A26" s="40" t="s">
        <v>76</v>
      </c>
      <c r="B26" s="44">
        <v>1432727.51</v>
      </c>
      <c r="C26" s="41">
        <v>22</v>
      </c>
      <c r="D26" s="44">
        <v>555268.27</v>
      </c>
      <c r="E26" s="41">
        <v>20</v>
      </c>
      <c r="F26" s="41">
        <v>0</v>
      </c>
      <c r="G26" s="41">
        <v>0</v>
      </c>
      <c r="H26" s="44">
        <v>1298041.11</v>
      </c>
      <c r="I26" s="41">
        <v>22</v>
      </c>
      <c r="J26" s="44">
        <v>496250.7</v>
      </c>
      <c r="K26" s="41">
        <v>20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77</v>
      </c>
      <c r="B27" s="44">
        <v>7792476.06</v>
      </c>
      <c r="C27" s="41">
        <v>31</v>
      </c>
      <c r="D27" s="44">
        <v>7312946.33</v>
      </c>
      <c r="E27" s="41">
        <v>28</v>
      </c>
      <c r="F27" s="44">
        <v>0</v>
      </c>
      <c r="G27" s="41">
        <v>0</v>
      </c>
      <c r="H27" s="44">
        <v>3879137.65</v>
      </c>
      <c r="I27" s="41">
        <v>28</v>
      </c>
      <c r="J27" s="44">
        <v>3410770.28</v>
      </c>
      <c r="K27" s="41">
        <v>26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78</v>
      </c>
      <c r="B28" s="44">
        <v>1014239.13</v>
      </c>
      <c r="C28" s="41">
        <v>11</v>
      </c>
      <c r="D28" s="44">
        <v>0</v>
      </c>
      <c r="E28" s="41">
        <v>0</v>
      </c>
      <c r="F28" s="41">
        <v>0</v>
      </c>
      <c r="G28" s="41">
        <v>0</v>
      </c>
      <c r="H28" s="44">
        <v>0</v>
      </c>
      <c r="I28" s="41">
        <v>0</v>
      </c>
      <c r="J28" s="44">
        <v>0</v>
      </c>
      <c r="K28" s="41">
        <v>0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79</v>
      </c>
      <c r="B29" s="44">
        <v>3433553.22</v>
      </c>
      <c r="C29" s="41">
        <v>23</v>
      </c>
      <c r="D29" s="44">
        <v>739808.52</v>
      </c>
      <c r="E29" s="41">
        <v>22</v>
      </c>
      <c r="F29" s="41">
        <v>0</v>
      </c>
      <c r="G29" s="41">
        <v>0</v>
      </c>
      <c r="H29" s="44">
        <v>3118937.32</v>
      </c>
      <c r="I29" s="41">
        <v>23</v>
      </c>
      <c r="J29" s="44">
        <v>672818.33</v>
      </c>
      <c r="K29" s="41">
        <v>22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80</v>
      </c>
      <c r="B30" s="44">
        <v>10705761.21</v>
      </c>
      <c r="C30" s="41">
        <v>37</v>
      </c>
      <c r="D30" s="44">
        <v>1422119.68</v>
      </c>
      <c r="E30" s="41">
        <v>36</v>
      </c>
      <c r="F30" s="41">
        <v>0</v>
      </c>
      <c r="G30" s="41">
        <v>0</v>
      </c>
      <c r="H30" s="44">
        <v>6152013.1</v>
      </c>
      <c r="I30" s="41">
        <v>37</v>
      </c>
      <c r="J30" s="44">
        <v>1388299.08</v>
      </c>
      <c r="K30" s="41">
        <v>35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81</v>
      </c>
      <c r="B31" s="44">
        <v>39454901.18</v>
      </c>
      <c r="C31" s="41">
        <v>165</v>
      </c>
      <c r="D31" s="44">
        <v>10808452.77</v>
      </c>
      <c r="E31" s="41">
        <v>160</v>
      </c>
      <c r="F31" s="41">
        <v>243185.333333333</v>
      </c>
      <c r="G31" s="41">
        <v>44</v>
      </c>
      <c r="H31" s="44">
        <v>31540037.34</v>
      </c>
      <c r="I31" s="41">
        <v>170</v>
      </c>
      <c r="J31" s="44">
        <v>10391666.83</v>
      </c>
      <c r="K31" s="41">
        <v>161</v>
      </c>
      <c r="L31" s="41">
        <v>451881.5</v>
      </c>
      <c r="M31" s="41">
        <v>47</v>
      </c>
      <c r="N31" s="37"/>
      <c r="O31" s="37"/>
      <c r="P31" s="37"/>
      <c r="Q31" s="37"/>
    </row>
    <row r="32" spans="1:17" ht="15">
      <c r="A32" s="40" t="s">
        <v>82</v>
      </c>
      <c r="B32" s="44">
        <v>5475984.79</v>
      </c>
      <c r="C32" s="41">
        <v>31</v>
      </c>
      <c r="D32" s="44">
        <v>1010612.19</v>
      </c>
      <c r="E32" s="41">
        <v>30</v>
      </c>
      <c r="F32" s="44">
        <v>0</v>
      </c>
      <c r="G32" s="41">
        <v>0</v>
      </c>
      <c r="H32" s="44">
        <v>5278648.42</v>
      </c>
      <c r="I32" s="41">
        <v>32</v>
      </c>
      <c r="J32" s="44">
        <v>1039731.26</v>
      </c>
      <c r="K32" s="41">
        <v>31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83</v>
      </c>
      <c r="B33" s="44">
        <v>1697680.78</v>
      </c>
      <c r="C33" s="41">
        <v>19</v>
      </c>
      <c r="D33" s="44">
        <v>696921.05</v>
      </c>
      <c r="E33" s="41">
        <v>19</v>
      </c>
      <c r="F33" s="44">
        <v>0</v>
      </c>
      <c r="G33" s="41">
        <v>0</v>
      </c>
      <c r="H33" s="44">
        <v>1855284.93</v>
      </c>
      <c r="I33" s="41">
        <v>21</v>
      </c>
      <c r="J33" s="44">
        <v>581677.1</v>
      </c>
      <c r="K33" s="41">
        <v>19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84</v>
      </c>
      <c r="B34" s="44">
        <v>876888.8</v>
      </c>
      <c r="C34" s="41">
        <v>15</v>
      </c>
      <c r="D34" s="44">
        <v>211824.93</v>
      </c>
      <c r="E34" s="41">
        <v>14</v>
      </c>
      <c r="F34" s="41">
        <v>0</v>
      </c>
      <c r="G34" s="41">
        <v>0</v>
      </c>
      <c r="H34" s="44">
        <v>927336.29</v>
      </c>
      <c r="I34" s="41">
        <v>16</v>
      </c>
      <c r="J34" s="44">
        <v>210511.17</v>
      </c>
      <c r="K34" s="41">
        <v>14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85</v>
      </c>
      <c r="B35" s="44">
        <v>1763332.21</v>
      </c>
      <c r="C35" s="41">
        <v>14</v>
      </c>
      <c r="D35" s="44">
        <v>577101.47</v>
      </c>
      <c r="E35" s="41">
        <v>14</v>
      </c>
      <c r="F35" s="41">
        <v>0</v>
      </c>
      <c r="G35" s="41">
        <v>0</v>
      </c>
      <c r="H35" s="44">
        <v>1355602.34</v>
      </c>
      <c r="I35" s="41">
        <v>15</v>
      </c>
      <c r="J35" s="44">
        <v>529812.84</v>
      </c>
      <c r="K35" s="41">
        <v>15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86</v>
      </c>
      <c r="B36" s="44">
        <v>1710040.1</v>
      </c>
      <c r="C36" s="41">
        <v>15</v>
      </c>
      <c r="D36" s="44">
        <v>524899.67</v>
      </c>
      <c r="E36" s="41">
        <v>15</v>
      </c>
      <c r="F36" s="41">
        <v>0</v>
      </c>
      <c r="G36" s="41">
        <v>0</v>
      </c>
      <c r="H36" s="44">
        <v>1716494.44</v>
      </c>
      <c r="I36" s="41">
        <v>13</v>
      </c>
      <c r="J36" s="44">
        <v>525613.13</v>
      </c>
      <c r="K36" s="41">
        <v>13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87</v>
      </c>
      <c r="B37" s="44">
        <v>7178699.22</v>
      </c>
      <c r="C37" s="41">
        <v>36</v>
      </c>
      <c r="D37" s="44">
        <v>1213063.53</v>
      </c>
      <c r="E37" s="41">
        <v>33</v>
      </c>
      <c r="F37" s="41">
        <v>0</v>
      </c>
      <c r="G37" s="41">
        <v>0</v>
      </c>
      <c r="H37" s="44">
        <v>6630881.12</v>
      </c>
      <c r="I37" s="41">
        <v>34</v>
      </c>
      <c r="J37" s="44">
        <v>1234927.75</v>
      </c>
      <c r="K37" s="41">
        <v>31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88</v>
      </c>
      <c r="B38" s="44">
        <v>27227133.29</v>
      </c>
      <c r="C38" s="41">
        <v>113</v>
      </c>
      <c r="D38" s="44">
        <v>4915603.34</v>
      </c>
      <c r="E38" s="41">
        <v>103</v>
      </c>
      <c r="F38" s="41">
        <v>125199.166666667</v>
      </c>
      <c r="G38" s="41">
        <v>37</v>
      </c>
      <c r="H38" s="44">
        <v>27001432.69</v>
      </c>
      <c r="I38" s="41">
        <v>108</v>
      </c>
      <c r="J38" s="44">
        <v>4681586.68</v>
      </c>
      <c r="K38" s="41">
        <v>102</v>
      </c>
      <c r="L38" s="41">
        <v>137007.5</v>
      </c>
      <c r="M38" s="41">
        <v>40</v>
      </c>
      <c r="N38" s="37"/>
      <c r="O38" s="37"/>
      <c r="P38" s="37"/>
      <c r="Q38" s="37"/>
    </row>
    <row r="39" spans="1:17" ht="15">
      <c r="A39" s="40" t="s">
        <v>89</v>
      </c>
      <c r="B39" s="44">
        <v>793731.53</v>
      </c>
      <c r="C39" s="41">
        <v>14</v>
      </c>
      <c r="D39" s="44">
        <v>243857.82</v>
      </c>
      <c r="E39" s="41">
        <v>14</v>
      </c>
      <c r="F39" s="41">
        <v>0</v>
      </c>
      <c r="G39" s="41">
        <v>0</v>
      </c>
      <c r="H39" s="44">
        <v>848272.23</v>
      </c>
      <c r="I39" s="41">
        <v>13</v>
      </c>
      <c r="J39" s="44">
        <v>222464.15</v>
      </c>
      <c r="K39" s="41">
        <v>13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90</v>
      </c>
      <c r="B40" s="44">
        <v>1297032.86</v>
      </c>
      <c r="C40" s="41">
        <v>14</v>
      </c>
      <c r="D40" s="44">
        <v>421668.08</v>
      </c>
      <c r="E40" s="41">
        <v>12</v>
      </c>
      <c r="F40" s="44">
        <v>0</v>
      </c>
      <c r="G40" s="41">
        <v>0</v>
      </c>
      <c r="H40" s="44">
        <v>1163302.25</v>
      </c>
      <c r="I40" s="41">
        <v>13</v>
      </c>
      <c r="J40" s="44">
        <v>327894.16</v>
      </c>
      <c r="K40" s="41">
        <v>12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91</v>
      </c>
      <c r="B41" s="44">
        <v>4495514.96</v>
      </c>
      <c r="C41" s="41">
        <v>29</v>
      </c>
      <c r="D41" s="44">
        <v>1049748.63</v>
      </c>
      <c r="E41" s="41">
        <v>28</v>
      </c>
      <c r="F41" s="41">
        <v>0</v>
      </c>
      <c r="G41" s="41">
        <v>0</v>
      </c>
      <c r="H41" s="44">
        <v>8557189.58</v>
      </c>
      <c r="I41" s="41">
        <v>28</v>
      </c>
      <c r="J41" s="44">
        <v>1101953.28</v>
      </c>
      <c r="K41" s="41">
        <v>26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92</v>
      </c>
      <c r="B42" s="44">
        <v>2424554.84</v>
      </c>
      <c r="C42" s="41">
        <v>21</v>
      </c>
      <c r="D42" s="44">
        <v>248542.57</v>
      </c>
      <c r="E42" s="41">
        <v>20</v>
      </c>
      <c r="F42" s="41">
        <v>0</v>
      </c>
      <c r="G42" s="41">
        <v>0</v>
      </c>
      <c r="H42" s="44">
        <v>2431506.14</v>
      </c>
      <c r="I42" s="41">
        <v>18</v>
      </c>
      <c r="J42" s="44">
        <v>261653.37</v>
      </c>
      <c r="K42" s="41">
        <v>17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93</v>
      </c>
      <c r="B43" s="44">
        <v>480706.1</v>
      </c>
      <c r="C43" s="41">
        <v>11</v>
      </c>
      <c r="D43" s="44">
        <v>0</v>
      </c>
      <c r="E43" s="41">
        <v>0</v>
      </c>
      <c r="F43" s="41">
        <v>0</v>
      </c>
      <c r="G43" s="41">
        <v>0</v>
      </c>
      <c r="H43" s="44">
        <v>0</v>
      </c>
      <c r="I43" s="41">
        <v>0</v>
      </c>
      <c r="J43" s="44">
        <v>0</v>
      </c>
      <c r="K43" s="41">
        <v>0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94</v>
      </c>
      <c r="B44" s="44">
        <v>952636.87</v>
      </c>
      <c r="C44" s="41">
        <v>13</v>
      </c>
      <c r="D44" s="44">
        <v>372868.44</v>
      </c>
      <c r="E44" s="41">
        <v>12</v>
      </c>
      <c r="F44" s="41">
        <v>0</v>
      </c>
      <c r="G44" s="41">
        <v>0</v>
      </c>
      <c r="H44" s="44">
        <v>573096.65</v>
      </c>
      <c r="I44" s="41">
        <v>11</v>
      </c>
      <c r="J44" s="44">
        <v>309431.52</v>
      </c>
      <c r="K44" s="41">
        <v>11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95</v>
      </c>
      <c r="B45" s="44">
        <v>2004858.78</v>
      </c>
      <c r="C45" s="41">
        <v>18</v>
      </c>
      <c r="D45" s="44">
        <v>600411.81</v>
      </c>
      <c r="E45" s="41">
        <v>18</v>
      </c>
      <c r="F45" s="41">
        <v>0</v>
      </c>
      <c r="G45" s="41">
        <v>0</v>
      </c>
      <c r="H45" s="44">
        <v>1779008.86</v>
      </c>
      <c r="I45" s="41">
        <v>15</v>
      </c>
      <c r="J45" s="44">
        <v>520699.04</v>
      </c>
      <c r="K45" s="41">
        <v>14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96</v>
      </c>
      <c r="B46" s="44">
        <v>9505500.27</v>
      </c>
      <c r="C46" s="41">
        <v>24</v>
      </c>
      <c r="D46" s="44">
        <v>2527357.67</v>
      </c>
      <c r="E46" s="41">
        <v>23</v>
      </c>
      <c r="F46" s="41">
        <v>0</v>
      </c>
      <c r="G46" s="41">
        <v>0</v>
      </c>
      <c r="H46" s="44">
        <v>9037128.09</v>
      </c>
      <c r="I46" s="41">
        <v>29</v>
      </c>
      <c r="J46" s="44">
        <v>2309529.44</v>
      </c>
      <c r="K46" s="41">
        <v>28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97</v>
      </c>
      <c r="B47" s="44">
        <v>8336779.6</v>
      </c>
      <c r="C47" s="41">
        <v>31</v>
      </c>
      <c r="D47" s="44">
        <v>7395459.1</v>
      </c>
      <c r="E47" s="41">
        <v>30</v>
      </c>
      <c r="F47" s="41">
        <v>0</v>
      </c>
      <c r="G47" s="41">
        <v>0</v>
      </c>
      <c r="H47" s="44">
        <v>6440845.19</v>
      </c>
      <c r="I47" s="41">
        <v>31</v>
      </c>
      <c r="J47" s="44">
        <v>5576098.9</v>
      </c>
      <c r="K47" s="41">
        <v>29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98</v>
      </c>
      <c r="B48" s="44">
        <v>2563610.88</v>
      </c>
      <c r="C48" s="41">
        <v>22</v>
      </c>
      <c r="D48" s="44">
        <v>992198.8</v>
      </c>
      <c r="E48" s="41">
        <v>20</v>
      </c>
      <c r="F48" s="41">
        <v>0</v>
      </c>
      <c r="G48" s="41">
        <v>0</v>
      </c>
      <c r="H48" s="44">
        <v>2095626.53</v>
      </c>
      <c r="I48" s="41">
        <v>22</v>
      </c>
      <c r="J48" s="44">
        <v>862581.44</v>
      </c>
      <c r="K48" s="41">
        <v>20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99</v>
      </c>
      <c r="B49" s="44">
        <v>10699512.72</v>
      </c>
      <c r="C49" s="41">
        <v>38</v>
      </c>
      <c r="D49" s="44">
        <v>7122797.5</v>
      </c>
      <c r="E49" s="41">
        <v>38</v>
      </c>
      <c r="F49" s="41">
        <v>0</v>
      </c>
      <c r="G49" s="41">
        <v>0</v>
      </c>
      <c r="H49" s="44">
        <v>9032632.66</v>
      </c>
      <c r="I49" s="41">
        <v>39</v>
      </c>
      <c r="J49" s="44">
        <v>5827274.2</v>
      </c>
      <c r="K49" s="41">
        <v>39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100</v>
      </c>
      <c r="B50" s="44">
        <v>6191333.8</v>
      </c>
      <c r="C50" s="41">
        <v>55</v>
      </c>
      <c r="D50" s="44">
        <v>2285100.48</v>
      </c>
      <c r="E50" s="41">
        <v>50</v>
      </c>
      <c r="F50" s="41">
        <v>35176.5</v>
      </c>
      <c r="G50" s="41">
        <v>14</v>
      </c>
      <c r="H50" s="44">
        <v>7139993.02</v>
      </c>
      <c r="I50" s="41">
        <v>52</v>
      </c>
      <c r="J50" s="44">
        <v>2133792.26</v>
      </c>
      <c r="K50" s="41">
        <v>46</v>
      </c>
      <c r="L50" s="41">
        <v>44297.1666666667</v>
      </c>
      <c r="M50" s="41">
        <v>16</v>
      </c>
      <c r="N50" s="37"/>
      <c r="O50" s="37"/>
      <c r="P50" s="37"/>
      <c r="Q50" s="37"/>
    </row>
    <row r="51" spans="1:17" ht="15">
      <c r="A51" s="40" t="s">
        <v>101</v>
      </c>
      <c r="B51" s="44">
        <v>27329835.7</v>
      </c>
      <c r="C51" s="41">
        <v>137</v>
      </c>
      <c r="D51" s="44">
        <v>6183577.12</v>
      </c>
      <c r="E51" s="41">
        <v>130</v>
      </c>
      <c r="F51" s="44">
        <v>254980.5</v>
      </c>
      <c r="G51" s="41">
        <v>30</v>
      </c>
      <c r="H51" s="44">
        <v>25110012.77</v>
      </c>
      <c r="I51" s="41">
        <v>144</v>
      </c>
      <c r="J51" s="44">
        <v>5539538.24</v>
      </c>
      <c r="K51" s="41">
        <v>137</v>
      </c>
      <c r="L51" s="44">
        <v>284297.166666667</v>
      </c>
      <c r="M51" s="41">
        <v>33</v>
      </c>
      <c r="N51" s="37"/>
      <c r="O51" s="37"/>
      <c r="P51" s="37"/>
      <c r="Q51" s="37"/>
    </row>
    <row r="52" spans="1:17" ht="15">
      <c r="A52" s="40" t="s">
        <v>102</v>
      </c>
      <c r="B52" s="44">
        <v>28894968.81</v>
      </c>
      <c r="C52" s="41">
        <v>121</v>
      </c>
      <c r="D52" s="44">
        <v>6714598.06</v>
      </c>
      <c r="E52" s="41">
        <v>118</v>
      </c>
      <c r="F52" s="44">
        <v>142959.5</v>
      </c>
      <c r="G52" s="41">
        <v>36</v>
      </c>
      <c r="H52" s="44">
        <v>27850595.06</v>
      </c>
      <c r="I52" s="41">
        <v>110</v>
      </c>
      <c r="J52" s="44">
        <v>6643096.26</v>
      </c>
      <c r="K52" s="41">
        <v>109</v>
      </c>
      <c r="L52" s="44">
        <v>90257.1666666667</v>
      </c>
      <c r="M52" s="41">
        <v>33</v>
      </c>
      <c r="N52" s="37"/>
      <c r="O52" s="37"/>
      <c r="P52" s="37"/>
      <c r="Q52" s="37"/>
    </row>
    <row r="53" spans="1:17" ht="15">
      <c r="A53" s="40" t="s">
        <v>103</v>
      </c>
      <c r="B53" s="44">
        <v>13735801.81</v>
      </c>
      <c r="C53" s="41">
        <v>62</v>
      </c>
      <c r="D53" s="44">
        <v>2870915.56</v>
      </c>
      <c r="E53" s="41">
        <v>58</v>
      </c>
      <c r="F53" s="44">
        <v>1923453.66666666</v>
      </c>
      <c r="G53" s="41">
        <v>18</v>
      </c>
      <c r="H53" s="44">
        <v>13614511.62</v>
      </c>
      <c r="I53" s="41">
        <v>57</v>
      </c>
      <c r="J53" s="44">
        <v>2410598.97</v>
      </c>
      <c r="K53" s="41">
        <v>54</v>
      </c>
      <c r="L53" s="44">
        <v>23720.3333333333</v>
      </c>
      <c r="M53" s="41">
        <v>16</v>
      </c>
      <c r="N53" s="37"/>
      <c r="O53" s="37"/>
      <c r="P53" s="37"/>
      <c r="Q53" s="37"/>
    </row>
    <row r="54" spans="1:17" ht="15">
      <c r="A54" s="40" t="s">
        <v>104</v>
      </c>
      <c r="B54" s="44">
        <v>12024270.35</v>
      </c>
      <c r="C54" s="41">
        <v>105</v>
      </c>
      <c r="D54" s="44">
        <v>4371703.98</v>
      </c>
      <c r="E54" s="41">
        <v>102</v>
      </c>
      <c r="F54" s="44">
        <v>304393</v>
      </c>
      <c r="G54" s="41">
        <v>27</v>
      </c>
      <c r="H54" s="44">
        <v>12011803.79</v>
      </c>
      <c r="I54" s="41">
        <v>107</v>
      </c>
      <c r="J54" s="44">
        <v>4013090.21</v>
      </c>
      <c r="K54" s="41">
        <v>102</v>
      </c>
      <c r="L54" s="44">
        <v>279191.833333334</v>
      </c>
      <c r="M54" s="41">
        <v>24</v>
      </c>
      <c r="N54" s="37"/>
      <c r="O54" s="37"/>
      <c r="P54" s="37"/>
      <c r="Q54" s="37"/>
    </row>
    <row r="55" spans="1:17" ht="15">
      <c r="A55" s="40" t="s">
        <v>105</v>
      </c>
      <c r="B55" s="44">
        <v>0</v>
      </c>
      <c r="C55" s="41">
        <v>0</v>
      </c>
      <c r="D55" s="44">
        <v>0</v>
      </c>
      <c r="E55" s="41">
        <v>0</v>
      </c>
      <c r="F55" s="44">
        <v>0</v>
      </c>
      <c r="G55" s="41">
        <v>0</v>
      </c>
      <c r="H55" s="44">
        <v>317215.89</v>
      </c>
      <c r="I55" s="41">
        <v>10</v>
      </c>
      <c r="J55" s="44">
        <v>0</v>
      </c>
      <c r="K55" s="41">
        <v>0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106</v>
      </c>
      <c r="B56" s="44">
        <v>24623407.24</v>
      </c>
      <c r="C56" s="41">
        <v>89</v>
      </c>
      <c r="D56" s="44">
        <v>6273465.77</v>
      </c>
      <c r="E56" s="41">
        <v>86</v>
      </c>
      <c r="F56" s="44">
        <v>187537.666666667</v>
      </c>
      <c r="G56" s="41">
        <v>38</v>
      </c>
      <c r="H56" s="44">
        <v>20365548.82</v>
      </c>
      <c r="I56" s="41">
        <v>88</v>
      </c>
      <c r="J56" s="44">
        <v>6103934.99</v>
      </c>
      <c r="K56" s="41">
        <v>85</v>
      </c>
      <c r="L56" s="44">
        <v>190609.666666667</v>
      </c>
      <c r="M56" s="41">
        <v>35</v>
      </c>
      <c r="N56" s="37"/>
      <c r="O56" s="37"/>
      <c r="P56" s="37"/>
      <c r="Q56" s="37"/>
    </row>
    <row r="57" spans="1:17" ht="15">
      <c r="A57" s="40" t="s">
        <v>107</v>
      </c>
      <c r="B57" s="44">
        <v>10457056.33</v>
      </c>
      <c r="C57" s="41">
        <v>22</v>
      </c>
      <c r="D57" s="44">
        <v>503135.1</v>
      </c>
      <c r="E57" s="41">
        <v>20</v>
      </c>
      <c r="F57" s="41">
        <v>0</v>
      </c>
      <c r="G57" s="41">
        <v>0</v>
      </c>
      <c r="H57" s="44">
        <v>9700115.82</v>
      </c>
      <c r="I57" s="41">
        <v>25</v>
      </c>
      <c r="J57" s="44">
        <v>368896.7</v>
      </c>
      <c r="K57" s="41">
        <v>24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108</v>
      </c>
      <c r="B58" s="44">
        <v>3021828.48</v>
      </c>
      <c r="C58" s="41">
        <v>13</v>
      </c>
      <c r="D58" s="44">
        <v>214493.99</v>
      </c>
      <c r="E58" s="41">
        <v>12</v>
      </c>
      <c r="F58" s="41">
        <v>0</v>
      </c>
      <c r="G58" s="41">
        <v>0</v>
      </c>
      <c r="H58" s="44">
        <v>3167045.3</v>
      </c>
      <c r="I58" s="41">
        <v>12</v>
      </c>
      <c r="J58" s="44">
        <v>180566.46</v>
      </c>
      <c r="K58" s="41">
        <v>12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109</v>
      </c>
      <c r="B59" s="44">
        <v>16996280.12</v>
      </c>
      <c r="C59" s="41">
        <v>84</v>
      </c>
      <c r="D59" s="44">
        <v>3204622.84</v>
      </c>
      <c r="E59" s="41">
        <v>82</v>
      </c>
      <c r="F59" s="44">
        <v>81898.3333333333</v>
      </c>
      <c r="G59" s="41">
        <v>25</v>
      </c>
      <c r="H59" s="44">
        <v>15700999.83</v>
      </c>
      <c r="I59" s="41">
        <v>87</v>
      </c>
      <c r="J59" s="44">
        <v>3254733.83</v>
      </c>
      <c r="K59" s="41">
        <v>84</v>
      </c>
      <c r="L59" s="44">
        <v>61104</v>
      </c>
      <c r="M59" s="41">
        <v>26</v>
      </c>
      <c r="N59" s="37"/>
      <c r="O59" s="37"/>
      <c r="P59" s="37"/>
      <c r="Q59" s="37"/>
    </row>
    <row r="60" spans="1:17" ht="15">
      <c r="A60" s="40" t="s">
        <v>110</v>
      </c>
      <c r="B60" s="44">
        <v>5529753.56</v>
      </c>
      <c r="C60" s="41">
        <v>34</v>
      </c>
      <c r="D60" s="44">
        <v>1096487.04</v>
      </c>
      <c r="E60" s="41">
        <v>31</v>
      </c>
      <c r="F60" s="41">
        <v>0</v>
      </c>
      <c r="G60" s="41">
        <v>0</v>
      </c>
      <c r="H60" s="44">
        <v>5851110.33</v>
      </c>
      <c r="I60" s="41">
        <v>35</v>
      </c>
      <c r="J60" s="44">
        <v>1100714.51</v>
      </c>
      <c r="K60" s="41">
        <v>33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111</v>
      </c>
      <c r="B61" s="44">
        <v>4198581.48</v>
      </c>
      <c r="C61" s="41">
        <v>16</v>
      </c>
      <c r="D61" s="44">
        <v>542985.6</v>
      </c>
      <c r="E61" s="41">
        <v>15</v>
      </c>
      <c r="F61" s="41">
        <v>0</v>
      </c>
      <c r="G61" s="41">
        <v>0</v>
      </c>
      <c r="H61" s="44">
        <v>3731021.39</v>
      </c>
      <c r="I61" s="41">
        <v>15</v>
      </c>
      <c r="J61" s="44">
        <v>383217.45</v>
      </c>
      <c r="K61" s="41">
        <v>15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112</v>
      </c>
      <c r="B62" s="44">
        <v>743859.26</v>
      </c>
      <c r="C62" s="41">
        <v>10</v>
      </c>
      <c r="D62" s="44">
        <v>248663.02</v>
      </c>
      <c r="E62" s="41">
        <v>10</v>
      </c>
      <c r="F62" s="41">
        <v>0</v>
      </c>
      <c r="G62" s="41">
        <v>0</v>
      </c>
      <c r="H62" s="44">
        <v>0</v>
      </c>
      <c r="I62" s="41">
        <v>0</v>
      </c>
      <c r="J62" s="44">
        <v>0</v>
      </c>
      <c r="K62" s="41">
        <v>0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113</v>
      </c>
      <c r="B63" s="44">
        <v>1252728.53</v>
      </c>
      <c r="C63" s="41">
        <v>18</v>
      </c>
      <c r="D63" s="44">
        <v>380491.32</v>
      </c>
      <c r="E63" s="41">
        <v>18</v>
      </c>
      <c r="F63" s="41">
        <v>0</v>
      </c>
      <c r="G63" s="41">
        <v>0</v>
      </c>
      <c r="H63" s="44">
        <v>1568207.58</v>
      </c>
      <c r="I63" s="41">
        <v>19</v>
      </c>
      <c r="J63" s="44">
        <v>378277.98</v>
      </c>
      <c r="K63" s="41">
        <v>18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114</v>
      </c>
      <c r="B64" s="44">
        <v>1769201.58</v>
      </c>
      <c r="C64" s="41">
        <v>30</v>
      </c>
      <c r="D64" s="44">
        <v>508491.73</v>
      </c>
      <c r="E64" s="41">
        <v>27</v>
      </c>
      <c r="F64" s="41">
        <v>0</v>
      </c>
      <c r="G64" s="41">
        <v>0</v>
      </c>
      <c r="H64" s="44">
        <v>1609482.95</v>
      </c>
      <c r="I64" s="41">
        <v>28</v>
      </c>
      <c r="J64" s="44">
        <v>534927.77</v>
      </c>
      <c r="K64" s="41">
        <v>26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115</v>
      </c>
      <c r="B65" s="44">
        <v>707373.77</v>
      </c>
      <c r="C65" s="41">
        <v>11</v>
      </c>
      <c r="D65" s="44">
        <v>0</v>
      </c>
      <c r="E65" s="41">
        <v>0</v>
      </c>
      <c r="F65" s="44">
        <v>0</v>
      </c>
      <c r="G65" s="41">
        <v>0</v>
      </c>
      <c r="H65" s="44">
        <v>726761.65</v>
      </c>
      <c r="I65" s="41">
        <v>12</v>
      </c>
      <c r="J65" s="44">
        <v>402138.02</v>
      </c>
      <c r="K65" s="41">
        <v>11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116</v>
      </c>
      <c r="B66" s="44">
        <v>0</v>
      </c>
      <c r="C66" s="41">
        <v>0</v>
      </c>
      <c r="D66" s="44">
        <v>0</v>
      </c>
      <c r="E66" s="41">
        <v>0</v>
      </c>
      <c r="F66" s="41">
        <v>0</v>
      </c>
      <c r="G66" s="41">
        <v>0</v>
      </c>
      <c r="H66" s="44">
        <v>1443376.81</v>
      </c>
      <c r="I66" s="41">
        <v>10</v>
      </c>
      <c r="J66" s="44">
        <v>0</v>
      </c>
      <c r="K66" s="41">
        <v>0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117</v>
      </c>
      <c r="B67" s="44">
        <v>852010.64</v>
      </c>
      <c r="C67" s="41">
        <v>17</v>
      </c>
      <c r="D67" s="44">
        <v>188296.64</v>
      </c>
      <c r="E67" s="41">
        <v>13</v>
      </c>
      <c r="F67" s="41">
        <v>0</v>
      </c>
      <c r="G67" s="41">
        <v>0</v>
      </c>
      <c r="H67" s="44">
        <v>779090.08</v>
      </c>
      <c r="I67" s="41">
        <v>17</v>
      </c>
      <c r="J67" s="44">
        <v>184928.96</v>
      </c>
      <c r="K67" s="41">
        <v>13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118</v>
      </c>
      <c r="B68" s="44">
        <v>6656366.81</v>
      </c>
      <c r="C68" s="41">
        <v>53</v>
      </c>
      <c r="D68" s="44">
        <v>1485715.75</v>
      </c>
      <c r="E68" s="41">
        <v>50</v>
      </c>
      <c r="F68" s="41">
        <v>23230.1666666666</v>
      </c>
      <c r="G68" s="41">
        <v>12</v>
      </c>
      <c r="H68" s="44">
        <v>6791384.89</v>
      </c>
      <c r="I68" s="41">
        <v>52</v>
      </c>
      <c r="J68" s="44">
        <v>1511072.55</v>
      </c>
      <c r="K68" s="41">
        <v>49</v>
      </c>
      <c r="L68" s="41">
        <v>33131.1666666667</v>
      </c>
      <c r="M68" s="41">
        <v>13</v>
      </c>
      <c r="N68" s="37"/>
      <c r="O68" s="37"/>
      <c r="P68" s="37"/>
      <c r="Q68" s="37"/>
    </row>
    <row r="69" spans="1:17" ht="15">
      <c r="A69" s="40" t="s">
        <v>119</v>
      </c>
      <c r="B69" s="44">
        <v>4997931.71</v>
      </c>
      <c r="C69" s="41">
        <v>14</v>
      </c>
      <c r="D69" s="44">
        <v>256328.93</v>
      </c>
      <c r="E69" s="41">
        <v>11</v>
      </c>
      <c r="F69" s="41">
        <v>0</v>
      </c>
      <c r="G69" s="41">
        <v>0</v>
      </c>
      <c r="H69" s="44">
        <v>5102794.57</v>
      </c>
      <c r="I69" s="41">
        <v>12</v>
      </c>
      <c r="J69" s="44">
        <v>0</v>
      </c>
      <c r="K69" s="41">
        <v>0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120</v>
      </c>
      <c r="B70" s="44">
        <v>8818372.8</v>
      </c>
      <c r="C70" s="41">
        <v>24</v>
      </c>
      <c r="D70" s="44">
        <v>2110785.13</v>
      </c>
      <c r="E70" s="41">
        <v>23</v>
      </c>
      <c r="F70" s="41">
        <v>0</v>
      </c>
      <c r="G70" s="41">
        <v>0</v>
      </c>
      <c r="H70" s="44">
        <v>9628718.16</v>
      </c>
      <c r="I70" s="41">
        <v>22</v>
      </c>
      <c r="J70" s="44">
        <v>1623029.24</v>
      </c>
      <c r="K70" s="41">
        <v>22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121</v>
      </c>
      <c r="B71" s="44">
        <v>1210751.75</v>
      </c>
      <c r="C71" s="41">
        <v>11</v>
      </c>
      <c r="D71" s="44">
        <v>123932.95</v>
      </c>
      <c r="E71" s="41">
        <v>10</v>
      </c>
      <c r="F71" s="44">
        <v>0</v>
      </c>
      <c r="G71" s="41">
        <v>0</v>
      </c>
      <c r="H71" s="44">
        <v>0</v>
      </c>
      <c r="I71" s="41">
        <v>0</v>
      </c>
      <c r="J71" s="44">
        <v>0</v>
      </c>
      <c r="K71" s="41">
        <v>0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122</v>
      </c>
      <c r="B72" s="44">
        <v>6497660.36</v>
      </c>
      <c r="C72" s="41">
        <v>40</v>
      </c>
      <c r="D72" s="44">
        <v>1037676.62</v>
      </c>
      <c r="E72" s="41">
        <v>37</v>
      </c>
      <c r="F72" s="44">
        <v>18858.6666666667</v>
      </c>
      <c r="G72" s="41">
        <v>10</v>
      </c>
      <c r="H72" s="44">
        <v>6631782.56</v>
      </c>
      <c r="I72" s="41">
        <v>43</v>
      </c>
      <c r="J72" s="44">
        <v>1157130.55</v>
      </c>
      <c r="K72" s="41">
        <v>41</v>
      </c>
      <c r="L72" s="44">
        <v>33998.8333333333</v>
      </c>
      <c r="M72" s="41">
        <v>10</v>
      </c>
      <c r="N72" s="37"/>
      <c r="O72" s="37"/>
      <c r="P72" s="37"/>
      <c r="Q72" s="37"/>
    </row>
    <row r="73" spans="1:17" ht="15">
      <c r="A73" s="40" t="s">
        <v>123</v>
      </c>
      <c r="B73" s="44">
        <v>3514874.72</v>
      </c>
      <c r="C73" s="41">
        <v>23</v>
      </c>
      <c r="D73" s="41">
        <v>761617.71</v>
      </c>
      <c r="E73" s="41">
        <v>21</v>
      </c>
      <c r="F73" s="41">
        <v>0</v>
      </c>
      <c r="G73" s="41">
        <v>0</v>
      </c>
      <c r="H73" s="44">
        <v>3819197.03</v>
      </c>
      <c r="I73" s="41">
        <v>21</v>
      </c>
      <c r="J73" s="41">
        <v>829551.82</v>
      </c>
      <c r="K73" s="41">
        <v>19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124</v>
      </c>
      <c r="B74" s="44">
        <v>42980174.88</v>
      </c>
      <c r="C74" s="41">
        <v>223</v>
      </c>
      <c r="D74" s="44">
        <v>14315565.49</v>
      </c>
      <c r="E74" s="41">
        <v>219</v>
      </c>
      <c r="F74" s="44">
        <v>530633.500000001</v>
      </c>
      <c r="G74" s="41">
        <v>61</v>
      </c>
      <c r="H74" s="44">
        <v>39367782.35</v>
      </c>
      <c r="I74" s="41">
        <v>227</v>
      </c>
      <c r="J74" s="44">
        <v>13386436.26</v>
      </c>
      <c r="K74" s="41">
        <v>221</v>
      </c>
      <c r="L74" s="44">
        <v>516597.666666667</v>
      </c>
      <c r="M74" s="41">
        <v>66</v>
      </c>
      <c r="N74" s="37"/>
      <c r="O74" s="37"/>
      <c r="P74" s="37"/>
      <c r="Q74" s="37"/>
    </row>
    <row r="75" spans="1:17" ht="15">
      <c r="A75" s="40" t="s">
        <v>125</v>
      </c>
      <c r="B75" s="44">
        <v>15876563.26</v>
      </c>
      <c r="C75" s="41">
        <v>68</v>
      </c>
      <c r="D75" s="44">
        <v>7663306.03</v>
      </c>
      <c r="E75" s="41">
        <v>66</v>
      </c>
      <c r="F75" s="44">
        <v>731537</v>
      </c>
      <c r="G75" s="41">
        <v>26</v>
      </c>
      <c r="H75" s="44">
        <v>21588553.86</v>
      </c>
      <c r="I75" s="41">
        <v>71</v>
      </c>
      <c r="J75" s="44">
        <v>8142955.13</v>
      </c>
      <c r="K75" s="41">
        <v>69</v>
      </c>
      <c r="L75" s="44">
        <v>552117.833333333</v>
      </c>
      <c r="M75" s="41">
        <v>29</v>
      </c>
      <c r="N75" s="37"/>
      <c r="O75" s="37"/>
      <c r="P75" s="37"/>
      <c r="Q75" s="37"/>
    </row>
    <row r="76" spans="1:17" ht="15">
      <c r="A76" s="40" t="s">
        <v>126</v>
      </c>
      <c r="B76" s="44">
        <v>4433762.01</v>
      </c>
      <c r="C76" s="41">
        <v>11</v>
      </c>
      <c r="D76" s="44">
        <v>0</v>
      </c>
      <c r="E76" s="41">
        <v>0</v>
      </c>
      <c r="F76" s="41">
        <v>0</v>
      </c>
      <c r="G76" s="41">
        <v>0</v>
      </c>
      <c r="H76" s="44">
        <v>0</v>
      </c>
      <c r="I76" s="41">
        <v>0</v>
      </c>
      <c r="J76" s="44">
        <v>0</v>
      </c>
      <c r="K76" s="41">
        <v>0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127</v>
      </c>
      <c r="B77" s="42">
        <v>17334605.64</v>
      </c>
      <c r="C77" s="37">
        <v>80</v>
      </c>
      <c r="D77" s="42">
        <v>3096348.74</v>
      </c>
      <c r="E77" s="37">
        <v>75</v>
      </c>
      <c r="F77" s="42">
        <v>167413.5</v>
      </c>
      <c r="G77" s="37">
        <v>17</v>
      </c>
      <c r="H77" s="42">
        <v>12407452.41</v>
      </c>
      <c r="I77" s="37">
        <v>83</v>
      </c>
      <c r="J77" s="42">
        <v>3415711.3</v>
      </c>
      <c r="K77" s="37">
        <v>78</v>
      </c>
      <c r="L77" s="42">
        <v>36818.1666666666</v>
      </c>
      <c r="M77" s="37">
        <v>15</v>
      </c>
      <c r="N77" s="37"/>
      <c r="O77" s="37"/>
      <c r="P77" s="37"/>
      <c r="Q77" s="37"/>
    </row>
    <row r="78" spans="1:17" ht="15">
      <c r="A78" s="37" t="s">
        <v>128</v>
      </c>
      <c r="B78" s="42">
        <v>139234330.22</v>
      </c>
      <c r="C78" s="37">
        <v>314</v>
      </c>
      <c r="D78" s="42">
        <v>23952188.2</v>
      </c>
      <c r="E78" s="37">
        <v>294</v>
      </c>
      <c r="F78" s="42">
        <v>1038594.5</v>
      </c>
      <c r="G78" s="37">
        <v>132</v>
      </c>
      <c r="H78" s="42">
        <v>131568752.68</v>
      </c>
      <c r="I78" s="37">
        <v>321</v>
      </c>
      <c r="J78" s="42">
        <v>24499355.26</v>
      </c>
      <c r="K78" s="37">
        <v>297</v>
      </c>
      <c r="L78" s="42">
        <v>1208730.83333333</v>
      </c>
      <c r="M78" s="37">
        <v>134</v>
      </c>
      <c r="N78" s="37"/>
      <c r="O78" s="37"/>
      <c r="P78" s="37"/>
      <c r="Q78" s="37"/>
    </row>
    <row r="79" spans="1:17" ht="15">
      <c r="A79" s="37" t="s">
        <v>129</v>
      </c>
      <c r="B79" s="42">
        <v>1315217.11</v>
      </c>
      <c r="C79" s="37">
        <v>13</v>
      </c>
      <c r="D79" s="42">
        <v>329926.67</v>
      </c>
      <c r="E79" s="37">
        <v>13</v>
      </c>
      <c r="F79" s="42">
        <v>0</v>
      </c>
      <c r="G79" s="37">
        <v>0</v>
      </c>
      <c r="H79" s="42">
        <v>1231898.67</v>
      </c>
      <c r="I79" s="37">
        <v>13</v>
      </c>
      <c r="J79" s="42">
        <v>311624.62</v>
      </c>
      <c r="K79" s="37">
        <v>13</v>
      </c>
      <c r="L79" s="42">
        <v>0</v>
      </c>
      <c r="M79" s="37">
        <v>0</v>
      </c>
      <c r="N79" s="37"/>
      <c r="O79" s="37"/>
      <c r="P79" s="37"/>
      <c r="Q79" s="37"/>
    </row>
    <row r="80" spans="1:17" ht="15">
      <c r="A80" s="37" t="s">
        <v>130</v>
      </c>
      <c r="B80" s="42">
        <v>9397922.96</v>
      </c>
      <c r="C80" s="37">
        <v>63</v>
      </c>
      <c r="D80" s="42">
        <v>3459353.29</v>
      </c>
      <c r="E80" s="37">
        <v>62</v>
      </c>
      <c r="F80" s="42">
        <v>77058.1666666667</v>
      </c>
      <c r="G80" s="37">
        <v>21</v>
      </c>
      <c r="H80" s="42">
        <v>8899567.45</v>
      </c>
      <c r="I80" s="37">
        <v>59</v>
      </c>
      <c r="J80" s="42">
        <v>3371471.48</v>
      </c>
      <c r="K80" s="37">
        <v>58</v>
      </c>
      <c r="L80" s="42">
        <v>60953</v>
      </c>
      <c r="M80" s="37">
        <v>19</v>
      </c>
      <c r="N80" s="37"/>
      <c r="O80" s="37"/>
      <c r="P80" s="37"/>
      <c r="Q80" s="37"/>
    </row>
    <row r="81" spans="1:17" ht="15">
      <c r="A81" s="37" t="s">
        <v>131</v>
      </c>
      <c r="B81" s="42">
        <v>51195391.43</v>
      </c>
      <c r="C81" s="37">
        <v>94</v>
      </c>
      <c r="D81" s="42">
        <v>4541602.1</v>
      </c>
      <c r="E81" s="37">
        <v>92</v>
      </c>
      <c r="F81" s="42">
        <v>424802.833333334</v>
      </c>
      <c r="G81" s="37">
        <v>29</v>
      </c>
      <c r="H81" s="42">
        <v>52647121.41</v>
      </c>
      <c r="I81" s="37">
        <v>93</v>
      </c>
      <c r="J81" s="42">
        <v>3965264.9</v>
      </c>
      <c r="K81" s="37">
        <v>89</v>
      </c>
      <c r="L81" s="42">
        <v>264654.666666667</v>
      </c>
      <c r="M81" s="37">
        <v>28</v>
      </c>
      <c r="N81" s="37"/>
      <c r="O81" s="37"/>
      <c r="P81" s="37"/>
      <c r="Q81" s="37"/>
    </row>
    <row r="82" spans="1:17" ht="15">
      <c r="A82" s="37" t="s">
        <v>132</v>
      </c>
      <c r="B82" s="42">
        <v>20272252.52</v>
      </c>
      <c r="C82" s="37">
        <v>39</v>
      </c>
      <c r="D82" s="42">
        <v>5469562.88</v>
      </c>
      <c r="E82" s="37">
        <v>37</v>
      </c>
      <c r="F82" s="42">
        <v>75137.5000000001</v>
      </c>
      <c r="G82" s="37">
        <v>16</v>
      </c>
      <c r="H82" s="42">
        <v>19234176.91</v>
      </c>
      <c r="I82" s="37">
        <v>40</v>
      </c>
      <c r="J82" s="42">
        <v>4928795.65</v>
      </c>
      <c r="K82" s="37">
        <v>37</v>
      </c>
      <c r="L82" s="42">
        <v>60303.8333333333</v>
      </c>
      <c r="M82" s="37">
        <v>17</v>
      </c>
      <c r="N82" s="37"/>
      <c r="O82" s="37"/>
      <c r="P82" s="37"/>
      <c r="Q82" s="37"/>
    </row>
    <row r="83" spans="1:17" ht="15">
      <c r="A83" s="37" t="s">
        <v>133</v>
      </c>
      <c r="B83" s="42">
        <v>17942743.3</v>
      </c>
      <c r="C83" s="37">
        <v>104</v>
      </c>
      <c r="D83" s="42">
        <v>5323021.23</v>
      </c>
      <c r="E83" s="37">
        <v>102</v>
      </c>
      <c r="F83" s="37">
        <v>100546.666666667</v>
      </c>
      <c r="G83" s="37">
        <v>38</v>
      </c>
      <c r="H83" s="42">
        <v>17352846.02</v>
      </c>
      <c r="I83" s="37">
        <v>105</v>
      </c>
      <c r="J83" s="42">
        <v>5148799.11</v>
      </c>
      <c r="K83" s="37">
        <v>103</v>
      </c>
      <c r="L83" s="37">
        <v>218609.166666667</v>
      </c>
      <c r="M83" s="37">
        <v>43</v>
      </c>
      <c r="N83" s="37"/>
      <c r="O83" s="37"/>
      <c r="P83" s="37"/>
      <c r="Q83" s="37"/>
    </row>
    <row r="84" spans="1:17" ht="15">
      <c r="A84" s="37" t="s">
        <v>134</v>
      </c>
      <c r="B84" s="42">
        <v>19274234.99</v>
      </c>
      <c r="C84" s="37">
        <v>100</v>
      </c>
      <c r="D84" s="42">
        <v>11995975.14</v>
      </c>
      <c r="E84" s="37">
        <v>99</v>
      </c>
      <c r="F84" s="37">
        <v>184046.666666667</v>
      </c>
      <c r="G84" s="37">
        <v>22</v>
      </c>
      <c r="H84" s="42">
        <v>14269662.65</v>
      </c>
      <c r="I84" s="37">
        <v>93</v>
      </c>
      <c r="J84" s="42">
        <v>8082734.48</v>
      </c>
      <c r="K84" s="37">
        <v>91</v>
      </c>
      <c r="L84" s="37">
        <v>189136.833333333</v>
      </c>
      <c r="M84" s="37">
        <v>20</v>
      </c>
      <c r="N84" s="37"/>
      <c r="O84" s="37"/>
      <c r="P84" s="37"/>
      <c r="Q84" s="37"/>
    </row>
    <row r="85" spans="1:17" ht="15">
      <c r="A85" s="37" t="s">
        <v>135</v>
      </c>
      <c r="B85" s="42">
        <v>12265719.22</v>
      </c>
      <c r="C85" s="37">
        <v>45</v>
      </c>
      <c r="D85" s="42">
        <v>1394158.29</v>
      </c>
      <c r="E85" s="37">
        <v>44</v>
      </c>
      <c r="F85" s="42">
        <v>40681.4999999999</v>
      </c>
      <c r="G85" s="37">
        <v>10</v>
      </c>
      <c r="H85" s="42">
        <v>8472914.11</v>
      </c>
      <c r="I85" s="37">
        <v>43</v>
      </c>
      <c r="J85" s="42">
        <v>1438748.22</v>
      </c>
      <c r="K85" s="37">
        <v>42</v>
      </c>
      <c r="L85" s="42">
        <v>18704.1666666667</v>
      </c>
      <c r="M85" s="37">
        <v>10</v>
      </c>
      <c r="N85" s="37"/>
      <c r="O85" s="37"/>
      <c r="P85" s="37"/>
      <c r="Q85" s="37"/>
    </row>
    <row r="86" spans="1:17" ht="15">
      <c r="A86" s="37" t="s">
        <v>136</v>
      </c>
      <c r="B86" s="42">
        <v>809517.39</v>
      </c>
      <c r="C86" s="37">
        <v>16</v>
      </c>
      <c r="D86" s="42">
        <v>279444.56</v>
      </c>
      <c r="E86" s="37">
        <v>16</v>
      </c>
      <c r="F86" s="37">
        <v>0</v>
      </c>
      <c r="G86" s="37">
        <v>0</v>
      </c>
      <c r="H86" s="42">
        <v>1049150.8</v>
      </c>
      <c r="I86" s="37">
        <v>18</v>
      </c>
      <c r="J86" s="42">
        <v>344283.83</v>
      </c>
      <c r="K86" s="37">
        <v>17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137</v>
      </c>
      <c r="B87" s="42">
        <v>1668785.87</v>
      </c>
      <c r="C87" s="37">
        <v>10</v>
      </c>
      <c r="D87" s="42">
        <v>252210.51</v>
      </c>
      <c r="E87" s="37">
        <v>10</v>
      </c>
      <c r="F87" s="37">
        <v>0</v>
      </c>
      <c r="G87" s="37">
        <v>0</v>
      </c>
      <c r="H87" s="42">
        <v>1395089.59</v>
      </c>
      <c r="I87" s="37">
        <v>10</v>
      </c>
      <c r="J87" s="42">
        <v>256510.28</v>
      </c>
      <c r="K87" s="37">
        <v>10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138</v>
      </c>
      <c r="B88" s="42">
        <v>15140841.64</v>
      </c>
      <c r="C88" s="37">
        <v>38</v>
      </c>
      <c r="D88" s="42">
        <v>1236188.58</v>
      </c>
      <c r="E88" s="37">
        <v>34</v>
      </c>
      <c r="F88" s="42">
        <v>169358.333333333</v>
      </c>
      <c r="G88" s="37">
        <v>14</v>
      </c>
      <c r="H88" s="42">
        <v>16152472.13</v>
      </c>
      <c r="I88" s="37">
        <v>36</v>
      </c>
      <c r="J88" s="42">
        <v>1186790.2</v>
      </c>
      <c r="K88" s="37">
        <v>34</v>
      </c>
      <c r="L88" s="42">
        <v>224152.333333333</v>
      </c>
      <c r="M88" s="37">
        <v>13</v>
      </c>
      <c r="N88" s="37"/>
      <c r="O88" s="37"/>
      <c r="P88" s="37"/>
      <c r="Q88" s="37"/>
    </row>
    <row r="89" spans="1:17" ht="15">
      <c r="A89" s="37" t="s">
        <v>139</v>
      </c>
      <c r="B89" s="42">
        <v>963585.41</v>
      </c>
      <c r="C89" s="37">
        <v>10</v>
      </c>
      <c r="D89" s="42">
        <v>0</v>
      </c>
      <c r="E89" s="37">
        <v>0</v>
      </c>
      <c r="F89" s="37">
        <v>0</v>
      </c>
      <c r="G89" s="37">
        <v>0</v>
      </c>
      <c r="H89" s="42">
        <v>0</v>
      </c>
      <c r="I89" s="37">
        <v>0</v>
      </c>
      <c r="J89" s="42">
        <v>0</v>
      </c>
      <c r="K89" s="37">
        <v>0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140</v>
      </c>
      <c r="B90" s="42">
        <v>7618202.95</v>
      </c>
      <c r="C90" s="37">
        <v>63</v>
      </c>
      <c r="D90" s="42">
        <v>2870791.24</v>
      </c>
      <c r="E90" s="37">
        <v>57</v>
      </c>
      <c r="F90" s="37">
        <v>0</v>
      </c>
      <c r="G90" s="37">
        <v>0</v>
      </c>
      <c r="H90" s="42">
        <v>6904999.37</v>
      </c>
      <c r="I90" s="37">
        <v>58</v>
      </c>
      <c r="J90" s="42">
        <v>2755789.93</v>
      </c>
      <c r="K90" s="37">
        <v>51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141</v>
      </c>
      <c r="B91" s="42">
        <v>5769820.07</v>
      </c>
      <c r="C91" s="37">
        <v>23</v>
      </c>
      <c r="D91" s="42">
        <v>5182159.26</v>
      </c>
      <c r="E91" s="37">
        <v>22</v>
      </c>
      <c r="F91" s="37">
        <v>0</v>
      </c>
      <c r="G91" s="37">
        <v>0</v>
      </c>
      <c r="H91" s="42">
        <v>3470425.06</v>
      </c>
      <c r="I91" s="37">
        <v>22</v>
      </c>
      <c r="J91" s="42">
        <v>3047264.24</v>
      </c>
      <c r="K91" s="37">
        <v>20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142</v>
      </c>
      <c r="B92" s="42">
        <v>7201102.94</v>
      </c>
      <c r="C92" s="37">
        <v>67</v>
      </c>
      <c r="D92" s="42">
        <v>2615827.66</v>
      </c>
      <c r="E92" s="37">
        <v>66</v>
      </c>
      <c r="F92" s="37">
        <v>287577.833333333</v>
      </c>
      <c r="G92" s="37">
        <v>16</v>
      </c>
      <c r="H92" s="42">
        <v>7104141.03</v>
      </c>
      <c r="I92" s="37">
        <v>67</v>
      </c>
      <c r="J92" s="42">
        <v>2313457.63</v>
      </c>
      <c r="K92" s="37">
        <v>64</v>
      </c>
      <c r="L92" s="37">
        <v>81240.8333333333</v>
      </c>
      <c r="M92" s="37">
        <v>13</v>
      </c>
      <c r="N92" s="37"/>
      <c r="O92" s="37"/>
      <c r="P92" s="37"/>
      <c r="Q92" s="37"/>
    </row>
    <row r="93" spans="1:17" ht="15">
      <c r="A93" s="37" t="s">
        <v>143</v>
      </c>
      <c r="B93" s="42">
        <v>1155475.64</v>
      </c>
      <c r="C93" s="37">
        <v>13</v>
      </c>
      <c r="D93" s="42">
        <v>216795.48</v>
      </c>
      <c r="E93" s="37">
        <v>12</v>
      </c>
      <c r="F93" s="37">
        <v>0</v>
      </c>
      <c r="G93" s="37">
        <v>0</v>
      </c>
      <c r="H93" s="42">
        <v>1406601.95</v>
      </c>
      <c r="I93" s="37">
        <v>11</v>
      </c>
      <c r="J93" s="42">
        <v>273018.9</v>
      </c>
      <c r="K93" s="37">
        <v>11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144</v>
      </c>
      <c r="B94" s="42">
        <v>2915308.67</v>
      </c>
      <c r="C94" s="37">
        <v>18</v>
      </c>
      <c r="D94" s="42">
        <v>689584.41</v>
      </c>
      <c r="E94" s="37">
        <v>17</v>
      </c>
      <c r="F94" s="42">
        <v>0</v>
      </c>
      <c r="G94" s="37">
        <v>0</v>
      </c>
      <c r="H94" s="42">
        <v>3107031</v>
      </c>
      <c r="I94" s="37">
        <v>19</v>
      </c>
      <c r="J94" s="42">
        <v>586903.81</v>
      </c>
      <c r="K94" s="37">
        <v>17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145</v>
      </c>
      <c r="B95" s="42">
        <v>2000680.49</v>
      </c>
      <c r="C95" s="37">
        <v>20</v>
      </c>
      <c r="D95" s="42">
        <v>402519.42</v>
      </c>
      <c r="E95" s="37">
        <v>18</v>
      </c>
      <c r="F95" s="37">
        <v>0</v>
      </c>
      <c r="G95" s="37">
        <v>0</v>
      </c>
      <c r="H95" s="42">
        <v>1631320.8</v>
      </c>
      <c r="I95" s="37">
        <v>17</v>
      </c>
      <c r="J95" s="42">
        <v>370439.37</v>
      </c>
      <c r="K95" s="37">
        <v>16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146</v>
      </c>
      <c r="B96" s="42">
        <v>311347.44</v>
      </c>
      <c r="C96" s="37">
        <v>12</v>
      </c>
      <c r="D96" s="42">
        <v>73387.96</v>
      </c>
      <c r="E96" s="37">
        <v>12</v>
      </c>
      <c r="F96" s="37">
        <v>0</v>
      </c>
      <c r="G96" s="37">
        <v>0</v>
      </c>
      <c r="H96" s="42">
        <v>0</v>
      </c>
      <c r="I96" s="37">
        <v>0</v>
      </c>
      <c r="J96" s="42">
        <v>0</v>
      </c>
      <c r="K96" s="37">
        <v>0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147</v>
      </c>
      <c r="B97" s="42">
        <v>1205393.03</v>
      </c>
      <c r="C97" s="37">
        <v>11</v>
      </c>
      <c r="D97" s="42">
        <v>348756.61</v>
      </c>
      <c r="E97" s="37">
        <v>11</v>
      </c>
      <c r="F97" s="37">
        <v>0</v>
      </c>
      <c r="G97" s="37">
        <v>0</v>
      </c>
      <c r="H97" s="42">
        <v>1018340.83</v>
      </c>
      <c r="I97" s="37">
        <v>12</v>
      </c>
      <c r="J97" s="42">
        <v>296884.26</v>
      </c>
      <c r="K97" s="37">
        <v>11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148</v>
      </c>
      <c r="B98" s="42">
        <v>64276154.23</v>
      </c>
      <c r="C98" s="37">
        <v>232</v>
      </c>
      <c r="D98" s="42">
        <v>27831776.71</v>
      </c>
      <c r="E98" s="37">
        <v>215</v>
      </c>
      <c r="F98" s="42">
        <v>1275585.33333333</v>
      </c>
      <c r="G98" s="37">
        <v>84</v>
      </c>
      <c r="H98" s="42">
        <v>58801964.14</v>
      </c>
      <c r="I98" s="37">
        <v>220</v>
      </c>
      <c r="J98" s="42">
        <v>25986719.93</v>
      </c>
      <c r="K98" s="37">
        <v>204</v>
      </c>
      <c r="L98" s="42">
        <v>886654</v>
      </c>
      <c r="M98" s="37">
        <v>77</v>
      </c>
      <c r="N98" s="37"/>
      <c r="O98" s="37"/>
      <c r="P98" s="37"/>
      <c r="Q98" s="37"/>
    </row>
    <row r="99" spans="1:17" ht="15">
      <c r="A99" s="37" t="s">
        <v>149</v>
      </c>
      <c r="B99" s="42">
        <v>3753159.25</v>
      </c>
      <c r="C99" s="37">
        <v>32</v>
      </c>
      <c r="D99" s="42">
        <v>1024929.68</v>
      </c>
      <c r="E99" s="37">
        <v>32</v>
      </c>
      <c r="F99" s="42">
        <v>0</v>
      </c>
      <c r="G99" s="37">
        <v>0</v>
      </c>
      <c r="H99" s="42">
        <v>4965290.06</v>
      </c>
      <c r="I99" s="37">
        <v>28</v>
      </c>
      <c r="J99" s="42">
        <v>2265780.51</v>
      </c>
      <c r="K99" s="37">
        <v>27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150</v>
      </c>
      <c r="B100" s="37">
        <v>2147286.1</v>
      </c>
      <c r="C100" s="37">
        <v>31</v>
      </c>
      <c r="D100" s="37">
        <v>656924.74</v>
      </c>
      <c r="E100" s="37">
        <v>28</v>
      </c>
      <c r="F100" s="37">
        <v>23780.8333333333</v>
      </c>
      <c r="G100" s="37">
        <v>11</v>
      </c>
      <c r="H100" s="37">
        <v>2100332.47</v>
      </c>
      <c r="I100" s="37">
        <v>28</v>
      </c>
      <c r="J100" s="37">
        <v>660590.75</v>
      </c>
      <c r="K100" s="37">
        <v>25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151</v>
      </c>
      <c r="B101" s="37">
        <v>1005453.21</v>
      </c>
      <c r="C101" s="37">
        <v>10</v>
      </c>
      <c r="D101" s="37">
        <v>506935.59</v>
      </c>
      <c r="E101" s="37">
        <v>10</v>
      </c>
      <c r="F101" s="37">
        <v>0</v>
      </c>
      <c r="G101" s="37">
        <v>0</v>
      </c>
      <c r="H101" s="37">
        <v>1236932.93</v>
      </c>
      <c r="I101" s="37">
        <v>10</v>
      </c>
      <c r="J101" s="37">
        <v>0</v>
      </c>
      <c r="K101" s="37">
        <v>0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152</v>
      </c>
      <c r="B102" s="37">
        <v>11940695.83</v>
      </c>
      <c r="C102" s="37">
        <v>45</v>
      </c>
      <c r="D102" s="37">
        <v>1630732.43</v>
      </c>
      <c r="E102" s="37">
        <v>40</v>
      </c>
      <c r="F102" s="37">
        <v>0</v>
      </c>
      <c r="G102" s="37">
        <v>0</v>
      </c>
      <c r="H102" s="37">
        <v>14872985.42</v>
      </c>
      <c r="I102" s="37">
        <v>48</v>
      </c>
      <c r="J102" s="37">
        <v>1474352.25</v>
      </c>
      <c r="K102" s="37">
        <v>40</v>
      </c>
      <c r="L102" s="37">
        <v>307407.166666667</v>
      </c>
      <c r="M102" s="37">
        <v>11</v>
      </c>
      <c r="N102" s="37"/>
      <c r="O102" s="37"/>
      <c r="P102" s="37"/>
      <c r="Q102" s="37"/>
    </row>
    <row r="103" spans="1:17" ht="15">
      <c r="A103" s="37" t="s">
        <v>153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247805.92</v>
      </c>
      <c r="I103" s="37">
        <v>11</v>
      </c>
      <c r="J103" s="37">
        <v>0</v>
      </c>
      <c r="K103" s="37">
        <v>0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154</v>
      </c>
      <c r="B104" s="37">
        <v>5800406.63</v>
      </c>
      <c r="C104" s="37">
        <v>55</v>
      </c>
      <c r="D104" s="37">
        <v>1457338.31</v>
      </c>
      <c r="E104" s="37">
        <v>52</v>
      </c>
      <c r="F104" s="37">
        <v>127501.833333333</v>
      </c>
      <c r="G104" s="37">
        <v>11</v>
      </c>
      <c r="H104" s="37">
        <v>5880808.1</v>
      </c>
      <c r="I104" s="37">
        <v>55</v>
      </c>
      <c r="J104" s="37">
        <v>1264389.33</v>
      </c>
      <c r="K104" s="37">
        <v>52</v>
      </c>
      <c r="L104" s="37">
        <v>95561</v>
      </c>
      <c r="M104" s="37">
        <v>12</v>
      </c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155</v>
      </c>
      <c r="B2" s="42">
        <v>67490887.98</v>
      </c>
      <c r="C2" s="38">
        <v>294</v>
      </c>
      <c r="D2" s="42">
        <v>11102214.19</v>
      </c>
      <c r="E2" s="38">
        <v>278</v>
      </c>
      <c r="F2" s="42">
        <v>442220.833333333</v>
      </c>
      <c r="G2" s="38">
        <v>70</v>
      </c>
      <c r="H2" s="42">
        <v>65003781.72</v>
      </c>
      <c r="I2" s="38">
        <v>277</v>
      </c>
      <c r="J2" s="42">
        <v>10592146.59</v>
      </c>
      <c r="K2" s="38">
        <v>269</v>
      </c>
      <c r="L2" s="42">
        <v>449397.833333333</v>
      </c>
      <c r="M2" s="39">
        <v>64</v>
      </c>
      <c r="N2" s="37"/>
    </row>
    <row r="3" spans="1:14" ht="15">
      <c r="A3" s="37" t="s">
        <v>156</v>
      </c>
      <c r="B3" s="42">
        <v>85564253.13</v>
      </c>
      <c r="C3" s="38">
        <v>395</v>
      </c>
      <c r="D3" s="42">
        <v>20051545.6</v>
      </c>
      <c r="E3" s="38">
        <v>365</v>
      </c>
      <c r="F3" s="42">
        <v>562476.166666666</v>
      </c>
      <c r="G3" s="38">
        <v>96</v>
      </c>
      <c r="H3" s="42">
        <v>82386092.15</v>
      </c>
      <c r="I3" s="38">
        <v>407</v>
      </c>
      <c r="J3" s="42">
        <v>18417609.71</v>
      </c>
      <c r="K3" s="38">
        <v>379</v>
      </c>
      <c r="L3" s="42">
        <v>543164</v>
      </c>
      <c r="M3" s="39">
        <v>102</v>
      </c>
      <c r="N3" s="37"/>
    </row>
    <row r="4" spans="1:14" ht="15">
      <c r="A4" s="37" t="s">
        <v>157</v>
      </c>
      <c r="B4" s="42">
        <v>36241931.81</v>
      </c>
      <c r="C4" s="38">
        <v>258</v>
      </c>
      <c r="D4" s="42">
        <v>10150244.45</v>
      </c>
      <c r="E4" s="38">
        <v>240</v>
      </c>
      <c r="F4" s="42">
        <v>167477</v>
      </c>
      <c r="G4" s="38">
        <v>65</v>
      </c>
      <c r="H4" s="42">
        <v>34838934.6</v>
      </c>
      <c r="I4" s="38">
        <v>251</v>
      </c>
      <c r="J4" s="42">
        <v>9707845.46</v>
      </c>
      <c r="K4" s="38">
        <v>236</v>
      </c>
      <c r="L4" s="42">
        <v>291528.166666667</v>
      </c>
      <c r="M4" s="39">
        <v>74</v>
      </c>
      <c r="N4" s="37"/>
    </row>
    <row r="5" spans="1:14" ht="15">
      <c r="A5" s="37" t="s">
        <v>158</v>
      </c>
      <c r="B5" s="42">
        <v>495454276.49</v>
      </c>
      <c r="C5" s="43">
        <v>1441</v>
      </c>
      <c r="D5" s="42">
        <v>117842312.83</v>
      </c>
      <c r="E5" s="43">
        <v>1347</v>
      </c>
      <c r="F5" s="42">
        <v>6895135.33333333</v>
      </c>
      <c r="G5" s="38">
        <v>441</v>
      </c>
      <c r="H5" s="42">
        <v>499664045.14</v>
      </c>
      <c r="I5" s="43">
        <v>1419</v>
      </c>
      <c r="J5" s="42">
        <v>113355720.52</v>
      </c>
      <c r="K5" s="43">
        <v>1321</v>
      </c>
      <c r="L5" s="42">
        <v>4550782.83333333</v>
      </c>
      <c r="M5" s="39">
        <v>444</v>
      </c>
      <c r="N5" s="37"/>
    </row>
    <row r="6" spans="1:14" ht="15">
      <c r="A6" s="37" t="s">
        <v>159</v>
      </c>
      <c r="B6" s="42">
        <v>926213.11</v>
      </c>
      <c r="C6" s="38">
        <v>27</v>
      </c>
      <c r="D6" s="42">
        <v>383336.84</v>
      </c>
      <c r="E6" s="38">
        <v>26</v>
      </c>
      <c r="F6" s="37">
        <v>0</v>
      </c>
      <c r="G6" s="38">
        <v>0</v>
      </c>
      <c r="H6" s="42">
        <v>832803.96</v>
      </c>
      <c r="I6" s="38">
        <v>27</v>
      </c>
      <c r="J6" s="42">
        <v>388910.55</v>
      </c>
      <c r="K6" s="38">
        <v>25</v>
      </c>
      <c r="L6" s="37">
        <v>0</v>
      </c>
      <c r="M6" s="39">
        <v>0</v>
      </c>
      <c r="N6" s="37"/>
    </row>
    <row r="7" spans="1:14" ht="15">
      <c r="A7" s="37" t="s">
        <v>160</v>
      </c>
      <c r="B7" s="42">
        <v>106538042.36</v>
      </c>
      <c r="C7" s="38">
        <v>309</v>
      </c>
      <c r="D7" s="42">
        <v>15339689.47</v>
      </c>
      <c r="E7" s="38">
        <v>295</v>
      </c>
      <c r="F7" s="42">
        <v>786447.833333333</v>
      </c>
      <c r="G7" s="38">
        <v>85</v>
      </c>
      <c r="H7" s="42">
        <v>98189610.59</v>
      </c>
      <c r="I7" s="38">
        <v>303</v>
      </c>
      <c r="J7" s="42">
        <v>13983515.2</v>
      </c>
      <c r="K7" s="38">
        <v>282</v>
      </c>
      <c r="L7" s="42">
        <v>515092</v>
      </c>
      <c r="M7" s="39">
        <v>82</v>
      </c>
      <c r="N7" s="37"/>
    </row>
    <row r="8" spans="1:14" ht="15">
      <c r="A8" s="37" t="s">
        <v>161</v>
      </c>
      <c r="B8" s="42">
        <v>2865886.75</v>
      </c>
      <c r="C8" s="38">
        <v>34</v>
      </c>
      <c r="D8" s="42">
        <v>767821.17</v>
      </c>
      <c r="E8" s="38">
        <v>34</v>
      </c>
      <c r="F8" s="37">
        <v>0</v>
      </c>
      <c r="G8" s="38">
        <v>0</v>
      </c>
      <c r="H8" s="42">
        <v>2618707.45</v>
      </c>
      <c r="I8" s="38">
        <v>34</v>
      </c>
      <c r="J8" s="42">
        <v>695266.01</v>
      </c>
      <c r="K8" s="38">
        <v>33</v>
      </c>
      <c r="L8" s="37">
        <v>0</v>
      </c>
      <c r="M8" s="39">
        <v>0</v>
      </c>
      <c r="N8" s="37"/>
    </row>
    <row r="9" spans="1:14" ht="15">
      <c r="A9" s="37" t="s">
        <v>162</v>
      </c>
      <c r="B9" s="42">
        <v>60768357.09</v>
      </c>
      <c r="C9" s="38">
        <v>281</v>
      </c>
      <c r="D9" s="42">
        <v>23963191.42</v>
      </c>
      <c r="E9" s="38">
        <v>272</v>
      </c>
      <c r="F9" s="42">
        <v>481220.166666667</v>
      </c>
      <c r="G9" s="38">
        <v>75</v>
      </c>
      <c r="H9" s="42">
        <v>50261294.5</v>
      </c>
      <c r="I9" s="38">
        <v>277</v>
      </c>
      <c r="J9" s="42">
        <v>18929445.6</v>
      </c>
      <c r="K9" s="38">
        <v>267</v>
      </c>
      <c r="L9" s="42">
        <v>472093.166666667</v>
      </c>
      <c r="M9" s="39">
        <v>72</v>
      </c>
      <c r="N9" s="37"/>
    </row>
    <row r="10" spans="1:14" ht="15">
      <c r="A10" s="37" t="s">
        <v>163</v>
      </c>
      <c r="B10" s="42">
        <v>20233999.1</v>
      </c>
      <c r="C10" s="38">
        <v>174</v>
      </c>
      <c r="D10" s="42">
        <v>4268757.63</v>
      </c>
      <c r="E10" s="38">
        <v>165</v>
      </c>
      <c r="F10" s="42">
        <v>260841.333333334</v>
      </c>
      <c r="G10" s="38">
        <v>52</v>
      </c>
      <c r="H10" s="42">
        <v>20648345.44</v>
      </c>
      <c r="I10" s="38">
        <v>173</v>
      </c>
      <c r="J10" s="42">
        <v>4037682.96</v>
      </c>
      <c r="K10" s="38">
        <v>158</v>
      </c>
      <c r="L10" s="42">
        <v>300935.5</v>
      </c>
      <c r="M10" s="39">
        <v>52</v>
      </c>
      <c r="N10" s="37"/>
    </row>
    <row r="11" spans="1:14" ht="15">
      <c r="A11" s="37" t="s">
        <v>164</v>
      </c>
      <c r="B11" s="42">
        <v>60914450.3</v>
      </c>
      <c r="C11" s="38">
        <v>253</v>
      </c>
      <c r="D11" s="42">
        <v>13079320.73</v>
      </c>
      <c r="E11" s="38">
        <v>236</v>
      </c>
      <c r="F11" s="42">
        <v>467313.166666667</v>
      </c>
      <c r="G11" s="38">
        <v>83</v>
      </c>
      <c r="H11" s="42">
        <v>56775016.92</v>
      </c>
      <c r="I11" s="38">
        <v>244</v>
      </c>
      <c r="J11" s="42">
        <v>13252851.58</v>
      </c>
      <c r="K11" s="38">
        <v>233</v>
      </c>
      <c r="L11" s="42">
        <v>282500.5</v>
      </c>
      <c r="M11" s="39">
        <v>74</v>
      </c>
      <c r="N11" s="37"/>
    </row>
    <row r="12" spans="1:14" ht="15">
      <c r="A12" s="37" t="s">
        <v>165</v>
      </c>
      <c r="B12" s="42">
        <v>661615737.7</v>
      </c>
      <c r="C12" s="38">
        <v>2625</v>
      </c>
      <c r="D12" s="42">
        <v>133021526.47</v>
      </c>
      <c r="E12" s="38">
        <v>2137</v>
      </c>
      <c r="F12" s="42">
        <v>3767938.66666667</v>
      </c>
      <c r="G12" s="38">
        <v>253</v>
      </c>
      <c r="H12" s="42">
        <v>532140969.86</v>
      </c>
      <c r="I12" s="38">
        <v>2327</v>
      </c>
      <c r="J12" s="42">
        <v>114386782.11</v>
      </c>
      <c r="K12" s="38">
        <v>1896</v>
      </c>
      <c r="L12" s="42">
        <v>4643498</v>
      </c>
      <c r="M12" s="39">
        <v>269</v>
      </c>
      <c r="N12" s="37"/>
    </row>
    <row r="13" spans="1:14" ht="15">
      <c r="A13" s="37" t="s">
        <v>166</v>
      </c>
      <c r="B13" s="42">
        <v>98817348.61</v>
      </c>
      <c r="C13" s="38">
        <v>592</v>
      </c>
      <c r="D13" s="42">
        <v>36370983.75</v>
      </c>
      <c r="E13" s="38">
        <v>565</v>
      </c>
      <c r="F13" s="42">
        <v>1905245.5</v>
      </c>
      <c r="G13" s="38">
        <v>136</v>
      </c>
      <c r="H13" s="42">
        <v>101951464.76</v>
      </c>
      <c r="I13" s="38">
        <v>598</v>
      </c>
      <c r="J13" s="42">
        <v>33674425.69</v>
      </c>
      <c r="K13" s="38">
        <v>568</v>
      </c>
      <c r="L13" s="42">
        <v>1426536.16666667</v>
      </c>
      <c r="M13" s="39">
        <v>143</v>
      </c>
      <c r="N13" s="37"/>
    </row>
    <row r="14" spans="1:14" ht="15">
      <c r="A14" s="37" t="s">
        <v>167</v>
      </c>
      <c r="B14" s="42">
        <v>187114469.32</v>
      </c>
      <c r="C14" s="38">
        <v>600</v>
      </c>
      <c r="D14" s="42">
        <v>33827799.61</v>
      </c>
      <c r="E14" s="38">
        <v>567</v>
      </c>
      <c r="F14" s="42">
        <v>1445851.16666667</v>
      </c>
      <c r="G14" s="38">
        <v>150</v>
      </c>
      <c r="H14" s="42">
        <v>190866926.88</v>
      </c>
      <c r="I14" s="38">
        <v>595</v>
      </c>
      <c r="J14" s="42">
        <v>29841724.48</v>
      </c>
      <c r="K14" s="38">
        <v>555</v>
      </c>
      <c r="L14" s="42">
        <v>961241</v>
      </c>
      <c r="M14" s="39">
        <v>139</v>
      </c>
      <c r="N14" s="37"/>
    </row>
    <row r="15" spans="1:14" ht="15">
      <c r="A15" s="37" t="s">
        <v>168</v>
      </c>
      <c r="B15" s="42">
        <v>76782156.75</v>
      </c>
      <c r="C15" s="38">
        <v>436</v>
      </c>
      <c r="D15" s="42">
        <v>22776359</v>
      </c>
      <c r="E15" s="38">
        <v>399</v>
      </c>
      <c r="F15" s="42">
        <v>4254442.5</v>
      </c>
      <c r="G15" s="38">
        <v>109</v>
      </c>
      <c r="H15" s="42">
        <v>75254657.9</v>
      </c>
      <c r="I15" s="38">
        <v>428</v>
      </c>
      <c r="J15" s="42">
        <v>19625881.18</v>
      </c>
      <c r="K15" s="38">
        <v>392</v>
      </c>
      <c r="L15" s="42">
        <v>868182.833333333</v>
      </c>
      <c r="M15" s="39">
        <v>107</v>
      </c>
      <c r="N15" s="37"/>
    </row>
    <row r="16" spans="1:14" ht="15">
      <c r="A16" s="37" t="s">
        <v>169</v>
      </c>
      <c r="B16" s="37">
        <v>74507222.92</v>
      </c>
      <c r="C16" s="38">
        <v>474</v>
      </c>
      <c r="D16" s="37">
        <v>21264091.39</v>
      </c>
      <c r="E16" s="38">
        <v>439</v>
      </c>
      <c r="F16" s="37">
        <v>582604.333333333</v>
      </c>
      <c r="G16" s="38">
        <v>135</v>
      </c>
      <c r="H16" s="37">
        <v>68667255.36</v>
      </c>
      <c r="I16" s="38">
        <v>460</v>
      </c>
      <c r="J16" s="37">
        <v>19126237.72</v>
      </c>
      <c r="K16" s="38">
        <v>434</v>
      </c>
      <c r="L16" s="37">
        <v>699148</v>
      </c>
      <c r="M16" s="39">
        <v>135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2018-06-18T14:16:01Z</dcterms:modified>
  <cp:category/>
  <cp:version/>
  <cp:contentType/>
  <cp:contentStatus/>
</cp:coreProperties>
</file>