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<sst xmlns="http://schemas.openxmlformats.org/spreadsheetml/2006/main" count="204" uniqueCount="167">
  <si>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</si>
  <si>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</si>
  <si>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</si>
  <si>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</si>
  <si>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</si>
  <si>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</si>
  <si>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</si>
  <si>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</si>
  <si>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</si>
  <si>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</si>
  <si>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</si>
  <si>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</si>
  <si>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</si>
  <si>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</si>
  <si>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</si>
  <si>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</si>
  <si>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</si>
  <si>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</si>
  <si>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</si>
  <si>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</si>
  <si>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</si>
  <si>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</si>
  <si>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</si>
  <si>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</si>
  <si>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</si>
  <si>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</si>
  <si>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</si>
  <si>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</si>
  <si>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</si>
  <si>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</si>
  <si>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</si>
  <si>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</si>
  <si>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</si>
  <si>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</si>
  <si>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</si>
  <si>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</si>
  <si>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</si>
  <si>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</si>
  <si>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</si>
  <si>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</si>
  <si>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</si>
  <si>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</si>
  <si>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</si>
  <si>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</si>
  <si>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</si>
  <si>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</si>
  <si>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</si>
  <si>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</si>
  <si>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</si>
  <si>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</si>
  <si>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</si>
  <si>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</si>
  <si>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</si>
  <si>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</si>
  <si>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</si>
  <si>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</si>
  <si>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</si>
  <si>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</si>
  <si>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</si>
  <si>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</si>
  <si>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</si>
  <si>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</si>
  <si>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</si>
  <si>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</si>
  <si>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</si>
  <si>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</si>
  <si>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</si>
  <si>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</si>
  <si>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</si>
  <si>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</si>
  <si>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</si>
  <si>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</si>
  <si>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</si>
  <si>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</si>
  <si>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</si>
  <si>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</si>
  <si>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</si>
  <si>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</si>
  <si>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</si>
  <si>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</si>
  <si>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</si>
  <si>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</si>
  <si>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</si>
  <si>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</si>
  <si>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</si>
  <si>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</si>
  <si>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</si>
  <si>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</si>
  <si>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</si>
  <si>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</si>
  <si>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</si>
  <si>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</si>
  <si>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</si>
  <si>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</si>
  <si>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</si>
  <si>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</si>
  <si>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</si>
  <si>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</si>
  <si>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</si>
  <si>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</si>
  <si>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</si>
  <si>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</si>
  <si>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</si>
  <si>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</si>
  <si>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</si>
  <si>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</si>
  <si>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</si>
  <si>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</si>
  <si>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</si>
  <si>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</si>
  <si>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</si>
  <si>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</si>
  <si>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</si>
  <si>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</si>
  <si>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</si>
  <si>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</si>
  <si>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</si>
  <si>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</si>
  <si>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</si>
  <si>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</si>
  <si>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</si>
  <si>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</si>
  <si>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ALBURGH</t>
  </si>
  <si>
    <t>ARLINGTON</t>
  </si>
  <si>
    <t>BARRE TOWN</t>
  </si>
  <si>
    <t>BERLIN</t>
  </si>
  <si>
    <t>BETHEL</t>
  </si>
  <si>
    <t>BRIDGEWATER</t>
  </si>
  <si>
    <t>BRIGHTON</t>
  </si>
  <si>
    <t>CHARLOTTE</t>
  </si>
  <si>
    <t>CHELSEA</t>
  </si>
  <si>
    <t>CLARENDON</t>
  </si>
  <si>
    <t>CRAFTSBURY</t>
  </si>
  <si>
    <t>DANVILLE</t>
  </si>
  <si>
    <t>EAST MONTPELIER</t>
  </si>
  <si>
    <t>FAIRFAX</t>
  </si>
  <si>
    <t>FAIRLEE</t>
  </si>
  <si>
    <t>FERRISBURGH</t>
  </si>
  <si>
    <t>GEORGIA</t>
  </si>
  <si>
    <t>HARTLAND</t>
  </si>
  <si>
    <t>HIGHGATE</t>
  </si>
  <si>
    <t>HYDE PARK</t>
  </si>
  <si>
    <t>JAMAICA</t>
  </si>
  <si>
    <t>JERICHO</t>
  </si>
  <si>
    <t>NEW HAVEN</t>
  </si>
  <si>
    <t>NEWBURY</t>
  </si>
  <si>
    <t>NORWICH</t>
  </si>
  <si>
    <t>PITTSFORD</t>
  </si>
  <si>
    <t>POWNAL</t>
  </si>
  <si>
    <t>PROCTOR</t>
  </si>
  <si>
    <t>PUTNEY</t>
  </si>
  <si>
    <t>RICHFORD</t>
  </si>
  <si>
    <t>ROCHESTER</t>
  </si>
  <si>
    <t>RUTLAND TOWN</t>
  </si>
  <si>
    <t>SHAFTSBURY</t>
  </si>
  <si>
    <t>SOUTH HERO</t>
  </si>
  <si>
    <t>THETFORD</t>
  </si>
  <si>
    <t>TROY</t>
  </si>
  <si>
    <t>WATERFORD</t>
  </si>
  <si>
    <t>WEATHERSFIELD</t>
  </si>
  <si>
    <t>WESTMINSTER</t>
  </si>
  <si>
    <t>WILLIAMSTOWN</t>
  </si>
  <si>
    <t>WOLCOTT</t>
  </si>
  <si>
    <t>Current Receipts</t>
  </si>
  <si>
    <t>Previous Receipts</t>
  </si>
  <si>
    <t>Current Taxable Receipts</t>
  </si>
  <si>
    <t>Previous Taxable Receipts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</si>
</sst>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23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18</v>
      </c>
      <c r="R5" s="1" t="s">
        <v>12</v>
      </c>
    </row>
    <row r="6" spans="5:18" ht="15">
      <c r="E6" s="60"/>
      <c r="F6" s="60"/>
      <c r="G6" s="60"/>
      <c r="H6" s="60"/>
      <c r="O6" s="1" t="s">
        <v>19</v>
      </c>
      <c r="R6" s="1" t="s">
        <v>17</v>
      </c>
    </row>
    <row r="7" spans="4:15" ht="33.75">
      <c r="D7" s="3" t="s">
        <v>2</v>
      </c>
      <c r="E7" s="5">
        <v>42795</v>
      </c>
      <c r="F7" s="3" t="s">
        <v>3</v>
      </c>
      <c r="G7" s="5">
        <v>42825</v>
      </c>
      <c r="O7" s="1" t="s">
        <v>20</v>
      </c>
    </row>
    <row r="8" ht="15">
      <c r="O8" s="1" t="s">
        <v>21</v>
      </c>
    </row>
    <row r="12" spans="3:8" s="32" customFormat="1" ht="18.75">
      <c r="C12" s="63" t="s">
        <v>40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41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42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2" t="s">
        <v>45</v>
      </c>
      <c r="D20" s="62"/>
      <c r="E20" s="62"/>
      <c r="F20" s="62"/>
      <c r="G20" s="62"/>
      <c r="H20" s="62"/>
    </row>
    <row r="21" spans="2:8" ht="16.5" customHeight="1">
      <c r="B21" s="2" t="s">
        <v>26</v>
      </c>
      <c r="C21" s="62" t="s">
        <v>46</v>
      </c>
      <c r="D21" s="62"/>
      <c r="E21" s="62"/>
      <c r="F21" s="62"/>
      <c r="G21" s="62"/>
      <c r="H21" s="62"/>
    </row>
    <row r="22" spans="2:8" ht="16.5" customHeight="1">
      <c r="B22" s="2" t="s">
        <v>27</v>
      </c>
      <c r="C22" s="62" t="s">
        <v>47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G24" sqref="G24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165</v>
      </c>
      <c r="D3" s="70"/>
      <c r="E3" s="71"/>
      <c r="F3" s="70" t="s">
        <v>166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03/01/2017 - 03/31/2017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03/01/2016 - 03/31/2016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1878685102.54</v>
      </c>
      <c r="D6" s="46">
        <f>SUM(D7:D51)</f>
        <v>419403841.44</v>
      </c>
      <c r="E6" s="47">
        <f>SUM(E7:E51)</f>
        <v>15975717.9999452</v>
      </c>
      <c r="F6" s="45">
        <f>SUM(F7:F51)</f>
        <v>1803688446.48</v>
      </c>
      <c r="G6" s="46">
        <f>SUM(G7:G51)</f>
        <v>416312837.74</v>
      </c>
      <c r="H6" s="47">
        <f>SUM(H7:H51)</f>
        <v>19929113.999946404</v>
      </c>
      <c r="I6" s="20">
        <f>_xlfn.IFERROR((C6-F6)/F6,"")</f>
        <v>0.04157960661463467</v>
      </c>
      <c r="J6" s="20">
        <f>_xlfn.IFERROR((D6-G6)/G6,"")</f>
        <v>0.007424713868493322</v>
      </c>
      <c r="K6" s="20">
        <f>_xlfn.IFERROR((E6-H6)/H6,"")</f>
        <v>-0.19837289304541272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65003781.72</v>
      </c>
      <c r="D7" s="53">
        <f>IF('County Data'!E2&gt;9,'County Data'!D2,"*")</f>
        <v>10592146.59</v>
      </c>
      <c r="E7" s="54">
        <f>IF('County Data'!G2&gt;9,'County Data'!F2,"*")</f>
        <v>449397.8333311</v>
      </c>
      <c r="F7" s="53">
        <f>IF('County Data'!I2&gt;9,'County Data'!H2,"*")</f>
        <v>64665120.54</v>
      </c>
      <c r="G7" s="53">
        <f>IF('County Data'!K2&gt;9,'County Data'!J2,"*")</f>
        <v>10657869.21</v>
      </c>
      <c r="H7" s="54">
        <f>IF('County Data'!M2&gt;9,'County Data'!L2,"*")</f>
        <v>710068.3333313</v>
      </c>
      <c r="I7" s="22">
        <f aca="true" t="shared" si="0" ref="I7:I50">_xlfn.IFERROR((C7-F7)/F7,"")</f>
        <v>0.00523715377272843</v>
      </c>
      <c r="J7" s="22">
        <f aca="true" t="shared" si="1" ref="J7:J50">_xlfn.IFERROR((D7-G7)/G7,"")</f>
        <v>-0.006166581584462982</v>
      </c>
      <c r="K7" s="22">
        <f aca="true" t="shared" si="2" ref="K7:K50">_xlfn.IFERROR((E7-H7)/H7,"")</f>
        <v>-0.36710621747805455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82261039.23</v>
      </c>
      <c r="D8" s="53">
        <f>IF('County Data'!E3&gt;9,'County Data'!D3,"*")</f>
        <v>18289556.09</v>
      </c>
      <c r="E8" s="54">
        <f>IF('County Data'!G3&gt;9,'County Data'!F3,"*")</f>
        <v>584599.6666636</v>
      </c>
      <c r="F8" s="53">
        <f>IF('County Data'!I3&gt;9,'County Data'!H3,"*")</f>
        <v>78231599.55</v>
      </c>
      <c r="G8" s="53">
        <f>IF('County Data'!K3&gt;9,'County Data'!J3,"*")</f>
        <v>19057748.25</v>
      </c>
      <c r="H8" s="54">
        <f>IF('County Data'!M3&gt;9,'County Data'!L3,"*")</f>
        <v>882580.8333301</v>
      </c>
      <c r="I8" s="22">
        <f t="shared" si="0"/>
        <v>0.0515065485453187</v>
      </c>
      <c r="J8" s="22">
        <f t="shared" si="1"/>
        <v>-0.040308652938575794</v>
      </c>
      <c r="K8" s="22">
        <f t="shared" si="2"/>
        <v>-0.3376247879099931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34847664.94</v>
      </c>
      <c r="D9" s="49">
        <f>IF('County Data'!E4&gt;9,'County Data'!D4,"*")</f>
        <v>9698817.51</v>
      </c>
      <c r="E9" s="50">
        <f>IF('County Data'!G4&gt;9,'County Data'!F4,"*")</f>
        <v>385599.6666637</v>
      </c>
      <c r="F9" s="51">
        <f>IF('County Data'!I4&gt;9,'County Data'!H4,"*")</f>
        <v>36763655.33</v>
      </c>
      <c r="G9" s="49">
        <f>IF('County Data'!K4&gt;9,'County Data'!J4,"*")</f>
        <v>9974119.09</v>
      </c>
      <c r="H9" s="50">
        <f>IF('County Data'!M4&gt;9,'County Data'!L4,"*")</f>
        <v>418787.3333312</v>
      </c>
      <c r="I9" s="9">
        <f t="shared" si="0"/>
        <v>-0.05211642783617623</v>
      </c>
      <c r="J9" s="9">
        <f t="shared" si="1"/>
        <v>-0.02760159343555623</v>
      </c>
      <c r="K9" s="9">
        <f t="shared" si="2"/>
        <v>-0.07924706414473467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500727714.91</v>
      </c>
      <c r="D10" s="53">
        <f>IF('County Data'!E5&gt;9,'County Data'!D5,"*")</f>
        <v>113670170.24</v>
      </c>
      <c r="E10" s="54">
        <f>IF('County Data'!G5&gt;9,'County Data'!F5,"*")</f>
        <v>4729735.3333194</v>
      </c>
      <c r="F10" s="53">
        <f>IF('County Data'!I5&gt;9,'County Data'!H5,"*")</f>
        <v>497354283.93</v>
      </c>
      <c r="G10" s="53">
        <f>IF('County Data'!K5&gt;9,'County Data'!J5,"*")</f>
        <v>120695937.68</v>
      </c>
      <c r="H10" s="54">
        <f>IF('County Data'!M5&gt;9,'County Data'!L5,"*")</f>
        <v>5996912.9999857</v>
      </c>
      <c r="I10" s="22">
        <f t="shared" si="0"/>
        <v>0.006782752434228176</v>
      </c>
      <c r="J10" s="22">
        <f t="shared" si="1"/>
        <v>-0.05821047149596172</v>
      </c>
      <c r="K10" s="22">
        <f t="shared" si="2"/>
        <v>-0.21130499419773488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832803.96</v>
      </c>
      <c r="D11" s="49">
        <f>IF('County Data'!E6&gt;9,'County Data'!D6,"*")</f>
        <v>388910.55</v>
      </c>
      <c r="E11" s="50" t="str">
        <f>IF('County Data'!G6&gt;9,'County Data'!F6,"*")</f>
        <v>*</v>
      </c>
      <c r="F11" s="51">
        <f>IF('County Data'!I6&gt;9,'County Data'!H6,"*")</f>
        <v>971746.66</v>
      </c>
      <c r="G11" s="49">
        <f>IF('County Data'!K6&gt;9,'County Data'!J6,"*")</f>
        <v>447856.11</v>
      </c>
      <c r="H11" s="50" t="str">
        <f>IF('County Data'!M6&gt;9,'County Data'!L6,"*")</f>
        <v>*</v>
      </c>
      <c r="I11" s="9">
        <f t="shared" si="0"/>
        <v>-0.14298243124396234</v>
      </c>
      <c r="J11" s="9">
        <f t="shared" si="1"/>
        <v>-0.1316171839209696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98305805.01</v>
      </c>
      <c r="D12" s="53">
        <f>IF('County Data'!E7&gt;9,'County Data'!D7,"*")</f>
        <v>14071262.3</v>
      </c>
      <c r="E12" s="54">
        <f>IF('County Data'!G7&gt;9,'County Data'!F7,"*")</f>
        <v>593620.9999977</v>
      </c>
      <c r="F12" s="53">
        <f>IF('County Data'!I7&gt;9,'County Data'!H7,"*")</f>
        <v>93474377.59</v>
      </c>
      <c r="G12" s="53">
        <f>IF('County Data'!K7&gt;9,'County Data'!J7,"*")</f>
        <v>14878482.6</v>
      </c>
      <c r="H12" s="54">
        <f>IF('County Data'!M7&gt;9,'County Data'!L7,"*")</f>
        <v>446070.4999973</v>
      </c>
      <c r="I12" s="22">
        <f t="shared" si="0"/>
        <v>0.05168718470843152</v>
      </c>
      <c r="J12" s="22">
        <f t="shared" si="1"/>
        <v>-0.0542542086919535</v>
      </c>
      <c r="K12" s="22">
        <f t="shared" si="2"/>
        <v>0.33077843076664587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2560254.76</v>
      </c>
      <c r="D13" s="49">
        <f>IF('County Data'!E8&gt;9,'County Data'!D8,"*")</f>
        <v>679313.2</v>
      </c>
      <c r="E13" s="50" t="str">
        <f>IF('County Data'!G8&gt;9,'County Data'!F8,"*")</f>
        <v>*</v>
      </c>
      <c r="F13" s="51">
        <f>IF('County Data'!I8&gt;9,'County Data'!H8,"*")</f>
        <v>2308820.58</v>
      </c>
      <c r="G13" s="49">
        <f>IF('County Data'!K8&gt;9,'County Data'!J8,"*")</f>
        <v>696890.31</v>
      </c>
      <c r="H13" s="50" t="str">
        <f>IF('County Data'!M8&gt;9,'County Data'!L8,"*")</f>
        <v>*</v>
      </c>
      <c r="I13" s="9">
        <f t="shared" si="0"/>
        <v>0.10890156739680469</v>
      </c>
      <c r="J13" s="9">
        <f t="shared" si="1"/>
        <v>-0.025222204625000598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50013683.38</v>
      </c>
      <c r="D14" s="53">
        <f>IF('County Data'!E9&gt;9,'County Data'!D9,"*")</f>
        <v>18831578.27</v>
      </c>
      <c r="E14" s="54">
        <f>IF('County Data'!G9&gt;9,'County Data'!F9,"*")</f>
        <v>510967.6666651</v>
      </c>
      <c r="F14" s="53">
        <f>IF('County Data'!I9&gt;9,'County Data'!H9,"*")</f>
        <v>47023461.58</v>
      </c>
      <c r="G14" s="53">
        <f>IF('County Data'!K9&gt;9,'County Data'!J9,"*")</f>
        <v>16778304.35</v>
      </c>
      <c r="H14" s="54">
        <f>IF('County Data'!M9&gt;9,'County Data'!L9,"*")</f>
        <v>511737.3333312</v>
      </c>
      <c r="I14" s="22">
        <f t="shared" si="0"/>
        <v>0.06358999740826832</v>
      </c>
      <c r="J14" s="22">
        <f t="shared" si="1"/>
        <v>0.1223767239625736</v>
      </c>
      <c r="K14" s="22">
        <f t="shared" si="2"/>
        <v>-0.0015040268043172895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20530196.99</v>
      </c>
      <c r="D15" s="59">
        <f>IF('County Data'!E10&gt;9,'County Data'!D10,"*")</f>
        <v>3968720.63</v>
      </c>
      <c r="E15" s="58">
        <f>IF('County Data'!G10&gt;9,'County Data'!F10,"*")</f>
        <v>339796.333332</v>
      </c>
      <c r="F15" s="59">
        <f>IF('County Data'!I10&gt;9,'County Data'!H10,"*")</f>
        <v>22496242.83</v>
      </c>
      <c r="G15" s="59">
        <f>IF('County Data'!K10&gt;9,'County Data'!J10,"*")</f>
        <v>4339417.42</v>
      </c>
      <c r="H15" s="58">
        <f>IF('County Data'!M10&gt;9,'County Data'!L10,"*")</f>
        <v>260944.4999985</v>
      </c>
      <c r="I15" s="23">
        <f t="shared" si="0"/>
        <v>-0.08739440869557862</v>
      </c>
      <c r="J15" s="23">
        <f t="shared" si="1"/>
        <v>-0.08542547400291352</v>
      </c>
      <c r="K15" s="23">
        <f t="shared" si="2"/>
        <v>0.3021785603220351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56831700.66</v>
      </c>
      <c r="D16" s="53">
        <f>IF('County Data'!E11&gt;9,'County Data'!D11,"*")</f>
        <v>13240182.91</v>
      </c>
      <c r="E16" s="54">
        <f>IF('County Data'!G11&gt;9,'County Data'!F11,"*")</f>
        <v>361001.9999974</v>
      </c>
      <c r="F16" s="53">
        <f>IF('County Data'!I11&gt;9,'County Data'!H11,"*")</f>
        <v>52383242.71</v>
      </c>
      <c r="G16" s="53">
        <f>IF('County Data'!K11&gt;9,'County Data'!J11,"*")</f>
        <v>11400607.35</v>
      </c>
      <c r="H16" s="54">
        <f>IF('County Data'!M11&gt;9,'County Data'!L11,"*")</f>
        <v>337277.833331</v>
      </c>
      <c r="I16" s="22">
        <f t="shared" si="0"/>
        <v>0.08492139317581386</v>
      </c>
      <c r="J16" s="22">
        <f t="shared" si="1"/>
        <v>0.16135768065023312</v>
      </c>
      <c r="K16" s="22">
        <f t="shared" si="2"/>
        <v>0.07034013007050302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532458023.75</v>
      </c>
      <c r="D17" s="49">
        <f>IF('County Data'!E12&gt;9,'County Data'!D12,"*")</f>
        <v>114864981.74</v>
      </c>
      <c r="E17" s="50">
        <f>IF('County Data'!G12&gt;9,'County Data'!F12,"*")</f>
        <v>3605859.4999919</v>
      </c>
      <c r="F17" s="51">
        <f>IF('County Data'!I12&gt;9,'County Data'!H12,"*")</f>
        <v>474040415.98</v>
      </c>
      <c r="G17" s="49">
        <f>IF('County Data'!K12&gt;9,'County Data'!J12,"*")</f>
        <v>107917109.3</v>
      </c>
      <c r="H17" s="50">
        <f>IF('County Data'!M12&gt;9,'County Data'!L12,"*")</f>
        <v>3563187.833326</v>
      </c>
      <c r="I17" s="9">
        <f t="shared" si="0"/>
        <v>0.12323339065769583</v>
      </c>
      <c r="J17" s="9">
        <f t="shared" si="1"/>
        <v>0.06438156549102449</v>
      </c>
      <c r="K17" s="9">
        <f t="shared" si="2"/>
        <v>0.011975699475283867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101712219.58</v>
      </c>
      <c r="D18" s="53">
        <f>IF('County Data'!E13&gt;9,'County Data'!D13,"*")</f>
        <v>33625379.76</v>
      </c>
      <c r="E18" s="54">
        <f>IF('County Data'!G13&gt;9,'County Data'!F13,"*")</f>
        <v>1484217.4999954</v>
      </c>
      <c r="F18" s="53">
        <f>IF('County Data'!I13&gt;9,'County Data'!H13,"*")</f>
        <v>105649682.09</v>
      </c>
      <c r="G18" s="53">
        <f>IF('County Data'!K13&gt;9,'County Data'!J13,"*")</f>
        <v>33887121.4</v>
      </c>
      <c r="H18" s="54">
        <f>IF('County Data'!M13&gt;9,'County Data'!L13,"*")</f>
        <v>2220204.6666627</v>
      </c>
      <c r="I18" s="22">
        <f t="shared" si="0"/>
        <v>-0.037269042671096646</v>
      </c>
      <c r="J18" s="22">
        <f t="shared" si="1"/>
        <v>-0.007723926647838568</v>
      </c>
      <c r="K18" s="22">
        <f t="shared" si="2"/>
        <v>-0.3314951894834087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190431729.28</v>
      </c>
      <c r="D19" s="49">
        <f>IF('County Data'!E14&gt;9,'County Data'!D14,"*")</f>
        <v>29475136.05</v>
      </c>
      <c r="E19" s="50">
        <f>IF('County Data'!G14&gt;9,'County Data'!F14,"*")</f>
        <v>1206777.4999956</v>
      </c>
      <c r="F19" s="51">
        <f>IF('County Data'!I14&gt;9,'County Data'!H14,"*")</f>
        <v>178915720.7</v>
      </c>
      <c r="G19" s="49">
        <f>IF('County Data'!K14&gt;9,'County Data'!J14,"*")</f>
        <v>29547334.56</v>
      </c>
      <c r="H19" s="50">
        <f>IF('County Data'!M14&gt;9,'County Data'!L14,"*")</f>
        <v>1749489.6666616</v>
      </c>
      <c r="I19" s="9">
        <f t="shared" si="0"/>
        <v>0.06436554895759931</v>
      </c>
      <c r="J19" s="9">
        <f t="shared" si="1"/>
        <v>-0.002443486394801153</v>
      </c>
      <c r="K19" s="9">
        <f t="shared" si="2"/>
        <v>-0.31021170173677604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75310663.66</v>
      </c>
      <c r="D20" s="53">
        <f>IF('County Data'!E15&gt;9,'County Data'!D15,"*")</f>
        <v>19636482.64</v>
      </c>
      <c r="E20" s="54">
        <f>IF('County Data'!G15&gt;9,'County Data'!F15,"*")</f>
        <v>948314.33333</v>
      </c>
      <c r="F20" s="53">
        <f>IF('County Data'!I15&gt;9,'County Data'!H15,"*")</f>
        <v>75149049.81</v>
      </c>
      <c r="G20" s="53">
        <f>IF('County Data'!K15&gt;9,'County Data'!J15,"*")</f>
        <v>17701926.68</v>
      </c>
      <c r="H20" s="54">
        <f>IF('County Data'!M15&gt;9,'County Data'!L15,"*")</f>
        <v>725920.8333306</v>
      </c>
      <c r="I20" s="22">
        <f t="shared" si="0"/>
        <v>0.0021505774245796022</v>
      </c>
      <c r="J20" s="22">
        <f t="shared" si="1"/>
        <v>0.10928505099875382</v>
      </c>
      <c r="K20" s="22">
        <f t="shared" si="2"/>
        <v>0.3063605420704563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66857820.71</v>
      </c>
      <c r="D21" s="49">
        <f>IF('County Data'!E16&gt;9,'County Data'!D16,"*")</f>
        <v>18371202.96</v>
      </c>
      <c r="E21" s="50">
        <f>IF('County Data'!G16&gt;9,'County Data'!F16,"*")</f>
        <v>775829.6666623</v>
      </c>
      <c r="F21" s="51">
        <f>IF('County Data'!I16&gt;9,'County Data'!H16,"*")</f>
        <v>74261026.6</v>
      </c>
      <c r="G21" s="49">
        <f>IF('County Data'!K16&gt;9,'County Data'!J16,"*")</f>
        <v>18332113.43</v>
      </c>
      <c r="H21" s="50">
        <f>IF('County Data'!M16&gt;9,'County Data'!L16,"*")</f>
        <v>2105931.3333292</v>
      </c>
      <c r="I21" s="9">
        <f t="shared" si="0"/>
        <v>-0.09969167178197876</v>
      </c>
      <c r="J21" s="9">
        <f t="shared" si="1"/>
        <v>0.002132298065319204</v>
      </c>
      <c r="K21" s="9">
        <f t="shared" si="2"/>
        <v>-0.6315978330424403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F9" sqref="F9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163</v>
      </c>
      <c r="D3" s="78"/>
      <c r="E3" s="79"/>
      <c r="F3" s="78" t="s">
        <v>164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03/01/2017 - 03/31/2017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03/01/2016 - 03/31/2016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954307.53</v>
      </c>
      <c r="D6" s="46">
        <f>IF('Town Data'!E2&gt;9,'Town Data'!D2,"*")</f>
        <v>260702.94</v>
      </c>
      <c r="E6" s="47" t="str">
        <f>IF('Town Data'!G2&gt;9,'Town Data'!F2,"*")</f>
        <v>*</v>
      </c>
      <c r="F6" s="46">
        <f>IF('Town Data'!I2&gt;9,'Town Data'!H2,"*")</f>
        <v>872860.33</v>
      </c>
      <c r="G6" s="46">
        <f>IF('Town Data'!K2&gt;9,'Town Data'!J2,"*")</f>
        <v>274062.07</v>
      </c>
      <c r="H6" s="47" t="str">
        <f>IF('Town Data'!M2&gt;9,'Town Data'!L2,"*")</f>
        <v>*</v>
      </c>
      <c r="I6" s="20">
        <f>_xlfn.IFERROR((C6-F6)/F6,"")</f>
        <v>0.09331069038273292</v>
      </c>
      <c r="J6" s="20">
        <f>_xlfn.IFERROR((D6-G6)/G6,"")</f>
        <v>-0.04874490658265846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10815235.48</v>
      </c>
      <c r="D7" s="49">
        <f>IF('Town Data'!E3&gt;9,'Town Data'!D3,"*")</f>
        <v>354113.72</v>
      </c>
      <c r="E7" s="50" t="str">
        <f>IF('Town Data'!G3&gt;9,'Town Data'!F3,"*")</f>
        <v>*</v>
      </c>
      <c r="F7" s="51">
        <f>IF('Town Data'!I3&gt;9,'Town Data'!H3,"*")</f>
        <v>11249710.23</v>
      </c>
      <c r="G7" s="49">
        <f>IF('Town Data'!K3&gt;9,'Town Data'!J3,"*")</f>
        <v>383040.12</v>
      </c>
      <c r="H7" s="50" t="str">
        <f>IF('Town Data'!M3&gt;9,'Town Data'!L3,"*")</f>
        <v>*</v>
      </c>
      <c r="I7" s="9">
        <f aca="true" t="shared" si="0" ref="I7:I70">_xlfn.IFERROR((C7-F7)/F7,"")</f>
        <v>-0.03862097255104143</v>
      </c>
      <c r="J7" s="9">
        <f aca="true" t="shared" si="1" ref="J7:J70">_xlfn.IFERROR((D7-G7)/G7,"")</f>
        <v>-0.07551793791209135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37846123.48</v>
      </c>
      <c r="D8" s="53">
        <f>IF('Town Data'!E4&gt;9,'Town Data'!D4,"*")</f>
        <v>8403239.74</v>
      </c>
      <c r="E8" s="54">
        <f>IF('Town Data'!G4&gt;9,'Town Data'!F4,"*")</f>
        <v>291134.8333321</v>
      </c>
      <c r="F8" s="53">
        <f>IF('Town Data'!I4&gt;9,'Town Data'!H4,"*")</f>
        <v>36905039.93</v>
      </c>
      <c r="G8" s="53">
        <f>IF('Town Data'!K4&gt;9,'Town Data'!J4,"*")</f>
        <v>8335433.31</v>
      </c>
      <c r="H8" s="54">
        <f>IF('Town Data'!M4&gt;9,'Town Data'!L4,"*")</f>
        <v>406111.4999986</v>
      </c>
      <c r="I8" s="22">
        <f t="shared" si="0"/>
        <v>0.025500136344114695</v>
      </c>
      <c r="J8" s="22">
        <f t="shared" si="1"/>
        <v>0.008134721672915722</v>
      </c>
      <c r="K8" s="22">
        <f t="shared" si="2"/>
        <v>-0.28311600796061265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12646992.24</v>
      </c>
      <c r="D9" s="49">
        <f>IF('Town Data'!E5&gt;9,'Town Data'!D5,"*")</f>
        <v>1143720.95</v>
      </c>
      <c r="E9" s="50">
        <f>IF('Town Data'!G5&gt;9,'Town Data'!F5,"*")</f>
        <v>140841.1666662</v>
      </c>
      <c r="F9" s="51">
        <f>IF('Town Data'!I5&gt;9,'Town Data'!H5,"*")</f>
        <v>9404739.35</v>
      </c>
      <c r="G9" s="49">
        <f>IF('Town Data'!K5&gt;9,'Town Data'!J5,"*")</f>
        <v>1133716.14</v>
      </c>
      <c r="H9" s="50" t="str">
        <f>IF('Town Data'!M5&gt;9,'Town Data'!L5,"*")</f>
        <v>*</v>
      </c>
      <c r="I9" s="9">
        <f t="shared" si="0"/>
        <v>0.3447467036925378</v>
      </c>
      <c r="J9" s="9">
        <f t="shared" si="1"/>
        <v>0.008824792773965497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15582073.17</v>
      </c>
      <c r="D10" s="53">
        <f>IF('Town Data'!E6&gt;9,'Town Data'!D6,"*")</f>
        <v>918140.88</v>
      </c>
      <c r="E10" s="54">
        <f>IF('Town Data'!G6&gt;9,'Town Data'!F6,"*")</f>
        <v>85405.4999996</v>
      </c>
      <c r="F10" s="53">
        <f>IF('Town Data'!I6&gt;9,'Town Data'!H6,"*")</f>
        <v>13397054.84</v>
      </c>
      <c r="G10" s="53">
        <f>IF('Town Data'!K6&gt;9,'Town Data'!J6,"*")</f>
        <v>932366.76</v>
      </c>
      <c r="H10" s="54">
        <f>IF('Town Data'!M6&gt;9,'Town Data'!L6,"*")</f>
        <v>26143.9999996</v>
      </c>
      <c r="I10" s="22">
        <f t="shared" si="0"/>
        <v>0.1630969161577307</v>
      </c>
      <c r="J10" s="22">
        <f t="shared" si="1"/>
        <v>-0.015257815497412203</v>
      </c>
      <c r="K10" s="22">
        <f t="shared" si="2"/>
        <v>2.266734241160752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34691273.4</v>
      </c>
      <c r="D11" s="49">
        <f>IF('Town Data'!E7&gt;9,'Town Data'!D7,"*")</f>
        <v>10215525.84</v>
      </c>
      <c r="E11" s="50">
        <f>IF('Town Data'!G7&gt;9,'Town Data'!F7,"*")</f>
        <v>224922.4999984</v>
      </c>
      <c r="F11" s="51">
        <f>IF('Town Data'!I7&gt;9,'Town Data'!H7,"*")</f>
        <v>34294570.82</v>
      </c>
      <c r="G11" s="49">
        <f>IF('Town Data'!K7&gt;9,'Town Data'!J7,"*")</f>
        <v>10288824.87</v>
      </c>
      <c r="H11" s="50">
        <f>IF('Town Data'!M7&gt;9,'Town Data'!L7,"*")</f>
        <v>594487.3333318</v>
      </c>
      <c r="I11" s="9">
        <f t="shared" si="0"/>
        <v>0.011567503850161849</v>
      </c>
      <c r="J11" s="9">
        <f t="shared" si="1"/>
        <v>-0.007124140115721431</v>
      </c>
      <c r="K11" s="9">
        <f t="shared" si="2"/>
        <v>-0.6216529984956559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19532502.96</v>
      </c>
      <c r="D12" s="53">
        <f>IF('Town Data'!E8&gt;9,'Town Data'!D8,"*")</f>
        <v>5226848.64</v>
      </c>
      <c r="E12" s="54">
        <f>IF('Town Data'!G8&gt;9,'Town Data'!F8,"*")</f>
        <v>157309.3333326</v>
      </c>
      <c r="F12" s="53">
        <f>IF('Town Data'!I8&gt;9,'Town Data'!H8,"*")</f>
        <v>19382109.38</v>
      </c>
      <c r="G12" s="53">
        <f>IF('Town Data'!K8&gt;9,'Town Data'!J8,"*")</f>
        <v>5231673.11</v>
      </c>
      <c r="H12" s="54">
        <f>IF('Town Data'!M8&gt;9,'Town Data'!L8,"*")</f>
        <v>621400.4999991</v>
      </c>
      <c r="I12" s="22">
        <f t="shared" si="0"/>
        <v>0.007759402088360413</v>
      </c>
      <c r="J12" s="22">
        <f t="shared" si="1"/>
        <v>-0.0009221657964024955</v>
      </c>
      <c r="K12" s="22">
        <f t="shared" si="2"/>
        <v>-0.74684710853495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1145318.15</v>
      </c>
      <c r="D13" s="49">
        <f>IF('Town Data'!E9&gt;9,'Town Data'!D9,"*")</f>
        <v>366891.01</v>
      </c>
      <c r="E13" s="50" t="str">
        <f>IF('Town Data'!G9&gt;9,'Town Data'!F9,"*")</f>
        <v>*</v>
      </c>
      <c r="F13" s="51">
        <f>IF('Town Data'!I9&gt;9,'Town Data'!H9,"*")</f>
        <v>3207746.41</v>
      </c>
      <c r="G13" s="49">
        <f>IF('Town Data'!K9&gt;9,'Town Data'!J9,"*")</f>
        <v>303964.81</v>
      </c>
      <c r="H13" s="50" t="str">
        <f>IF('Town Data'!M9&gt;9,'Town Data'!L9,"*")</f>
        <v>*</v>
      </c>
      <c r="I13" s="9">
        <f t="shared" si="0"/>
        <v>-0.6429524022131163</v>
      </c>
      <c r="J13" s="9">
        <f t="shared" si="1"/>
        <v>0.20701804264776574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6911994.78</v>
      </c>
      <c r="D14" s="53">
        <f>IF('Town Data'!E10&gt;9,'Town Data'!D10,"*")</f>
        <v>1194286.81</v>
      </c>
      <c r="E14" s="54">
        <f>IF('Town Data'!G10&gt;9,'Town Data'!F10,"*")</f>
        <v>66943.3333331</v>
      </c>
      <c r="F14" s="53">
        <f>IF('Town Data'!I10&gt;9,'Town Data'!H10,"*")</f>
        <v>6265284.31</v>
      </c>
      <c r="G14" s="53">
        <f>IF('Town Data'!K10&gt;9,'Town Data'!J10,"*")</f>
        <v>1242558.97</v>
      </c>
      <c r="H14" s="54">
        <f>IF('Town Data'!M10&gt;9,'Town Data'!L10,"*")</f>
        <v>69179.4999996</v>
      </c>
      <c r="I14" s="22">
        <f t="shared" si="0"/>
        <v>0.10322124870978133</v>
      </c>
      <c r="J14" s="22">
        <f t="shared" si="1"/>
        <v>-0.0388489891952572</v>
      </c>
      <c r="K14" s="22">
        <f t="shared" si="2"/>
        <v>-0.03232412299182451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5017075.46</v>
      </c>
      <c r="D15" s="49">
        <f>IF('Town Data'!E11&gt;9,'Town Data'!D11,"*")</f>
        <v>826099.7</v>
      </c>
      <c r="E15" s="50" t="str">
        <f>IF('Town Data'!G11&gt;9,'Town Data'!F11,"*")</f>
        <v>*</v>
      </c>
      <c r="F15" s="51">
        <f>IF('Town Data'!I11&gt;9,'Town Data'!H11,"*")</f>
        <v>9271941.75</v>
      </c>
      <c r="G15" s="49">
        <f>IF('Town Data'!K11&gt;9,'Town Data'!J11,"*")</f>
        <v>842168.1</v>
      </c>
      <c r="H15" s="50" t="str">
        <f>IF('Town Data'!M11&gt;9,'Town Data'!L11,"*")</f>
        <v>*</v>
      </c>
      <c r="I15" s="9">
        <f t="shared" si="0"/>
        <v>-0.458897003963598</v>
      </c>
      <c r="J15" s="9">
        <f t="shared" si="1"/>
        <v>-0.01907980128907759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43083734.21</v>
      </c>
      <c r="D16" s="56">
        <f>IF('Town Data'!E12&gt;9,'Town Data'!D12,"*")</f>
        <v>7212177.24</v>
      </c>
      <c r="E16" s="57">
        <f>IF('Town Data'!G12&gt;9,'Town Data'!F12,"*")</f>
        <v>520787.499998</v>
      </c>
      <c r="F16" s="56">
        <f>IF('Town Data'!I12&gt;9,'Town Data'!H12,"*")</f>
        <v>46431196.94</v>
      </c>
      <c r="G16" s="56">
        <f>IF('Town Data'!K12&gt;9,'Town Data'!J12,"*")</f>
        <v>7313548.7</v>
      </c>
      <c r="H16" s="57">
        <f>IF('Town Data'!M12&gt;9,'Town Data'!L12,"*")</f>
        <v>478407.6666652</v>
      </c>
      <c r="I16" s="26">
        <f t="shared" si="0"/>
        <v>-0.07209512032019558</v>
      </c>
      <c r="J16" s="26">
        <f t="shared" si="1"/>
        <v>-0.013860775959555717</v>
      </c>
      <c r="K16" s="26">
        <f t="shared" si="2"/>
        <v>0.0885851885029641</v>
      </c>
      <c r="L16" s="15"/>
    </row>
    <row r="17" spans="1:12" ht="15">
      <c r="A17" s="15"/>
      <c r="B17" s="27" t="str">
        <f>'Town Data'!A13</f>
        <v>BRIDGEWATER</v>
      </c>
      <c r="C17" s="52" t="str">
        <f>IF('Town Data'!C13&gt;9,'Town Data'!B13,"*")</f>
        <v>*</v>
      </c>
      <c r="D17" s="53" t="str">
        <f>IF('Town Data'!E13&gt;9,'Town Data'!D13,"*")</f>
        <v>*</v>
      </c>
      <c r="E17" s="54" t="str">
        <f>IF('Town Data'!G13&gt;9,'Town Data'!F13,"*")</f>
        <v>*</v>
      </c>
      <c r="F17" s="53">
        <f>IF('Town Data'!I13&gt;9,'Town Data'!H13,"*")</f>
        <v>771603.61</v>
      </c>
      <c r="G17" s="53" t="str">
        <f>IF('Town Data'!K13&gt;9,'Town Data'!J13,"*")</f>
        <v>*</v>
      </c>
      <c r="H17" s="54" t="str">
        <f>IF('Town Data'!M13&gt;9,'Town Data'!L13,"*")</f>
        <v>*</v>
      </c>
      <c r="I17" s="22">
        <f t="shared" si="0"/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393784.16</v>
      </c>
      <c r="D18" s="49" t="str">
        <f>IF('Town Data'!E14&gt;9,'Town Data'!D14,"*")</f>
        <v>*</v>
      </c>
      <c r="E18" s="50" t="str">
        <f>IF('Town Data'!G14&gt;9,'Town Data'!F14,"*")</f>
        <v>*</v>
      </c>
      <c r="F18" s="51">
        <f>IF('Town Data'!I14&gt;9,'Town Data'!H14,"*")</f>
        <v>503817.32</v>
      </c>
      <c r="G18" s="49">
        <f>IF('Town Data'!K14&gt;9,'Town Data'!J14,"*")</f>
        <v>207151.57</v>
      </c>
      <c r="H18" s="50" t="str">
        <f>IF('Town Data'!M14&gt;9,'Town Data'!L14,"*")</f>
        <v>*</v>
      </c>
      <c r="I18" s="9">
        <f t="shared" si="0"/>
        <v>-0.21839892284767032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4122477.1</v>
      </c>
      <c r="D19" s="53">
        <f>IF('Town Data'!E15&gt;9,'Town Data'!D15,"*")</f>
        <v>887156.87</v>
      </c>
      <c r="E19" s="54" t="str">
        <f>IF('Town Data'!G15&gt;9,'Town Data'!F15,"*")</f>
        <v>*</v>
      </c>
      <c r="F19" s="53">
        <f>IF('Town Data'!I15&gt;9,'Town Data'!H15,"*")</f>
        <v>3637717.56</v>
      </c>
      <c r="G19" s="53">
        <f>IF('Town Data'!K15&gt;9,'Town Data'!J15,"*")</f>
        <v>852740.6</v>
      </c>
      <c r="H19" s="54" t="str">
        <f>IF('Town Data'!M15&gt;9,'Town Data'!L15,"*")</f>
        <v>*</v>
      </c>
      <c r="I19" s="22">
        <f t="shared" si="0"/>
        <v>0.13325925721402077</v>
      </c>
      <c r="J19" s="22">
        <f t="shared" si="1"/>
        <v>0.040359600563172456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795098.56</v>
      </c>
      <c r="D20" s="49">
        <f>IF('Town Data'!E16&gt;9,'Town Data'!D16,"*")</f>
        <v>422283.74</v>
      </c>
      <c r="E20" s="50" t="str">
        <f>IF('Town Data'!G16&gt;9,'Town Data'!F16,"*")</f>
        <v>*</v>
      </c>
      <c r="F20" s="51">
        <f>IF('Town Data'!I16&gt;9,'Town Data'!H16,"*")</f>
        <v>453948.9</v>
      </c>
      <c r="G20" s="49">
        <f>IF('Town Data'!K16&gt;9,'Town Data'!J16,"*")</f>
        <v>212211.7</v>
      </c>
      <c r="H20" s="50" t="str">
        <f>IF('Town Data'!M16&gt;9,'Town Data'!L16,"*")</f>
        <v>*</v>
      </c>
      <c r="I20" s="9">
        <f t="shared" si="0"/>
        <v>0.751515556046066</v>
      </c>
      <c r="J20" s="9">
        <f t="shared" si="1"/>
        <v>0.9899173325504671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97297288.19</v>
      </c>
      <c r="D21" s="53">
        <f>IF('Town Data'!E17&gt;9,'Town Data'!D17,"*")</f>
        <v>15408263.01</v>
      </c>
      <c r="E21" s="54">
        <f>IF('Town Data'!G17&gt;9,'Town Data'!F17,"*")</f>
        <v>784406.4999971</v>
      </c>
      <c r="F21" s="53">
        <f>IF('Town Data'!I17&gt;9,'Town Data'!H17,"*")</f>
        <v>97011452.31</v>
      </c>
      <c r="G21" s="53">
        <f>IF('Town Data'!K17&gt;9,'Town Data'!J17,"*")</f>
        <v>16257530.89</v>
      </c>
      <c r="H21" s="54">
        <f>IF('Town Data'!M17&gt;9,'Town Data'!L17,"*")</f>
        <v>483592.3333302</v>
      </c>
      <c r="I21" s="22">
        <f t="shared" si="0"/>
        <v>0.0029464137809895575</v>
      </c>
      <c r="J21" s="22">
        <f t="shared" si="1"/>
        <v>-0.05223842942364545</v>
      </c>
      <c r="K21" s="22">
        <f t="shared" si="2"/>
        <v>0.622040809860197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3520313.59</v>
      </c>
      <c r="D22" s="49">
        <f>IF('Town Data'!E18&gt;9,'Town Data'!D18,"*")</f>
        <v>1980042.39</v>
      </c>
      <c r="E22" s="50" t="str">
        <f>IF('Town Data'!G18&gt;9,'Town Data'!F18,"*")</f>
        <v>*</v>
      </c>
      <c r="F22" s="51">
        <f>IF('Town Data'!I18&gt;9,'Town Data'!H18,"*")</f>
        <v>3309189.58</v>
      </c>
      <c r="G22" s="49">
        <f>IF('Town Data'!K18&gt;9,'Town Data'!J18,"*")</f>
        <v>1782438.75</v>
      </c>
      <c r="H22" s="50" t="str">
        <f>IF('Town Data'!M18&gt;9,'Town Data'!L18,"*")</f>
        <v>*</v>
      </c>
      <c r="I22" s="9">
        <f t="shared" si="0"/>
        <v>0.06379930943696485</v>
      </c>
      <c r="J22" s="9">
        <f t="shared" si="1"/>
        <v>0.1108613914503373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7588696.72</v>
      </c>
      <c r="D23" s="53">
        <f>IF('Town Data'!E19&gt;9,'Town Data'!D19,"*")</f>
        <v>677174.52</v>
      </c>
      <c r="E23" s="54" t="str">
        <f>IF('Town Data'!G19&gt;9,'Town Data'!F19,"*")</f>
        <v>*</v>
      </c>
      <c r="F23" s="53">
        <f>IF('Town Data'!I19&gt;9,'Town Data'!H19,"*")</f>
        <v>7116030.12</v>
      </c>
      <c r="G23" s="53">
        <f>IF('Town Data'!K19&gt;9,'Town Data'!J19,"*")</f>
        <v>765817.39</v>
      </c>
      <c r="H23" s="54" t="str">
        <f>IF('Town Data'!M19&gt;9,'Town Data'!L19,"*")</f>
        <v>*</v>
      </c>
      <c r="I23" s="22">
        <f t="shared" si="0"/>
        <v>0.06642279361234626</v>
      </c>
      <c r="J23" s="22">
        <f t="shared" si="1"/>
        <v>-0.11574935638377185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1084631.56</v>
      </c>
      <c r="D24" s="49">
        <f>IF('Town Data'!E20&gt;9,'Town Data'!D20,"*")</f>
        <v>314257.2</v>
      </c>
      <c r="E24" s="50" t="str">
        <f>IF('Town Data'!G20&gt;9,'Town Data'!F20,"*")</f>
        <v>*</v>
      </c>
      <c r="F24" s="51">
        <f>IF('Town Data'!I20&gt;9,'Town Data'!H20,"*")</f>
        <v>786081.65</v>
      </c>
      <c r="G24" s="49">
        <f>IF('Town Data'!K20&gt;9,'Town Data'!J20,"*")</f>
        <v>181345</v>
      </c>
      <c r="H24" s="50" t="str">
        <f>IF('Town Data'!M20&gt;9,'Town Data'!L20,"*")</f>
        <v>*</v>
      </c>
      <c r="I24" s="9">
        <f t="shared" si="0"/>
        <v>0.3797950378309938</v>
      </c>
      <c r="J24" s="9">
        <f t="shared" si="1"/>
        <v>0.7329245361052139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272569.36</v>
      </c>
      <c r="G25" s="53">
        <f>IF('Town Data'!K21&gt;9,'Town Data'!J21,"*")</f>
        <v>73717.83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2349522.04</v>
      </c>
      <c r="D26" s="49">
        <f>IF('Town Data'!E22&gt;9,'Town Data'!D22,"*")</f>
        <v>578557.55</v>
      </c>
      <c r="E26" s="50">
        <f>IF('Town Data'!G22&gt;9,'Town Data'!F22,"*")</f>
        <v>40979.8333332</v>
      </c>
      <c r="F26" s="51">
        <f>IF('Town Data'!I22&gt;9,'Town Data'!H22,"*")</f>
        <v>1922424.5</v>
      </c>
      <c r="G26" s="49">
        <f>IF('Town Data'!K22&gt;9,'Town Data'!J22,"*")</f>
        <v>526805.63</v>
      </c>
      <c r="H26" s="50">
        <f>IF('Town Data'!M22&gt;9,'Town Data'!L22,"*")</f>
        <v>92910.4999997</v>
      </c>
      <c r="I26" s="9">
        <f t="shared" si="0"/>
        <v>0.22216609286866665</v>
      </c>
      <c r="J26" s="9">
        <f t="shared" si="1"/>
        <v>0.09823721891506748</v>
      </c>
      <c r="K26" s="9">
        <f t="shared" si="2"/>
        <v>-0.5589321623139224</v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3054500.44</v>
      </c>
      <c r="D27" s="53">
        <f>IF('Town Data'!E23&gt;9,'Town Data'!D23,"*")</f>
        <v>1025435.07</v>
      </c>
      <c r="E27" s="54" t="str">
        <f>IF('Town Data'!G23&gt;9,'Town Data'!F23,"*")</f>
        <v>*</v>
      </c>
      <c r="F27" s="53">
        <f>IF('Town Data'!I23&gt;9,'Town Data'!H23,"*")</f>
        <v>3253472.47</v>
      </c>
      <c r="G27" s="53">
        <f>IF('Town Data'!K23&gt;9,'Town Data'!J23,"*")</f>
        <v>1149963.87</v>
      </c>
      <c r="H27" s="54" t="str">
        <f>IF('Town Data'!M23&gt;9,'Town Data'!L23,"*")</f>
        <v>*</v>
      </c>
      <c r="I27" s="22">
        <f t="shared" si="0"/>
        <v>-0.06115681993153618</v>
      </c>
      <c r="J27" s="22">
        <f t="shared" si="1"/>
        <v>-0.10828931521126846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113242579.16</v>
      </c>
      <c r="D28" s="49">
        <f>IF('Town Data'!E24&gt;9,'Town Data'!D24,"*")</f>
        <v>25642706.29</v>
      </c>
      <c r="E28" s="50">
        <f>IF('Town Data'!G24&gt;9,'Town Data'!F24,"*")</f>
        <v>849682.3333324</v>
      </c>
      <c r="F28" s="51">
        <f>IF('Town Data'!I24&gt;9,'Town Data'!H24,"*")</f>
        <v>105014320.03</v>
      </c>
      <c r="G28" s="49">
        <f>IF('Town Data'!K24&gt;9,'Town Data'!J24,"*")</f>
        <v>27052120.23</v>
      </c>
      <c r="H28" s="50">
        <f>IF('Town Data'!M24&gt;9,'Town Data'!L24,"*")</f>
        <v>1448819.1666652</v>
      </c>
      <c r="I28" s="9">
        <f t="shared" si="0"/>
        <v>0.07835368669386598</v>
      </c>
      <c r="J28" s="9">
        <f t="shared" si="1"/>
        <v>-0.05209994366493326</v>
      </c>
      <c r="K28" s="9">
        <f t="shared" si="2"/>
        <v>-0.41353458534915377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284409.61</v>
      </c>
      <c r="D29" s="53">
        <f>IF('Town Data'!E25&gt;9,'Town Data'!D25,"*")</f>
        <v>126907.81</v>
      </c>
      <c r="E29" s="54" t="str">
        <f>IF('Town Data'!G25&gt;9,'Town Data'!F25,"*")</f>
        <v>*</v>
      </c>
      <c r="F29" s="53">
        <f>IF('Town Data'!I25&gt;9,'Town Data'!H25,"*")</f>
        <v>314988.75</v>
      </c>
      <c r="G29" s="53">
        <f>IF('Town Data'!K25&gt;9,'Town Data'!J25,"*")</f>
        <v>171594.12</v>
      </c>
      <c r="H29" s="54" t="str">
        <f>IF('Town Data'!M25&gt;9,'Town Data'!L25,"*")</f>
        <v>*</v>
      </c>
      <c r="I29" s="22">
        <f t="shared" si="0"/>
        <v>-0.09708010206713737</v>
      </c>
      <c r="J29" s="22">
        <f t="shared" si="1"/>
        <v>-0.2604186553711747</v>
      </c>
      <c r="K29" s="22">
        <f t="shared" si="2"/>
      </c>
      <c r="L29" s="15"/>
    </row>
    <row r="30" spans="1:12" ht="15">
      <c r="A30" s="15"/>
      <c r="B30" s="15" t="str">
        <f>'Town Data'!A26</f>
        <v>DANVILLE</v>
      </c>
      <c r="C30" s="48">
        <f>IF('Town Data'!C26&gt;9,'Town Data'!B26,"*")</f>
        <v>483512.1</v>
      </c>
      <c r="D30" s="49">
        <f>IF('Town Data'!E26&gt;9,'Town Data'!D26,"*")</f>
        <v>344026.79</v>
      </c>
      <c r="E30" s="50" t="str">
        <f>IF('Town Data'!G26&gt;9,'Town Data'!F26,"*")</f>
        <v>*</v>
      </c>
      <c r="F30" s="51" t="str">
        <f>IF('Town Data'!I26&gt;9,'Town Data'!H26,"*")</f>
        <v>*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DERBY</v>
      </c>
      <c r="C31" s="52">
        <f>IF('Town Data'!C27&gt;9,'Town Data'!B27,"*")</f>
        <v>18879874.1</v>
      </c>
      <c r="D31" s="53">
        <f>IF('Town Data'!E27&gt;9,'Town Data'!D27,"*")</f>
        <v>5668359.45</v>
      </c>
      <c r="E31" s="54">
        <f>IF('Town Data'!G27&gt;9,'Town Data'!F27,"*")</f>
        <v>126603.6666658</v>
      </c>
      <c r="F31" s="53">
        <f>IF('Town Data'!I27&gt;9,'Town Data'!H27,"*")</f>
        <v>16539349.61</v>
      </c>
      <c r="G31" s="53">
        <f>IF('Town Data'!K27&gt;9,'Town Data'!J27,"*")</f>
        <v>4118588</v>
      </c>
      <c r="H31" s="54">
        <f>IF('Town Data'!M27&gt;9,'Town Data'!L27,"*")</f>
        <v>83962.1666658</v>
      </c>
      <c r="I31" s="22">
        <f t="shared" si="0"/>
        <v>0.141512486596503</v>
      </c>
      <c r="J31" s="22">
        <f t="shared" si="1"/>
        <v>0.3762870794553862</v>
      </c>
      <c r="K31" s="22">
        <f t="shared" si="2"/>
        <v>0.5078656458417599</v>
      </c>
      <c r="L31" s="15"/>
    </row>
    <row r="32" spans="1:12" ht="15">
      <c r="A32" s="15"/>
      <c r="B32" s="15" t="str">
        <f>'Town Data'!A28</f>
        <v>DORSET</v>
      </c>
      <c r="C32" s="48">
        <f>IF('Town Data'!C28&gt;9,'Town Data'!B28,"*")</f>
        <v>1298041.11</v>
      </c>
      <c r="D32" s="49">
        <f>IF('Town Data'!E28&gt;9,'Town Data'!D28,"*")</f>
        <v>496250.7</v>
      </c>
      <c r="E32" s="50" t="str">
        <f>IF('Town Data'!G28&gt;9,'Town Data'!F28,"*")</f>
        <v>*</v>
      </c>
      <c r="F32" s="51">
        <f>IF('Town Data'!I28&gt;9,'Town Data'!H28,"*")</f>
        <v>1515754.24</v>
      </c>
      <c r="G32" s="49">
        <f>IF('Town Data'!K28&gt;9,'Town Data'!J28,"*")</f>
        <v>826272.14</v>
      </c>
      <c r="H32" s="50" t="str">
        <f>IF('Town Data'!M28&gt;9,'Town Data'!L28,"*")</f>
        <v>*</v>
      </c>
      <c r="I32" s="9">
        <f t="shared" si="0"/>
        <v>-0.14363352861213166</v>
      </c>
      <c r="J32" s="9">
        <f t="shared" si="1"/>
        <v>-0.3994101023423106</v>
      </c>
      <c r="K32" s="9">
        <f t="shared" si="2"/>
      </c>
      <c r="L32" s="15"/>
    </row>
    <row r="33" spans="1:12" ht="15">
      <c r="A33" s="15"/>
      <c r="B33" s="27" t="str">
        <f>'Town Data'!A29</f>
        <v>DOVER</v>
      </c>
      <c r="C33" s="52">
        <f>IF('Town Data'!C29&gt;9,'Town Data'!B29,"*")</f>
        <v>3888664.22</v>
      </c>
      <c r="D33" s="53">
        <f>IF('Town Data'!E29&gt;9,'Town Data'!D29,"*")</f>
        <v>3409442.67</v>
      </c>
      <c r="E33" s="54" t="str">
        <f>IF('Town Data'!G29&gt;9,'Town Data'!F29,"*")</f>
        <v>*</v>
      </c>
      <c r="F33" s="53">
        <f>IF('Town Data'!I29&gt;9,'Town Data'!H29,"*")</f>
        <v>2710705.03</v>
      </c>
      <c r="G33" s="53">
        <f>IF('Town Data'!K29&gt;9,'Town Data'!J29,"*")</f>
        <v>2179864.43</v>
      </c>
      <c r="H33" s="54" t="str">
        <f>IF('Town Data'!M29&gt;9,'Town Data'!L29,"*")</f>
        <v>*</v>
      </c>
      <c r="I33" s="22">
        <f t="shared" si="0"/>
        <v>0.43455823373006414</v>
      </c>
      <c r="J33" s="22">
        <f t="shared" si="1"/>
        <v>0.5640617935125442</v>
      </c>
      <c r="K33" s="22">
        <f t="shared" si="2"/>
      </c>
      <c r="L33" s="15"/>
    </row>
    <row r="34" spans="1:12" ht="15">
      <c r="A34" s="15"/>
      <c r="B34" s="15" t="str">
        <f>'Town Data'!A30</f>
        <v>EAST MONTPELIER</v>
      </c>
      <c r="C34" s="48">
        <f>IF('Town Data'!C30&gt;9,'Town Data'!B30,"*")</f>
        <v>3025172.37</v>
      </c>
      <c r="D34" s="49">
        <f>IF('Town Data'!E30&gt;9,'Town Data'!D30,"*")</f>
        <v>641096.47</v>
      </c>
      <c r="E34" s="50" t="str">
        <f>IF('Town Data'!G30&gt;9,'Town Data'!F30,"*")</f>
        <v>*</v>
      </c>
      <c r="F34" s="51">
        <f>IF('Town Data'!I30&gt;9,'Town Data'!H30,"*")</f>
        <v>3322664.72</v>
      </c>
      <c r="G34" s="49">
        <f>IF('Town Data'!K30&gt;9,'Town Data'!J30,"*")</f>
        <v>819771.57</v>
      </c>
      <c r="H34" s="50" t="str">
        <f>IF('Town Data'!M30&gt;9,'Town Data'!L30,"*")</f>
        <v>*</v>
      </c>
      <c r="I34" s="9">
        <f t="shared" si="0"/>
        <v>-0.08953426694222705</v>
      </c>
      <c r="J34" s="9">
        <f t="shared" si="1"/>
        <v>-0.21795718043747234</v>
      </c>
      <c r="K34" s="9">
        <f t="shared" si="2"/>
      </c>
      <c r="L34" s="15"/>
    </row>
    <row r="35" spans="1:12" ht="15">
      <c r="A35" s="15"/>
      <c r="B35" s="27" t="str">
        <f>'Town Data'!A31</f>
        <v>ENOSBURG</v>
      </c>
      <c r="C35" s="52">
        <f>IF('Town Data'!C31&gt;9,'Town Data'!B31,"*")</f>
        <v>6252956.71</v>
      </c>
      <c r="D35" s="53">
        <f>IF('Town Data'!E31&gt;9,'Town Data'!D31,"*")</f>
        <v>1443429.08</v>
      </c>
      <c r="E35" s="54">
        <f>IF('Town Data'!G31&gt;9,'Town Data'!F31,"*")</f>
        <v>57976.4999998</v>
      </c>
      <c r="F35" s="53">
        <f>IF('Town Data'!I31&gt;9,'Town Data'!H31,"*")</f>
        <v>6569936.18</v>
      </c>
      <c r="G35" s="53">
        <f>IF('Town Data'!K31&gt;9,'Town Data'!J31,"*")</f>
        <v>1509883.88</v>
      </c>
      <c r="H35" s="54" t="str">
        <f>IF('Town Data'!M31&gt;9,'Town Data'!L31,"*")</f>
        <v>*</v>
      </c>
      <c r="I35" s="22">
        <f t="shared" si="0"/>
        <v>-0.0482469633365601</v>
      </c>
      <c r="J35" s="22">
        <f t="shared" si="1"/>
        <v>-0.044013185967651906</v>
      </c>
      <c r="K35" s="22">
        <f t="shared" si="2"/>
      </c>
      <c r="L35" s="15"/>
    </row>
    <row r="36" spans="1:12" ht="15">
      <c r="A36" s="15"/>
      <c r="B36" s="15" t="str">
        <f>'Town Data'!A32</f>
        <v>ESSEX</v>
      </c>
      <c r="C36" s="48">
        <f>IF('Town Data'!C32&gt;9,'Town Data'!B32,"*")</f>
        <v>31623631.41</v>
      </c>
      <c r="D36" s="49">
        <f>IF('Town Data'!E32&gt;9,'Town Data'!D32,"*")</f>
        <v>10425355.33</v>
      </c>
      <c r="E36" s="50">
        <f>IF('Town Data'!G32&gt;9,'Town Data'!F32,"*")</f>
        <v>488745.3333317</v>
      </c>
      <c r="F36" s="51">
        <f>IF('Town Data'!I32&gt;9,'Town Data'!H32,"*")</f>
        <v>32491765.06</v>
      </c>
      <c r="G36" s="49">
        <f>IF('Town Data'!K32&gt;9,'Town Data'!J32,"*")</f>
        <v>10752428</v>
      </c>
      <c r="H36" s="50">
        <f>IF('Town Data'!M32&gt;9,'Town Data'!L32,"*")</f>
        <v>540797.1666652</v>
      </c>
      <c r="I36" s="9">
        <f t="shared" si="0"/>
        <v>-0.026718574641817212</v>
      </c>
      <c r="J36" s="9">
        <f t="shared" si="1"/>
        <v>-0.030418494315888462</v>
      </c>
      <c r="K36" s="9">
        <f t="shared" si="2"/>
        <v>-0.09625019608456008</v>
      </c>
      <c r="L36" s="15"/>
    </row>
    <row r="37" spans="1:12" ht="15">
      <c r="A37" s="15"/>
      <c r="B37" s="27" t="str">
        <f>'Town Data'!A33</f>
        <v>FAIR HAVEN</v>
      </c>
      <c r="C37" s="52">
        <f>IF('Town Data'!C33&gt;9,'Town Data'!B33,"*")</f>
        <v>5278648.42</v>
      </c>
      <c r="D37" s="53">
        <f>IF('Town Data'!E33&gt;9,'Town Data'!D33,"*")</f>
        <v>1039731.26</v>
      </c>
      <c r="E37" s="54" t="str">
        <f>IF('Town Data'!G33&gt;9,'Town Data'!F33,"*")</f>
        <v>*</v>
      </c>
      <c r="F37" s="53">
        <f>IF('Town Data'!I33&gt;9,'Town Data'!H33,"*")</f>
        <v>5514816.17</v>
      </c>
      <c r="G37" s="53">
        <f>IF('Town Data'!K33&gt;9,'Town Data'!J33,"*")</f>
        <v>1092316.32</v>
      </c>
      <c r="H37" s="54" t="str">
        <f>IF('Town Data'!M33&gt;9,'Town Data'!L33,"*")</f>
        <v>*</v>
      </c>
      <c r="I37" s="22">
        <f t="shared" si="0"/>
        <v>-0.04282422889900245</v>
      </c>
      <c r="J37" s="22">
        <f t="shared" si="1"/>
        <v>-0.048140871867592396</v>
      </c>
      <c r="K37" s="22">
        <f>_xlfn.IFERROR((E37-H37)/H37,"")</f>
      </c>
      <c r="L37" s="15"/>
    </row>
    <row r="38" spans="1:12" ht="15">
      <c r="A38" s="15"/>
      <c r="B38" s="15" t="str">
        <f>'Town Data'!A34</f>
        <v>FAIRFAX</v>
      </c>
      <c r="C38" s="48">
        <f>IF('Town Data'!C34&gt;9,'Town Data'!B34,"*")</f>
        <v>1842559</v>
      </c>
      <c r="D38" s="49">
        <f>IF('Town Data'!E34&gt;9,'Town Data'!D34,"*")</f>
        <v>581677.1</v>
      </c>
      <c r="E38" s="50" t="str">
        <f>IF('Town Data'!G34&gt;9,'Town Data'!F34,"*")</f>
        <v>*</v>
      </c>
      <c r="F38" s="51">
        <f>IF('Town Data'!I34&gt;9,'Town Data'!H34,"*")</f>
        <v>2087299.64</v>
      </c>
      <c r="G38" s="49">
        <f>IF('Town Data'!K34&gt;9,'Town Data'!J34,"*")</f>
        <v>760524.97</v>
      </c>
      <c r="H38" s="50" t="str">
        <f>IF('Town Data'!M34&gt;9,'Town Data'!L34,"*")</f>
        <v>*</v>
      </c>
      <c r="I38" s="9">
        <f t="shared" si="0"/>
        <v>-0.11725227912174599</v>
      </c>
      <c r="J38" s="9">
        <f t="shared" si="1"/>
        <v>-0.235163705407332</v>
      </c>
      <c r="K38" s="9">
        <f t="shared" si="2"/>
      </c>
      <c r="L38" s="15"/>
    </row>
    <row r="39" spans="1:12" ht="15">
      <c r="A39" s="15"/>
      <c r="B39" s="27" t="str">
        <f>'Town Data'!A35</f>
        <v>FAIRLEE</v>
      </c>
      <c r="C39" s="52">
        <f>IF('Town Data'!C35&gt;9,'Town Data'!B35,"*")</f>
        <v>863594.73</v>
      </c>
      <c r="D39" s="53">
        <f>IF('Town Data'!E35&gt;9,'Town Data'!D35,"*")</f>
        <v>177476.17</v>
      </c>
      <c r="E39" s="54" t="str">
        <f>IF('Town Data'!G35&gt;9,'Town Data'!F35,"*")</f>
        <v>*</v>
      </c>
      <c r="F39" s="53">
        <f>IF('Town Data'!I35&gt;9,'Town Data'!H35,"*")</f>
        <v>2757770.87</v>
      </c>
      <c r="G39" s="53">
        <f>IF('Town Data'!K35&gt;9,'Town Data'!J35,"*")</f>
        <v>212566.3</v>
      </c>
      <c r="H39" s="54" t="str">
        <f>IF('Town Data'!M35&gt;9,'Town Data'!L35,"*")</f>
        <v>*</v>
      </c>
      <c r="I39" s="22">
        <f t="shared" si="0"/>
        <v>-0.6868504416394826</v>
      </c>
      <c r="J39" s="22">
        <f t="shared" si="1"/>
        <v>-0.16507851903147383</v>
      </c>
      <c r="K39" s="22">
        <f t="shared" si="2"/>
      </c>
      <c r="L39" s="15"/>
    </row>
    <row r="40" spans="1:12" ht="15">
      <c r="A40" s="15"/>
      <c r="B40" s="15" t="str">
        <f>'Town Data'!A36</f>
        <v>FERRISBURGH</v>
      </c>
      <c r="C40" s="48">
        <f>IF('Town Data'!C36&gt;9,'Town Data'!B36,"*")</f>
        <v>1355602.34</v>
      </c>
      <c r="D40" s="49">
        <f>IF('Town Data'!E36&gt;9,'Town Data'!D36,"*")</f>
        <v>529812.84</v>
      </c>
      <c r="E40" s="50" t="str">
        <f>IF('Town Data'!G36&gt;9,'Town Data'!F36,"*")</f>
        <v>*</v>
      </c>
      <c r="F40" s="51">
        <f>IF('Town Data'!I36&gt;9,'Town Data'!H36,"*")</f>
        <v>1262718.52</v>
      </c>
      <c r="G40" s="49">
        <f>IF('Town Data'!K36&gt;9,'Town Data'!J36,"*")</f>
        <v>471836.9</v>
      </c>
      <c r="H40" s="50" t="str">
        <f>IF('Town Data'!M36&gt;9,'Town Data'!L36,"*")</f>
        <v>*</v>
      </c>
      <c r="I40" s="9">
        <f t="shared" si="0"/>
        <v>0.07355861067120491</v>
      </c>
      <c r="J40" s="9">
        <f t="shared" si="1"/>
        <v>0.12287284016998234</v>
      </c>
      <c r="K40" s="9">
        <f t="shared" si="2"/>
      </c>
      <c r="L40" s="15"/>
    </row>
    <row r="41" spans="1:12" ht="15">
      <c r="A41" s="15"/>
      <c r="B41" s="27" t="str">
        <f>'Town Data'!A37</f>
        <v>GEORGIA</v>
      </c>
      <c r="C41" s="52">
        <f>IF('Town Data'!C37&gt;9,'Town Data'!B37,"*")</f>
        <v>1716494.44</v>
      </c>
      <c r="D41" s="53">
        <f>IF('Town Data'!E37&gt;9,'Town Data'!D37,"*")</f>
        <v>525613.13</v>
      </c>
      <c r="E41" s="54" t="str">
        <f>IF('Town Data'!G37&gt;9,'Town Data'!F37,"*")</f>
        <v>*</v>
      </c>
      <c r="F41" s="53">
        <f>IF('Town Data'!I37&gt;9,'Town Data'!H37,"*")</f>
        <v>1628868.21</v>
      </c>
      <c r="G41" s="53">
        <f>IF('Town Data'!K37&gt;9,'Town Data'!J37,"*")</f>
        <v>547297.1</v>
      </c>
      <c r="H41" s="54" t="str">
        <f>IF('Town Data'!M37&gt;9,'Town Data'!L37,"*")</f>
        <v>*</v>
      </c>
      <c r="I41" s="22">
        <f t="shared" si="0"/>
        <v>0.053795776393720636</v>
      </c>
      <c r="J41" s="22">
        <f t="shared" si="1"/>
        <v>-0.03962010761613751</v>
      </c>
      <c r="K41" s="22">
        <f t="shared" si="2"/>
      </c>
      <c r="L41" s="15"/>
    </row>
    <row r="42" spans="1:12" ht="15">
      <c r="A42" s="15"/>
      <c r="B42" s="15" t="str">
        <f>'Town Data'!A38</f>
        <v>HARDWICK</v>
      </c>
      <c r="C42" s="48">
        <f>IF('Town Data'!C38&gt;9,'Town Data'!B38,"*")</f>
        <v>6708931.26</v>
      </c>
      <c r="D42" s="49">
        <f>IF('Town Data'!E38&gt;9,'Town Data'!D38,"*")</f>
        <v>1277369.92</v>
      </c>
      <c r="E42" s="50" t="str">
        <f>IF('Town Data'!G38&gt;9,'Town Data'!F38,"*")</f>
        <v>*</v>
      </c>
      <c r="F42" s="51">
        <f>IF('Town Data'!I38&gt;9,'Town Data'!H38,"*")</f>
        <v>6545540.19</v>
      </c>
      <c r="G42" s="49">
        <f>IF('Town Data'!K38&gt;9,'Town Data'!J38,"*")</f>
        <v>1249489.51</v>
      </c>
      <c r="H42" s="50" t="str">
        <f>IF('Town Data'!M38&gt;9,'Town Data'!L38,"*")</f>
        <v>*</v>
      </c>
      <c r="I42" s="9">
        <f t="shared" si="0"/>
        <v>0.0249621979633738</v>
      </c>
      <c r="J42" s="9">
        <f t="shared" si="1"/>
        <v>0.022313440630645963</v>
      </c>
      <c r="K42" s="9">
        <f t="shared" si="2"/>
      </c>
      <c r="L42" s="15"/>
    </row>
    <row r="43" spans="1:12" ht="15">
      <c r="A43" s="15"/>
      <c r="B43" s="27" t="str">
        <f>'Town Data'!A39</f>
        <v>HARTFORD</v>
      </c>
      <c r="C43" s="52">
        <f>IF('Town Data'!C39&gt;9,'Town Data'!B39,"*")</f>
        <v>25407382.1</v>
      </c>
      <c r="D43" s="53">
        <f>IF('Town Data'!E39&gt;9,'Town Data'!D39,"*")</f>
        <v>4070737.81</v>
      </c>
      <c r="E43" s="54">
        <f>IF('Town Data'!G39&gt;9,'Town Data'!F39,"*")</f>
        <v>137007.4999988</v>
      </c>
      <c r="F43" s="53">
        <f>IF('Town Data'!I39&gt;9,'Town Data'!H39,"*")</f>
        <v>29923053.93</v>
      </c>
      <c r="G43" s="53">
        <f>IF('Town Data'!K39&gt;9,'Town Data'!J39,"*")</f>
        <v>5268914.3</v>
      </c>
      <c r="H43" s="54">
        <f>IF('Town Data'!M39&gt;9,'Town Data'!L39,"*")</f>
        <v>249892.9999987</v>
      </c>
      <c r="I43" s="22">
        <f t="shared" si="0"/>
        <v>-0.15090945732222588</v>
      </c>
      <c r="J43" s="22">
        <f t="shared" si="1"/>
        <v>-0.22740481658621772</v>
      </c>
      <c r="K43" s="22">
        <f t="shared" si="2"/>
        <v>-0.4517353427286369</v>
      </c>
      <c r="L43" s="15"/>
    </row>
    <row r="44" spans="1:12" ht="15">
      <c r="A44" s="15"/>
      <c r="B44" s="15" t="str">
        <f>'Town Data'!A40</f>
        <v>HARTLAND</v>
      </c>
      <c r="C44" s="48">
        <f>IF('Town Data'!C40&gt;9,'Town Data'!B40,"*")</f>
        <v>848272.23</v>
      </c>
      <c r="D44" s="49">
        <f>IF('Town Data'!E40&gt;9,'Town Data'!D40,"*")</f>
        <v>222464.15</v>
      </c>
      <c r="E44" s="50" t="str">
        <f>IF('Town Data'!G40&gt;9,'Town Data'!F40,"*")</f>
        <v>*</v>
      </c>
      <c r="F44" s="51">
        <f>IF('Town Data'!I40&gt;9,'Town Data'!H40,"*")</f>
        <v>734209.99</v>
      </c>
      <c r="G44" s="49">
        <f>IF('Town Data'!K40&gt;9,'Town Data'!J40,"*")</f>
        <v>258965.75</v>
      </c>
      <c r="H44" s="50" t="str">
        <f>IF('Town Data'!M40&gt;9,'Town Data'!L40,"*")</f>
        <v>*</v>
      </c>
      <c r="I44" s="9">
        <f t="shared" si="0"/>
        <v>0.15535370201105544</v>
      </c>
      <c r="J44" s="9">
        <f t="shared" si="1"/>
        <v>-0.14095145786653257</v>
      </c>
      <c r="K44" s="9">
        <f t="shared" si="2"/>
      </c>
      <c r="L44" s="15"/>
    </row>
    <row r="45" spans="1:12" ht="15">
      <c r="A45" s="15"/>
      <c r="B45" s="27" t="str">
        <f>'Town Data'!A41</f>
        <v>HIGHGATE</v>
      </c>
      <c r="C45" s="52">
        <f>IF('Town Data'!C41&gt;9,'Town Data'!B41,"*")</f>
        <v>1163302.25</v>
      </c>
      <c r="D45" s="53">
        <f>IF('Town Data'!E41&gt;9,'Town Data'!D41,"*")</f>
        <v>327894.16</v>
      </c>
      <c r="E45" s="54" t="str">
        <f>IF('Town Data'!G41&gt;9,'Town Data'!F41,"*")</f>
        <v>*</v>
      </c>
      <c r="F45" s="53">
        <f>IF('Town Data'!I41&gt;9,'Town Data'!H41,"*")</f>
        <v>1152016.6</v>
      </c>
      <c r="G45" s="53">
        <f>IF('Town Data'!K41&gt;9,'Town Data'!J41,"*")</f>
        <v>324154.01</v>
      </c>
      <c r="H45" s="54" t="str">
        <f>IF('Town Data'!M41&gt;9,'Town Data'!L41,"*")</f>
        <v>*</v>
      </c>
      <c r="I45" s="22">
        <f t="shared" si="0"/>
        <v>0.009796430016720164</v>
      </c>
      <c r="J45" s="22">
        <f t="shared" si="1"/>
        <v>0.011538188282785597</v>
      </c>
      <c r="K45" s="22">
        <f t="shared" si="2"/>
      </c>
      <c r="L45" s="15"/>
    </row>
    <row r="46" spans="1:12" ht="15">
      <c r="A46" s="15"/>
      <c r="B46" s="15" t="str">
        <f>'Town Data'!A42</f>
        <v>HINESBURG</v>
      </c>
      <c r="C46" s="48">
        <f>IF('Town Data'!C42&gt;9,'Town Data'!B42,"*")</f>
        <v>8555976.12</v>
      </c>
      <c r="D46" s="49">
        <f>IF('Town Data'!E42&gt;9,'Town Data'!D42,"*")</f>
        <v>1101709.82</v>
      </c>
      <c r="E46" s="50" t="str">
        <f>IF('Town Data'!G42&gt;9,'Town Data'!F42,"*")</f>
        <v>*</v>
      </c>
      <c r="F46" s="51">
        <f>IF('Town Data'!I42&gt;9,'Town Data'!H42,"*")</f>
        <v>7231188.6</v>
      </c>
      <c r="G46" s="49">
        <f>IF('Town Data'!K42&gt;9,'Town Data'!J42,"*")</f>
        <v>964713.65</v>
      </c>
      <c r="H46" s="50" t="str">
        <f>IF('Town Data'!M42&gt;9,'Town Data'!L42,"*")</f>
        <v>*</v>
      </c>
      <c r="I46" s="9">
        <f t="shared" si="0"/>
        <v>0.18320466983809544</v>
      </c>
      <c r="J46" s="9">
        <f t="shared" si="1"/>
        <v>0.14200708158322425</v>
      </c>
      <c r="K46" s="9">
        <f t="shared" si="2"/>
      </c>
      <c r="L46" s="15"/>
    </row>
    <row r="47" spans="1:12" ht="15">
      <c r="A47" s="15"/>
      <c r="B47" s="27" t="str">
        <f>'Town Data'!A43</f>
        <v>HYDE PARK</v>
      </c>
      <c r="C47" s="52">
        <f>IF('Town Data'!C43&gt;9,'Town Data'!B43,"*")</f>
        <v>2431506.14</v>
      </c>
      <c r="D47" s="53">
        <f>IF('Town Data'!E43&gt;9,'Town Data'!D43,"*")</f>
        <v>261653.37</v>
      </c>
      <c r="E47" s="54" t="str">
        <f>IF('Town Data'!G43&gt;9,'Town Data'!F43,"*")</f>
        <v>*</v>
      </c>
      <c r="F47" s="53">
        <f>IF('Town Data'!I43&gt;9,'Town Data'!H43,"*")</f>
        <v>2188365.68</v>
      </c>
      <c r="G47" s="53">
        <f>IF('Town Data'!K43&gt;9,'Town Data'!J43,"*")</f>
        <v>216977.34</v>
      </c>
      <c r="H47" s="54" t="str">
        <f>IF('Town Data'!M43&gt;9,'Town Data'!L43,"*")</f>
        <v>*</v>
      </c>
      <c r="I47" s="22">
        <f t="shared" si="0"/>
        <v>0.11110595556406275</v>
      </c>
      <c r="J47" s="22">
        <f t="shared" si="1"/>
        <v>0.20590182366508872</v>
      </c>
      <c r="K47" s="22">
        <f t="shared" si="2"/>
      </c>
      <c r="L47" s="15"/>
    </row>
    <row r="48" spans="1:12" ht="15">
      <c r="A48" s="15"/>
      <c r="B48" s="15" t="str">
        <f>'Town Data'!A44</f>
        <v>JAMAICA</v>
      </c>
      <c r="C48" s="48">
        <f>IF('Town Data'!C44&gt;9,'Town Data'!B44,"*")</f>
        <v>573096.65</v>
      </c>
      <c r="D48" s="49">
        <f>IF('Town Data'!E44&gt;9,'Town Data'!D44,"*")</f>
        <v>309431.52</v>
      </c>
      <c r="E48" s="50" t="str">
        <f>IF('Town Data'!G44&gt;9,'Town Data'!F44,"*")</f>
        <v>*</v>
      </c>
      <c r="F48" s="51">
        <f>IF('Town Data'!I44&gt;9,'Town Data'!H44,"*")</f>
        <v>486174.52</v>
      </c>
      <c r="G48" s="49">
        <f>IF('Town Data'!K44&gt;9,'Town Data'!J44,"*")</f>
        <v>277006.6</v>
      </c>
      <c r="H48" s="50" t="str">
        <f>IF('Town Data'!M44&gt;9,'Town Data'!L44,"*")</f>
        <v>*</v>
      </c>
      <c r="I48" s="9">
        <f t="shared" si="0"/>
        <v>0.1787879175568477</v>
      </c>
      <c r="J48" s="9">
        <f t="shared" si="1"/>
        <v>0.11705468389561853</v>
      </c>
      <c r="K48" s="9">
        <f t="shared" si="2"/>
      </c>
      <c r="L48" s="15"/>
    </row>
    <row r="49" spans="1:12" ht="15">
      <c r="A49" s="15"/>
      <c r="B49" s="27" t="str">
        <f>'Town Data'!A45</f>
        <v>JERICHO</v>
      </c>
      <c r="C49" s="52">
        <f>IF('Town Data'!C45&gt;9,'Town Data'!B45,"*")</f>
        <v>1779008.86</v>
      </c>
      <c r="D49" s="53">
        <f>IF('Town Data'!E45&gt;9,'Town Data'!D45,"*")</f>
        <v>520699.04</v>
      </c>
      <c r="E49" s="54" t="str">
        <f>IF('Town Data'!G45&gt;9,'Town Data'!F45,"*")</f>
        <v>*</v>
      </c>
      <c r="F49" s="53">
        <f>IF('Town Data'!I45&gt;9,'Town Data'!H45,"*")</f>
        <v>966642.25</v>
      </c>
      <c r="G49" s="53">
        <f>IF('Town Data'!K45&gt;9,'Town Data'!J45,"*")</f>
        <v>396809.41</v>
      </c>
      <c r="H49" s="54" t="str">
        <f>IF('Town Data'!M45&gt;9,'Town Data'!L45,"*")</f>
        <v>*</v>
      </c>
      <c r="I49" s="22">
        <f t="shared" si="0"/>
        <v>0.8404004790810665</v>
      </c>
      <c r="J49" s="22">
        <f t="shared" si="1"/>
        <v>0.3122144457209319</v>
      </c>
      <c r="K49" s="22">
        <f t="shared" si="2"/>
      </c>
      <c r="L49" s="15"/>
    </row>
    <row r="50" spans="1:12" ht="15">
      <c r="A50" s="15"/>
      <c r="B50" s="15" t="str">
        <f>'Town Data'!A46</f>
        <v>JOHNSON</v>
      </c>
      <c r="C50" s="48">
        <f>IF('Town Data'!C46&gt;9,'Town Data'!B46,"*")</f>
        <v>9037128.09</v>
      </c>
      <c r="D50" s="49">
        <f>IF('Town Data'!E46&gt;9,'Town Data'!D46,"*")</f>
        <v>2309529.44</v>
      </c>
      <c r="E50" s="50" t="str">
        <f>IF('Town Data'!G46&gt;9,'Town Data'!F46,"*")</f>
        <v>*</v>
      </c>
      <c r="F50" s="51">
        <f>IF('Town Data'!I46&gt;9,'Town Data'!H46,"*")</f>
        <v>9240882.17</v>
      </c>
      <c r="G50" s="49">
        <f>IF('Town Data'!K46&gt;9,'Town Data'!J46,"*")</f>
        <v>2339025.9</v>
      </c>
      <c r="H50" s="50" t="str">
        <f>IF('Town Data'!M46&gt;9,'Town Data'!L46,"*")</f>
        <v>*</v>
      </c>
      <c r="I50" s="9">
        <f t="shared" si="0"/>
        <v>-0.022049202257061144</v>
      </c>
      <c r="J50" s="9">
        <f t="shared" si="1"/>
        <v>-0.012610574342079737</v>
      </c>
      <c r="K50" s="9">
        <f t="shared" si="2"/>
      </c>
      <c r="L50" s="15"/>
    </row>
    <row r="51" spans="1:12" ht="15">
      <c r="A51" s="15"/>
      <c r="B51" s="27" t="str">
        <f>'Town Data'!A47</f>
        <v>KILLINGTON</v>
      </c>
      <c r="C51" s="52">
        <f>IF('Town Data'!C47&gt;9,'Town Data'!B47,"*")</f>
        <v>6440845.19</v>
      </c>
      <c r="D51" s="53">
        <f>IF('Town Data'!E47&gt;9,'Town Data'!D47,"*")</f>
        <v>5576098.9</v>
      </c>
      <c r="E51" s="54" t="str">
        <f>IF('Town Data'!G47&gt;9,'Town Data'!F47,"*")</f>
        <v>*</v>
      </c>
      <c r="F51" s="53">
        <f>IF('Town Data'!I47&gt;9,'Town Data'!H47,"*")</f>
        <v>5687408.49</v>
      </c>
      <c r="G51" s="53">
        <f>IF('Town Data'!K47&gt;9,'Town Data'!J47,"*")</f>
        <v>4972206.93</v>
      </c>
      <c r="H51" s="54" t="str">
        <f>IF('Town Data'!M47&gt;9,'Town Data'!L47,"*")</f>
        <v>*</v>
      </c>
      <c r="I51" s="22">
        <f t="shared" si="0"/>
        <v>0.13247451828451312</v>
      </c>
      <c r="J51" s="22">
        <f t="shared" si="1"/>
        <v>0.12145350716527815</v>
      </c>
      <c r="K51" s="22">
        <f t="shared" si="2"/>
      </c>
      <c r="L51" s="15"/>
    </row>
    <row r="52" spans="1:12" ht="15">
      <c r="A52" s="15"/>
      <c r="B52" s="15" t="str">
        <f>'Town Data'!A48</f>
        <v>LONDONDERRY</v>
      </c>
      <c r="C52" s="48">
        <f>IF('Town Data'!C48&gt;9,'Town Data'!B48,"*")</f>
        <v>2095626.53</v>
      </c>
      <c r="D52" s="49">
        <f>IF('Town Data'!E48&gt;9,'Town Data'!D48,"*")</f>
        <v>862581.44</v>
      </c>
      <c r="E52" s="50" t="str">
        <f>IF('Town Data'!G48&gt;9,'Town Data'!F48,"*")</f>
        <v>*</v>
      </c>
      <c r="F52" s="51">
        <f>IF('Town Data'!I48&gt;9,'Town Data'!H48,"*")</f>
        <v>2006177.34</v>
      </c>
      <c r="G52" s="49">
        <f>IF('Town Data'!K48&gt;9,'Town Data'!J48,"*")</f>
        <v>612786.89</v>
      </c>
      <c r="H52" s="50" t="str">
        <f>IF('Town Data'!M48&gt;9,'Town Data'!L48,"*")</f>
        <v>*</v>
      </c>
      <c r="I52" s="9">
        <f t="shared" si="0"/>
        <v>0.04458688083875972</v>
      </c>
      <c r="J52" s="9">
        <f t="shared" si="1"/>
        <v>0.4076369029370063</v>
      </c>
      <c r="K52" s="9">
        <f t="shared" si="2"/>
      </c>
      <c r="L52" s="15"/>
    </row>
    <row r="53" spans="1:12" ht="15">
      <c r="A53" s="15"/>
      <c r="B53" s="27" t="str">
        <f>'Town Data'!A49</f>
        <v>LUDLOW</v>
      </c>
      <c r="C53" s="52">
        <f>IF('Town Data'!C49&gt;9,'Town Data'!B49,"*")</f>
        <v>8911790.32</v>
      </c>
      <c r="D53" s="53">
        <f>IF('Town Data'!E49&gt;9,'Town Data'!D49,"*")</f>
        <v>5754148.21</v>
      </c>
      <c r="E53" s="54" t="str">
        <f>IF('Town Data'!G49&gt;9,'Town Data'!F49,"*")</f>
        <v>*</v>
      </c>
      <c r="F53" s="53">
        <f>IF('Town Data'!I49&gt;9,'Town Data'!H49,"*")</f>
        <v>7887179.19</v>
      </c>
      <c r="G53" s="53">
        <f>IF('Town Data'!K49&gt;9,'Town Data'!J49,"*")</f>
        <v>4844494.82</v>
      </c>
      <c r="H53" s="54" t="str">
        <f>IF('Town Data'!M49&gt;9,'Town Data'!L49,"*")</f>
        <v>*</v>
      </c>
      <c r="I53" s="22">
        <f t="shared" si="0"/>
        <v>0.12990843815227177</v>
      </c>
      <c r="J53" s="22">
        <f t="shared" si="1"/>
        <v>0.18777053620629108</v>
      </c>
      <c r="K53" s="22">
        <f t="shared" si="2"/>
      </c>
      <c r="L53" s="15"/>
    </row>
    <row r="54" spans="1:12" ht="15">
      <c r="A54" s="15"/>
      <c r="B54" s="15" t="str">
        <f>'Town Data'!A50</f>
        <v>LYNDON</v>
      </c>
      <c r="C54" s="48">
        <f>IF('Town Data'!C50&gt;9,'Town Data'!B50,"*")</f>
        <v>6901940.66</v>
      </c>
      <c r="D54" s="49">
        <f>IF('Town Data'!E50&gt;9,'Town Data'!D50,"*")</f>
        <v>2001835.43</v>
      </c>
      <c r="E54" s="50">
        <f>IF('Town Data'!G50&gt;9,'Town Data'!F50,"*")</f>
        <v>44297.166666</v>
      </c>
      <c r="F54" s="51">
        <f>IF('Town Data'!I50&gt;9,'Town Data'!H50,"*")</f>
        <v>8246976.1</v>
      </c>
      <c r="G54" s="49">
        <f>IF('Town Data'!K50&gt;9,'Town Data'!J50,"*")</f>
        <v>2287672.77</v>
      </c>
      <c r="H54" s="50">
        <f>IF('Town Data'!M50&gt;9,'Town Data'!L50,"*")</f>
        <v>45946.3333328</v>
      </c>
      <c r="I54" s="9">
        <f t="shared" si="0"/>
        <v>-0.16309437831401008</v>
      </c>
      <c r="J54" s="9">
        <f t="shared" si="1"/>
        <v>-0.12494677724384509</v>
      </c>
      <c r="K54" s="9">
        <f t="shared" si="2"/>
        <v>-0.035893324824305455</v>
      </c>
      <c r="L54" s="15"/>
    </row>
    <row r="55" spans="1:12" ht="15">
      <c r="A55" s="15"/>
      <c r="B55" s="27" t="str">
        <f>'Town Data'!A51</f>
        <v>MANCHESTER</v>
      </c>
      <c r="C55" s="52">
        <f>IF('Town Data'!C51&gt;9,'Town Data'!B51,"*")</f>
        <v>25116236.03</v>
      </c>
      <c r="D55" s="53">
        <f>IF('Town Data'!E51&gt;9,'Town Data'!D51,"*")</f>
        <v>5542705.5</v>
      </c>
      <c r="E55" s="54">
        <f>IF('Town Data'!G51&gt;9,'Town Data'!F51,"*")</f>
        <v>284297.1666658</v>
      </c>
      <c r="F55" s="53">
        <f>IF('Town Data'!I51&gt;9,'Town Data'!H51,"*")</f>
        <v>25500163.35</v>
      </c>
      <c r="G55" s="53">
        <f>IF('Town Data'!K51&gt;9,'Town Data'!J51,"*")</f>
        <v>5961405.89</v>
      </c>
      <c r="H55" s="54">
        <f>IF('Town Data'!M51&gt;9,'Town Data'!L51,"*")</f>
        <v>204351.9999988</v>
      </c>
      <c r="I55" s="22">
        <f t="shared" si="0"/>
        <v>-0.015055876887157284</v>
      </c>
      <c r="J55" s="22">
        <f t="shared" si="1"/>
        <v>-0.07023517568269448</v>
      </c>
      <c r="K55" s="22">
        <f t="shared" si="2"/>
        <v>0.391213037638337</v>
      </c>
      <c r="L55" s="15"/>
    </row>
    <row r="56" spans="1:12" ht="15">
      <c r="A56" s="15"/>
      <c r="B56" s="15" t="str">
        <f>'Town Data'!A52</f>
        <v>MIDDLEBURY</v>
      </c>
      <c r="C56" s="48">
        <f>IF('Town Data'!C52&gt;9,'Town Data'!B52,"*")</f>
        <v>27854455.06</v>
      </c>
      <c r="D56" s="49">
        <f>IF('Town Data'!E52&gt;9,'Town Data'!D52,"*")</f>
        <v>6644596.26</v>
      </c>
      <c r="E56" s="50">
        <f>IF('Town Data'!G52&gt;9,'Town Data'!F52,"*")</f>
        <v>90257.1666656</v>
      </c>
      <c r="F56" s="51">
        <f>IF('Town Data'!I52&gt;9,'Town Data'!H52,"*")</f>
        <v>29299632</v>
      </c>
      <c r="G56" s="49">
        <f>IF('Town Data'!K52&gt;9,'Town Data'!J52,"*")</f>
        <v>6813461.03</v>
      </c>
      <c r="H56" s="50">
        <f>IF('Town Data'!M52&gt;9,'Town Data'!L52,"*")</f>
        <v>174250.4999989</v>
      </c>
      <c r="I56" s="9">
        <f t="shared" si="0"/>
        <v>-0.04932406454797798</v>
      </c>
      <c r="J56" s="9">
        <f t="shared" si="1"/>
        <v>-0.0247839929305357</v>
      </c>
      <c r="K56" s="9">
        <f t="shared" si="2"/>
        <v>-0.4820263547813649</v>
      </c>
      <c r="L56" s="15"/>
    </row>
    <row r="57" spans="1:12" ht="15">
      <c r="A57" s="15"/>
      <c r="B57" s="27" t="str">
        <f>'Town Data'!A53</f>
        <v>MILTON</v>
      </c>
      <c r="C57" s="52">
        <f>IF('Town Data'!C53&gt;9,'Town Data'!B53,"*")</f>
        <v>13728390.25</v>
      </c>
      <c r="D57" s="53">
        <f>IF('Town Data'!E53&gt;9,'Town Data'!D53,"*")</f>
        <v>2477289.97</v>
      </c>
      <c r="E57" s="54">
        <f>IF('Town Data'!G53&gt;9,'Town Data'!F53,"*")</f>
        <v>61229.9999997</v>
      </c>
      <c r="F57" s="53">
        <f>IF('Town Data'!I53&gt;9,'Town Data'!H53,"*")</f>
        <v>21002846.26</v>
      </c>
      <c r="G57" s="53">
        <f>IF('Town Data'!K53&gt;9,'Town Data'!J53,"*")</f>
        <v>3044418.94</v>
      </c>
      <c r="H57" s="54">
        <f>IF('Town Data'!M53&gt;9,'Town Data'!L53,"*")</f>
        <v>115290.3333326</v>
      </c>
      <c r="I57" s="22">
        <f t="shared" si="0"/>
        <v>-0.3463557234075569</v>
      </c>
      <c r="J57" s="22">
        <f t="shared" si="1"/>
        <v>-0.18628479889827507</v>
      </c>
      <c r="K57" s="22">
        <f t="shared" si="2"/>
        <v>-0.468906037221194</v>
      </c>
      <c r="L57" s="15"/>
    </row>
    <row r="58" spans="1:12" ht="15">
      <c r="A58" s="15"/>
      <c r="B58" s="15" t="str">
        <f>'Town Data'!A54</f>
        <v>MONTPELIER</v>
      </c>
      <c r="C58" s="48">
        <f>IF('Town Data'!C54&gt;9,'Town Data'!B54,"*")</f>
        <v>11979892.29</v>
      </c>
      <c r="D58" s="49">
        <f>IF('Town Data'!E54&gt;9,'Town Data'!D54,"*")</f>
        <v>3955779.48</v>
      </c>
      <c r="E58" s="50">
        <f>IF('Town Data'!G54&gt;9,'Town Data'!F54,"*")</f>
        <v>317997.9999994</v>
      </c>
      <c r="F58" s="51">
        <f>IF('Town Data'!I54&gt;9,'Town Data'!H54,"*")</f>
        <v>13177983.33</v>
      </c>
      <c r="G58" s="49">
        <f>IF('Town Data'!K54&gt;9,'Town Data'!J54,"*")</f>
        <v>4394844.88</v>
      </c>
      <c r="H58" s="50">
        <f>IF('Town Data'!M54&gt;9,'Town Data'!L54,"*")</f>
        <v>240338.1666657</v>
      </c>
      <c r="I58" s="9">
        <f t="shared" si="0"/>
        <v>-0.09091611440063956</v>
      </c>
      <c r="J58" s="9">
        <f t="shared" si="1"/>
        <v>-0.09990464100293794</v>
      </c>
      <c r="K58" s="9">
        <f t="shared" si="2"/>
        <v>0.3231273434889826</v>
      </c>
      <c r="L58" s="15"/>
    </row>
    <row r="59" spans="1:12" ht="15">
      <c r="A59" s="15"/>
      <c r="B59" s="27" t="str">
        <f>'Town Data'!A55</f>
        <v>MORRISTOWN</v>
      </c>
      <c r="C59" s="52">
        <f>IF('Town Data'!C55&gt;9,'Town Data'!B55,"*")</f>
        <v>20118186.7</v>
      </c>
      <c r="D59" s="53">
        <f>IF('Town Data'!E55&gt;9,'Town Data'!D55,"*")</f>
        <v>6006316.66</v>
      </c>
      <c r="E59" s="54">
        <f>IF('Town Data'!G55&gt;9,'Town Data'!F55,"*")</f>
        <v>229484.1666658</v>
      </c>
      <c r="F59" s="53">
        <f>IF('Town Data'!I55&gt;9,'Town Data'!H55,"*")</f>
        <v>18500321.89</v>
      </c>
      <c r="G59" s="53">
        <f>IF('Town Data'!K55&gt;9,'Town Data'!J55,"*")</f>
        <v>5817877.46</v>
      </c>
      <c r="H59" s="54">
        <f>IF('Town Data'!M55&gt;9,'Town Data'!L55,"*")</f>
        <v>168490.1666657</v>
      </c>
      <c r="I59" s="22">
        <f t="shared" si="0"/>
        <v>0.08745063029819523</v>
      </c>
      <c r="J59" s="22">
        <f t="shared" si="1"/>
        <v>0.032389681854866736</v>
      </c>
      <c r="K59" s="22">
        <f t="shared" si="2"/>
        <v>0.36200332166041305</v>
      </c>
      <c r="L59" s="15"/>
    </row>
    <row r="60" spans="1:12" ht="15">
      <c r="A60" s="15"/>
      <c r="B60" s="15" t="str">
        <f>'Town Data'!A56</f>
        <v>NEW HAVEN</v>
      </c>
      <c r="C60" s="48">
        <f>IF('Town Data'!C56&gt;9,'Town Data'!B56,"*")</f>
        <v>9696255.82</v>
      </c>
      <c r="D60" s="49">
        <f>IF('Town Data'!E56&gt;9,'Town Data'!D56,"*")</f>
        <v>367396.7</v>
      </c>
      <c r="E60" s="50" t="str">
        <f>IF('Town Data'!G56&gt;9,'Town Data'!F56,"*")</f>
        <v>*</v>
      </c>
      <c r="F60" s="51">
        <f>IF('Town Data'!I56&gt;9,'Town Data'!H56,"*")</f>
        <v>9553274.12</v>
      </c>
      <c r="G60" s="49">
        <f>IF('Town Data'!K56&gt;9,'Town Data'!J56,"*")</f>
        <v>420652.18</v>
      </c>
      <c r="H60" s="50" t="str">
        <f>IF('Town Data'!M56&gt;9,'Town Data'!L56,"*")</f>
        <v>*</v>
      </c>
      <c r="I60" s="9">
        <f t="shared" si="0"/>
        <v>0.014966774553308968</v>
      </c>
      <c r="J60" s="9">
        <f t="shared" si="1"/>
        <v>-0.1266021728450331</v>
      </c>
      <c r="K60" s="9">
        <f t="shared" si="2"/>
      </c>
      <c r="L60" s="15"/>
    </row>
    <row r="61" spans="1:12" ht="15">
      <c r="A61" s="15"/>
      <c r="B61" s="27" t="str">
        <f>'Town Data'!A57</f>
        <v>NEWBURY</v>
      </c>
      <c r="C61" s="52">
        <f>IF('Town Data'!C57&gt;9,'Town Data'!B57,"*")</f>
        <v>3167045.3</v>
      </c>
      <c r="D61" s="53">
        <f>IF('Town Data'!E57&gt;9,'Town Data'!D57,"*")</f>
        <v>180566.46</v>
      </c>
      <c r="E61" s="54" t="str">
        <f>IF('Town Data'!G57&gt;9,'Town Data'!F57,"*")</f>
        <v>*</v>
      </c>
      <c r="F61" s="53">
        <f>IF('Town Data'!I57&gt;9,'Town Data'!H57,"*")</f>
        <v>3172375.25</v>
      </c>
      <c r="G61" s="53">
        <f>IF('Town Data'!K57&gt;9,'Town Data'!J57,"*")</f>
        <v>174824.73</v>
      </c>
      <c r="H61" s="54" t="str">
        <f>IF('Town Data'!M57&gt;9,'Town Data'!L57,"*")</f>
        <v>*</v>
      </c>
      <c r="I61" s="22">
        <f t="shared" si="0"/>
        <v>-0.0016801133472467314</v>
      </c>
      <c r="J61" s="22">
        <f t="shared" si="1"/>
        <v>0.0328427791651672</v>
      </c>
      <c r="K61" s="22">
        <f t="shared" si="2"/>
      </c>
      <c r="L61" s="15"/>
    </row>
    <row r="62" spans="1:12" ht="15">
      <c r="A62" s="15"/>
      <c r="B62" s="15" t="str">
        <f>'Town Data'!A58</f>
        <v>NEWPORT</v>
      </c>
      <c r="C62" s="48">
        <f>IF('Town Data'!C58&gt;9,'Town Data'!B58,"*")</f>
        <v>15485237.43</v>
      </c>
      <c r="D62" s="49">
        <f>IF('Town Data'!E58&gt;9,'Town Data'!D58,"*")</f>
        <v>3121883.5</v>
      </c>
      <c r="E62" s="50">
        <f>IF('Town Data'!G58&gt;9,'Town Data'!F58,"*")</f>
        <v>61103.999999</v>
      </c>
      <c r="F62" s="51">
        <f>IF('Town Data'!I58&gt;9,'Town Data'!H58,"*")</f>
        <v>16758876.99</v>
      </c>
      <c r="G62" s="49">
        <f>IF('Town Data'!K58&gt;9,'Town Data'!J58,"*")</f>
        <v>3520748.15</v>
      </c>
      <c r="H62" s="50">
        <f>IF('Town Data'!M58&gt;9,'Town Data'!L58,"*")</f>
        <v>61353.8333326</v>
      </c>
      <c r="I62" s="9">
        <f t="shared" si="0"/>
        <v>-0.07599790611029483</v>
      </c>
      <c r="J62" s="9">
        <f t="shared" si="1"/>
        <v>-0.11328974212483785</v>
      </c>
      <c r="K62" s="9">
        <f t="shared" si="2"/>
        <v>-0.004072008545018688</v>
      </c>
      <c r="L62" s="15"/>
    </row>
    <row r="63" spans="1:12" ht="15">
      <c r="A63" s="15"/>
      <c r="B63" s="27" t="str">
        <f>'Town Data'!A59</f>
        <v>NORTHFIELD</v>
      </c>
      <c r="C63" s="52">
        <f>IF('Town Data'!C59&gt;9,'Town Data'!B59,"*")</f>
        <v>5781656.83</v>
      </c>
      <c r="D63" s="53">
        <f>IF('Town Data'!E59&gt;9,'Town Data'!D59,"*")</f>
        <v>1033892.02</v>
      </c>
      <c r="E63" s="54" t="str">
        <f>IF('Town Data'!G59&gt;9,'Town Data'!F59,"*")</f>
        <v>*</v>
      </c>
      <c r="F63" s="53">
        <f>IF('Town Data'!I59&gt;9,'Town Data'!H59,"*")</f>
        <v>5072379.75</v>
      </c>
      <c r="G63" s="53">
        <f>IF('Town Data'!K59&gt;9,'Town Data'!J59,"*")</f>
        <v>982487.32</v>
      </c>
      <c r="H63" s="54" t="str">
        <f>IF('Town Data'!M59&gt;9,'Town Data'!L59,"*")</f>
        <v>*</v>
      </c>
      <c r="I63" s="22">
        <f t="shared" si="0"/>
        <v>0.13983122616164534</v>
      </c>
      <c r="J63" s="22">
        <f t="shared" si="1"/>
        <v>0.05232098059036535</v>
      </c>
      <c r="K63" s="22">
        <f t="shared" si="2"/>
      </c>
      <c r="L63" s="15"/>
    </row>
    <row r="64" spans="1:12" ht="15">
      <c r="A64" s="15"/>
      <c r="B64" s="15" t="str">
        <f>'Town Data'!A60</f>
        <v>NORWICH</v>
      </c>
      <c r="C64" s="48">
        <f>IF('Town Data'!C60&gt;9,'Town Data'!B60,"*")</f>
        <v>3731021.39</v>
      </c>
      <c r="D64" s="49">
        <f>IF('Town Data'!E60&gt;9,'Town Data'!D60,"*")</f>
        <v>383217.45</v>
      </c>
      <c r="E64" s="50" t="str">
        <f>IF('Town Data'!G60&gt;9,'Town Data'!F60,"*")</f>
        <v>*</v>
      </c>
      <c r="F64" s="51">
        <f>IF('Town Data'!I60&gt;9,'Town Data'!H60,"*")</f>
        <v>1861622.67</v>
      </c>
      <c r="G64" s="49">
        <f>IF('Town Data'!K60&gt;9,'Town Data'!J60,"*")</f>
        <v>384244.68</v>
      </c>
      <c r="H64" s="50" t="str">
        <f>IF('Town Data'!M60&gt;9,'Town Data'!L60,"*")</f>
        <v>*</v>
      </c>
      <c r="I64" s="9">
        <f t="shared" si="0"/>
        <v>1.004177027990318</v>
      </c>
      <c r="J64" s="9">
        <f t="shared" si="1"/>
        <v>-0.0026733746840684465</v>
      </c>
      <c r="K64" s="9">
        <f t="shared" si="2"/>
      </c>
      <c r="L64" s="15"/>
    </row>
    <row r="65" spans="1:12" ht="15">
      <c r="A65" s="15"/>
      <c r="B65" s="27" t="str">
        <f>'Town Data'!A61</f>
        <v>PITTSFORD</v>
      </c>
      <c r="C65" s="52">
        <f>IF('Town Data'!C61&gt;9,'Town Data'!B61,"*")</f>
        <v>1568207.58</v>
      </c>
      <c r="D65" s="53">
        <f>IF('Town Data'!E61&gt;9,'Town Data'!D61,"*")</f>
        <v>378277.98</v>
      </c>
      <c r="E65" s="54" t="str">
        <f>IF('Town Data'!G61&gt;9,'Town Data'!F61,"*")</f>
        <v>*</v>
      </c>
      <c r="F65" s="53">
        <f>IF('Town Data'!I61&gt;9,'Town Data'!H61,"*")</f>
        <v>1904919.68</v>
      </c>
      <c r="G65" s="53">
        <f>IF('Town Data'!K61&gt;9,'Town Data'!J61,"*")</f>
        <v>503649.26</v>
      </c>
      <c r="H65" s="54" t="str">
        <f>IF('Town Data'!M61&gt;9,'Town Data'!L61,"*")</f>
        <v>*</v>
      </c>
      <c r="I65" s="22">
        <f t="shared" si="0"/>
        <v>-0.1767592111810194</v>
      </c>
      <c r="J65" s="22">
        <f t="shared" si="1"/>
        <v>-0.24892577028704466</v>
      </c>
      <c r="K65" s="22">
        <f t="shared" si="2"/>
      </c>
      <c r="L65" s="15"/>
    </row>
    <row r="66" spans="1:12" ht="15">
      <c r="A66" s="15"/>
      <c r="B66" s="15" t="str">
        <f>'Town Data'!A62</f>
        <v>POULTNEY</v>
      </c>
      <c r="C66" s="48">
        <f>IF('Town Data'!C62&gt;9,'Town Data'!B62,"*")</f>
        <v>1609482.95</v>
      </c>
      <c r="D66" s="49">
        <f>IF('Town Data'!E62&gt;9,'Town Data'!D62,"*")</f>
        <v>534927.77</v>
      </c>
      <c r="E66" s="50" t="str">
        <f>IF('Town Data'!G62&gt;9,'Town Data'!F62,"*")</f>
        <v>*</v>
      </c>
      <c r="F66" s="51">
        <f>IF('Town Data'!I62&gt;9,'Town Data'!H62,"*")</f>
        <v>1757189.36</v>
      </c>
      <c r="G66" s="49">
        <f>IF('Town Data'!K62&gt;9,'Town Data'!J62,"*")</f>
        <v>557101.86</v>
      </c>
      <c r="H66" s="50" t="str">
        <f>IF('Town Data'!M62&gt;9,'Town Data'!L62,"*")</f>
        <v>*</v>
      </c>
      <c r="I66" s="9">
        <f t="shared" si="0"/>
        <v>-0.084058333929361</v>
      </c>
      <c r="J66" s="9">
        <f t="shared" si="1"/>
        <v>-0.03980257757531085</v>
      </c>
      <c r="K66" s="9">
        <f t="shared" si="2"/>
      </c>
      <c r="L66" s="15"/>
    </row>
    <row r="67" spans="1:12" ht="15">
      <c r="A67" s="15"/>
      <c r="B67" s="27" t="str">
        <f>'Town Data'!A63</f>
        <v>POWNAL</v>
      </c>
      <c r="C67" s="52">
        <f>IF('Town Data'!C63&gt;9,'Town Data'!B63,"*")</f>
        <v>726761.65</v>
      </c>
      <c r="D67" s="53">
        <f>IF('Town Data'!E63&gt;9,'Town Data'!D63,"*")</f>
        <v>402138.02</v>
      </c>
      <c r="E67" s="54" t="str">
        <f>IF('Town Data'!G63&gt;9,'Town Data'!F63,"*")</f>
        <v>*</v>
      </c>
      <c r="F67" s="53">
        <f>IF('Town Data'!I63&gt;9,'Town Data'!H63,"*")</f>
        <v>735686.9</v>
      </c>
      <c r="G67" s="53">
        <f>IF('Town Data'!K63&gt;9,'Town Data'!J63,"*")</f>
        <v>401783.75</v>
      </c>
      <c r="H67" s="54" t="str">
        <f>IF('Town Data'!M63&gt;9,'Town Data'!L63,"*")</f>
        <v>*</v>
      </c>
      <c r="I67" s="22">
        <f t="shared" si="0"/>
        <v>-0.012131859354842392</v>
      </c>
      <c r="J67" s="22">
        <f t="shared" si="1"/>
        <v>0.0008817429774101582</v>
      </c>
      <c r="K67" s="22">
        <f t="shared" si="2"/>
      </c>
      <c r="L67" s="15"/>
    </row>
    <row r="68" spans="1:12" ht="15">
      <c r="A68" s="15"/>
      <c r="B68" s="15" t="str">
        <f>'Town Data'!A64</f>
        <v>PROCTOR</v>
      </c>
      <c r="C68" s="48">
        <f>IF('Town Data'!C64&gt;9,'Town Data'!B64,"*")</f>
        <v>1443376.81</v>
      </c>
      <c r="D68" s="49" t="str">
        <f>IF('Town Data'!E64&gt;9,'Town Data'!D64,"*")</f>
        <v>*</v>
      </c>
      <c r="E68" s="50" t="str">
        <f>IF('Town Data'!G64&gt;9,'Town Data'!F64,"*")</f>
        <v>*</v>
      </c>
      <c r="F68" s="51" t="str">
        <f>IF('Town Data'!I64&gt;9,'Town Data'!H64,"*")</f>
        <v>*</v>
      </c>
      <c r="G68" s="49" t="str">
        <f>IF('Town Data'!K64&gt;9,'Town Data'!J64,"*")</f>
        <v>*</v>
      </c>
      <c r="H68" s="50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PUTNEY</v>
      </c>
      <c r="C69" s="52">
        <f>IF('Town Data'!C65&gt;9,'Town Data'!B65,"*")</f>
        <v>779090.08</v>
      </c>
      <c r="D69" s="53">
        <f>IF('Town Data'!E65&gt;9,'Town Data'!D65,"*")</f>
        <v>184928.96</v>
      </c>
      <c r="E69" s="54" t="str">
        <f>IF('Town Data'!G65&gt;9,'Town Data'!F65,"*")</f>
        <v>*</v>
      </c>
      <c r="F69" s="53">
        <f>IF('Town Data'!I65&gt;9,'Town Data'!H65,"*")</f>
        <v>954088.5</v>
      </c>
      <c r="G69" s="53">
        <f>IF('Town Data'!K65&gt;9,'Town Data'!J65,"*")</f>
        <v>265862.58</v>
      </c>
      <c r="H69" s="54" t="str">
        <f>IF('Town Data'!M65&gt;9,'Town Data'!L65,"*")</f>
        <v>*</v>
      </c>
      <c r="I69" s="22">
        <f t="shared" si="0"/>
        <v>-0.1834194836223265</v>
      </c>
      <c r="J69" s="22">
        <f t="shared" si="1"/>
        <v>-0.30441899721277066</v>
      </c>
      <c r="K69" s="22">
        <f t="shared" si="2"/>
      </c>
      <c r="L69" s="15"/>
    </row>
    <row r="70" spans="1:12" ht="15">
      <c r="A70" s="15"/>
      <c r="B70" s="15" t="str">
        <f>'Town Data'!A66</f>
        <v>RANDOLPH</v>
      </c>
      <c r="C70" s="48">
        <f>IF('Town Data'!C66&gt;9,'Town Data'!B66,"*")</f>
        <v>6642423.41</v>
      </c>
      <c r="D70" s="49">
        <f>IF('Town Data'!E66&gt;9,'Town Data'!D66,"*")</f>
        <v>1421736.22</v>
      </c>
      <c r="E70" s="50">
        <f>IF('Town Data'!G66&gt;9,'Town Data'!F66,"*")</f>
        <v>33131.1666662</v>
      </c>
      <c r="F70" s="51">
        <f>IF('Town Data'!I66&gt;9,'Town Data'!H66,"*")</f>
        <v>7191010.43</v>
      </c>
      <c r="G70" s="49">
        <f>IF('Town Data'!K66&gt;9,'Town Data'!J66,"*")</f>
        <v>1521579.95</v>
      </c>
      <c r="H70" s="50">
        <f>IF('Town Data'!M66&gt;9,'Town Data'!L66,"*")</f>
        <v>24763.6666662</v>
      </c>
      <c r="I70" s="9">
        <f t="shared" si="0"/>
        <v>-0.07628789101895372</v>
      </c>
      <c r="J70" s="9">
        <f t="shared" si="1"/>
        <v>-0.06561845797192582</v>
      </c>
      <c r="K70" s="9">
        <f t="shared" si="2"/>
        <v>0.3378942267633099</v>
      </c>
      <c r="L70" s="15"/>
    </row>
    <row r="71" spans="1:12" ht="15">
      <c r="A71" s="15"/>
      <c r="B71" s="27" t="str">
        <f>'Town Data'!A67</f>
        <v>RICHFORD</v>
      </c>
      <c r="C71" s="52">
        <f>IF('Town Data'!C67&gt;9,'Town Data'!B67,"*")</f>
        <v>5102794.57</v>
      </c>
      <c r="D71" s="53" t="str">
        <f>IF('Town Data'!E67&gt;9,'Town Data'!D67,"*")</f>
        <v>*</v>
      </c>
      <c r="E71" s="54" t="str">
        <f>IF('Town Data'!G67&gt;9,'Town Data'!F67,"*")</f>
        <v>*</v>
      </c>
      <c r="F71" s="53">
        <f>IF('Town Data'!I67&gt;9,'Town Data'!H67,"*")</f>
        <v>5527866.68</v>
      </c>
      <c r="G71" s="53">
        <f>IF('Town Data'!K67&gt;9,'Town Data'!J67,"*")</f>
        <v>255415.85</v>
      </c>
      <c r="H71" s="54" t="str">
        <f>IF('Town Data'!M67&gt;9,'Town Data'!L67,"*")</f>
        <v>*</v>
      </c>
      <c r="I71" s="22">
        <f aca="true" t="shared" si="3" ref="I71:I100">_xlfn.IFERROR((C71-F71)/F71,"")</f>
        <v>-0.0768962304279016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RICHMOND</v>
      </c>
      <c r="C72" s="48">
        <f>IF('Town Data'!C68&gt;9,'Town Data'!B68,"*")</f>
        <v>9545719.47</v>
      </c>
      <c r="D72" s="49">
        <f>IF('Town Data'!E68&gt;9,'Town Data'!D68,"*")</f>
        <v>1567239.74</v>
      </c>
      <c r="E72" s="50" t="str">
        <f>IF('Town Data'!G68&gt;9,'Town Data'!F68,"*")</f>
        <v>*</v>
      </c>
      <c r="F72" s="51">
        <f>IF('Town Data'!I68&gt;9,'Town Data'!H68,"*")</f>
        <v>7926956.39</v>
      </c>
      <c r="G72" s="49">
        <f>IF('Town Data'!K68&gt;9,'Town Data'!J68,"*")</f>
        <v>1763736.86</v>
      </c>
      <c r="H72" s="50" t="str">
        <f>IF('Town Data'!M68&gt;9,'Town Data'!L68,"*")</f>
        <v>*</v>
      </c>
      <c r="I72" s="9">
        <f t="shared" si="3"/>
        <v>0.20420991366145275</v>
      </c>
      <c r="J72" s="9">
        <f t="shared" si="4"/>
        <v>-0.11140954439201327</v>
      </c>
      <c r="K72" s="9">
        <f t="shared" si="5"/>
      </c>
      <c r="L72" s="15"/>
    </row>
    <row r="73" spans="1:12" ht="15">
      <c r="A73" s="15"/>
      <c r="B73" s="27" t="str">
        <f>'Town Data'!A69</f>
        <v>ROCHESTER</v>
      </c>
      <c r="C73" s="52" t="str">
        <f>IF('Town Data'!C69&gt;9,'Town Data'!B69,"*")</f>
        <v>*</v>
      </c>
      <c r="D73" s="53" t="str">
        <f>IF('Town Data'!E69&gt;9,'Town Data'!D69,"*")</f>
        <v>*</v>
      </c>
      <c r="E73" s="54" t="str">
        <f>IF('Town Data'!G69&gt;9,'Town Data'!F69,"*")</f>
        <v>*</v>
      </c>
      <c r="F73" s="53">
        <f>IF('Town Data'!I69&gt;9,'Town Data'!H69,"*")</f>
        <v>1116691.85</v>
      </c>
      <c r="G73" s="53">
        <f>IF('Town Data'!K69&gt;9,'Town Data'!J69,"*")</f>
        <v>155290.4</v>
      </c>
      <c r="H73" s="54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ROCKINGHAM</v>
      </c>
      <c r="C74" s="48">
        <f>IF('Town Data'!C70&gt;9,'Town Data'!B70,"*")</f>
        <v>6645349.19</v>
      </c>
      <c r="D74" s="49">
        <f>IF('Town Data'!E70&gt;9,'Town Data'!D70,"*")</f>
        <v>1153966.55</v>
      </c>
      <c r="E74" s="50">
        <f>IF('Town Data'!G70&gt;9,'Town Data'!F70,"*")</f>
        <v>72873.333333</v>
      </c>
      <c r="F74" s="51">
        <f>IF('Town Data'!I70&gt;9,'Town Data'!H70,"*")</f>
        <v>5425024.34</v>
      </c>
      <c r="G74" s="49">
        <f>IF('Town Data'!K70&gt;9,'Town Data'!J70,"*")</f>
        <v>1054571.97</v>
      </c>
      <c r="H74" s="50" t="str">
        <f>IF('Town Data'!M70&gt;9,'Town Data'!L70,"*")</f>
        <v>*</v>
      </c>
      <c r="I74" s="9">
        <f t="shared" si="3"/>
        <v>0.2249436635707335</v>
      </c>
      <c r="J74" s="9">
        <f t="shared" si="4"/>
        <v>0.09425111118779317</v>
      </c>
      <c r="K74" s="9">
        <f t="shared" si="5"/>
      </c>
      <c r="L74" s="15"/>
    </row>
    <row r="75" spans="1:12" ht="15">
      <c r="A75" s="15"/>
      <c r="B75" s="27" t="str">
        <f>'Town Data'!A71</f>
        <v>ROYALTON</v>
      </c>
      <c r="C75" s="52">
        <f>IF('Town Data'!C71&gt;9,'Town Data'!B71,"*")</f>
        <v>3819117.03</v>
      </c>
      <c r="D75" s="53">
        <f>IF('Town Data'!E71&gt;9,'Town Data'!D71,"*")</f>
        <v>829471.82</v>
      </c>
      <c r="E75" s="54" t="str">
        <f>IF('Town Data'!G71&gt;9,'Town Data'!F71,"*")</f>
        <v>*</v>
      </c>
      <c r="F75" s="53">
        <f>IF('Town Data'!I71&gt;9,'Town Data'!H71,"*")</f>
        <v>3071415.01</v>
      </c>
      <c r="G75" s="53">
        <f>IF('Town Data'!K71&gt;9,'Town Data'!J71,"*")</f>
        <v>782117.81</v>
      </c>
      <c r="H75" s="54" t="str">
        <f>IF('Town Data'!M71&gt;9,'Town Data'!L71,"*")</f>
        <v>*</v>
      </c>
      <c r="I75" s="22">
        <f t="shared" si="3"/>
        <v>0.24343894184459303</v>
      </c>
      <c r="J75" s="22">
        <f t="shared" si="4"/>
        <v>0.06054587863176251</v>
      </c>
      <c r="K75" s="22">
        <f t="shared" si="5"/>
      </c>
      <c r="L75" s="15"/>
    </row>
    <row r="76" spans="1:12" ht="15">
      <c r="A76" s="15"/>
      <c r="B76" s="15" t="str">
        <f>'Town Data'!A72</f>
        <v>RUTLAND</v>
      </c>
      <c r="C76" s="48">
        <f>IF('Town Data'!C72&gt;9,'Town Data'!B72,"*")</f>
        <v>41518785.83</v>
      </c>
      <c r="D76" s="49">
        <f>IF('Town Data'!E72&gt;9,'Town Data'!D72,"*")</f>
        <v>15111376.83</v>
      </c>
      <c r="E76" s="50">
        <f>IF('Town Data'!G72&gt;9,'Town Data'!F72,"*")</f>
        <v>558033.3333311</v>
      </c>
      <c r="F76" s="51">
        <f>IF('Town Data'!I72&gt;9,'Town Data'!H72,"*")</f>
        <v>39949996.13</v>
      </c>
      <c r="G76" s="49">
        <f>IF('Town Data'!K72&gt;9,'Town Data'!J72,"*")</f>
        <v>15085103.83</v>
      </c>
      <c r="H76" s="50">
        <f>IF('Town Data'!M72&gt;9,'Town Data'!L72,"*")</f>
        <v>548510.1666649</v>
      </c>
      <c r="I76" s="9">
        <f t="shared" si="3"/>
        <v>0.03926883233968402</v>
      </c>
      <c r="J76" s="9">
        <f t="shared" si="4"/>
        <v>0.0017416519167571416</v>
      </c>
      <c r="K76" s="9">
        <f t="shared" si="5"/>
        <v>0.017361878129084678</v>
      </c>
      <c r="L76" s="15"/>
    </row>
    <row r="77" spans="1:12" ht="15">
      <c r="A77" s="15"/>
      <c r="B77" s="27" t="str">
        <f>'Town Data'!A73</f>
        <v>RUTLAND TOWN</v>
      </c>
      <c r="C77" s="52">
        <f>IF('Town Data'!C73&gt;9,'Town Data'!B73,"*")</f>
        <v>19395639.28</v>
      </c>
      <c r="D77" s="53">
        <f>IF('Town Data'!E73&gt;9,'Town Data'!D73,"*")</f>
        <v>6407797.89</v>
      </c>
      <c r="E77" s="54">
        <f>IF('Town Data'!G73&gt;9,'Town Data'!F73,"*")</f>
        <v>552117.8333323</v>
      </c>
      <c r="F77" s="53">
        <f>IF('Town Data'!I73&gt;9,'Town Data'!H73,"*")</f>
        <v>20924514.76</v>
      </c>
      <c r="G77" s="53">
        <f>IF('Town Data'!K73&gt;9,'Town Data'!J73,"*")</f>
        <v>6669137.12</v>
      </c>
      <c r="H77" s="54">
        <f>IF('Town Data'!M73&gt;9,'Town Data'!L73,"*")</f>
        <v>1415741.1666658</v>
      </c>
      <c r="I77" s="22">
        <f t="shared" si="3"/>
        <v>-0.07306623343651675</v>
      </c>
      <c r="J77" s="22">
        <f t="shared" si="4"/>
        <v>-0.03918636328772926</v>
      </c>
      <c r="K77" s="22">
        <f t="shared" si="5"/>
        <v>-0.6100149897932345</v>
      </c>
      <c r="L77" s="15"/>
    </row>
    <row r="78" spans="1:12" ht="15">
      <c r="A78" s="15"/>
      <c r="B78" s="15" t="str">
        <f>'Town Data'!A74</f>
        <v>SHAFTSBURY</v>
      </c>
      <c r="C78" s="48" t="str">
        <f>IF('Town Data'!C74&gt;9,'Town Data'!B74,"*")</f>
        <v>*</v>
      </c>
      <c r="D78" s="49" t="str">
        <f>IF('Town Data'!E74&gt;9,'Town Data'!D74,"*")</f>
        <v>*</v>
      </c>
      <c r="E78" s="50" t="str">
        <f>IF('Town Data'!G74&gt;9,'Town Data'!F74,"*")</f>
        <v>*</v>
      </c>
      <c r="F78" s="51">
        <f>IF('Town Data'!I74&gt;9,'Town Data'!H74,"*")</f>
        <v>3660147.01</v>
      </c>
      <c r="G78" s="49" t="str">
        <f>IF('Town Data'!K74&gt;9,'Town Data'!J74,"*")</f>
        <v>*</v>
      </c>
      <c r="H78" s="50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 t="str">
        <f>'Town Data'!A75</f>
        <v>SHELBURNE</v>
      </c>
      <c r="C79" s="52">
        <f>IF('Town Data'!C75&gt;9,'Town Data'!B75,"*")</f>
        <v>12407402.41</v>
      </c>
      <c r="D79" s="53">
        <f>IF('Town Data'!E75&gt;9,'Town Data'!D75,"*")</f>
        <v>3415661.3</v>
      </c>
      <c r="E79" s="54">
        <f>IF('Town Data'!G75&gt;9,'Town Data'!F75,"*")</f>
        <v>36818.1666664</v>
      </c>
      <c r="F79" s="53">
        <f>IF('Town Data'!I75&gt;9,'Town Data'!H75,"*")</f>
        <v>13027906.13</v>
      </c>
      <c r="G79" s="53">
        <f>IF('Town Data'!K75&gt;9,'Town Data'!J75,"*")</f>
        <v>3758119.03</v>
      </c>
      <c r="H79" s="54">
        <f>IF('Town Data'!M75&gt;9,'Town Data'!L75,"*")</f>
        <v>35874.9999997</v>
      </c>
      <c r="I79" s="22">
        <f t="shared" si="3"/>
        <v>-0.04762881416309381</v>
      </c>
      <c r="J79" s="22">
        <f t="shared" si="4"/>
        <v>-0.09112476940359178</v>
      </c>
      <c r="K79" s="22">
        <f t="shared" si="5"/>
        <v>0.026290360047606685</v>
      </c>
      <c r="L79" s="15"/>
    </row>
    <row r="80" spans="1:12" ht="15">
      <c r="A80" s="15"/>
      <c r="B80" s="15" t="str">
        <f>'Town Data'!A76</f>
        <v>SOUTH BURLINGTON</v>
      </c>
      <c r="C80" s="48">
        <f>IF('Town Data'!C76&gt;9,'Town Data'!B76,"*")</f>
        <v>131548814.94</v>
      </c>
      <c r="D80" s="49">
        <f>IF('Town Data'!E76&gt;9,'Town Data'!D76,"*")</f>
        <v>24483533.89</v>
      </c>
      <c r="E80" s="50">
        <f>IF('Town Data'!G76&gt;9,'Town Data'!F76,"*")</f>
        <v>1207887.8333292</v>
      </c>
      <c r="F80" s="51">
        <f>IF('Town Data'!I76&gt;9,'Town Data'!H76,"*")</f>
        <v>136567536.65</v>
      </c>
      <c r="G80" s="49">
        <f>IF('Town Data'!K76&gt;9,'Town Data'!J76,"*")</f>
        <v>27031419.82</v>
      </c>
      <c r="H80" s="50">
        <f>IF('Town Data'!M76&gt;9,'Town Data'!L76,"*")</f>
        <v>1619897.8333292</v>
      </c>
      <c r="I80" s="9">
        <f t="shared" si="3"/>
        <v>-0.03674900956046503</v>
      </c>
      <c r="J80" s="9">
        <f t="shared" si="4"/>
        <v>-0.09425645959280579</v>
      </c>
      <c r="K80" s="9">
        <f t="shared" si="5"/>
        <v>-0.2543432008630079</v>
      </c>
      <c r="L80" s="15"/>
    </row>
    <row r="81" spans="1:12" ht="15">
      <c r="A81" s="15"/>
      <c r="B81" s="27" t="str">
        <f>'Town Data'!A77</f>
        <v>SOUTH HERO</v>
      </c>
      <c r="C81" s="52">
        <f>IF('Town Data'!C77&gt;9,'Town Data'!B77,"*")</f>
        <v>1231898.67</v>
      </c>
      <c r="D81" s="53">
        <f>IF('Town Data'!E77&gt;9,'Town Data'!D77,"*")</f>
        <v>311624.62</v>
      </c>
      <c r="E81" s="54" t="str">
        <f>IF('Town Data'!G77&gt;9,'Town Data'!F77,"*")</f>
        <v>*</v>
      </c>
      <c r="F81" s="53">
        <f>IF('Town Data'!I77&gt;9,'Town Data'!H77,"*")</f>
        <v>1110404.69</v>
      </c>
      <c r="G81" s="53">
        <f>IF('Town Data'!K77&gt;9,'Town Data'!J77,"*")</f>
        <v>286400.6</v>
      </c>
      <c r="H81" s="54" t="str">
        <f>IF('Town Data'!M77&gt;9,'Town Data'!L77,"*")</f>
        <v>*</v>
      </c>
      <c r="I81" s="22">
        <f t="shared" si="3"/>
        <v>0.10941414521583116</v>
      </c>
      <c r="J81" s="22">
        <f t="shared" si="4"/>
        <v>0.08807251102127586</v>
      </c>
      <c r="K81" s="22">
        <f t="shared" si="5"/>
      </c>
      <c r="L81" s="15"/>
    </row>
    <row r="82" spans="1:12" ht="15">
      <c r="A82" s="15"/>
      <c r="B82" s="15" t="str">
        <f>'Town Data'!A78</f>
        <v>SPRINGFIELD</v>
      </c>
      <c r="C82" s="48">
        <f>IF('Town Data'!C78&gt;9,'Town Data'!B78,"*")</f>
        <v>9046798.85</v>
      </c>
      <c r="D82" s="49">
        <f>IF('Town Data'!E78&gt;9,'Town Data'!D78,"*")</f>
        <v>3438058.98</v>
      </c>
      <c r="E82" s="50">
        <f>IF('Town Data'!G78&gt;9,'Town Data'!F78,"*")</f>
        <v>100199.3333327</v>
      </c>
      <c r="F82" s="51">
        <f>IF('Town Data'!I78&gt;9,'Town Data'!H78,"*")</f>
        <v>14793995.7</v>
      </c>
      <c r="G82" s="49">
        <f>IF('Town Data'!K78&gt;9,'Town Data'!J78,"*")</f>
        <v>3492557.09</v>
      </c>
      <c r="H82" s="50">
        <f>IF('Town Data'!M78&gt;9,'Town Data'!L78,"*")</f>
        <v>118538.3333325</v>
      </c>
      <c r="I82" s="9">
        <f t="shared" si="3"/>
        <v>-0.3884817169441248</v>
      </c>
      <c r="J82" s="9">
        <f t="shared" si="4"/>
        <v>-0.015604071342467267</v>
      </c>
      <c r="K82" s="9">
        <f t="shared" si="5"/>
        <v>-0.15470944701372769</v>
      </c>
      <c r="L82" s="15"/>
    </row>
    <row r="83" spans="1:12" ht="15">
      <c r="A83" s="15"/>
      <c r="B83" s="27" t="str">
        <f>'Town Data'!A79</f>
        <v>ST ALBANS</v>
      </c>
      <c r="C83" s="52">
        <f>IF('Town Data'!C79&gt;9,'Town Data'!B79,"*")</f>
        <v>52756732.55</v>
      </c>
      <c r="D83" s="53">
        <f>IF('Town Data'!E79&gt;9,'Town Data'!D79,"*")</f>
        <v>4003214.4</v>
      </c>
      <c r="E83" s="54">
        <f>IF('Town Data'!G79&gt;9,'Town Data'!F79,"*")</f>
        <v>304309.1666658</v>
      </c>
      <c r="F83" s="53">
        <f>IF('Town Data'!I79&gt;9,'Town Data'!H79,"*")</f>
        <v>45550025.25</v>
      </c>
      <c r="G83" s="53">
        <f>IF('Town Data'!K79&gt;9,'Town Data'!J79,"*")</f>
        <v>3974235.81</v>
      </c>
      <c r="H83" s="54">
        <f>IF('Town Data'!M79&gt;9,'Town Data'!L79,"*")</f>
        <v>125718.8333321</v>
      </c>
      <c r="I83" s="22">
        <f t="shared" si="3"/>
        <v>0.15821522074787428</v>
      </c>
      <c r="J83" s="22">
        <f t="shared" si="4"/>
        <v>0.007291613126499369</v>
      </c>
      <c r="K83" s="22">
        <f t="shared" si="5"/>
        <v>1.4205535368112598</v>
      </c>
      <c r="L83" s="15"/>
    </row>
    <row r="84" spans="1:12" ht="15">
      <c r="A84" s="15"/>
      <c r="B84" s="15" t="str">
        <f>'Town Data'!A80</f>
        <v>ST ALBANS TOWN</v>
      </c>
      <c r="C84" s="48">
        <f>IF('Town Data'!C80&gt;9,'Town Data'!B80,"*")</f>
        <v>19234176.91</v>
      </c>
      <c r="D84" s="51">
        <f>IF('Town Data'!E80&gt;9,'Town Data'!D80,"*")</f>
        <v>4928795.65</v>
      </c>
      <c r="E84" s="58">
        <f>IF('Town Data'!G80&gt;9,'Town Data'!F80,"*")</f>
        <v>60303.8333328</v>
      </c>
      <c r="F84" s="51">
        <f>IF('Town Data'!I80&gt;9,'Town Data'!H80,"*")</f>
        <v>20959700.72</v>
      </c>
      <c r="G84" s="49">
        <f>IF('Town Data'!K80&gt;9,'Town Data'!J80,"*")</f>
        <v>5579702.62</v>
      </c>
      <c r="H84" s="50">
        <f>IF('Town Data'!M80&gt;9,'Town Data'!L80,"*")</f>
        <v>124495.6666662</v>
      </c>
      <c r="I84" s="9">
        <f t="shared" si="3"/>
        <v>-0.08232578475481203</v>
      </c>
      <c r="J84" s="9">
        <f t="shared" si="4"/>
        <v>-0.11665621168893042</v>
      </c>
      <c r="K84" s="9">
        <f t="shared" si="5"/>
        <v>-0.5156150013278156</v>
      </c>
      <c r="L84" s="15"/>
    </row>
    <row r="85" spans="1:12" ht="15">
      <c r="A85" s="15"/>
      <c r="B85" s="27" t="str">
        <f>'Town Data'!A81</f>
        <v>ST JOHNSBURY</v>
      </c>
      <c r="C85" s="52">
        <f>IF('Town Data'!C81&gt;9,'Town Data'!B81,"*")</f>
        <v>17537488.2</v>
      </c>
      <c r="D85" s="53">
        <f>IF('Town Data'!E81&gt;9,'Town Data'!D81,"*")</f>
        <v>5238101.44</v>
      </c>
      <c r="E85" s="54">
        <f>IF('Town Data'!G81&gt;9,'Town Data'!F81,"*")</f>
        <v>273875.8333317</v>
      </c>
      <c r="F85" s="53">
        <f>IF('Town Data'!I81&gt;9,'Town Data'!H81,"*")</f>
        <v>18249138.19</v>
      </c>
      <c r="G85" s="53">
        <f>IF('Town Data'!K81&gt;9,'Town Data'!J81,"*")</f>
        <v>5428701.12</v>
      </c>
      <c r="H85" s="54">
        <f>IF('Town Data'!M81&gt;9,'Town Data'!L81,"*")</f>
        <v>312512.6666654</v>
      </c>
      <c r="I85" s="22">
        <f t="shared" si="3"/>
        <v>-0.03899636150434576</v>
      </c>
      <c r="J85" s="22">
        <f t="shared" si="4"/>
        <v>-0.035109628580915445</v>
      </c>
      <c r="K85" s="22">
        <f t="shared" si="5"/>
        <v>-0.12363285541660148</v>
      </c>
      <c r="L85" s="15"/>
    </row>
    <row r="86" spans="1:12" ht="15">
      <c r="A86" s="15"/>
      <c r="B86" s="15" t="str">
        <f>'Town Data'!A82</f>
        <v>STOWE</v>
      </c>
      <c r="C86" s="48">
        <f>IF('Town Data'!C82&gt;9,'Town Data'!B82,"*")</f>
        <v>14269662.65</v>
      </c>
      <c r="D86" s="49">
        <f>IF('Town Data'!E82&gt;9,'Town Data'!D82,"*")</f>
        <v>8082734.48</v>
      </c>
      <c r="E86" s="50">
        <f>IF('Town Data'!G82&gt;9,'Town Data'!F82,"*")</f>
        <v>189136.833333</v>
      </c>
      <c r="F86" s="51">
        <f>IF('Town Data'!I82&gt;9,'Town Data'!H82,"*")</f>
        <v>13148682.89</v>
      </c>
      <c r="G86" s="49">
        <f>IF('Town Data'!K82&gt;9,'Town Data'!J82,"*")</f>
        <v>6405369.05</v>
      </c>
      <c r="H86" s="50">
        <f>IF('Town Data'!M82&gt;9,'Town Data'!L82,"*")</f>
        <v>238546.9999994</v>
      </c>
      <c r="I86" s="9">
        <f t="shared" si="3"/>
        <v>0.0852541482198602</v>
      </c>
      <c r="J86" s="9">
        <f t="shared" si="4"/>
        <v>0.26186866313346935</v>
      </c>
      <c r="K86" s="9">
        <f t="shared" si="5"/>
        <v>-0.20712969212157054</v>
      </c>
      <c r="L86" s="15"/>
    </row>
    <row r="87" spans="1:12" ht="15">
      <c r="A87" s="15"/>
      <c r="B87" s="27" t="str">
        <f>'Town Data'!A83</f>
        <v>SWANTON</v>
      </c>
      <c r="C87" s="52">
        <f>IF('Town Data'!C83&gt;9,'Town Data'!B83,"*")</f>
        <v>8476706.71</v>
      </c>
      <c r="D87" s="53">
        <f>IF('Town Data'!E83&gt;9,'Town Data'!D83,"*")</f>
        <v>1442540.82</v>
      </c>
      <c r="E87" s="54">
        <f>IF('Town Data'!G83&gt;9,'Town Data'!F83,"*")</f>
        <v>18704.1666664</v>
      </c>
      <c r="F87" s="53">
        <f>IF('Town Data'!I83&gt;9,'Town Data'!H83,"*")</f>
        <v>8273694.12</v>
      </c>
      <c r="G87" s="53">
        <f>IF('Town Data'!K83&gt;9,'Town Data'!J83,"*")</f>
        <v>1360099.65</v>
      </c>
      <c r="H87" s="54" t="str">
        <f>IF('Town Data'!M83&gt;9,'Town Data'!L83,"*")</f>
        <v>*</v>
      </c>
      <c r="I87" s="22">
        <f t="shared" si="3"/>
        <v>0.024537115713434275</v>
      </c>
      <c r="J87" s="22">
        <f t="shared" si="4"/>
        <v>0.060614066035529206</v>
      </c>
      <c r="K87" s="22">
        <f t="shared" si="5"/>
      </c>
      <c r="L87" s="15"/>
    </row>
    <row r="88" spans="1:12" ht="15">
      <c r="A88" s="15"/>
      <c r="B88" s="15" t="str">
        <f>'Town Data'!A84</f>
        <v>THETFORD</v>
      </c>
      <c r="C88" s="48">
        <f>IF('Town Data'!C84&gt;9,'Town Data'!B84,"*")</f>
        <v>1049150.8</v>
      </c>
      <c r="D88" s="49">
        <f>IF('Town Data'!E84&gt;9,'Town Data'!D84,"*")</f>
        <v>344283.83</v>
      </c>
      <c r="E88" s="50" t="str">
        <f>IF('Town Data'!G84&gt;9,'Town Data'!F84,"*")</f>
        <v>*</v>
      </c>
      <c r="F88" s="51">
        <f>IF('Town Data'!I84&gt;9,'Town Data'!H84,"*")</f>
        <v>987949.23</v>
      </c>
      <c r="G88" s="49">
        <f>IF('Town Data'!K84&gt;9,'Town Data'!J84,"*")</f>
        <v>402635.71</v>
      </c>
      <c r="H88" s="50" t="str">
        <f>IF('Town Data'!M84&gt;9,'Town Data'!L84,"*")</f>
        <v>*</v>
      </c>
      <c r="I88" s="9">
        <f t="shared" si="3"/>
        <v>0.06194809221117574</v>
      </c>
      <c r="J88" s="9">
        <f t="shared" si="4"/>
        <v>-0.14492475096160745</v>
      </c>
      <c r="K88" s="9">
        <f t="shared" si="5"/>
      </c>
      <c r="L88" s="15"/>
    </row>
    <row r="89" spans="1:12" ht="15">
      <c r="A89" s="15"/>
      <c r="B89" s="27" t="str">
        <f>'Town Data'!A85</f>
        <v>TROY</v>
      </c>
      <c r="C89" s="52" t="str">
        <f>IF('Town Data'!C85&gt;9,'Town Data'!B85,"*")</f>
        <v>*</v>
      </c>
      <c r="D89" s="53" t="str">
        <f>IF('Town Data'!E85&gt;9,'Town Data'!D85,"*")</f>
        <v>*</v>
      </c>
      <c r="E89" s="54" t="str">
        <f>IF('Town Data'!G85&gt;9,'Town Data'!F85,"*")</f>
        <v>*</v>
      </c>
      <c r="F89" s="53">
        <f>IF('Town Data'!I85&gt;9,'Town Data'!H85,"*")</f>
        <v>1329689.82</v>
      </c>
      <c r="G89" s="53">
        <f>IF('Town Data'!K85&gt;9,'Town Data'!J85,"*")</f>
        <v>287672.43</v>
      </c>
      <c r="H89" s="54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VERGENNES</v>
      </c>
      <c r="C90" s="48">
        <f>IF('Town Data'!C86&gt;9,'Town Data'!B86,"*")</f>
        <v>16152472.13</v>
      </c>
      <c r="D90" s="49">
        <f>IF('Town Data'!E86&gt;9,'Town Data'!D86,"*")</f>
        <v>1186790.2</v>
      </c>
      <c r="E90" s="50">
        <f>IF('Town Data'!G86&gt;9,'Town Data'!F86,"*")</f>
        <v>224152.3333329</v>
      </c>
      <c r="F90" s="51">
        <f>IF('Town Data'!I86&gt;9,'Town Data'!H86,"*")</f>
        <v>15775788.93</v>
      </c>
      <c r="G90" s="49">
        <f>IF('Town Data'!K86&gt;9,'Town Data'!J86,"*")</f>
        <v>1137698.61</v>
      </c>
      <c r="H90" s="50">
        <f>IF('Town Data'!M86&gt;9,'Town Data'!L86,"*")</f>
        <v>394014.1666663</v>
      </c>
      <c r="I90" s="9">
        <f t="shared" si="3"/>
        <v>0.023877297146368524</v>
      </c>
      <c r="J90" s="9">
        <f t="shared" si="4"/>
        <v>0.04314990768952407</v>
      </c>
      <c r="K90" s="9">
        <f t="shared" si="5"/>
        <v>-0.43110590355310763</v>
      </c>
      <c r="L90" s="15"/>
    </row>
    <row r="91" spans="1:12" ht="15">
      <c r="A91" s="15"/>
      <c r="B91" s="27" t="str">
        <f>'Town Data'!A87</f>
        <v>WAITSFIELD</v>
      </c>
      <c r="C91" s="52">
        <f>IF('Town Data'!C87&gt;9,'Town Data'!B87,"*")</f>
        <v>6903496.37</v>
      </c>
      <c r="D91" s="53">
        <f>IF('Town Data'!E87&gt;9,'Town Data'!D87,"*")</f>
        <v>2754286.93</v>
      </c>
      <c r="E91" s="54" t="str">
        <f>IF('Town Data'!G87&gt;9,'Town Data'!F87,"*")</f>
        <v>*</v>
      </c>
      <c r="F91" s="53">
        <f>IF('Town Data'!I87&gt;9,'Town Data'!H87,"*")</f>
        <v>7206540.96</v>
      </c>
      <c r="G91" s="53">
        <f>IF('Town Data'!K87&gt;9,'Town Data'!J87,"*")</f>
        <v>2966862.53</v>
      </c>
      <c r="H91" s="54" t="str">
        <f>IF('Town Data'!M87&gt;9,'Town Data'!L87,"*")</f>
        <v>*</v>
      </c>
      <c r="I91" s="22">
        <f t="shared" si="3"/>
        <v>-0.04205132416259796</v>
      </c>
      <c r="J91" s="22">
        <f t="shared" si="4"/>
        <v>-0.07164996620183803</v>
      </c>
      <c r="K91" s="22">
        <f t="shared" si="5"/>
      </c>
      <c r="L91" s="15"/>
    </row>
    <row r="92" spans="1:12" ht="15">
      <c r="A92" s="15"/>
      <c r="B92" s="15" t="str">
        <f>'Town Data'!A88</f>
        <v>WARREN</v>
      </c>
      <c r="C92" s="48">
        <f>IF('Town Data'!C88&gt;9,'Town Data'!B88,"*")</f>
        <v>3470425.06</v>
      </c>
      <c r="D92" s="49">
        <f>IF('Town Data'!E88&gt;9,'Town Data'!D88,"*")</f>
        <v>3047264.24</v>
      </c>
      <c r="E92" s="50" t="str">
        <f>IF('Town Data'!G88&gt;9,'Town Data'!F88,"*")</f>
        <v>*</v>
      </c>
      <c r="F92" s="51">
        <f>IF('Town Data'!I88&gt;9,'Town Data'!H88,"*")</f>
        <v>2473473.37</v>
      </c>
      <c r="G92" s="49">
        <f>IF('Town Data'!K88&gt;9,'Town Data'!J88,"*")</f>
        <v>2045518.06</v>
      </c>
      <c r="H92" s="50" t="str">
        <f>IF('Town Data'!M88&gt;9,'Town Data'!L88,"*")</f>
        <v>*</v>
      </c>
      <c r="I92" s="9">
        <f t="shared" si="3"/>
        <v>0.4030573775694217</v>
      </c>
      <c r="J92" s="9">
        <f t="shared" si="4"/>
        <v>0.4897273700922495</v>
      </c>
      <c r="K92" s="9">
        <f t="shared" si="5"/>
      </c>
      <c r="L92" s="15"/>
    </row>
    <row r="93" spans="1:12" ht="15">
      <c r="A93" s="15"/>
      <c r="B93" s="27" t="str">
        <f>'Town Data'!A89</f>
        <v>WATERBURY</v>
      </c>
      <c r="C93" s="52">
        <f>IF('Town Data'!C89&gt;9,'Town Data'!B89,"*")</f>
        <v>7104103.43</v>
      </c>
      <c r="D93" s="53">
        <f>IF('Town Data'!E89&gt;9,'Town Data'!D89,"*")</f>
        <v>2313420.03</v>
      </c>
      <c r="E93" s="54">
        <f>IF('Town Data'!G89&gt;9,'Town Data'!F89,"*")</f>
        <v>66744.8333329</v>
      </c>
      <c r="F93" s="53">
        <f>IF('Town Data'!I89&gt;9,'Town Data'!H89,"*")</f>
        <v>7299323.33</v>
      </c>
      <c r="G93" s="53">
        <f>IF('Town Data'!K89&gt;9,'Town Data'!J89,"*")</f>
        <v>2512928.79</v>
      </c>
      <c r="H93" s="54">
        <f>IF('Town Data'!M89&gt;9,'Town Data'!L89,"*")</f>
        <v>270450.6666665</v>
      </c>
      <c r="I93" s="22">
        <f t="shared" si="3"/>
        <v>-0.026744931163365848</v>
      </c>
      <c r="J93" s="22">
        <f t="shared" si="4"/>
        <v>-0.07939292223238854</v>
      </c>
      <c r="K93" s="22">
        <f t="shared" si="5"/>
        <v>-0.7532088415400178</v>
      </c>
      <c r="L93" s="15"/>
    </row>
    <row r="94" spans="1:12" ht="15">
      <c r="A94" s="15"/>
      <c r="B94" s="15" t="str">
        <f>'Town Data'!A90</f>
        <v>WATERFORD</v>
      </c>
      <c r="C94" s="48" t="str">
        <f>IF('Town Data'!C90&gt;9,'Town Data'!B90,"*")</f>
        <v>*</v>
      </c>
      <c r="D94" s="49" t="str">
        <f>IF('Town Data'!E90&gt;9,'Town Data'!D90,"*")</f>
        <v>*</v>
      </c>
      <c r="E94" s="50" t="str">
        <f>IF('Town Data'!G90&gt;9,'Town Data'!F90,"*")</f>
        <v>*</v>
      </c>
      <c r="F94" s="51">
        <f>IF('Town Data'!I90&gt;9,'Town Data'!H90,"*")</f>
        <v>305639.05</v>
      </c>
      <c r="G94" s="49" t="str">
        <f>IF('Town Data'!K90&gt;9,'Town Data'!J90,"*")</f>
        <v>*</v>
      </c>
      <c r="H94" s="50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WEATHERSFIELD</v>
      </c>
      <c r="C95" s="52">
        <f>IF('Town Data'!C91&gt;9,'Town Data'!B91,"*")</f>
        <v>1406601.95</v>
      </c>
      <c r="D95" s="53">
        <f>IF('Town Data'!E91&gt;9,'Town Data'!D91,"*")</f>
        <v>273018.9</v>
      </c>
      <c r="E95" s="54" t="str">
        <f>IF('Town Data'!G91&gt;9,'Town Data'!F91,"*")</f>
        <v>*</v>
      </c>
      <c r="F95" s="53">
        <f>IF('Town Data'!I91&gt;9,'Town Data'!H91,"*")</f>
        <v>1060276.2</v>
      </c>
      <c r="G95" s="53">
        <f>IF('Town Data'!K91&gt;9,'Town Data'!J91,"*")</f>
        <v>284110.93</v>
      </c>
      <c r="H95" s="54" t="str">
        <f>IF('Town Data'!M91&gt;9,'Town Data'!L91,"*")</f>
        <v>*</v>
      </c>
      <c r="I95" s="22">
        <f t="shared" si="3"/>
        <v>0.326637295074623</v>
      </c>
      <c r="J95" s="22">
        <f t="shared" si="4"/>
        <v>-0.039041194226494456</v>
      </c>
      <c r="K95" s="22">
        <f t="shared" si="5"/>
      </c>
      <c r="L95" s="15"/>
    </row>
    <row r="96" spans="1:12" ht="15">
      <c r="A96" s="15"/>
      <c r="B96" s="15" t="str">
        <f>'Town Data'!A92</f>
        <v>WEST RUTLAND</v>
      </c>
      <c r="C96" s="48">
        <f>IF('Town Data'!C92&gt;9,'Town Data'!B92,"*")</f>
        <v>3107031</v>
      </c>
      <c r="D96" s="49">
        <f>IF('Town Data'!E92&gt;9,'Town Data'!D92,"*")</f>
        <v>586903.81</v>
      </c>
      <c r="E96" s="50" t="str">
        <f>IF('Town Data'!G92&gt;9,'Town Data'!F92,"*")</f>
        <v>*</v>
      </c>
      <c r="F96" s="51">
        <f>IF('Town Data'!I92&gt;9,'Town Data'!H92,"*")</f>
        <v>3194683.98</v>
      </c>
      <c r="G96" s="49">
        <f>IF('Town Data'!K92&gt;9,'Town Data'!J92,"*")</f>
        <v>638621.89</v>
      </c>
      <c r="H96" s="50" t="str">
        <f>IF('Town Data'!M92&gt;9,'Town Data'!L92,"*")</f>
        <v>*</v>
      </c>
      <c r="I96" s="9">
        <f t="shared" si="3"/>
        <v>-0.027437136364267235</v>
      </c>
      <c r="J96" s="9">
        <f t="shared" si="4"/>
        <v>-0.08098388234076968</v>
      </c>
      <c r="K96" s="9">
        <f t="shared" si="5"/>
      </c>
      <c r="L96" s="15"/>
    </row>
    <row r="97" spans="1:12" ht="15">
      <c r="A97" s="15"/>
      <c r="B97" s="27" t="str">
        <f>'Town Data'!A93</f>
        <v>WESTMINSTER</v>
      </c>
      <c r="C97" s="52">
        <f>IF('Town Data'!C93&gt;9,'Town Data'!B93,"*")</f>
        <v>1631320.8</v>
      </c>
      <c r="D97" s="53">
        <f>IF('Town Data'!E93&gt;9,'Town Data'!D93,"*")</f>
        <v>370439.37</v>
      </c>
      <c r="E97" s="54" t="str">
        <f>IF('Town Data'!G93&gt;9,'Town Data'!F93,"*")</f>
        <v>*</v>
      </c>
      <c r="F97" s="53">
        <f>IF('Town Data'!I93&gt;9,'Town Data'!H93,"*")</f>
        <v>2153396.5</v>
      </c>
      <c r="G97" s="53">
        <f>IF('Town Data'!K93&gt;9,'Town Data'!J93,"*")</f>
        <v>463162.47</v>
      </c>
      <c r="H97" s="54" t="str">
        <f>IF('Town Data'!M93&gt;9,'Town Data'!L93,"*")</f>
        <v>*</v>
      </c>
      <c r="I97" s="22">
        <f t="shared" si="3"/>
        <v>-0.24244290357117232</v>
      </c>
      <c r="J97" s="22">
        <f t="shared" si="4"/>
        <v>-0.20019562465844865</v>
      </c>
      <c r="K97" s="22">
        <f t="shared" si="5"/>
      </c>
      <c r="L97" s="15"/>
    </row>
    <row r="98" spans="1:12" ht="15">
      <c r="A98" s="15"/>
      <c r="B98" s="15" t="str">
        <f>'Town Data'!A94</f>
        <v>WILLIAMSTOWN</v>
      </c>
      <c r="C98" s="48">
        <f>IF('Town Data'!C94&gt;9,'Town Data'!B94,"*")</f>
        <v>1018340.83</v>
      </c>
      <c r="D98" s="49">
        <f>IF('Town Data'!E94&gt;9,'Town Data'!D94,"*")</f>
        <v>296884.26</v>
      </c>
      <c r="E98" s="50" t="str">
        <f>IF('Town Data'!G94&gt;9,'Town Data'!F94,"*")</f>
        <v>*</v>
      </c>
      <c r="F98" s="51">
        <f>IF('Town Data'!I94&gt;9,'Town Data'!H94,"*")</f>
        <v>1056249.48</v>
      </c>
      <c r="G98" s="49">
        <f>IF('Town Data'!K94&gt;9,'Town Data'!J94,"*")</f>
        <v>363147.3</v>
      </c>
      <c r="H98" s="50" t="str">
        <f>IF('Town Data'!M94&gt;9,'Town Data'!L94,"*")</f>
        <v>*</v>
      </c>
      <c r="I98" s="9">
        <f t="shared" si="3"/>
        <v>-0.03588986382270221</v>
      </c>
      <c r="J98" s="9">
        <f t="shared" si="4"/>
        <v>-0.18246876680619678</v>
      </c>
      <c r="K98" s="9">
        <f t="shared" si="5"/>
      </c>
      <c r="L98" s="15"/>
    </row>
    <row r="99" spans="1:12" ht="15">
      <c r="A99" s="15"/>
      <c r="B99" s="27" t="str">
        <f>'Town Data'!A95</f>
        <v>WILLISTON</v>
      </c>
      <c r="C99" s="52">
        <f>IF('Town Data'!C95&gt;9,'Town Data'!B95,"*")</f>
        <v>58865227.5</v>
      </c>
      <c r="D99" s="53">
        <f>IF('Town Data'!E95&gt;9,'Town Data'!D95,"*")</f>
        <v>26074848.92</v>
      </c>
      <c r="E99" s="54">
        <f>IF('Town Data'!G95&gt;9,'Town Data'!F95,"*")</f>
        <v>929453.8333307</v>
      </c>
      <c r="F99" s="53">
        <f>IF('Town Data'!I95&gt;9,'Town Data'!H95,"*")</f>
        <v>60256359.07</v>
      </c>
      <c r="G99" s="53">
        <f>IF('Town Data'!K95&gt;9,'Town Data'!J95,"*")</f>
        <v>27288546.06</v>
      </c>
      <c r="H99" s="54">
        <f>IF('Town Data'!M95&gt;9,'Town Data'!L95,"*")</f>
        <v>1220013.1666645</v>
      </c>
      <c r="I99" s="22">
        <f t="shared" si="3"/>
        <v>-0.02308688396495909</v>
      </c>
      <c r="J99" s="22">
        <f t="shared" si="4"/>
        <v>-0.044476431149223235</v>
      </c>
      <c r="K99" s="22">
        <f t="shared" si="5"/>
        <v>-0.23816081766411207</v>
      </c>
      <c r="L99" s="15"/>
    </row>
    <row r="100" spans="1:12" ht="15">
      <c r="A100" s="15"/>
      <c r="B100" s="27" t="str">
        <f>'Town Data'!A96</f>
        <v>WILMINGTON</v>
      </c>
      <c r="C100" s="52">
        <f>IF('Town Data'!C96&gt;9,'Town Data'!B96,"*")</f>
        <v>4942166.02</v>
      </c>
      <c r="D100" s="53">
        <f>IF('Town Data'!E96&gt;9,'Town Data'!D96,"*")</f>
        <v>2259966.94</v>
      </c>
      <c r="E100" s="54" t="str">
        <f>IF('Town Data'!G96&gt;9,'Town Data'!F96,"*")</f>
        <v>*</v>
      </c>
      <c r="F100" s="53">
        <f>IF('Town Data'!I96&gt;9,'Town Data'!H96,"*")</f>
        <v>4994088.93</v>
      </c>
      <c r="G100" s="53">
        <f>IF('Town Data'!K96&gt;9,'Town Data'!J96,"*")</f>
        <v>2519334.59</v>
      </c>
      <c r="H100" s="54" t="str">
        <f>IF('Town Data'!M96&gt;9,'Town Data'!L96,"*")</f>
        <v>*</v>
      </c>
      <c r="I100" s="22">
        <f t="shared" si="3"/>
        <v>-0.010396873329206044</v>
      </c>
      <c r="J100" s="22">
        <f t="shared" si="4"/>
        <v>-0.10295085497158991</v>
      </c>
      <c r="K100" s="22">
        <f t="shared" si="5"/>
      </c>
      <c r="L100" s="15"/>
    </row>
    <row r="101" spans="1:12" ht="15">
      <c r="A101" s="15"/>
      <c r="B101" s="27" t="str">
        <f>'Town Data'!A97</f>
        <v>WINDSOR</v>
      </c>
      <c r="C101" s="52">
        <f>IF('Town Data'!C97&gt;9,'Town Data'!B97,"*")</f>
        <v>1940162.28</v>
      </c>
      <c r="D101" s="53">
        <f>IF('Town Data'!E97&gt;9,'Town Data'!D97,"*")</f>
        <v>570123.92</v>
      </c>
      <c r="E101" s="54" t="str">
        <f>IF('Town Data'!G97&gt;9,'Town Data'!F97,"*")</f>
        <v>*</v>
      </c>
      <c r="F101" s="53">
        <f>IF('Town Data'!I97&gt;9,'Town Data'!H97,"*")</f>
        <v>1897429.4</v>
      </c>
      <c r="G101" s="53">
        <f>IF('Town Data'!K97&gt;9,'Town Data'!J97,"*")</f>
        <v>547242.27</v>
      </c>
      <c r="H101" s="54">
        <f>IF('Town Data'!M97&gt;9,'Town Data'!L97,"*")</f>
        <v>21512.6666664</v>
      </c>
      <c r="I101" s="22">
        <f aca="true" t="shared" si="6" ref="I101:I164">_xlfn.IFERROR((C101-F101)/F101,"")</f>
        <v>0.02252145982348546</v>
      </c>
      <c r="J101" s="22">
        <f aca="true" t="shared" si="7" ref="J101:J164">_xlfn.IFERROR((D101-G101)/G101,"")</f>
        <v>0.04181265091236469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WINHALL</v>
      </c>
      <c r="C102" s="52">
        <f>IF('Town Data'!C98&gt;9,'Town Data'!B98,"*")</f>
        <v>1236932.93</v>
      </c>
      <c r="D102" s="53" t="str">
        <f>IF('Town Data'!E98&gt;9,'Town Data'!D98,"*")</f>
        <v>*</v>
      </c>
      <c r="E102" s="54" t="str">
        <f>IF('Town Data'!G98&gt;9,'Town Data'!F98,"*")</f>
        <v>*</v>
      </c>
      <c r="F102" s="53">
        <f>IF('Town Data'!I98&gt;9,'Town Data'!H98,"*")</f>
        <v>673214.45</v>
      </c>
      <c r="G102" s="53" t="str">
        <f>IF('Town Data'!K98&gt;9,'Town Data'!J98,"*")</f>
        <v>*</v>
      </c>
      <c r="H102" s="54" t="str">
        <f>IF('Town Data'!M98&gt;9,'Town Data'!L98,"*")</f>
        <v>*</v>
      </c>
      <c r="I102" s="22">
        <f t="shared" si="6"/>
        <v>0.837353506003919</v>
      </c>
      <c r="J102" s="22">
        <f t="shared" si="7"/>
      </c>
      <c r="K102" s="22">
        <f t="shared" si="8"/>
      </c>
      <c r="L102" s="15"/>
    </row>
    <row r="103" spans="2:12" ht="15">
      <c r="B103" s="27" t="str">
        <f>'Town Data'!A99</f>
        <v>WINOOSKI</v>
      </c>
      <c r="C103" s="52">
        <f>IF('Town Data'!C99&gt;9,'Town Data'!B99,"*")</f>
        <v>14645789.47</v>
      </c>
      <c r="D103" s="53">
        <f>IF('Town Data'!E99&gt;9,'Town Data'!D99,"*")</f>
        <v>1339102.65</v>
      </c>
      <c r="E103" s="54">
        <f>IF('Town Data'!G99&gt;9,'Town Data'!F99,"*")</f>
        <v>307407.1666663</v>
      </c>
      <c r="F103" s="53">
        <f>IF('Town Data'!I99&gt;9,'Town Data'!H99,"*")</f>
        <v>12218560.13</v>
      </c>
      <c r="G103" s="53">
        <f>IF('Town Data'!K99&gt;9,'Town Data'!J99,"*")</f>
        <v>1472242.24</v>
      </c>
      <c r="H103" s="54">
        <f>IF('Town Data'!M99&gt;9,'Town Data'!L99,"*")</f>
        <v>414383.333333</v>
      </c>
      <c r="I103" s="22">
        <f t="shared" si="6"/>
        <v>0.19865101240861183</v>
      </c>
      <c r="J103" s="22">
        <f t="shared" si="7"/>
        <v>-0.09043320887193135</v>
      </c>
      <c r="K103" s="22">
        <f t="shared" si="8"/>
        <v>-0.2581575031173698</v>
      </c>
      <c r="L103" s="15"/>
    </row>
    <row r="104" spans="2:12" ht="15">
      <c r="B104" s="27" t="str">
        <f>'Town Data'!A100</f>
        <v>WOLCOTT</v>
      </c>
      <c r="C104" s="52">
        <f>IF('Town Data'!C100&gt;9,'Town Data'!B100,"*")</f>
        <v>247805.92</v>
      </c>
      <c r="D104" s="53" t="str">
        <f>IF('Town Data'!E100&gt;9,'Town Data'!D100,"*")</f>
        <v>*</v>
      </c>
      <c r="E104" s="54" t="str">
        <f>IF('Town Data'!G100&gt;9,'Town Data'!F100,"*")</f>
        <v>*</v>
      </c>
      <c r="F104" s="53">
        <f>IF('Town Data'!I100&gt;9,'Town Data'!H100,"*")</f>
        <v>286084.92</v>
      </c>
      <c r="G104" s="53" t="str">
        <f>IF('Town Data'!K100&gt;9,'Town Data'!J100,"*")</f>
        <v>*</v>
      </c>
      <c r="H104" s="54" t="str">
        <f>IF('Town Data'!M100&gt;9,'Town Data'!L100,"*")</f>
        <v>*</v>
      </c>
      <c r="I104" s="22">
        <f t="shared" si="6"/>
        <v>-0.13380292816552503</v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WOODSTOCK</v>
      </c>
      <c r="C105" s="52">
        <f>IF('Town Data'!C101&gt;9,'Town Data'!B101,"*")</f>
        <v>5743540.64</v>
      </c>
      <c r="D105" s="53">
        <f>IF('Town Data'!E101&gt;9,'Town Data'!D101,"*")</f>
        <v>1179441.77</v>
      </c>
      <c r="E105" s="54">
        <f>IF('Town Data'!G101&gt;9,'Town Data'!F101,"*")</f>
        <v>95560.9999994</v>
      </c>
      <c r="F105" s="53">
        <f>IF('Town Data'!I101&gt;9,'Town Data'!H101,"*")</f>
        <v>4756313.78</v>
      </c>
      <c r="G105" s="53">
        <f>IF('Town Data'!K101&gt;9,'Town Data'!J101,"*")</f>
        <v>980912.42</v>
      </c>
      <c r="H105" s="54">
        <f>IF('Town Data'!M101&gt;9,'Town Data'!L101,"*")</f>
        <v>116786.333333</v>
      </c>
      <c r="I105" s="22">
        <f t="shared" si="6"/>
        <v>0.20756133965577</v>
      </c>
      <c r="J105" s="22">
        <f t="shared" si="7"/>
        <v>0.20239253367798113</v>
      </c>
      <c r="K105" s="22">
        <f t="shared" si="8"/>
        <v>-0.18174501012099523</v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53" t="str">
        <f>IF('Town Data'!E102&gt;9,'Town Data'!D102,"*")</f>
        <v>*</v>
      </c>
      <c r="E106" s="54" t="str">
        <f>IF('Town Data'!G102&gt;9,'Town Data'!F102,"*")</f>
        <v>*</v>
      </c>
      <c r="F106" s="53" t="str">
        <f>IF('Town Data'!I102&gt;9,'Town Data'!H102,"*")</f>
        <v>*</v>
      </c>
      <c r="G106" s="53" t="str">
        <f>IF('Town Data'!K102&gt;9,'Town Data'!J102,"*")</f>
        <v>*</v>
      </c>
      <c r="H106" s="54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53" t="str">
        <f>IF('Town Data'!E104&gt;9,'Town Data'!D104,"*")</f>
        <v>*</v>
      </c>
      <c r="E108" s="54" t="str">
        <f>IF('Town Data'!G104&gt;9,'Town Data'!F104,"*")</f>
        <v>*</v>
      </c>
      <c r="F108" s="53" t="str">
        <f>IF('Town Data'!I104&gt;9,'Town Data'!H104,"*")</f>
        <v>*</v>
      </c>
      <c r="G108" s="53" t="str">
        <f>IF('Town Data'!K104&gt;9,'Town Data'!J104,"*")</f>
        <v>*</v>
      </c>
      <c r="H108" s="54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122</v>
      </c>
      <c r="B2" s="44">
        <v>954307.53</v>
      </c>
      <c r="C2" s="41">
        <v>11</v>
      </c>
      <c r="D2" s="44">
        <v>260702.94</v>
      </c>
      <c r="E2" s="41">
        <v>10</v>
      </c>
      <c r="F2" s="41">
        <v>0</v>
      </c>
      <c r="G2" s="41">
        <v>0</v>
      </c>
      <c r="H2" s="44">
        <v>872860.33</v>
      </c>
      <c r="I2" s="41">
        <v>11</v>
      </c>
      <c r="J2" s="44">
        <v>274062.07</v>
      </c>
      <c r="K2" s="41">
        <v>10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123</v>
      </c>
      <c r="B3" s="44">
        <v>10815235.48</v>
      </c>
      <c r="C3" s="41">
        <v>14</v>
      </c>
      <c r="D3" s="44">
        <v>354113.72</v>
      </c>
      <c r="E3" s="41">
        <v>13</v>
      </c>
      <c r="F3" s="41">
        <v>0</v>
      </c>
      <c r="G3" s="41">
        <v>0</v>
      </c>
      <c r="H3" s="44">
        <v>11249710.23</v>
      </c>
      <c r="I3" s="41">
        <v>15</v>
      </c>
      <c r="J3" s="44">
        <v>383040.12</v>
      </c>
      <c r="K3" s="41">
        <v>14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63</v>
      </c>
      <c r="B4" s="44">
        <v>37846123.48</v>
      </c>
      <c r="C4" s="41">
        <v>153</v>
      </c>
      <c r="D4" s="44">
        <v>8403239.74</v>
      </c>
      <c r="E4" s="41">
        <v>144</v>
      </c>
      <c r="F4" s="44">
        <v>291134.8333321</v>
      </c>
      <c r="G4" s="41">
        <v>37</v>
      </c>
      <c r="H4" s="44">
        <v>36905039.93</v>
      </c>
      <c r="I4" s="41">
        <v>151</v>
      </c>
      <c r="J4" s="44">
        <v>8335433.31</v>
      </c>
      <c r="K4" s="41">
        <v>145</v>
      </c>
      <c r="L4" s="44">
        <v>406111.4999986</v>
      </c>
      <c r="M4" s="41">
        <v>41</v>
      </c>
      <c r="N4" s="37"/>
      <c r="O4" s="37"/>
      <c r="P4" s="37"/>
      <c r="Q4" s="37"/>
    </row>
    <row r="5" spans="1:17" ht="15">
      <c r="A5" s="40" t="s">
        <v>124</v>
      </c>
      <c r="B5" s="44">
        <v>12646992.24</v>
      </c>
      <c r="C5" s="41">
        <v>30</v>
      </c>
      <c r="D5" s="44">
        <v>1143720.95</v>
      </c>
      <c r="E5" s="41">
        <v>27</v>
      </c>
      <c r="F5" s="41">
        <v>140841.1666662</v>
      </c>
      <c r="G5" s="41">
        <v>11</v>
      </c>
      <c r="H5" s="44">
        <v>9404739.35</v>
      </c>
      <c r="I5" s="41">
        <v>32</v>
      </c>
      <c r="J5" s="44">
        <v>1133716.14</v>
      </c>
      <c r="K5" s="41">
        <v>30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64</v>
      </c>
      <c r="B6" s="44">
        <v>15582073.17</v>
      </c>
      <c r="C6" s="41">
        <v>30</v>
      </c>
      <c r="D6" s="44">
        <v>918140.88</v>
      </c>
      <c r="E6" s="41">
        <v>27</v>
      </c>
      <c r="F6" s="44">
        <v>85405.4999996</v>
      </c>
      <c r="G6" s="41">
        <v>12</v>
      </c>
      <c r="H6" s="44">
        <v>13397054.84</v>
      </c>
      <c r="I6" s="41">
        <v>31</v>
      </c>
      <c r="J6" s="44">
        <v>932366.76</v>
      </c>
      <c r="K6" s="41">
        <v>30</v>
      </c>
      <c r="L6" s="44">
        <v>26143.9999996</v>
      </c>
      <c r="M6" s="41">
        <v>11</v>
      </c>
      <c r="N6" s="37"/>
      <c r="O6" s="37"/>
      <c r="P6" s="37"/>
      <c r="Q6" s="37"/>
    </row>
    <row r="7" spans="1:17" ht="15">
      <c r="A7" s="40" t="s">
        <v>65</v>
      </c>
      <c r="B7" s="44">
        <v>34691273.4</v>
      </c>
      <c r="C7" s="41">
        <v>173</v>
      </c>
      <c r="D7" s="44">
        <v>10215525.84</v>
      </c>
      <c r="E7" s="41">
        <v>165</v>
      </c>
      <c r="F7" s="44">
        <v>224922.4999984</v>
      </c>
      <c r="G7" s="41">
        <v>53</v>
      </c>
      <c r="H7" s="44">
        <v>34294570.82</v>
      </c>
      <c r="I7" s="41">
        <v>166</v>
      </c>
      <c r="J7" s="44">
        <v>10288824.87</v>
      </c>
      <c r="K7" s="41">
        <v>159</v>
      </c>
      <c r="L7" s="44">
        <v>594487.3333318</v>
      </c>
      <c r="M7" s="41">
        <v>46</v>
      </c>
      <c r="N7" s="37"/>
      <c r="O7" s="37"/>
      <c r="P7" s="37"/>
      <c r="Q7" s="37"/>
    </row>
    <row r="8" spans="1:17" ht="15">
      <c r="A8" s="40" t="s">
        <v>125</v>
      </c>
      <c r="B8" s="44">
        <v>19532502.96</v>
      </c>
      <c r="C8" s="41">
        <v>51</v>
      </c>
      <c r="D8" s="44">
        <v>5226848.64</v>
      </c>
      <c r="E8" s="41">
        <v>49</v>
      </c>
      <c r="F8" s="44">
        <v>157309.3333326</v>
      </c>
      <c r="G8" s="41">
        <v>26</v>
      </c>
      <c r="H8" s="44">
        <v>19382109.38</v>
      </c>
      <c r="I8" s="41">
        <v>49</v>
      </c>
      <c r="J8" s="44">
        <v>5231673.11</v>
      </c>
      <c r="K8" s="41">
        <v>47</v>
      </c>
      <c r="L8" s="44">
        <v>621400.4999991</v>
      </c>
      <c r="M8" s="41">
        <v>26</v>
      </c>
      <c r="N8" s="37"/>
      <c r="O8" s="37"/>
      <c r="P8" s="37"/>
      <c r="Q8" s="37"/>
    </row>
    <row r="9" spans="1:17" ht="15">
      <c r="A9" s="40" t="s">
        <v>126</v>
      </c>
      <c r="B9" s="44">
        <v>1145318.15</v>
      </c>
      <c r="C9" s="41">
        <v>21</v>
      </c>
      <c r="D9" s="44">
        <v>366891.01</v>
      </c>
      <c r="E9" s="41">
        <v>20</v>
      </c>
      <c r="F9" s="41">
        <v>0</v>
      </c>
      <c r="G9" s="41">
        <v>0</v>
      </c>
      <c r="H9" s="44">
        <v>3207746.41</v>
      </c>
      <c r="I9" s="41">
        <v>21</v>
      </c>
      <c r="J9" s="44">
        <v>303964.81</v>
      </c>
      <c r="K9" s="41">
        <v>19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66</v>
      </c>
      <c r="B10" s="44">
        <v>6911994.78</v>
      </c>
      <c r="C10" s="41">
        <v>28</v>
      </c>
      <c r="D10" s="44">
        <v>1194286.81</v>
      </c>
      <c r="E10" s="41">
        <v>24</v>
      </c>
      <c r="F10" s="44">
        <v>66943.3333331</v>
      </c>
      <c r="G10" s="41">
        <v>14</v>
      </c>
      <c r="H10" s="44">
        <v>6265284.31</v>
      </c>
      <c r="I10" s="41">
        <v>28</v>
      </c>
      <c r="J10" s="44">
        <v>1242558.97</v>
      </c>
      <c r="K10" s="41">
        <v>25</v>
      </c>
      <c r="L10" s="44">
        <v>69179.4999996</v>
      </c>
      <c r="M10" s="41">
        <v>11</v>
      </c>
      <c r="N10" s="37"/>
      <c r="O10" s="37"/>
      <c r="P10" s="37"/>
      <c r="Q10" s="37"/>
    </row>
    <row r="11" spans="1:17" ht="15">
      <c r="A11" s="40" t="s">
        <v>67</v>
      </c>
      <c r="B11" s="44">
        <v>5017075.46</v>
      </c>
      <c r="C11" s="41">
        <v>34</v>
      </c>
      <c r="D11" s="44">
        <v>826099.7</v>
      </c>
      <c r="E11" s="41">
        <v>31</v>
      </c>
      <c r="F11" s="41">
        <v>0</v>
      </c>
      <c r="G11" s="41">
        <v>0</v>
      </c>
      <c r="H11" s="44">
        <v>9271941.75</v>
      </c>
      <c r="I11" s="41">
        <v>33</v>
      </c>
      <c r="J11" s="44">
        <v>842168.1</v>
      </c>
      <c r="K11" s="41">
        <v>31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68</v>
      </c>
      <c r="B12" s="44">
        <v>43083734.21</v>
      </c>
      <c r="C12" s="41">
        <v>190</v>
      </c>
      <c r="D12" s="44">
        <v>7212177.24</v>
      </c>
      <c r="E12" s="41">
        <v>174</v>
      </c>
      <c r="F12" s="44">
        <v>520787.499998</v>
      </c>
      <c r="G12" s="41">
        <v>63</v>
      </c>
      <c r="H12" s="44">
        <v>46431196.94</v>
      </c>
      <c r="I12" s="41">
        <v>190</v>
      </c>
      <c r="J12" s="44">
        <v>7313548.7</v>
      </c>
      <c r="K12" s="41">
        <v>175</v>
      </c>
      <c r="L12" s="44">
        <v>478407.6666652</v>
      </c>
      <c r="M12" s="41">
        <v>53</v>
      </c>
      <c r="N12" s="37"/>
      <c r="O12" s="37"/>
      <c r="P12" s="37"/>
      <c r="Q12" s="37"/>
    </row>
    <row r="13" spans="1:17" ht="15">
      <c r="A13" s="40" t="s">
        <v>127</v>
      </c>
      <c r="B13" s="44">
        <v>0</v>
      </c>
      <c r="C13" s="41">
        <v>0</v>
      </c>
      <c r="D13" s="44">
        <v>0</v>
      </c>
      <c r="E13" s="41">
        <v>0</v>
      </c>
      <c r="F13" s="41">
        <v>0</v>
      </c>
      <c r="G13" s="41">
        <v>0</v>
      </c>
      <c r="H13" s="41">
        <v>771603.61</v>
      </c>
      <c r="I13" s="41">
        <v>10</v>
      </c>
      <c r="J13" s="41">
        <v>0</v>
      </c>
      <c r="K13" s="41">
        <v>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128</v>
      </c>
      <c r="B14" s="44">
        <v>393784.16</v>
      </c>
      <c r="C14" s="41">
        <v>10</v>
      </c>
      <c r="D14" s="44">
        <v>0</v>
      </c>
      <c r="E14" s="41">
        <v>0</v>
      </c>
      <c r="F14" s="41">
        <v>0</v>
      </c>
      <c r="G14" s="41">
        <v>0</v>
      </c>
      <c r="H14" s="44">
        <v>503817.32</v>
      </c>
      <c r="I14" s="41">
        <v>12</v>
      </c>
      <c r="J14" s="44">
        <v>207151.57</v>
      </c>
      <c r="K14" s="41">
        <v>12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69</v>
      </c>
      <c r="B15" s="44">
        <v>4122477.1</v>
      </c>
      <c r="C15" s="41">
        <v>28</v>
      </c>
      <c r="D15" s="44">
        <v>887156.87</v>
      </c>
      <c r="E15" s="41">
        <v>28</v>
      </c>
      <c r="F15" s="41">
        <v>0</v>
      </c>
      <c r="G15" s="41">
        <v>0</v>
      </c>
      <c r="H15" s="44">
        <v>3637717.56</v>
      </c>
      <c r="I15" s="41">
        <v>26</v>
      </c>
      <c r="J15" s="44">
        <v>852740.6</v>
      </c>
      <c r="K15" s="41">
        <v>24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70</v>
      </c>
      <c r="B16" s="44">
        <v>795098.56</v>
      </c>
      <c r="C16" s="41">
        <v>14</v>
      </c>
      <c r="D16" s="44">
        <v>422283.74</v>
      </c>
      <c r="E16" s="41">
        <v>14</v>
      </c>
      <c r="F16" s="41">
        <v>0</v>
      </c>
      <c r="G16" s="41">
        <v>0</v>
      </c>
      <c r="H16" s="44">
        <v>453948.9</v>
      </c>
      <c r="I16" s="41">
        <v>10</v>
      </c>
      <c r="J16" s="44">
        <v>212211.7</v>
      </c>
      <c r="K16" s="41">
        <v>10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71</v>
      </c>
      <c r="B17" s="44">
        <v>97297288.19</v>
      </c>
      <c r="C17" s="41">
        <v>297</v>
      </c>
      <c r="D17" s="44">
        <v>15408263.01</v>
      </c>
      <c r="E17" s="41">
        <v>287</v>
      </c>
      <c r="F17" s="44">
        <v>784406.4999971</v>
      </c>
      <c r="G17" s="41">
        <v>85</v>
      </c>
      <c r="H17" s="44">
        <v>97011452.31</v>
      </c>
      <c r="I17" s="41">
        <v>297</v>
      </c>
      <c r="J17" s="44">
        <v>16257530.89</v>
      </c>
      <c r="K17" s="41">
        <v>288</v>
      </c>
      <c r="L17" s="44">
        <v>483592.3333302</v>
      </c>
      <c r="M17" s="41">
        <v>87</v>
      </c>
      <c r="N17" s="37"/>
      <c r="O17" s="37"/>
      <c r="P17" s="37"/>
      <c r="Q17" s="37"/>
    </row>
    <row r="18" spans="1:17" ht="15">
      <c r="A18" s="40" t="s">
        <v>72</v>
      </c>
      <c r="B18" s="44">
        <v>3520313.59</v>
      </c>
      <c r="C18" s="41">
        <v>32</v>
      </c>
      <c r="D18" s="44">
        <v>1980042.39</v>
      </c>
      <c r="E18" s="41">
        <v>31</v>
      </c>
      <c r="F18" s="41">
        <v>0</v>
      </c>
      <c r="G18" s="41">
        <v>0</v>
      </c>
      <c r="H18" s="44">
        <v>3309189.58</v>
      </c>
      <c r="I18" s="41">
        <v>29</v>
      </c>
      <c r="J18" s="44">
        <v>1782438.75</v>
      </c>
      <c r="K18" s="41">
        <v>28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73</v>
      </c>
      <c r="B19" s="44">
        <v>7588696.72</v>
      </c>
      <c r="C19" s="41">
        <v>38</v>
      </c>
      <c r="D19" s="44">
        <v>677174.52</v>
      </c>
      <c r="E19" s="41">
        <v>36</v>
      </c>
      <c r="F19" s="41">
        <v>0</v>
      </c>
      <c r="G19" s="41">
        <v>0</v>
      </c>
      <c r="H19" s="44">
        <v>7116030.12</v>
      </c>
      <c r="I19" s="41">
        <v>36</v>
      </c>
      <c r="J19" s="44">
        <v>765817.39</v>
      </c>
      <c r="K19" s="41">
        <v>34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129</v>
      </c>
      <c r="B20" s="44">
        <v>1084631.56</v>
      </c>
      <c r="C20" s="41">
        <v>18</v>
      </c>
      <c r="D20" s="44">
        <v>314257.2</v>
      </c>
      <c r="E20" s="41">
        <v>14</v>
      </c>
      <c r="F20" s="41">
        <v>0</v>
      </c>
      <c r="G20" s="41">
        <v>0</v>
      </c>
      <c r="H20" s="44">
        <v>786081.65</v>
      </c>
      <c r="I20" s="41">
        <v>18</v>
      </c>
      <c r="J20" s="44">
        <v>181345</v>
      </c>
      <c r="K20" s="41">
        <v>13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130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272569.36</v>
      </c>
      <c r="I21" s="41">
        <v>11</v>
      </c>
      <c r="J21" s="44">
        <v>73717.83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74</v>
      </c>
      <c r="B22" s="44">
        <v>2349522.04</v>
      </c>
      <c r="C22" s="41">
        <v>30</v>
      </c>
      <c r="D22" s="44">
        <v>578557.55</v>
      </c>
      <c r="E22" s="41">
        <v>26</v>
      </c>
      <c r="F22" s="41">
        <v>40979.8333332</v>
      </c>
      <c r="G22" s="41">
        <v>10</v>
      </c>
      <c r="H22" s="44">
        <v>1922424.5</v>
      </c>
      <c r="I22" s="41">
        <v>31</v>
      </c>
      <c r="J22" s="44">
        <v>526805.63</v>
      </c>
      <c r="K22" s="41">
        <v>28</v>
      </c>
      <c r="L22" s="41">
        <v>92910.4999997</v>
      </c>
      <c r="M22" s="41">
        <v>10</v>
      </c>
      <c r="N22" s="37"/>
      <c r="O22" s="37"/>
      <c r="P22" s="37"/>
      <c r="Q22" s="37"/>
    </row>
    <row r="23" spans="1:17" ht="15">
      <c r="A23" s="40" t="s">
        <v>131</v>
      </c>
      <c r="B23" s="44">
        <v>3054500.44</v>
      </c>
      <c r="C23" s="41">
        <v>27</v>
      </c>
      <c r="D23" s="44">
        <v>1025435.07</v>
      </c>
      <c r="E23" s="41">
        <v>26</v>
      </c>
      <c r="F23" s="44">
        <v>0</v>
      </c>
      <c r="G23" s="41">
        <v>0</v>
      </c>
      <c r="H23" s="44">
        <v>3253472.47</v>
      </c>
      <c r="I23" s="41">
        <v>25</v>
      </c>
      <c r="J23" s="44">
        <v>1149963.87</v>
      </c>
      <c r="K23" s="41">
        <v>24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75</v>
      </c>
      <c r="B24" s="44">
        <v>113242579.16</v>
      </c>
      <c r="C24" s="41">
        <v>116</v>
      </c>
      <c r="D24" s="44">
        <v>25642706.29</v>
      </c>
      <c r="E24" s="41">
        <v>104</v>
      </c>
      <c r="F24" s="41">
        <v>849682.3333324</v>
      </c>
      <c r="G24" s="41">
        <v>35</v>
      </c>
      <c r="H24" s="44">
        <v>105014320.03</v>
      </c>
      <c r="I24" s="41">
        <v>118</v>
      </c>
      <c r="J24" s="44">
        <v>27052120.23</v>
      </c>
      <c r="K24" s="41">
        <v>109</v>
      </c>
      <c r="L24" s="41">
        <v>1448819.1666652</v>
      </c>
      <c r="M24" s="41">
        <v>40</v>
      </c>
      <c r="N24" s="37"/>
      <c r="O24" s="37"/>
      <c r="P24" s="37"/>
      <c r="Q24" s="37"/>
    </row>
    <row r="25" spans="1:17" ht="15">
      <c r="A25" s="40" t="s">
        <v>132</v>
      </c>
      <c r="B25" s="44">
        <v>284409.61</v>
      </c>
      <c r="C25" s="41">
        <v>10</v>
      </c>
      <c r="D25" s="41">
        <v>126907.81</v>
      </c>
      <c r="E25" s="41">
        <v>10</v>
      </c>
      <c r="F25" s="41">
        <v>0</v>
      </c>
      <c r="G25" s="41">
        <v>0</v>
      </c>
      <c r="H25" s="44">
        <v>314988.75</v>
      </c>
      <c r="I25" s="41">
        <v>11</v>
      </c>
      <c r="J25" s="44">
        <v>171594.12</v>
      </c>
      <c r="K25" s="41">
        <v>11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133</v>
      </c>
      <c r="B26" s="44">
        <v>483512.1</v>
      </c>
      <c r="C26" s="41">
        <v>12</v>
      </c>
      <c r="D26" s="44">
        <v>344026.79</v>
      </c>
      <c r="E26" s="41">
        <v>12</v>
      </c>
      <c r="F26" s="41">
        <v>0</v>
      </c>
      <c r="G26" s="41">
        <v>0</v>
      </c>
      <c r="H26" s="44">
        <v>0</v>
      </c>
      <c r="I26" s="41">
        <v>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76</v>
      </c>
      <c r="B27" s="44">
        <v>18879874.1</v>
      </c>
      <c r="C27" s="41">
        <v>56</v>
      </c>
      <c r="D27" s="44">
        <v>5668359.45</v>
      </c>
      <c r="E27" s="41">
        <v>56</v>
      </c>
      <c r="F27" s="44">
        <v>126603.6666658</v>
      </c>
      <c r="G27" s="41">
        <v>26</v>
      </c>
      <c r="H27" s="44">
        <v>16539349.61</v>
      </c>
      <c r="I27" s="41">
        <v>55</v>
      </c>
      <c r="J27" s="44">
        <v>4118588</v>
      </c>
      <c r="K27" s="41">
        <v>53</v>
      </c>
      <c r="L27" s="44">
        <v>83962.1666658</v>
      </c>
      <c r="M27" s="41">
        <v>23</v>
      </c>
      <c r="N27" s="37"/>
      <c r="O27" s="37"/>
      <c r="P27" s="37"/>
      <c r="Q27" s="37"/>
    </row>
    <row r="28" spans="1:17" ht="15">
      <c r="A28" s="40" t="s">
        <v>77</v>
      </c>
      <c r="B28" s="44">
        <v>1298041.11</v>
      </c>
      <c r="C28" s="41">
        <v>22</v>
      </c>
      <c r="D28" s="44">
        <v>496250.7</v>
      </c>
      <c r="E28" s="41">
        <v>20</v>
      </c>
      <c r="F28" s="41">
        <v>0</v>
      </c>
      <c r="G28" s="41">
        <v>0</v>
      </c>
      <c r="H28" s="44">
        <v>1515754.24</v>
      </c>
      <c r="I28" s="41">
        <v>19</v>
      </c>
      <c r="J28" s="44">
        <v>826272.14</v>
      </c>
      <c r="K28" s="41">
        <v>18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78</v>
      </c>
      <c r="B29" s="44">
        <v>3888664.22</v>
      </c>
      <c r="C29" s="41">
        <v>29</v>
      </c>
      <c r="D29" s="44">
        <v>3409442.67</v>
      </c>
      <c r="E29" s="41">
        <v>27</v>
      </c>
      <c r="F29" s="41">
        <v>0</v>
      </c>
      <c r="G29" s="41">
        <v>0</v>
      </c>
      <c r="H29" s="44">
        <v>2710705.03</v>
      </c>
      <c r="I29" s="41">
        <v>31</v>
      </c>
      <c r="J29" s="44">
        <v>2179864.43</v>
      </c>
      <c r="K29" s="41">
        <v>29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134</v>
      </c>
      <c r="B30" s="44">
        <v>3025172.37</v>
      </c>
      <c r="C30" s="41">
        <v>21</v>
      </c>
      <c r="D30" s="44">
        <v>641096.47</v>
      </c>
      <c r="E30" s="41">
        <v>20</v>
      </c>
      <c r="F30" s="41">
        <v>0</v>
      </c>
      <c r="G30" s="41">
        <v>0</v>
      </c>
      <c r="H30" s="44">
        <v>3322664.72</v>
      </c>
      <c r="I30" s="41">
        <v>23</v>
      </c>
      <c r="J30" s="44">
        <v>819771.57</v>
      </c>
      <c r="K30" s="41">
        <v>22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79</v>
      </c>
      <c r="B31" s="44">
        <v>6252956.71</v>
      </c>
      <c r="C31" s="41">
        <v>38</v>
      </c>
      <c r="D31" s="44">
        <v>1443429.08</v>
      </c>
      <c r="E31" s="41">
        <v>36</v>
      </c>
      <c r="F31" s="41">
        <v>57976.4999998</v>
      </c>
      <c r="G31" s="41">
        <v>10</v>
      </c>
      <c r="H31" s="44">
        <v>6569936.18</v>
      </c>
      <c r="I31" s="41">
        <v>39</v>
      </c>
      <c r="J31" s="44">
        <v>1509883.88</v>
      </c>
      <c r="K31" s="41">
        <v>38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80</v>
      </c>
      <c r="B32" s="44">
        <v>31623631.41</v>
      </c>
      <c r="C32" s="41">
        <v>170</v>
      </c>
      <c r="D32" s="44">
        <v>10425355.33</v>
      </c>
      <c r="E32" s="41">
        <v>161</v>
      </c>
      <c r="F32" s="44">
        <v>488745.3333317</v>
      </c>
      <c r="G32" s="41">
        <v>47</v>
      </c>
      <c r="H32" s="44">
        <v>32491765.06</v>
      </c>
      <c r="I32" s="41">
        <v>169</v>
      </c>
      <c r="J32" s="44">
        <v>10752428</v>
      </c>
      <c r="K32" s="41">
        <v>162</v>
      </c>
      <c r="L32" s="44">
        <v>540797.1666652</v>
      </c>
      <c r="M32" s="41">
        <v>48</v>
      </c>
      <c r="N32" s="37"/>
      <c r="O32" s="37"/>
      <c r="P32" s="37"/>
      <c r="Q32" s="37"/>
    </row>
    <row r="33" spans="1:17" ht="15">
      <c r="A33" s="40" t="s">
        <v>81</v>
      </c>
      <c r="B33" s="44">
        <v>5278648.42</v>
      </c>
      <c r="C33" s="41">
        <v>32</v>
      </c>
      <c r="D33" s="44">
        <v>1039731.26</v>
      </c>
      <c r="E33" s="41">
        <v>31</v>
      </c>
      <c r="F33" s="44">
        <v>0</v>
      </c>
      <c r="G33" s="41">
        <v>0</v>
      </c>
      <c r="H33" s="44">
        <v>5514816.17</v>
      </c>
      <c r="I33" s="41">
        <v>31</v>
      </c>
      <c r="J33" s="44">
        <v>1092316.32</v>
      </c>
      <c r="K33" s="41">
        <v>31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135</v>
      </c>
      <c r="B34" s="44">
        <v>1842559</v>
      </c>
      <c r="C34" s="41">
        <v>20</v>
      </c>
      <c r="D34" s="44">
        <v>581677.1</v>
      </c>
      <c r="E34" s="41">
        <v>19</v>
      </c>
      <c r="F34" s="41">
        <v>0</v>
      </c>
      <c r="G34" s="41">
        <v>0</v>
      </c>
      <c r="H34" s="44">
        <v>2087299.64</v>
      </c>
      <c r="I34" s="41">
        <v>18</v>
      </c>
      <c r="J34" s="44">
        <v>760524.97</v>
      </c>
      <c r="K34" s="41">
        <v>17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136</v>
      </c>
      <c r="B35" s="44">
        <v>863594.73</v>
      </c>
      <c r="C35" s="41">
        <v>15</v>
      </c>
      <c r="D35" s="44">
        <v>177476.17</v>
      </c>
      <c r="E35" s="41">
        <v>13</v>
      </c>
      <c r="F35" s="41">
        <v>0</v>
      </c>
      <c r="G35" s="41">
        <v>0</v>
      </c>
      <c r="H35" s="44">
        <v>2757770.87</v>
      </c>
      <c r="I35" s="41">
        <v>14</v>
      </c>
      <c r="J35" s="44">
        <v>212566.3</v>
      </c>
      <c r="K35" s="41">
        <v>13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137</v>
      </c>
      <c r="B36" s="44">
        <v>1355602.34</v>
      </c>
      <c r="C36" s="41">
        <v>15</v>
      </c>
      <c r="D36" s="44">
        <v>529812.84</v>
      </c>
      <c r="E36" s="41">
        <v>15</v>
      </c>
      <c r="F36" s="41">
        <v>0</v>
      </c>
      <c r="G36" s="41">
        <v>0</v>
      </c>
      <c r="H36" s="44">
        <v>1262718.52</v>
      </c>
      <c r="I36" s="41">
        <v>13</v>
      </c>
      <c r="J36" s="44">
        <v>471836.9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138</v>
      </c>
      <c r="B37" s="44">
        <v>1716494.44</v>
      </c>
      <c r="C37" s="41">
        <v>13</v>
      </c>
      <c r="D37" s="44">
        <v>525613.13</v>
      </c>
      <c r="E37" s="41">
        <v>13</v>
      </c>
      <c r="F37" s="41">
        <v>0</v>
      </c>
      <c r="G37" s="41">
        <v>0</v>
      </c>
      <c r="H37" s="44">
        <v>1628868.21</v>
      </c>
      <c r="I37" s="41">
        <v>15</v>
      </c>
      <c r="J37" s="44">
        <v>547297.1</v>
      </c>
      <c r="K37" s="41">
        <v>14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82</v>
      </c>
      <c r="B38" s="44">
        <v>6708931.26</v>
      </c>
      <c r="C38" s="41">
        <v>34</v>
      </c>
      <c r="D38" s="44">
        <v>1277369.92</v>
      </c>
      <c r="E38" s="41">
        <v>32</v>
      </c>
      <c r="F38" s="41">
        <v>0</v>
      </c>
      <c r="G38" s="41">
        <v>0</v>
      </c>
      <c r="H38" s="44">
        <v>6545540.19</v>
      </c>
      <c r="I38" s="41">
        <v>37</v>
      </c>
      <c r="J38" s="44">
        <v>1249489.51</v>
      </c>
      <c r="K38" s="41">
        <v>35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83</v>
      </c>
      <c r="B39" s="44">
        <v>25407382.1</v>
      </c>
      <c r="C39" s="41">
        <v>105</v>
      </c>
      <c r="D39" s="44">
        <v>4070737.81</v>
      </c>
      <c r="E39" s="41">
        <v>99</v>
      </c>
      <c r="F39" s="41">
        <v>137007.4999988</v>
      </c>
      <c r="G39" s="41">
        <v>40</v>
      </c>
      <c r="H39" s="44">
        <v>29923053.93</v>
      </c>
      <c r="I39" s="41">
        <v>106</v>
      </c>
      <c r="J39" s="44">
        <v>5268914.3</v>
      </c>
      <c r="K39" s="41">
        <v>101</v>
      </c>
      <c r="L39" s="41">
        <v>249892.9999987</v>
      </c>
      <c r="M39" s="41">
        <v>41</v>
      </c>
      <c r="N39" s="37"/>
      <c r="O39" s="37"/>
      <c r="P39" s="37"/>
      <c r="Q39" s="37"/>
    </row>
    <row r="40" spans="1:17" ht="15">
      <c r="A40" s="40" t="s">
        <v>139</v>
      </c>
      <c r="B40" s="44">
        <v>848272.23</v>
      </c>
      <c r="C40" s="41">
        <v>13</v>
      </c>
      <c r="D40" s="44">
        <v>222464.15</v>
      </c>
      <c r="E40" s="41">
        <v>13</v>
      </c>
      <c r="F40" s="44">
        <v>0</v>
      </c>
      <c r="G40" s="41">
        <v>0</v>
      </c>
      <c r="H40" s="44">
        <v>734209.99</v>
      </c>
      <c r="I40" s="41">
        <v>13</v>
      </c>
      <c r="J40" s="44">
        <v>258965.75</v>
      </c>
      <c r="K40" s="41">
        <v>13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140</v>
      </c>
      <c r="B41" s="44">
        <v>1163302.25</v>
      </c>
      <c r="C41" s="41">
        <v>13</v>
      </c>
      <c r="D41" s="44">
        <v>327894.16</v>
      </c>
      <c r="E41" s="41">
        <v>12</v>
      </c>
      <c r="F41" s="41">
        <v>0</v>
      </c>
      <c r="G41" s="41">
        <v>0</v>
      </c>
      <c r="H41" s="44">
        <v>1152016.6</v>
      </c>
      <c r="I41" s="41">
        <v>14</v>
      </c>
      <c r="J41" s="44">
        <v>324154.01</v>
      </c>
      <c r="K41" s="41">
        <v>14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84</v>
      </c>
      <c r="B42" s="44">
        <v>8555976.12</v>
      </c>
      <c r="C42" s="41">
        <v>28</v>
      </c>
      <c r="D42" s="44">
        <v>1101709.82</v>
      </c>
      <c r="E42" s="41">
        <v>26</v>
      </c>
      <c r="F42" s="41">
        <v>0</v>
      </c>
      <c r="G42" s="41">
        <v>0</v>
      </c>
      <c r="H42" s="44">
        <v>7231188.6</v>
      </c>
      <c r="I42" s="41">
        <v>27</v>
      </c>
      <c r="J42" s="44">
        <v>964713.65</v>
      </c>
      <c r="K42" s="41">
        <v>25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141</v>
      </c>
      <c r="B43" s="44">
        <v>2431506.14</v>
      </c>
      <c r="C43" s="41">
        <v>18</v>
      </c>
      <c r="D43" s="44">
        <v>261653.37</v>
      </c>
      <c r="E43" s="41">
        <v>17</v>
      </c>
      <c r="F43" s="41">
        <v>0</v>
      </c>
      <c r="G43" s="41">
        <v>0</v>
      </c>
      <c r="H43" s="44">
        <v>2188365.68</v>
      </c>
      <c r="I43" s="41">
        <v>18</v>
      </c>
      <c r="J43" s="44">
        <v>216977.34</v>
      </c>
      <c r="K43" s="41">
        <v>17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142</v>
      </c>
      <c r="B44" s="44">
        <v>573096.65</v>
      </c>
      <c r="C44" s="41">
        <v>11</v>
      </c>
      <c r="D44" s="44">
        <v>309431.52</v>
      </c>
      <c r="E44" s="41">
        <v>11</v>
      </c>
      <c r="F44" s="41">
        <v>0</v>
      </c>
      <c r="G44" s="41">
        <v>0</v>
      </c>
      <c r="H44" s="44">
        <v>486174.52</v>
      </c>
      <c r="I44" s="41">
        <v>12</v>
      </c>
      <c r="J44" s="44">
        <v>277006.6</v>
      </c>
      <c r="K44" s="41">
        <v>11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143</v>
      </c>
      <c r="B45" s="44">
        <v>1779008.86</v>
      </c>
      <c r="C45" s="41">
        <v>15</v>
      </c>
      <c r="D45" s="44">
        <v>520699.04</v>
      </c>
      <c r="E45" s="41">
        <v>14</v>
      </c>
      <c r="F45" s="41">
        <v>0</v>
      </c>
      <c r="G45" s="41">
        <v>0</v>
      </c>
      <c r="H45" s="44">
        <v>966642.25</v>
      </c>
      <c r="I45" s="41">
        <v>12</v>
      </c>
      <c r="J45" s="44">
        <v>396809.41</v>
      </c>
      <c r="K45" s="41">
        <v>11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85</v>
      </c>
      <c r="B46" s="44">
        <v>9037128.09</v>
      </c>
      <c r="C46" s="41">
        <v>29</v>
      </c>
      <c r="D46" s="44">
        <v>2309529.44</v>
      </c>
      <c r="E46" s="41">
        <v>28</v>
      </c>
      <c r="F46" s="41">
        <v>0</v>
      </c>
      <c r="G46" s="41">
        <v>0</v>
      </c>
      <c r="H46" s="44">
        <v>9240882.17</v>
      </c>
      <c r="I46" s="41">
        <v>26</v>
      </c>
      <c r="J46" s="44">
        <v>2339025.9</v>
      </c>
      <c r="K46" s="41">
        <v>25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86</v>
      </c>
      <c r="B47" s="44">
        <v>6440845.19</v>
      </c>
      <c r="C47" s="41">
        <v>31</v>
      </c>
      <c r="D47" s="44">
        <v>5576098.9</v>
      </c>
      <c r="E47" s="41">
        <v>29</v>
      </c>
      <c r="F47" s="41">
        <v>0</v>
      </c>
      <c r="G47" s="41">
        <v>0</v>
      </c>
      <c r="H47" s="44">
        <v>5687408.49</v>
      </c>
      <c r="I47" s="41">
        <v>31</v>
      </c>
      <c r="J47" s="44">
        <v>4972206.93</v>
      </c>
      <c r="K47" s="41">
        <v>30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87</v>
      </c>
      <c r="B48" s="44">
        <v>2095626.53</v>
      </c>
      <c r="C48" s="41">
        <v>22</v>
      </c>
      <c r="D48" s="44">
        <v>862581.44</v>
      </c>
      <c r="E48" s="41">
        <v>20</v>
      </c>
      <c r="F48" s="41">
        <v>0</v>
      </c>
      <c r="G48" s="41">
        <v>0</v>
      </c>
      <c r="H48" s="44">
        <v>2006177.34</v>
      </c>
      <c r="I48" s="41">
        <v>23</v>
      </c>
      <c r="J48" s="44">
        <v>612786.89</v>
      </c>
      <c r="K48" s="41">
        <v>21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88</v>
      </c>
      <c r="B49" s="44">
        <v>8911790.32</v>
      </c>
      <c r="C49" s="41">
        <v>37</v>
      </c>
      <c r="D49" s="44">
        <v>5754148.21</v>
      </c>
      <c r="E49" s="41">
        <v>37</v>
      </c>
      <c r="F49" s="41">
        <v>0</v>
      </c>
      <c r="G49" s="41">
        <v>0</v>
      </c>
      <c r="H49" s="44">
        <v>7887179.19</v>
      </c>
      <c r="I49" s="41">
        <v>37</v>
      </c>
      <c r="J49" s="44">
        <v>4844494.82</v>
      </c>
      <c r="K49" s="41">
        <v>37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89</v>
      </c>
      <c r="B50" s="44">
        <v>6901940.66</v>
      </c>
      <c r="C50" s="41">
        <v>51</v>
      </c>
      <c r="D50" s="44">
        <v>2001835.43</v>
      </c>
      <c r="E50" s="41">
        <v>45</v>
      </c>
      <c r="F50" s="41">
        <v>44297.166666</v>
      </c>
      <c r="G50" s="41">
        <v>16</v>
      </c>
      <c r="H50" s="44">
        <v>8246976.1</v>
      </c>
      <c r="I50" s="41">
        <v>51</v>
      </c>
      <c r="J50" s="44">
        <v>2287672.77</v>
      </c>
      <c r="K50" s="41">
        <v>45</v>
      </c>
      <c r="L50" s="41">
        <v>45946.3333328</v>
      </c>
      <c r="M50" s="41">
        <v>14</v>
      </c>
      <c r="N50" s="37"/>
      <c r="O50" s="37"/>
      <c r="P50" s="37"/>
      <c r="Q50" s="37"/>
    </row>
    <row r="51" spans="1:17" ht="15">
      <c r="A51" s="40" t="s">
        <v>90</v>
      </c>
      <c r="B51" s="44">
        <v>25116236.03</v>
      </c>
      <c r="C51" s="41">
        <v>145</v>
      </c>
      <c r="D51" s="44">
        <v>5542705.5</v>
      </c>
      <c r="E51" s="41">
        <v>138</v>
      </c>
      <c r="F51" s="44">
        <v>284297.1666658</v>
      </c>
      <c r="G51" s="41">
        <v>33</v>
      </c>
      <c r="H51" s="44">
        <v>25500163.35</v>
      </c>
      <c r="I51" s="41">
        <v>144</v>
      </c>
      <c r="J51" s="44">
        <v>5961405.89</v>
      </c>
      <c r="K51" s="41">
        <v>139</v>
      </c>
      <c r="L51" s="44">
        <v>204351.9999988</v>
      </c>
      <c r="M51" s="41">
        <v>31</v>
      </c>
      <c r="N51" s="37"/>
      <c r="O51" s="37"/>
      <c r="P51" s="37"/>
      <c r="Q51" s="37"/>
    </row>
    <row r="52" spans="1:17" ht="15">
      <c r="A52" s="40" t="s">
        <v>91</v>
      </c>
      <c r="B52" s="44">
        <v>27854455.06</v>
      </c>
      <c r="C52" s="41">
        <v>111</v>
      </c>
      <c r="D52" s="44">
        <v>6644596.26</v>
      </c>
      <c r="E52" s="41">
        <v>110</v>
      </c>
      <c r="F52" s="44">
        <v>90257.1666656</v>
      </c>
      <c r="G52" s="41">
        <v>33</v>
      </c>
      <c r="H52" s="44">
        <v>29299632</v>
      </c>
      <c r="I52" s="41">
        <v>113</v>
      </c>
      <c r="J52" s="44">
        <v>6813461.03</v>
      </c>
      <c r="K52" s="41">
        <v>111</v>
      </c>
      <c r="L52" s="44">
        <v>174250.4999989</v>
      </c>
      <c r="M52" s="41">
        <v>33</v>
      </c>
      <c r="N52" s="37"/>
      <c r="O52" s="37"/>
      <c r="P52" s="37"/>
      <c r="Q52" s="37"/>
    </row>
    <row r="53" spans="1:17" ht="15">
      <c r="A53" s="40" t="s">
        <v>92</v>
      </c>
      <c r="B53" s="44">
        <v>13728390.25</v>
      </c>
      <c r="C53" s="41">
        <v>58</v>
      </c>
      <c r="D53" s="44">
        <v>2477289.97</v>
      </c>
      <c r="E53" s="41">
        <v>55</v>
      </c>
      <c r="F53" s="44">
        <v>61229.9999997</v>
      </c>
      <c r="G53" s="41">
        <v>17</v>
      </c>
      <c r="H53" s="44">
        <v>21002846.26</v>
      </c>
      <c r="I53" s="41">
        <v>61</v>
      </c>
      <c r="J53" s="44">
        <v>3044418.94</v>
      </c>
      <c r="K53" s="41">
        <v>61</v>
      </c>
      <c r="L53" s="44">
        <v>115290.3333326</v>
      </c>
      <c r="M53" s="41">
        <v>21</v>
      </c>
      <c r="N53" s="37"/>
      <c r="O53" s="37"/>
      <c r="P53" s="37"/>
      <c r="Q53" s="37"/>
    </row>
    <row r="54" spans="1:17" ht="15">
      <c r="A54" s="40" t="s">
        <v>93</v>
      </c>
      <c r="B54" s="44">
        <v>11979892.29</v>
      </c>
      <c r="C54" s="41">
        <v>106</v>
      </c>
      <c r="D54" s="44">
        <v>3955779.48</v>
      </c>
      <c r="E54" s="41">
        <v>101</v>
      </c>
      <c r="F54" s="44">
        <v>317997.9999994</v>
      </c>
      <c r="G54" s="41">
        <v>24</v>
      </c>
      <c r="H54" s="44">
        <v>13177983.33</v>
      </c>
      <c r="I54" s="41">
        <v>105</v>
      </c>
      <c r="J54" s="44">
        <v>4394844.88</v>
      </c>
      <c r="K54" s="41">
        <v>105</v>
      </c>
      <c r="L54" s="44">
        <v>240338.1666657</v>
      </c>
      <c r="M54" s="41">
        <v>23</v>
      </c>
      <c r="N54" s="37"/>
      <c r="O54" s="37"/>
      <c r="P54" s="37"/>
      <c r="Q54" s="37"/>
    </row>
    <row r="55" spans="1:17" ht="15">
      <c r="A55" s="40" t="s">
        <v>94</v>
      </c>
      <c r="B55" s="44">
        <v>20118186.7</v>
      </c>
      <c r="C55" s="41">
        <v>87</v>
      </c>
      <c r="D55" s="44">
        <v>6006316.66</v>
      </c>
      <c r="E55" s="41">
        <v>84</v>
      </c>
      <c r="F55" s="44">
        <v>229484.1666658</v>
      </c>
      <c r="G55" s="41">
        <v>36</v>
      </c>
      <c r="H55" s="44">
        <v>18500321.89</v>
      </c>
      <c r="I55" s="41">
        <v>86</v>
      </c>
      <c r="J55" s="44">
        <v>5817877.46</v>
      </c>
      <c r="K55" s="41">
        <v>84</v>
      </c>
      <c r="L55" s="44">
        <v>168490.1666657</v>
      </c>
      <c r="M55" s="41">
        <v>39</v>
      </c>
      <c r="N55" s="37"/>
      <c r="O55" s="37"/>
      <c r="P55" s="37"/>
      <c r="Q55" s="37"/>
    </row>
    <row r="56" spans="1:17" ht="15">
      <c r="A56" s="40" t="s">
        <v>144</v>
      </c>
      <c r="B56" s="44">
        <v>9696255.82</v>
      </c>
      <c r="C56" s="41">
        <v>24</v>
      </c>
      <c r="D56" s="44">
        <v>367396.7</v>
      </c>
      <c r="E56" s="41">
        <v>23</v>
      </c>
      <c r="F56" s="44">
        <v>0</v>
      </c>
      <c r="G56" s="41">
        <v>0</v>
      </c>
      <c r="H56" s="44">
        <v>9553274.12</v>
      </c>
      <c r="I56" s="41">
        <v>24</v>
      </c>
      <c r="J56" s="44">
        <v>420652.18</v>
      </c>
      <c r="K56" s="41">
        <v>20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145</v>
      </c>
      <c r="B57" s="44">
        <v>3167045.3</v>
      </c>
      <c r="C57" s="41">
        <v>12</v>
      </c>
      <c r="D57" s="44">
        <v>180566.46</v>
      </c>
      <c r="E57" s="41">
        <v>12</v>
      </c>
      <c r="F57" s="41">
        <v>0</v>
      </c>
      <c r="G57" s="41">
        <v>0</v>
      </c>
      <c r="H57" s="44">
        <v>3172375.25</v>
      </c>
      <c r="I57" s="41">
        <v>11</v>
      </c>
      <c r="J57" s="44">
        <v>174824.73</v>
      </c>
      <c r="K57" s="41">
        <v>11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95</v>
      </c>
      <c r="B58" s="44">
        <v>15485237.43</v>
      </c>
      <c r="C58" s="41">
        <v>86</v>
      </c>
      <c r="D58" s="44">
        <v>3121883.5</v>
      </c>
      <c r="E58" s="41">
        <v>83</v>
      </c>
      <c r="F58" s="41">
        <v>61103.999999</v>
      </c>
      <c r="G58" s="41">
        <v>26</v>
      </c>
      <c r="H58" s="44">
        <v>16758876.99</v>
      </c>
      <c r="I58" s="41">
        <v>92</v>
      </c>
      <c r="J58" s="44">
        <v>3520748.15</v>
      </c>
      <c r="K58" s="41">
        <v>89</v>
      </c>
      <c r="L58" s="41">
        <v>61353.8333326</v>
      </c>
      <c r="M58" s="41">
        <v>28</v>
      </c>
      <c r="N58" s="37"/>
      <c r="O58" s="37"/>
      <c r="P58" s="37"/>
      <c r="Q58" s="37"/>
    </row>
    <row r="59" spans="1:17" ht="15">
      <c r="A59" s="40" t="s">
        <v>96</v>
      </c>
      <c r="B59" s="44">
        <v>5781656.83</v>
      </c>
      <c r="C59" s="41">
        <v>36</v>
      </c>
      <c r="D59" s="44">
        <v>1033892.02</v>
      </c>
      <c r="E59" s="41">
        <v>34</v>
      </c>
      <c r="F59" s="44">
        <v>0</v>
      </c>
      <c r="G59" s="41">
        <v>0</v>
      </c>
      <c r="H59" s="44">
        <v>5072379.75</v>
      </c>
      <c r="I59" s="41">
        <v>35</v>
      </c>
      <c r="J59" s="44">
        <v>982487.32</v>
      </c>
      <c r="K59" s="41">
        <v>34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146</v>
      </c>
      <c r="B60" s="44">
        <v>3731021.39</v>
      </c>
      <c r="C60" s="41">
        <v>15</v>
      </c>
      <c r="D60" s="44">
        <v>383217.45</v>
      </c>
      <c r="E60" s="41">
        <v>15</v>
      </c>
      <c r="F60" s="41">
        <v>0</v>
      </c>
      <c r="G60" s="41">
        <v>0</v>
      </c>
      <c r="H60" s="44">
        <v>1861622.67</v>
      </c>
      <c r="I60" s="41">
        <v>14</v>
      </c>
      <c r="J60" s="44">
        <v>384244.68</v>
      </c>
      <c r="K60" s="41">
        <v>14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147</v>
      </c>
      <c r="B61" s="44">
        <v>1568207.58</v>
      </c>
      <c r="C61" s="41">
        <v>19</v>
      </c>
      <c r="D61" s="44">
        <v>378277.98</v>
      </c>
      <c r="E61" s="41">
        <v>18</v>
      </c>
      <c r="F61" s="41">
        <v>0</v>
      </c>
      <c r="G61" s="41">
        <v>0</v>
      </c>
      <c r="H61" s="44">
        <v>1904919.68</v>
      </c>
      <c r="I61" s="41">
        <v>20</v>
      </c>
      <c r="J61" s="44">
        <v>503649.26</v>
      </c>
      <c r="K61" s="41">
        <v>20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97</v>
      </c>
      <c r="B62" s="44">
        <v>1609482.95</v>
      </c>
      <c r="C62" s="41">
        <v>28</v>
      </c>
      <c r="D62" s="44">
        <v>534927.77</v>
      </c>
      <c r="E62" s="41">
        <v>26</v>
      </c>
      <c r="F62" s="41">
        <v>0</v>
      </c>
      <c r="G62" s="41">
        <v>0</v>
      </c>
      <c r="H62" s="44">
        <v>1757189.36</v>
      </c>
      <c r="I62" s="41">
        <v>28</v>
      </c>
      <c r="J62" s="44">
        <v>557101.86</v>
      </c>
      <c r="K62" s="41">
        <v>27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148</v>
      </c>
      <c r="B63" s="44">
        <v>726761.65</v>
      </c>
      <c r="C63" s="41">
        <v>12</v>
      </c>
      <c r="D63" s="44">
        <v>402138.02</v>
      </c>
      <c r="E63" s="41">
        <v>11</v>
      </c>
      <c r="F63" s="41">
        <v>0</v>
      </c>
      <c r="G63" s="41">
        <v>0</v>
      </c>
      <c r="H63" s="44">
        <v>735686.9</v>
      </c>
      <c r="I63" s="41">
        <v>11</v>
      </c>
      <c r="J63" s="44">
        <v>401783.75</v>
      </c>
      <c r="K63" s="41">
        <v>10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149</v>
      </c>
      <c r="B64" s="44">
        <v>1443376.81</v>
      </c>
      <c r="C64" s="41">
        <v>10</v>
      </c>
      <c r="D64" s="44">
        <v>0</v>
      </c>
      <c r="E64" s="41">
        <v>0</v>
      </c>
      <c r="F64" s="41">
        <v>0</v>
      </c>
      <c r="G64" s="41">
        <v>0</v>
      </c>
      <c r="H64" s="44">
        <v>0</v>
      </c>
      <c r="I64" s="41">
        <v>0</v>
      </c>
      <c r="J64" s="44">
        <v>0</v>
      </c>
      <c r="K64" s="41">
        <v>0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150</v>
      </c>
      <c r="B65" s="44">
        <v>779090.08</v>
      </c>
      <c r="C65" s="41">
        <v>17</v>
      </c>
      <c r="D65" s="44">
        <v>184928.96</v>
      </c>
      <c r="E65" s="41">
        <v>13</v>
      </c>
      <c r="F65" s="44">
        <v>0</v>
      </c>
      <c r="G65" s="41">
        <v>0</v>
      </c>
      <c r="H65" s="44">
        <v>954088.5</v>
      </c>
      <c r="I65" s="41">
        <v>18</v>
      </c>
      <c r="J65" s="44">
        <v>265862.58</v>
      </c>
      <c r="K65" s="41">
        <v>14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98</v>
      </c>
      <c r="B66" s="44">
        <v>6642423.41</v>
      </c>
      <c r="C66" s="41">
        <v>51</v>
      </c>
      <c r="D66" s="44">
        <v>1421736.22</v>
      </c>
      <c r="E66" s="41">
        <v>48</v>
      </c>
      <c r="F66" s="41">
        <v>33131.1666662</v>
      </c>
      <c r="G66" s="41">
        <v>13</v>
      </c>
      <c r="H66" s="44">
        <v>7191010.43</v>
      </c>
      <c r="I66" s="41">
        <v>55</v>
      </c>
      <c r="J66" s="44">
        <v>1521579.95</v>
      </c>
      <c r="K66" s="41">
        <v>48</v>
      </c>
      <c r="L66" s="41">
        <v>24763.6666662</v>
      </c>
      <c r="M66" s="41">
        <v>17</v>
      </c>
      <c r="N66" s="37"/>
      <c r="O66" s="37"/>
      <c r="P66" s="37"/>
      <c r="Q66" s="37"/>
    </row>
    <row r="67" spans="1:17" ht="15">
      <c r="A67" s="40" t="s">
        <v>151</v>
      </c>
      <c r="B67" s="44">
        <v>5102794.57</v>
      </c>
      <c r="C67" s="41">
        <v>12</v>
      </c>
      <c r="D67" s="44">
        <v>0</v>
      </c>
      <c r="E67" s="41">
        <v>0</v>
      </c>
      <c r="F67" s="41">
        <v>0</v>
      </c>
      <c r="G67" s="41">
        <v>0</v>
      </c>
      <c r="H67" s="44">
        <v>5527866.68</v>
      </c>
      <c r="I67" s="41">
        <v>15</v>
      </c>
      <c r="J67" s="44">
        <v>255415.85</v>
      </c>
      <c r="K67" s="41">
        <v>11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99</v>
      </c>
      <c r="B68" s="44">
        <v>9545719.47</v>
      </c>
      <c r="C68" s="41">
        <v>21</v>
      </c>
      <c r="D68" s="44">
        <v>1567239.74</v>
      </c>
      <c r="E68" s="41">
        <v>21</v>
      </c>
      <c r="F68" s="41">
        <v>0</v>
      </c>
      <c r="G68" s="41">
        <v>0</v>
      </c>
      <c r="H68" s="44">
        <v>7926956.39</v>
      </c>
      <c r="I68" s="41">
        <v>20</v>
      </c>
      <c r="J68" s="44">
        <v>1763736.86</v>
      </c>
      <c r="K68" s="41">
        <v>19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152</v>
      </c>
      <c r="B69" s="44">
        <v>0</v>
      </c>
      <c r="C69" s="41">
        <v>0</v>
      </c>
      <c r="D69" s="44">
        <v>0</v>
      </c>
      <c r="E69" s="41">
        <v>0</v>
      </c>
      <c r="F69" s="41">
        <v>0</v>
      </c>
      <c r="G69" s="41">
        <v>0</v>
      </c>
      <c r="H69" s="44">
        <v>1116691.85</v>
      </c>
      <c r="I69" s="41">
        <v>12</v>
      </c>
      <c r="J69" s="44">
        <v>155290.4</v>
      </c>
      <c r="K69" s="41">
        <v>11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100</v>
      </c>
      <c r="B70" s="44">
        <v>6645349.19</v>
      </c>
      <c r="C70" s="41">
        <v>43</v>
      </c>
      <c r="D70" s="44">
        <v>1153966.55</v>
      </c>
      <c r="E70" s="41">
        <v>41</v>
      </c>
      <c r="F70" s="41">
        <v>72873.333333</v>
      </c>
      <c r="G70" s="41">
        <v>11</v>
      </c>
      <c r="H70" s="44">
        <v>5425024.34</v>
      </c>
      <c r="I70" s="41">
        <v>42</v>
      </c>
      <c r="J70" s="44">
        <v>1054571.97</v>
      </c>
      <c r="K70" s="41">
        <v>42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101</v>
      </c>
      <c r="B71" s="44">
        <v>3819117.03</v>
      </c>
      <c r="C71" s="41">
        <v>20</v>
      </c>
      <c r="D71" s="44">
        <v>829471.82</v>
      </c>
      <c r="E71" s="41">
        <v>18</v>
      </c>
      <c r="F71" s="44">
        <v>0</v>
      </c>
      <c r="G71" s="41">
        <v>0</v>
      </c>
      <c r="H71" s="44">
        <v>3071415.01</v>
      </c>
      <c r="I71" s="41">
        <v>23</v>
      </c>
      <c r="J71" s="44">
        <v>782117.81</v>
      </c>
      <c r="K71" s="41">
        <v>20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102</v>
      </c>
      <c r="B72" s="44">
        <v>41518785.83</v>
      </c>
      <c r="C72" s="41">
        <v>228</v>
      </c>
      <c r="D72" s="44">
        <v>15111376.83</v>
      </c>
      <c r="E72" s="41">
        <v>222</v>
      </c>
      <c r="F72" s="44">
        <v>558033.3333311</v>
      </c>
      <c r="G72" s="41">
        <v>67</v>
      </c>
      <c r="H72" s="44">
        <v>39949996.13</v>
      </c>
      <c r="I72" s="41">
        <v>218</v>
      </c>
      <c r="J72" s="44">
        <v>15085103.83</v>
      </c>
      <c r="K72" s="41">
        <v>214</v>
      </c>
      <c r="L72" s="44">
        <v>548510.1666649</v>
      </c>
      <c r="M72" s="41">
        <v>64</v>
      </c>
      <c r="N72" s="37"/>
      <c r="O72" s="37"/>
      <c r="P72" s="37"/>
      <c r="Q72" s="37"/>
    </row>
    <row r="73" spans="1:17" ht="15">
      <c r="A73" s="40" t="s">
        <v>153</v>
      </c>
      <c r="B73" s="44">
        <v>19395639.28</v>
      </c>
      <c r="C73" s="41">
        <v>69</v>
      </c>
      <c r="D73" s="41">
        <v>6407797.89</v>
      </c>
      <c r="E73" s="41">
        <v>67</v>
      </c>
      <c r="F73" s="41">
        <v>552117.8333323</v>
      </c>
      <c r="G73" s="41">
        <v>29</v>
      </c>
      <c r="H73" s="44">
        <v>20924514.76</v>
      </c>
      <c r="I73" s="41">
        <v>71</v>
      </c>
      <c r="J73" s="41">
        <v>6669137.12</v>
      </c>
      <c r="K73" s="41">
        <v>68</v>
      </c>
      <c r="L73" s="41">
        <v>1415741.1666658</v>
      </c>
      <c r="M73" s="41">
        <v>31</v>
      </c>
      <c r="N73" s="37"/>
      <c r="O73" s="37"/>
      <c r="P73" s="37"/>
      <c r="Q73" s="37"/>
    </row>
    <row r="74" spans="1:17" ht="15">
      <c r="A74" s="40" t="s">
        <v>154</v>
      </c>
      <c r="B74" s="44">
        <v>0</v>
      </c>
      <c r="C74" s="41">
        <v>0</v>
      </c>
      <c r="D74" s="44">
        <v>0</v>
      </c>
      <c r="E74" s="41">
        <v>0</v>
      </c>
      <c r="F74" s="44">
        <v>0</v>
      </c>
      <c r="G74" s="41">
        <v>0</v>
      </c>
      <c r="H74" s="44">
        <v>3660147.01</v>
      </c>
      <c r="I74" s="41">
        <v>10</v>
      </c>
      <c r="J74" s="44">
        <v>0</v>
      </c>
      <c r="K74" s="41">
        <v>0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103</v>
      </c>
      <c r="B75" s="44">
        <v>12407402.41</v>
      </c>
      <c r="C75" s="41">
        <v>83</v>
      </c>
      <c r="D75" s="44">
        <v>3415661.3</v>
      </c>
      <c r="E75" s="41">
        <v>78</v>
      </c>
      <c r="F75" s="44">
        <v>36818.1666664</v>
      </c>
      <c r="G75" s="41">
        <v>15</v>
      </c>
      <c r="H75" s="44">
        <v>13027906.13</v>
      </c>
      <c r="I75" s="41">
        <v>77</v>
      </c>
      <c r="J75" s="44">
        <v>3758119.03</v>
      </c>
      <c r="K75" s="41">
        <v>74</v>
      </c>
      <c r="L75" s="44">
        <v>35874.9999997</v>
      </c>
      <c r="M75" s="41">
        <v>12</v>
      </c>
      <c r="N75" s="37"/>
      <c r="O75" s="37"/>
      <c r="P75" s="37"/>
      <c r="Q75" s="37"/>
    </row>
    <row r="76" spans="1:17" ht="15">
      <c r="A76" s="40" t="s">
        <v>104</v>
      </c>
      <c r="B76" s="44">
        <v>131548814.94</v>
      </c>
      <c r="C76" s="41">
        <v>318</v>
      </c>
      <c r="D76" s="44">
        <v>24483533.89</v>
      </c>
      <c r="E76" s="41">
        <v>294</v>
      </c>
      <c r="F76" s="41">
        <v>1207887.8333292</v>
      </c>
      <c r="G76" s="41">
        <v>133</v>
      </c>
      <c r="H76" s="44">
        <v>136567536.65</v>
      </c>
      <c r="I76" s="41">
        <v>314</v>
      </c>
      <c r="J76" s="44">
        <v>27031419.82</v>
      </c>
      <c r="K76" s="41">
        <v>293</v>
      </c>
      <c r="L76" s="41">
        <v>1619897.8333292</v>
      </c>
      <c r="M76" s="41">
        <v>128</v>
      </c>
      <c r="N76" s="37"/>
      <c r="O76" s="37"/>
      <c r="P76" s="37"/>
      <c r="Q76" s="37"/>
    </row>
    <row r="77" spans="1:17" ht="15">
      <c r="A77" s="37" t="s">
        <v>155</v>
      </c>
      <c r="B77" s="42">
        <v>1231898.67</v>
      </c>
      <c r="C77" s="37">
        <v>13</v>
      </c>
      <c r="D77" s="42">
        <v>311624.62</v>
      </c>
      <c r="E77" s="37">
        <v>13</v>
      </c>
      <c r="F77" s="42">
        <v>0</v>
      </c>
      <c r="G77" s="37">
        <v>0</v>
      </c>
      <c r="H77" s="42">
        <v>1110404.69</v>
      </c>
      <c r="I77" s="37">
        <v>13</v>
      </c>
      <c r="J77" s="42">
        <v>286400.6</v>
      </c>
      <c r="K77" s="37">
        <v>13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105</v>
      </c>
      <c r="B78" s="42">
        <v>9046798.85</v>
      </c>
      <c r="C78" s="37">
        <v>60</v>
      </c>
      <c r="D78" s="42">
        <v>3438058.98</v>
      </c>
      <c r="E78" s="37">
        <v>59</v>
      </c>
      <c r="F78" s="42">
        <v>100199.3333327</v>
      </c>
      <c r="G78" s="37">
        <v>20</v>
      </c>
      <c r="H78" s="42">
        <v>14793995.7</v>
      </c>
      <c r="I78" s="37">
        <v>67</v>
      </c>
      <c r="J78" s="42">
        <v>3492557.09</v>
      </c>
      <c r="K78" s="37">
        <v>64</v>
      </c>
      <c r="L78" s="42">
        <v>118538.3333325</v>
      </c>
      <c r="M78" s="37">
        <v>25</v>
      </c>
      <c r="N78" s="37"/>
      <c r="O78" s="37"/>
      <c r="P78" s="37"/>
      <c r="Q78" s="37"/>
    </row>
    <row r="79" spans="1:17" ht="15">
      <c r="A79" s="37" t="s">
        <v>106</v>
      </c>
      <c r="B79" s="42">
        <v>52756732.55</v>
      </c>
      <c r="C79" s="37">
        <v>94</v>
      </c>
      <c r="D79" s="42">
        <v>4003214.4</v>
      </c>
      <c r="E79" s="37">
        <v>90</v>
      </c>
      <c r="F79" s="42">
        <v>304309.1666658</v>
      </c>
      <c r="G79" s="37">
        <v>29</v>
      </c>
      <c r="H79" s="42">
        <v>45550025.25</v>
      </c>
      <c r="I79" s="37">
        <v>90</v>
      </c>
      <c r="J79" s="42">
        <v>3974235.81</v>
      </c>
      <c r="K79" s="37">
        <v>89</v>
      </c>
      <c r="L79" s="42">
        <v>125718.8333321</v>
      </c>
      <c r="M79" s="37">
        <v>28</v>
      </c>
      <c r="N79" s="37"/>
      <c r="O79" s="37"/>
      <c r="P79" s="37"/>
      <c r="Q79" s="37"/>
    </row>
    <row r="80" spans="1:17" ht="15">
      <c r="A80" s="37" t="s">
        <v>107</v>
      </c>
      <c r="B80" s="42">
        <v>19234176.91</v>
      </c>
      <c r="C80" s="37">
        <v>40</v>
      </c>
      <c r="D80" s="42">
        <v>4928795.65</v>
      </c>
      <c r="E80" s="37">
        <v>37</v>
      </c>
      <c r="F80" s="42">
        <v>60303.8333328</v>
      </c>
      <c r="G80" s="37">
        <v>17</v>
      </c>
      <c r="H80" s="42">
        <v>20959700.72</v>
      </c>
      <c r="I80" s="37">
        <v>44</v>
      </c>
      <c r="J80" s="42">
        <v>5579702.62</v>
      </c>
      <c r="K80" s="37">
        <v>41</v>
      </c>
      <c r="L80" s="42">
        <v>124495.6666662</v>
      </c>
      <c r="M80" s="37">
        <v>18</v>
      </c>
      <c r="N80" s="37"/>
      <c r="O80" s="37"/>
      <c r="P80" s="37"/>
      <c r="Q80" s="37"/>
    </row>
    <row r="81" spans="1:17" ht="15">
      <c r="A81" s="37" t="s">
        <v>108</v>
      </c>
      <c r="B81" s="42">
        <v>17537488.2</v>
      </c>
      <c r="C81" s="37">
        <v>106</v>
      </c>
      <c r="D81" s="42">
        <v>5238101.44</v>
      </c>
      <c r="E81" s="37">
        <v>104</v>
      </c>
      <c r="F81" s="42">
        <v>273875.8333317</v>
      </c>
      <c r="G81" s="37">
        <v>43</v>
      </c>
      <c r="H81" s="42">
        <v>18249138.19</v>
      </c>
      <c r="I81" s="37">
        <v>115</v>
      </c>
      <c r="J81" s="42">
        <v>5428701.12</v>
      </c>
      <c r="K81" s="37">
        <v>112</v>
      </c>
      <c r="L81" s="42">
        <v>312512.6666654</v>
      </c>
      <c r="M81" s="37">
        <v>40</v>
      </c>
      <c r="N81" s="37"/>
      <c r="O81" s="37"/>
      <c r="P81" s="37"/>
      <c r="Q81" s="37"/>
    </row>
    <row r="82" spans="1:17" ht="15">
      <c r="A82" s="37" t="s">
        <v>109</v>
      </c>
      <c r="B82" s="42">
        <v>14269662.65</v>
      </c>
      <c r="C82" s="37">
        <v>93</v>
      </c>
      <c r="D82" s="42">
        <v>8082734.48</v>
      </c>
      <c r="E82" s="37">
        <v>91</v>
      </c>
      <c r="F82" s="42">
        <v>189136.833333</v>
      </c>
      <c r="G82" s="37">
        <v>20</v>
      </c>
      <c r="H82" s="42">
        <v>13148682.89</v>
      </c>
      <c r="I82" s="37">
        <v>92</v>
      </c>
      <c r="J82" s="42">
        <v>6405369.05</v>
      </c>
      <c r="K82" s="37">
        <v>90</v>
      </c>
      <c r="L82" s="42">
        <v>238546.9999994</v>
      </c>
      <c r="M82" s="37">
        <v>21</v>
      </c>
      <c r="N82" s="37"/>
      <c r="O82" s="37"/>
      <c r="P82" s="37"/>
      <c r="Q82" s="37"/>
    </row>
    <row r="83" spans="1:17" ht="15">
      <c r="A83" s="37" t="s">
        <v>110</v>
      </c>
      <c r="B83" s="42">
        <v>8476706.71</v>
      </c>
      <c r="C83" s="37">
        <v>44</v>
      </c>
      <c r="D83" s="42">
        <v>1442540.82</v>
      </c>
      <c r="E83" s="37">
        <v>43</v>
      </c>
      <c r="F83" s="37">
        <v>18704.1666664</v>
      </c>
      <c r="G83" s="37">
        <v>10</v>
      </c>
      <c r="H83" s="42">
        <v>8273694.12</v>
      </c>
      <c r="I83" s="37">
        <v>42</v>
      </c>
      <c r="J83" s="42">
        <v>1360099.65</v>
      </c>
      <c r="K83" s="37">
        <v>41</v>
      </c>
      <c r="L83" s="37">
        <v>0</v>
      </c>
      <c r="M83" s="37">
        <v>0</v>
      </c>
      <c r="N83" s="37"/>
      <c r="O83" s="37"/>
      <c r="P83" s="37"/>
      <c r="Q83" s="37"/>
    </row>
    <row r="84" spans="1:17" ht="15">
      <c r="A84" s="37" t="s">
        <v>156</v>
      </c>
      <c r="B84" s="42">
        <v>1049150.8</v>
      </c>
      <c r="C84" s="37">
        <v>18</v>
      </c>
      <c r="D84" s="42">
        <v>344283.83</v>
      </c>
      <c r="E84" s="37">
        <v>17</v>
      </c>
      <c r="F84" s="37">
        <v>0</v>
      </c>
      <c r="G84" s="37">
        <v>0</v>
      </c>
      <c r="H84" s="42">
        <v>987949.23</v>
      </c>
      <c r="I84" s="37">
        <v>20</v>
      </c>
      <c r="J84" s="42">
        <v>402635.71</v>
      </c>
      <c r="K84" s="37">
        <v>17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157</v>
      </c>
      <c r="B85" s="42">
        <v>0</v>
      </c>
      <c r="C85" s="37">
        <v>0</v>
      </c>
      <c r="D85" s="42">
        <v>0</v>
      </c>
      <c r="E85" s="37">
        <v>0</v>
      </c>
      <c r="F85" s="42">
        <v>0</v>
      </c>
      <c r="G85" s="37">
        <v>0</v>
      </c>
      <c r="H85" s="42">
        <v>1329689.82</v>
      </c>
      <c r="I85" s="37">
        <v>10</v>
      </c>
      <c r="J85" s="42">
        <v>287672.43</v>
      </c>
      <c r="K85" s="37">
        <v>10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111</v>
      </c>
      <c r="B86" s="42">
        <v>16152472.13</v>
      </c>
      <c r="C86" s="37">
        <v>36</v>
      </c>
      <c r="D86" s="42">
        <v>1186790.2</v>
      </c>
      <c r="E86" s="37">
        <v>34</v>
      </c>
      <c r="F86" s="37">
        <v>224152.3333329</v>
      </c>
      <c r="G86" s="37">
        <v>13</v>
      </c>
      <c r="H86" s="42">
        <v>15775788.93</v>
      </c>
      <c r="I86" s="37">
        <v>34</v>
      </c>
      <c r="J86" s="42">
        <v>1137698.61</v>
      </c>
      <c r="K86" s="37">
        <v>31</v>
      </c>
      <c r="L86" s="37">
        <v>394014.1666663</v>
      </c>
      <c r="M86" s="37">
        <v>12</v>
      </c>
      <c r="N86" s="37"/>
      <c r="O86" s="37"/>
      <c r="P86" s="37"/>
      <c r="Q86" s="37"/>
    </row>
    <row r="87" spans="1:17" ht="15">
      <c r="A87" s="37" t="s">
        <v>112</v>
      </c>
      <c r="B87" s="42">
        <v>6903496.37</v>
      </c>
      <c r="C87" s="37">
        <v>58</v>
      </c>
      <c r="D87" s="42">
        <v>2754286.93</v>
      </c>
      <c r="E87" s="37">
        <v>51</v>
      </c>
      <c r="F87" s="37">
        <v>0</v>
      </c>
      <c r="G87" s="37">
        <v>0</v>
      </c>
      <c r="H87" s="42">
        <v>7206540.96</v>
      </c>
      <c r="I87" s="37">
        <v>61</v>
      </c>
      <c r="J87" s="42">
        <v>2966862.53</v>
      </c>
      <c r="K87" s="37">
        <v>55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113</v>
      </c>
      <c r="B88" s="42">
        <v>3470425.06</v>
      </c>
      <c r="C88" s="37">
        <v>22</v>
      </c>
      <c r="D88" s="42">
        <v>3047264.24</v>
      </c>
      <c r="E88" s="37">
        <v>20</v>
      </c>
      <c r="F88" s="42">
        <v>0</v>
      </c>
      <c r="G88" s="37">
        <v>0</v>
      </c>
      <c r="H88" s="42">
        <v>2473473.37</v>
      </c>
      <c r="I88" s="37">
        <v>19</v>
      </c>
      <c r="J88" s="42">
        <v>2045518.06</v>
      </c>
      <c r="K88" s="37">
        <v>17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114</v>
      </c>
      <c r="B89" s="42">
        <v>7104103.43</v>
      </c>
      <c r="C89" s="37">
        <v>67</v>
      </c>
      <c r="D89" s="42">
        <v>2313420.03</v>
      </c>
      <c r="E89" s="37">
        <v>64</v>
      </c>
      <c r="F89" s="37">
        <v>66744.8333329</v>
      </c>
      <c r="G89" s="37">
        <v>12</v>
      </c>
      <c r="H89" s="42">
        <v>7299323.33</v>
      </c>
      <c r="I89" s="37">
        <v>60</v>
      </c>
      <c r="J89" s="42">
        <v>2512928.79</v>
      </c>
      <c r="K89" s="37">
        <v>59</v>
      </c>
      <c r="L89" s="37">
        <v>270450.6666665</v>
      </c>
      <c r="M89" s="37">
        <v>14</v>
      </c>
      <c r="N89" s="37"/>
      <c r="O89" s="37"/>
      <c r="P89" s="37"/>
      <c r="Q89" s="37"/>
    </row>
    <row r="90" spans="1:17" ht="15">
      <c r="A90" s="37" t="s">
        <v>158</v>
      </c>
      <c r="B90" s="42">
        <v>0</v>
      </c>
      <c r="C90" s="37">
        <v>0</v>
      </c>
      <c r="D90" s="42">
        <v>0</v>
      </c>
      <c r="E90" s="37">
        <v>0</v>
      </c>
      <c r="F90" s="37">
        <v>0</v>
      </c>
      <c r="G90" s="37">
        <v>0</v>
      </c>
      <c r="H90" s="42">
        <v>305639.05</v>
      </c>
      <c r="I90" s="37">
        <v>11</v>
      </c>
      <c r="J90" s="42">
        <v>0</v>
      </c>
      <c r="K90" s="37">
        <v>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159</v>
      </c>
      <c r="B91" s="42">
        <v>1406601.95</v>
      </c>
      <c r="C91" s="37">
        <v>11</v>
      </c>
      <c r="D91" s="42">
        <v>273018.9</v>
      </c>
      <c r="E91" s="37">
        <v>11</v>
      </c>
      <c r="F91" s="37">
        <v>0</v>
      </c>
      <c r="G91" s="37">
        <v>0</v>
      </c>
      <c r="H91" s="42">
        <v>1060276.2</v>
      </c>
      <c r="I91" s="37">
        <v>13</v>
      </c>
      <c r="J91" s="42">
        <v>284110.93</v>
      </c>
      <c r="K91" s="37">
        <v>12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115</v>
      </c>
      <c r="B92" s="42">
        <v>3107031</v>
      </c>
      <c r="C92" s="37">
        <v>19</v>
      </c>
      <c r="D92" s="42">
        <v>586903.81</v>
      </c>
      <c r="E92" s="37">
        <v>17</v>
      </c>
      <c r="F92" s="37">
        <v>0</v>
      </c>
      <c r="G92" s="37">
        <v>0</v>
      </c>
      <c r="H92" s="42">
        <v>3194683.98</v>
      </c>
      <c r="I92" s="37">
        <v>19</v>
      </c>
      <c r="J92" s="42">
        <v>638621.89</v>
      </c>
      <c r="K92" s="37">
        <v>16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160</v>
      </c>
      <c r="B93" s="42">
        <v>1631320.8</v>
      </c>
      <c r="C93" s="37">
        <v>17</v>
      </c>
      <c r="D93" s="42">
        <v>370439.37</v>
      </c>
      <c r="E93" s="37">
        <v>16</v>
      </c>
      <c r="F93" s="37">
        <v>0</v>
      </c>
      <c r="G93" s="37">
        <v>0</v>
      </c>
      <c r="H93" s="42">
        <v>2153396.5</v>
      </c>
      <c r="I93" s="37">
        <v>17</v>
      </c>
      <c r="J93" s="42">
        <v>463162.47</v>
      </c>
      <c r="K93" s="37">
        <v>17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161</v>
      </c>
      <c r="B94" s="42">
        <v>1018340.83</v>
      </c>
      <c r="C94" s="37">
        <v>12</v>
      </c>
      <c r="D94" s="42">
        <v>296884.26</v>
      </c>
      <c r="E94" s="37">
        <v>11</v>
      </c>
      <c r="F94" s="42">
        <v>0</v>
      </c>
      <c r="G94" s="37">
        <v>0</v>
      </c>
      <c r="H94" s="42">
        <v>1056249.48</v>
      </c>
      <c r="I94" s="37">
        <v>11</v>
      </c>
      <c r="J94" s="42">
        <v>363147.3</v>
      </c>
      <c r="K94" s="37">
        <v>10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116</v>
      </c>
      <c r="B95" s="42">
        <v>58865227.5</v>
      </c>
      <c r="C95" s="37">
        <v>221</v>
      </c>
      <c r="D95" s="42">
        <v>26074848.92</v>
      </c>
      <c r="E95" s="37">
        <v>205</v>
      </c>
      <c r="F95" s="37">
        <v>929453.8333307</v>
      </c>
      <c r="G95" s="37">
        <v>79</v>
      </c>
      <c r="H95" s="42">
        <v>60256359.07</v>
      </c>
      <c r="I95" s="37">
        <v>220</v>
      </c>
      <c r="J95" s="42">
        <v>27288546.06</v>
      </c>
      <c r="K95" s="37">
        <v>205</v>
      </c>
      <c r="L95" s="37">
        <v>1220013.1666645</v>
      </c>
      <c r="M95" s="37">
        <v>79</v>
      </c>
      <c r="N95" s="37"/>
      <c r="O95" s="37"/>
      <c r="P95" s="37"/>
      <c r="Q95" s="37"/>
    </row>
    <row r="96" spans="1:17" ht="15">
      <c r="A96" s="37" t="s">
        <v>117</v>
      </c>
      <c r="B96" s="42">
        <v>4942166.02</v>
      </c>
      <c r="C96" s="37">
        <v>27</v>
      </c>
      <c r="D96" s="42">
        <v>2259966.94</v>
      </c>
      <c r="E96" s="37">
        <v>26</v>
      </c>
      <c r="F96" s="37">
        <v>0</v>
      </c>
      <c r="G96" s="37">
        <v>0</v>
      </c>
      <c r="H96" s="42">
        <v>4994088.93</v>
      </c>
      <c r="I96" s="37">
        <v>29</v>
      </c>
      <c r="J96" s="42">
        <v>2519334.59</v>
      </c>
      <c r="K96" s="37">
        <v>28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118</v>
      </c>
      <c r="B97" s="42">
        <v>1940162.28</v>
      </c>
      <c r="C97" s="37">
        <v>27</v>
      </c>
      <c r="D97" s="42">
        <v>570123.92</v>
      </c>
      <c r="E97" s="37">
        <v>24</v>
      </c>
      <c r="F97" s="37">
        <v>0</v>
      </c>
      <c r="G97" s="37">
        <v>0</v>
      </c>
      <c r="H97" s="42">
        <v>1897429.4</v>
      </c>
      <c r="I97" s="37">
        <v>25</v>
      </c>
      <c r="J97" s="42">
        <v>547242.27</v>
      </c>
      <c r="K97" s="37">
        <v>24</v>
      </c>
      <c r="L97" s="37">
        <v>21512.6666664</v>
      </c>
      <c r="M97" s="37">
        <v>10</v>
      </c>
      <c r="N97" s="37"/>
      <c r="O97" s="37"/>
      <c r="P97" s="37"/>
      <c r="Q97" s="37"/>
    </row>
    <row r="98" spans="1:17" ht="15">
      <c r="A98" s="37" t="s">
        <v>119</v>
      </c>
      <c r="B98" s="42">
        <v>1236932.93</v>
      </c>
      <c r="C98" s="37">
        <v>10</v>
      </c>
      <c r="D98" s="42">
        <v>0</v>
      </c>
      <c r="E98" s="37">
        <v>0</v>
      </c>
      <c r="F98" s="42">
        <v>0</v>
      </c>
      <c r="G98" s="37">
        <v>0</v>
      </c>
      <c r="H98" s="42">
        <v>673214.45</v>
      </c>
      <c r="I98" s="37">
        <v>10</v>
      </c>
      <c r="J98" s="42">
        <v>0</v>
      </c>
      <c r="K98" s="37">
        <v>0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120</v>
      </c>
      <c r="B99" s="42">
        <v>14645789.47</v>
      </c>
      <c r="C99" s="37">
        <v>47</v>
      </c>
      <c r="D99" s="42">
        <v>1339102.65</v>
      </c>
      <c r="E99" s="37">
        <v>40</v>
      </c>
      <c r="F99" s="42">
        <v>307407.1666663</v>
      </c>
      <c r="G99" s="37">
        <v>11</v>
      </c>
      <c r="H99" s="42">
        <v>12218560.13</v>
      </c>
      <c r="I99" s="37">
        <v>44</v>
      </c>
      <c r="J99" s="42">
        <v>1472242.24</v>
      </c>
      <c r="K99" s="37">
        <v>38</v>
      </c>
      <c r="L99" s="42">
        <v>414383.333333</v>
      </c>
      <c r="M99" s="37">
        <v>11</v>
      </c>
      <c r="N99" s="37"/>
      <c r="O99" s="37"/>
      <c r="P99" s="37"/>
      <c r="Q99" s="37"/>
    </row>
    <row r="100" spans="1:17" ht="15">
      <c r="A100" s="37" t="s">
        <v>162</v>
      </c>
      <c r="B100" s="37">
        <v>247805.92</v>
      </c>
      <c r="C100" s="37">
        <v>11</v>
      </c>
      <c r="D100" s="37">
        <v>0</v>
      </c>
      <c r="E100" s="37">
        <v>0</v>
      </c>
      <c r="F100" s="37">
        <v>0</v>
      </c>
      <c r="G100" s="37">
        <v>0</v>
      </c>
      <c r="H100" s="37">
        <v>286084.92</v>
      </c>
      <c r="I100" s="37">
        <v>10</v>
      </c>
      <c r="J100" s="37">
        <v>0</v>
      </c>
      <c r="K100" s="37">
        <v>0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121</v>
      </c>
      <c r="B101" s="37">
        <v>5743540.64</v>
      </c>
      <c r="C101" s="37">
        <v>54</v>
      </c>
      <c r="D101" s="37">
        <v>1179441.77</v>
      </c>
      <c r="E101" s="37">
        <v>51</v>
      </c>
      <c r="F101" s="37">
        <v>95560.9999994</v>
      </c>
      <c r="G101" s="37">
        <v>12</v>
      </c>
      <c r="H101" s="37">
        <v>4756313.78</v>
      </c>
      <c r="I101" s="37">
        <v>52</v>
      </c>
      <c r="J101" s="37">
        <v>980912.42</v>
      </c>
      <c r="K101" s="37">
        <v>50</v>
      </c>
      <c r="L101" s="37">
        <v>116786.333333</v>
      </c>
      <c r="M101" s="37">
        <v>10</v>
      </c>
      <c r="N101" s="37"/>
      <c r="O101" s="37"/>
      <c r="P101" s="37"/>
      <c r="Q101" s="37"/>
    </row>
    <row r="102" spans="1:17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48</v>
      </c>
      <c r="B2" s="42">
        <v>65003781.72</v>
      </c>
      <c r="C2" s="38">
        <v>277</v>
      </c>
      <c r="D2" s="42">
        <v>10592146.59</v>
      </c>
      <c r="E2" s="38">
        <v>269</v>
      </c>
      <c r="F2" s="42">
        <v>449397.8333311</v>
      </c>
      <c r="G2" s="38">
        <v>64</v>
      </c>
      <c r="H2" s="42">
        <v>64665120.54</v>
      </c>
      <c r="I2" s="38">
        <v>272</v>
      </c>
      <c r="J2" s="42">
        <v>10657869.21</v>
      </c>
      <c r="K2" s="38">
        <v>257</v>
      </c>
      <c r="L2" s="42">
        <v>710068.3333313</v>
      </c>
      <c r="M2" s="39">
        <v>62</v>
      </c>
      <c r="N2" s="37"/>
    </row>
    <row r="3" spans="1:14" ht="15">
      <c r="A3" s="37" t="s">
        <v>49</v>
      </c>
      <c r="B3" s="42">
        <v>82261039.23</v>
      </c>
      <c r="C3" s="38">
        <v>406</v>
      </c>
      <c r="D3" s="42">
        <v>18289556.09</v>
      </c>
      <c r="E3" s="38">
        <v>378</v>
      </c>
      <c r="F3" s="42">
        <v>584599.6666636</v>
      </c>
      <c r="G3" s="38">
        <v>103</v>
      </c>
      <c r="H3" s="42">
        <v>78231599.55</v>
      </c>
      <c r="I3" s="38">
        <v>393</v>
      </c>
      <c r="J3" s="42">
        <v>19057748.25</v>
      </c>
      <c r="K3" s="38">
        <v>369</v>
      </c>
      <c r="L3" s="42">
        <v>882580.8333301</v>
      </c>
      <c r="M3" s="39">
        <v>93</v>
      </c>
      <c r="N3" s="37"/>
    </row>
    <row r="4" spans="1:14" ht="15">
      <c r="A4" s="37" t="s">
        <v>50</v>
      </c>
      <c r="B4" s="42">
        <v>34847664.94</v>
      </c>
      <c r="C4" s="38">
        <v>250</v>
      </c>
      <c r="D4" s="42">
        <v>9698817.51</v>
      </c>
      <c r="E4" s="38">
        <v>236</v>
      </c>
      <c r="F4" s="42">
        <v>385599.6666637</v>
      </c>
      <c r="G4" s="38">
        <v>74</v>
      </c>
      <c r="H4" s="42">
        <v>36763655.33</v>
      </c>
      <c r="I4" s="38">
        <v>261</v>
      </c>
      <c r="J4" s="42">
        <v>9974119.09</v>
      </c>
      <c r="K4" s="38">
        <v>244</v>
      </c>
      <c r="L4" s="42">
        <v>418787.3333312</v>
      </c>
      <c r="M4" s="39">
        <v>69</v>
      </c>
      <c r="N4" s="37"/>
    </row>
    <row r="5" spans="1:14" ht="15">
      <c r="A5" s="37" t="s">
        <v>51</v>
      </c>
      <c r="B5" s="42">
        <v>500727714.91</v>
      </c>
      <c r="C5" s="43">
        <v>1412</v>
      </c>
      <c r="D5" s="42">
        <v>113670170.24</v>
      </c>
      <c r="E5" s="43">
        <v>1318</v>
      </c>
      <c r="F5" s="42">
        <v>4729735.3333194</v>
      </c>
      <c r="G5" s="38">
        <v>446</v>
      </c>
      <c r="H5" s="42">
        <v>497354283.93</v>
      </c>
      <c r="I5" s="43">
        <v>1395</v>
      </c>
      <c r="J5" s="42">
        <v>120695937.68</v>
      </c>
      <c r="K5" s="43">
        <v>1314</v>
      </c>
      <c r="L5" s="42">
        <v>5996912.9999857</v>
      </c>
      <c r="M5" s="39">
        <v>447</v>
      </c>
      <c r="N5" s="37"/>
    </row>
    <row r="6" spans="1:14" ht="15">
      <c r="A6" s="37" t="s">
        <v>52</v>
      </c>
      <c r="B6" s="42">
        <v>832803.96</v>
      </c>
      <c r="C6" s="38">
        <v>27</v>
      </c>
      <c r="D6" s="42">
        <v>388910.55</v>
      </c>
      <c r="E6" s="38">
        <v>25</v>
      </c>
      <c r="F6" s="37">
        <v>0</v>
      </c>
      <c r="G6" s="38">
        <v>0</v>
      </c>
      <c r="H6" s="42">
        <v>971746.66</v>
      </c>
      <c r="I6" s="38">
        <v>27</v>
      </c>
      <c r="J6" s="42">
        <v>447856.11</v>
      </c>
      <c r="K6" s="38">
        <v>27</v>
      </c>
      <c r="L6" s="37">
        <v>0</v>
      </c>
      <c r="M6" s="39">
        <v>0</v>
      </c>
      <c r="N6" s="37"/>
    </row>
    <row r="7" spans="1:14" ht="15">
      <c r="A7" s="37" t="s">
        <v>53</v>
      </c>
      <c r="B7" s="42">
        <v>98305805.01</v>
      </c>
      <c r="C7" s="38">
        <v>304</v>
      </c>
      <c r="D7" s="42">
        <v>14071262.3</v>
      </c>
      <c r="E7" s="38">
        <v>284</v>
      </c>
      <c r="F7" s="42">
        <v>593620.9999977</v>
      </c>
      <c r="G7" s="38">
        <v>84</v>
      </c>
      <c r="H7" s="42">
        <v>93474377.59</v>
      </c>
      <c r="I7" s="38">
        <v>307</v>
      </c>
      <c r="J7" s="42">
        <v>14878482.6</v>
      </c>
      <c r="K7" s="38">
        <v>291</v>
      </c>
      <c r="L7" s="42">
        <v>446070.4999973</v>
      </c>
      <c r="M7" s="39">
        <v>78</v>
      </c>
      <c r="N7" s="37"/>
    </row>
    <row r="8" spans="1:14" ht="15">
      <c r="A8" s="37" t="s">
        <v>54</v>
      </c>
      <c r="B8" s="42">
        <v>2560254.76</v>
      </c>
      <c r="C8" s="38">
        <v>31</v>
      </c>
      <c r="D8" s="42">
        <v>679313.2</v>
      </c>
      <c r="E8" s="38">
        <v>30</v>
      </c>
      <c r="F8" s="37">
        <v>0</v>
      </c>
      <c r="G8" s="38">
        <v>0</v>
      </c>
      <c r="H8" s="42">
        <v>2308820.58</v>
      </c>
      <c r="I8" s="38">
        <v>33</v>
      </c>
      <c r="J8" s="42">
        <v>696890.31</v>
      </c>
      <c r="K8" s="38">
        <v>31</v>
      </c>
      <c r="L8" s="37">
        <v>0</v>
      </c>
      <c r="M8" s="39">
        <v>0</v>
      </c>
      <c r="N8" s="37"/>
    </row>
    <row r="9" spans="1:14" ht="15">
      <c r="A9" s="37" t="s">
        <v>55</v>
      </c>
      <c r="B9" s="42">
        <v>50013683.38</v>
      </c>
      <c r="C9" s="38">
        <v>275</v>
      </c>
      <c r="D9" s="42">
        <v>18831578.27</v>
      </c>
      <c r="E9" s="38">
        <v>265</v>
      </c>
      <c r="F9" s="42">
        <v>510967.6666651</v>
      </c>
      <c r="G9" s="38">
        <v>73</v>
      </c>
      <c r="H9" s="42">
        <v>47023461.58</v>
      </c>
      <c r="I9" s="38">
        <v>267</v>
      </c>
      <c r="J9" s="42">
        <v>16778304.35</v>
      </c>
      <c r="K9" s="38">
        <v>259</v>
      </c>
      <c r="L9" s="42">
        <v>511737.3333312</v>
      </c>
      <c r="M9" s="39">
        <v>76</v>
      </c>
      <c r="N9" s="37"/>
    </row>
    <row r="10" spans="1:14" ht="15">
      <c r="A10" s="37" t="s">
        <v>56</v>
      </c>
      <c r="B10" s="42">
        <v>20530196.99</v>
      </c>
      <c r="C10" s="38">
        <v>172</v>
      </c>
      <c r="D10" s="42">
        <v>3968720.63</v>
      </c>
      <c r="E10" s="38">
        <v>158</v>
      </c>
      <c r="F10" s="42">
        <v>339796.333332</v>
      </c>
      <c r="G10" s="38">
        <v>53</v>
      </c>
      <c r="H10" s="42">
        <v>22496242.83</v>
      </c>
      <c r="I10" s="38">
        <v>180</v>
      </c>
      <c r="J10" s="42">
        <v>4339417.42</v>
      </c>
      <c r="K10" s="38">
        <v>165</v>
      </c>
      <c r="L10" s="42">
        <v>260944.4999985</v>
      </c>
      <c r="M10" s="39">
        <v>53</v>
      </c>
      <c r="N10" s="37"/>
    </row>
    <row r="11" spans="1:14" ht="15">
      <c r="A11" s="37" t="s">
        <v>57</v>
      </c>
      <c r="B11" s="42">
        <v>56831700.66</v>
      </c>
      <c r="C11" s="38">
        <v>244</v>
      </c>
      <c r="D11" s="42">
        <v>13240182.91</v>
      </c>
      <c r="E11" s="38">
        <v>233</v>
      </c>
      <c r="F11" s="42">
        <v>361001.9999974</v>
      </c>
      <c r="G11" s="38">
        <v>76</v>
      </c>
      <c r="H11" s="42">
        <v>52383242.71</v>
      </c>
      <c r="I11" s="38">
        <v>246</v>
      </c>
      <c r="J11" s="42">
        <v>11400607.35</v>
      </c>
      <c r="K11" s="38">
        <v>236</v>
      </c>
      <c r="L11" s="42">
        <v>337277.833331</v>
      </c>
      <c r="M11" s="39">
        <v>77</v>
      </c>
      <c r="N11" s="37"/>
    </row>
    <row r="12" spans="1:14" ht="15">
      <c r="A12" s="37" t="s">
        <v>58</v>
      </c>
      <c r="B12" s="42">
        <v>532458023.75</v>
      </c>
      <c r="C12" s="38">
        <v>2308</v>
      </c>
      <c r="D12" s="42">
        <v>114864981.74</v>
      </c>
      <c r="E12" s="38">
        <v>1886</v>
      </c>
      <c r="F12" s="42">
        <v>3605859.4999919</v>
      </c>
      <c r="G12" s="38">
        <v>245</v>
      </c>
      <c r="H12" s="42">
        <v>474040415.98</v>
      </c>
      <c r="I12" s="38">
        <v>2227</v>
      </c>
      <c r="J12" s="42">
        <v>107917109.3</v>
      </c>
      <c r="K12" s="38">
        <v>1843</v>
      </c>
      <c r="L12" s="42">
        <v>3563187.833326</v>
      </c>
      <c r="M12" s="39">
        <v>225</v>
      </c>
      <c r="N12" s="37"/>
    </row>
    <row r="13" spans="1:14" ht="15">
      <c r="A13" s="37" t="s">
        <v>59</v>
      </c>
      <c r="B13" s="42">
        <v>101712219.58</v>
      </c>
      <c r="C13" s="38">
        <v>596</v>
      </c>
      <c r="D13" s="42">
        <v>33625379.76</v>
      </c>
      <c r="E13" s="38">
        <v>566</v>
      </c>
      <c r="F13" s="42">
        <v>1484217.4999954</v>
      </c>
      <c r="G13" s="38">
        <v>144</v>
      </c>
      <c r="H13" s="42">
        <v>105649682.09</v>
      </c>
      <c r="I13" s="38">
        <v>584</v>
      </c>
      <c r="J13" s="42">
        <v>33887121.4</v>
      </c>
      <c r="K13" s="38">
        <v>560</v>
      </c>
      <c r="L13" s="42">
        <v>2220204.6666627</v>
      </c>
      <c r="M13" s="39">
        <v>144</v>
      </c>
      <c r="N13" s="37"/>
    </row>
    <row r="14" spans="1:14" ht="15">
      <c r="A14" s="37" t="s">
        <v>60</v>
      </c>
      <c r="B14" s="42">
        <v>190431729.28</v>
      </c>
      <c r="C14" s="38">
        <v>592</v>
      </c>
      <c r="D14" s="42">
        <v>29475136.05</v>
      </c>
      <c r="E14" s="38">
        <v>552</v>
      </c>
      <c r="F14" s="42">
        <v>1206777.4999956</v>
      </c>
      <c r="G14" s="38">
        <v>142</v>
      </c>
      <c r="H14" s="42">
        <v>178915720.7</v>
      </c>
      <c r="I14" s="38">
        <v>580</v>
      </c>
      <c r="J14" s="42">
        <v>29547334.56</v>
      </c>
      <c r="K14" s="38">
        <v>554</v>
      </c>
      <c r="L14" s="42">
        <v>1749489.6666616</v>
      </c>
      <c r="M14" s="39">
        <v>142</v>
      </c>
      <c r="N14" s="37"/>
    </row>
    <row r="15" spans="1:14" ht="15">
      <c r="A15" s="37" t="s">
        <v>61</v>
      </c>
      <c r="B15" s="42">
        <v>75310663.66</v>
      </c>
      <c r="C15" s="38">
        <v>424</v>
      </c>
      <c r="D15" s="42">
        <v>19636482.64</v>
      </c>
      <c r="E15" s="38">
        <v>389</v>
      </c>
      <c r="F15" s="42">
        <v>948314.33333</v>
      </c>
      <c r="G15" s="38">
        <v>110</v>
      </c>
      <c r="H15" s="42">
        <v>75149049.81</v>
      </c>
      <c r="I15" s="38">
        <v>427</v>
      </c>
      <c r="J15" s="42">
        <v>17701926.68</v>
      </c>
      <c r="K15" s="38">
        <v>398</v>
      </c>
      <c r="L15" s="42">
        <v>725920.8333306</v>
      </c>
      <c r="M15" s="39">
        <v>100</v>
      </c>
      <c r="N15" s="37"/>
    </row>
    <row r="16" spans="1:14" ht="15">
      <c r="A16" s="37" t="s">
        <v>62</v>
      </c>
      <c r="B16" s="37">
        <v>66857820.71</v>
      </c>
      <c r="C16" s="38">
        <v>453</v>
      </c>
      <c r="D16" s="37">
        <v>18371202.96</v>
      </c>
      <c r="E16" s="38">
        <v>427</v>
      </c>
      <c r="F16" s="37">
        <v>775829.6666623</v>
      </c>
      <c r="G16" s="38">
        <v>137</v>
      </c>
      <c r="H16" s="37">
        <v>74261026.6</v>
      </c>
      <c r="I16" s="38">
        <v>460</v>
      </c>
      <c r="J16" s="37">
        <v>18332113.43</v>
      </c>
      <c r="K16" s="38">
        <v>433</v>
      </c>
      <c r="L16" s="37">
        <v>2105931.3333292</v>
      </c>
      <c r="M16" s="39">
        <v>134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2017-10-02T18:47:12Z</dcterms:modified>
  <cp:category/>
  <cp:version/>
  <cp:contentType/>
  <cp:contentStatus/>
</cp:coreProperties>
</file>