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1775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C6" i="3"/>
  <c r="F4" i="2"/>
  <c r="I2" i="3" l="1"/>
  <c r="G2" i="3"/>
  <c r="G2" i="2"/>
  <c r="I2" i="2"/>
  <c r="B8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7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7" i="2"/>
  <c r="I12" i="2" l="1"/>
  <c r="J41" i="2"/>
  <c r="J9" i="2"/>
  <c r="I32" i="2"/>
  <c r="J21" i="2"/>
  <c r="K42" i="2"/>
  <c r="K26" i="2"/>
  <c r="K10" i="2"/>
  <c r="J26" i="2"/>
  <c r="I45" i="2"/>
  <c r="J34" i="2"/>
  <c r="K23" i="2"/>
  <c r="I44" i="2"/>
  <c r="I48" i="2"/>
  <c r="I40" i="2"/>
  <c r="J37" i="2"/>
  <c r="J29" i="2"/>
  <c r="K50" i="2"/>
  <c r="I37" i="2"/>
  <c r="K47" i="2"/>
  <c r="K15" i="2"/>
  <c r="I28" i="2"/>
  <c r="I20" i="2"/>
  <c r="J49" i="2"/>
  <c r="J33" i="2"/>
  <c r="J17" i="2"/>
  <c r="K46" i="2"/>
  <c r="K38" i="2"/>
  <c r="K30" i="2"/>
  <c r="K22" i="2"/>
  <c r="I8" i="2"/>
  <c r="I13" i="2"/>
  <c r="I16" i="2"/>
  <c r="K18" i="2"/>
  <c r="I24" i="2"/>
  <c r="J45" i="2"/>
  <c r="K34" i="2"/>
  <c r="I39" i="2"/>
  <c r="I15" i="2"/>
  <c r="J36" i="2"/>
  <c r="K49" i="2"/>
  <c r="K25" i="2"/>
  <c r="I29" i="2"/>
  <c r="I21" i="2"/>
  <c r="J50" i="2"/>
  <c r="J42" i="2"/>
  <c r="J18" i="2"/>
  <c r="J10" i="2"/>
  <c r="K39" i="2"/>
  <c r="K31" i="2"/>
  <c r="I36" i="2"/>
  <c r="J25" i="2"/>
  <c r="K14" i="2"/>
  <c r="J13" i="2"/>
  <c r="I47" i="2"/>
  <c r="I23" i="2"/>
  <c r="J44" i="2"/>
  <c r="J28" i="2"/>
  <c r="J12" i="2"/>
  <c r="K33" i="2"/>
  <c r="I51" i="2"/>
  <c r="I43" i="2"/>
  <c r="I35" i="2"/>
  <c r="I27" i="2"/>
  <c r="I19" i="2"/>
  <c r="I11" i="2"/>
  <c r="J48" i="2"/>
  <c r="J40" i="2"/>
  <c r="J32" i="2"/>
  <c r="J24" i="2"/>
  <c r="J16" i="2"/>
  <c r="J8" i="2"/>
  <c r="K45" i="2"/>
  <c r="K37" i="2"/>
  <c r="K29" i="2"/>
  <c r="K21" i="2"/>
  <c r="K13" i="2"/>
  <c r="I31" i="2"/>
  <c r="J20" i="2"/>
  <c r="K41" i="2"/>
  <c r="K17" i="2"/>
  <c r="K9" i="2"/>
  <c r="H6" i="2"/>
  <c r="I46" i="2"/>
  <c r="I38" i="2"/>
  <c r="I30" i="2"/>
  <c r="I22" i="2"/>
  <c r="I14" i="2"/>
  <c r="J51" i="2"/>
  <c r="J43" i="2"/>
  <c r="J35" i="2"/>
  <c r="J27" i="2"/>
  <c r="J19" i="2"/>
  <c r="J11" i="2"/>
  <c r="K48" i="2"/>
  <c r="K40" i="2"/>
  <c r="K32" i="2"/>
  <c r="K24" i="2"/>
  <c r="K16" i="2"/>
  <c r="K8" i="2"/>
  <c r="F6" i="2"/>
  <c r="I7" i="2"/>
  <c r="I50" i="2"/>
  <c r="I42" i="2"/>
  <c r="I34" i="2"/>
  <c r="I26" i="2"/>
  <c r="I18" i="2"/>
  <c r="I10" i="2"/>
  <c r="J47" i="2"/>
  <c r="J39" i="2"/>
  <c r="J31" i="2"/>
  <c r="J23" i="2"/>
  <c r="J15" i="2"/>
  <c r="E6" i="2"/>
  <c r="K44" i="2"/>
  <c r="K36" i="2"/>
  <c r="K28" i="2"/>
  <c r="K20" i="2"/>
  <c r="K12" i="2"/>
  <c r="I49" i="2"/>
  <c r="I41" i="2"/>
  <c r="I33" i="2"/>
  <c r="I25" i="2"/>
  <c r="I17" i="2"/>
  <c r="I9" i="2"/>
  <c r="J46" i="2"/>
  <c r="J38" i="2"/>
  <c r="J30" i="2"/>
  <c r="J22" i="2"/>
  <c r="J14" i="2"/>
  <c r="K51" i="2"/>
  <c r="K43" i="2"/>
  <c r="K35" i="2"/>
  <c r="K27" i="2"/>
  <c r="K19" i="2"/>
  <c r="K11" i="2"/>
  <c r="C6" i="2"/>
  <c r="G6" i="2"/>
  <c r="D6" i="2"/>
  <c r="K7" i="2"/>
  <c r="J7" i="2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6" i="3"/>
  <c r="E7" i="3"/>
  <c r="K7" i="3" s="1"/>
  <c r="E8" i="3"/>
  <c r="K8" i="3" s="1"/>
  <c r="E9" i="3"/>
  <c r="K9" i="3" s="1"/>
  <c r="E10" i="3"/>
  <c r="K10" i="3" s="1"/>
  <c r="E11" i="3"/>
  <c r="K11" i="3" s="1"/>
  <c r="E12" i="3"/>
  <c r="K12" i="3" s="1"/>
  <c r="E13" i="3"/>
  <c r="K13" i="3" s="1"/>
  <c r="E14" i="3"/>
  <c r="K14" i="3" s="1"/>
  <c r="E15" i="3"/>
  <c r="K15" i="3" s="1"/>
  <c r="E16" i="3"/>
  <c r="K16" i="3" s="1"/>
  <c r="E17" i="3"/>
  <c r="K17" i="3" s="1"/>
  <c r="E18" i="3"/>
  <c r="K18" i="3" s="1"/>
  <c r="E19" i="3"/>
  <c r="K19" i="3" s="1"/>
  <c r="E20" i="3"/>
  <c r="K20" i="3" s="1"/>
  <c r="E21" i="3"/>
  <c r="K21" i="3" s="1"/>
  <c r="E22" i="3"/>
  <c r="K22" i="3" s="1"/>
  <c r="E23" i="3"/>
  <c r="K23" i="3" s="1"/>
  <c r="E24" i="3"/>
  <c r="K24" i="3" s="1"/>
  <c r="E25" i="3"/>
  <c r="K25" i="3" s="1"/>
  <c r="E26" i="3"/>
  <c r="K26" i="3" s="1"/>
  <c r="E27" i="3"/>
  <c r="K27" i="3" s="1"/>
  <c r="E28" i="3"/>
  <c r="K28" i="3" s="1"/>
  <c r="E29" i="3"/>
  <c r="K29" i="3" s="1"/>
  <c r="E30" i="3"/>
  <c r="K30" i="3" s="1"/>
  <c r="E31" i="3"/>
  <c r="K31" i="3" s="1"/>
  <c r="E32" i="3"/>
  <c r="K32" i="3" s="1"/>
  <c r="E33" i="3"/>
  <c r="K33" i="3" s="1"/>
  <c r="E34" i="3"/>
  <c r="K34" i="3" s="1"/>
  <c r="E35" i="3"/>
  <c r="K35" i="3" s="1"/>
  <c r="E36" i="3"/>
  <c r="K36" i="3" s="1"/>
  <c r="E37" i="3"/>
  <c r="K37" i="3" s="1"/>
  <c r="E38" i="3"/>
  <c r="K38" i="3" s="1"/>
  <c r="E39" i="3"/>
  <c r="K39" i="3" s="1"/>
  <c r="E40" i="3"/>
  <c r="K40" i="3" s="1"/>
  <c r="E41" i="3"/>
  <c r="K41" i="3" s="1"/>
  <c r="E42" i="3"/>
  <c r="K42" i="3" s="1"/>
  <c r="E43" i="3"/>
  <c r="K43" i="3" s="1"/>
  <c r="E44" i="3"/>
  <c r="K44" i="3" s="1"/>
  <c r="E45" i="3"/>
  <c r="K45" i="3" s="1"/>
  <c r="E46" i="3"/>
  <c r="K46" i="3" s="1"/>
  <c r="E47" i="3"/>
  <c r="K47" i="3" s="1"/>
  <c r="E48" i="3"/>
  <c r="K48" i="3" s="1"/>
  <c r="E49" i="3"/>
  <c r="K49" i="3" s="1"/>
  <c r="E50" i="3"/>
  <c r="K50" i="3" s="1"/>
  <c r="E51" i="3"/>
  <c r="K51" i="3" s="1"/>
  <c r="E52" i="3"/>
  <c r="K52" i="3" s="1"/>
  <c r="E53" i="3"/>
  <c r="K53" i="3" s="1"/>
  <c r="E54" i="3"/>
  <c r="K54" i="3" s="1"/>
  <c r="E55" i="3"/>
  <c r="K55" i="3" s="1"/>
  <c r="E56" i="3"/>
  <c r="K56" i="3" s="1"/>
  <c r="E57" i="3"/>
  <c r="K57" i="3" s="1"/>
  <c r="E58" i="3"/>
  <c r="K58" i="3" s="1"/>
  <c r="E59" i="3"/>
  <c r="K59" i="3" s="1"/>
  <c r="E60" i="3"/>
  <c r="K60" i="3" s="1"/>
  <c r="E61" i="3"/>
  <c r="K61" i="3" s="1"/>
  <c r="E62" i="3"/>
  <c r="K62" i="3" s="1"/>
  <c r="E63" i="3"/>
  <c r="K63" i="3" s="1"/>
  <c r="E64" i="3"/>
  <c r="K64" i="3" s="1"/>
  <c r="E65" i="3"/>
  <c r="K65" i="3" s="1"/>
  <c r="E66" i="3"/>
  <c r="K66" i="3" s="1"/>
  <c r="E67" i="3"/>
  <c r="K67" i="3" s="1"/>
  <c r="E68" i="3"/>
  <c r="K68" i="3" s="1"/>
  <c r="E69" i="3"/>
  <c r="K69" i="3" s="1"/>
  <c r="E70" i="3"/>
  <c r="K70" i="3" s="1"/>
  <c r="E71" i="3"/>
  <c r="K71" i="3" s="1"/>
  <c r="E72" i="3"/>
  <c r="K72" i="3" s="1"/>
  <c r="E73" i="3"/>
  <c r="K73" i="3" s="1"/>
  <c r="E74" i="3"/>
  <c r="K74" i="3" s="1"/>
  <c r="E75" i="3"/>
  <c r="K75" i="3" s="1"/>
  <c r="E76" i="3"/>
  <c r="K76" i="3" s="1"/>
  <c r="E77" i="3"/>
  <c r="K77" i="3" s="1"/>
  <c r="E78" i="3"/>
  <c r="K78" i="3" s="1"/>
  <c r="E79" i="3"/>
  <c r="K79" i="3" s="1"/>
  <c r="E80" i="3"/>
  <c r="K80" i="3" s="1"/>
  <c r="E81" i="3"/>
  <c r="K81" i="3" s="1"/>
  <c r="E82" i="3"/>
  <c r="K82" i="3" s="1"/>
  <c r="E83" i="3"/>
  <c r="K83" i="3" s="1"/>
  <c r="E84" i="3"/>
  <c r="K84" i="3" s="1"/>
  <c r="E85" i="3"/>
  <c r="K85" i="3" s="1"/>
  <c r="E86" i="3"/>
  <c r="K86" i="3" s="1"/>
  <c r="E87" i="3"/>
  <c r="K87" i="3" s="1"/>
  <c r="E88" i="3"/>
  <c r="K88" i="3" s="1"/>
  <c r="E89" i="3"/>
  <c r="K89" i="3" s="1"/>
  <c r="E90" i="3"/>
  <c r="K90" i="3" s="1"/>
  <c r="E91" i="3"/>
  <c r="K91" i="3" s="1"/>
  <c r="E92" i="3"/>
  <c r="K92" i="3" s="1"/>
  <c r="E93" i="3"/>
  <c r="K93" i="3" s="1"/>
  <c r="E94" i="3"/>
  <c r="K94" i="3" s="1"/>
  <c r="E95" i="3"/>
  <c r="K95" i="3" s="1"/>
  <c r="E96" i="3"/>
  <c r="K96" i="3" s="1"/>
  <c r="E97" i="3"/>
  <c r="K97" i="3" s="1"/>
  <c r="E98" i="3"/>
  <c r="K98" i="3" s="1"/>
  <c r="E99" i="3"/>
  <c r="K99" i="3" s="1"/>
  <c r="E100" i="3"/>
  <c r="K100" i="3" s="1"/>
  <c r="E101" i="3"/>
  <c r="K101" i="3" s="1"/>
  <c r="E6" i="3"/>
  <c r="K6" i="3" s="1"/>
  <c r="D7" i="3"/>
  <c r="J7" i="3" s="1"/>
  <c r="D8" i="3"/>
  <c r="J8" i="3" s="1"/>
  <c r="D9" i="3"/>
  <c r="J9" i="3" s="1"/>
  <c r="D10" i="3"/>
  <c r="J10" i="3" s="1"/>
  <c r="D11" i="3"/>
  <c r="J11" i="3" s="1"/>
  <c r="D12" i="3"/>
  <c r="J12" i="3" s="1"/>
  <c r="D13" i="3"/>
  <c r="J13" i="3" s="1"/>
  <c r="D14" i="3"/>
  <c r="J14" i="3" s="1"/>
  <c r="D15" i="3"/>
  <c r="J15" i="3" s="1"/>
  <c r="D16" i="3"/>
  <c r="J16" i="3" s="1"/>
  <c r="D17" i="3"/>
  <c r="J17" i="3" s="1"/>
  <c r="D18" i="3"/>
  <c r="J18" i="3" s="1"/>
  <c r="D19" i="3"/>
  <c r="J19" i="3" s="1"/>
  <c r="D20" i="3"/>
  <c r="J20" i="3" s="1"/>
  <c r="D21" i="3"/>
  <c r="J21" i="3" s="1"/>
  <c r="D22" i="3"/>
  <c r="J22" i="3" s="1"/>
  <c r="D23" i="3"/>
  <c r="D24" i="3"/>
  <c r="J24" i="3" s="1"/>
  <c r="D25" i="3"/>
  <c r="J25" i="3" s="1"/>
  <c r="D26" i="3"/>
  <c r="J26" i="3" s="1"/>
  <c r="D27" i="3"/>
  <c r="J27" i="3" s="1"/>
  <c r="D28" i="3"/>
  <c r="J28" i="3" s="1"/>
  <c r="D29" i="3"/>
  <c r="J29" i="3" s="1"/>
  <c r="D30" i="3"/>
  <c r="J30" i="3" s="1"/>
  <c r="D31" i="3"/>
  <c r="J31" i="3" s="1"/>
  <c r="D32" i="3"/>
  <c r="J32" i="3" s="1"/>
  <c r="D33" i="3"/>
  <c r="J33" i="3" s="1"/>
  <c r="D34" i="3"/>
  <c r="J34" i="3" s="1"/>
  <c r="D35" i="3"/>
  <c r="J35" i="3" s="1"/>
  <c r="D36" i="3"/>
  <c r="J36" i="3" s="1"/>
  <c r="D37" i="3"/>
  <c r="J37" i="3" s="1"/>
  <c r="D38" i="3"/>
  <c r="J38" i="3" s="1"/>
  <c r="D39" i="3"/>
  <c r="J39" i="3" s="1"/>
  <c r="D40" i="3"/>
  <c r="J40" i="3" s="1"/>
  <c r="D41" i="3"/>
  <c r="D42" i="3"/>
  <c r="J42" i="3" s="1"/>
  <c r="D43" i="3"/>
  <c r="J43" i="3" s="1"/>
  <c r="D44" i="3"/>
  <c r="J44" i="3" s="1"/>
  <c r="D45" i="3"/>
  <c r="J45" i="3" s="1"/>
  <c r="D46" i="3"/>
  <c r="J46" i="3" s="1"/>
  <c r="D47" i="3"/>
  <c r="J47" i="3" s="1"/>
  <c r="D48" i="3"/>
  <c r="J48" i="3" s="1"/>
  <c r="D49" i="3"/>
  <c r="J49" i="3" s="1"/>
  <c r="D50" i="3"/>
  <c r="J50" i="3" s="1"/>
  <c r="D51" i="3"/>
  <c r="J51" i="3" s="1"/>
  <c r="D52" i="3"/>
  <c r="J52" i="3" s="1"/>
  <c r="D53" i="3"/>
  <c r="J53" i="3" s="1"/>
  <c r="D54" i="3"/>
  <c r="J54" i="3" s="1"/>
  <c r="D55" i="3"/>
  <c r="J55" i="3" s="1"/>
  <c r="D56" i="3"/>
  <c r="J56" i="3" s="1"/>
  <c r="D57" i="3"/>
  <c r="D58" i="3"/>
  <c r="J58" i="3" s="1"/>
  <c r="D59" i="3"/>
  <c r="J59" i="3" s="1"/>
  <c r="D60" i="3"/>
  <c r="J60" i="3" s="1"/>
  <c r="D61" i="3"/>
  <c r="J61" i="3" s="1"/>
  <c r="D62" i="3"/>
  <c r="J62" i="3" s="1"/>
  <c r="D63" i="3"/>
  <c r="J63" i="3" s="1"/>
  <c r="D64" i="3"/>
  <c r="J64" i="3" s="1"/>
  <c r="D65" i="3"/>
  <c r="J65" i="3" s="1"/>
  <c r="D66" i="3"/>
  <c r="J66" i="3" s="1"/>
  <c r="D67" i="3"/>
  <c r="J67" i="3" s="1"/>
  <c r="D68" i="3"/>
  <c r="J68" i="3" s="1"/>
  <c r="D69" i="3"/>
  <c r="J69" i="3" s="1"/>
  <c r="D70" i="3"/>
  <c r="J70" i="3" s="1"/>
  <c r="D71" i="3"/>
  <c r="J71" i="3" s="1"/>
  <c r="D72" i="3"/>
  <c r="J72" i="3" s="1"/>
  <c r="D73" i="3"/>
  <c r="J73" i="3" s="1"/>
  <c r="D74" i="3"/>
  <c r="J74" i="3" s="1"/>
  <c r="D75" i="3"/>
  <c r="J75" i="3" s="1"/>
  <c r="D76" i="3"/>
  <c r="J76" i="3" s="1"/>
  <c r="D77" i="3"/>
  <c r="J77" i="3" s="1"/>
  <c r="D78" i="3"/>
  <c r="J78" i="3" s="1"/>
  <c r="D79" i="3"/>
  <c r="J79" i="3" s="1"/>
  <c r="D80" i="3"/>
  <c r="J80" i="3" s="1"/>
  <c r="D81" i="3"/>
  <c r="J81" i="3" s="1"/>
  <c r="D82" i="3"/>
  <c r="J82" i="3" s="1"/>
  <c r="D83" i="3"/>
  <c r="J83" i="3" s="1"/>
  <c r="D84" i="3"/>
  <c r="J84" i="3" s="1"/>
  <c r="D85" i="3"/>
  <c r="J85" i="3" s="1"/>
  <c r="D86" i="3"/>
  <c r="J86" i="3" s="1"/>
  <c r="D87" i="3"/>
  <c r="J87" i="3" s="1"/>
  <c r="D88" i="3"/>
  <c r="J88" i="3" s="1"/>
  <c r="D89" i="3"/>
  <c r="J89" i="3" s="1"/>
  <c r="D90" i="3"/>
  <c r="J90" i="3" s="1"/>
  <c r="D91" i="3"/>
  <c r="J91" i="3" s="1"/>
  <c r="D92" i="3"/>
  <c r="J92" i="3" s="1"/>
  <c r="D93" i="3"/>
  <c r="J93" i="3" s="1"/>
  <c r="D94" i="3"/>
  <c r="J94" i="3" s="1"/>
  <c r="D95" i="3"/>
  <c r="J95" i="3" s="1"/>
  <c r="D96" i="3"/>
  <c r="J96" i="3" s="1"/>
  <c r="D97" i="3"/>
  <c r="J97" i="3" s="1"/>
  <c r="D98" i="3"/>
  <c r="J98" i="3" s="1"/>
  <c r="D99" i="3"/>
  <c r="J99" i="3" s="1"/>
  <c r="D100" i="3"/>
  <c r="J100" i="3" s="1"/>
  <c r="D101" i="3"/>
  <c r="J101" i="3" s="1"/>
  <c r="D6" i="3"/>
  <c r="J6" i="3" s="1"/>
  <c r="C7" i="3"/>
  <c r="I7" i="3" s="1"/>
  <c r="C8" i="3"/>
  <c r="I8" i="3" s="1"/>
  <c r="C9" i="3"/>
  <c r="C10" i="3"/>
  <c r="I10" i="3" s="1"/>
  <c r="C11" i="3"/>
  <c r="I11" i="3" s="1"/>
  <c r="C12" i="3"/>
  <c r="I12" i="3" s="1"/>
  <c r="C13" i="3"/>
  <c r="I13" i="3" s="1"/>
  <c r="C14" i="3"/>
  <c r="I14" i="3" s="1"/>
  <c r="C15" i="3"/>
  <c r="I15" i="3" s="1"/>
  <c r="C16" i="3"/>
  <c r="I16" i="3" s="1"/>
  <c r="C17" i="3"/>
  <c r="I17" i="3" s="1"/>
  <c r="C18" i="3"/>
  <c r="I18" i="3" s="1"/>
  <c r="C19" i="3"/>
  <c r="I19" i="3" s="1"/>
  <c r="C20" i="3"/>
  <c r="I20" i="3" s="1"/>
  <c r="C21" i="3"/>
  <c r="I21" i="3" s="1"/>
  <c r="C22" i="3"/>
  <c r="I22" i="3" s="1"/>
  <c r="C23" i="3"/>
  <c r="I23" i="3" s="1"/>
  <c r="C24" i="3"/>
  <c r="I24" i="3" s="1"/>
  <c r="C25" i="3"/>
  <c r="I25" i="3" s="1"/>
  <c r="C26" i="3"/>
  <c r="I26" i="3" s="1"/>
  <c r="C27" i="3"/>
  <c r="I27" i="3" s="1"/>
  <c r="C28" i="3"/>
  <c r="I28" i="3" s="1"/>
  <c r="C29" i="3"/>
  <c r="I29" i="3" s="1"/>
  <c r="C30" i="3"/>
  <c r="I30" i="3" s="1"/>
  <c r="C31" i="3"/>
  <c r="I31" i="3" s="1"/>
  <c r="C32" i="3"/>
  <c r="I32" i="3" s="1"/>
  <c r="C33" i="3"/>
  <c r="I33" i="3" s="1"/>
  <c r="C34" i="3"/>
  <c r="I34" i="3" s="1"/>
  <c r="C35" i="3"/>
  <c r="I35" i="3" s="1"/>
  <c r="C36" i="3"/>
  <c r="I36" i="3" s="1"/>
  <c r="C37" i="3"/>
  <c r="I37" i="3" s="1"/>
  <c r="C38" i="3"/>
  <c r="I38" i="3" s="1"/>
  <c r="C39" i="3"/>
  <c r="I39" i="3" s="1"/>
  <c r="C40" i="3"/>
  <c r="I40" i="3" s="1"/>
  <c r="C41" i="3"/>
  <c r="I41" i="3" s="1"/>
  <c r="C42" i="3"/>
  <c r="I42" i="3" s="1"/>
  <c r="C43" i="3"/>
  <c r="I43" i="3" s="1"/>
  <c r="C44" i="3"/>
  <c r="I44" i="3" s="1"/>
  <c r="C45" i="3"/>
  <c r="I45" i="3" s="1"/>
  <c r="C46" i="3"/>
  <c r="I46" i="3" s="1"/>
  <c r="C47" i="3"/>
  <c r="I47" i="3" s="1"/>
  <c r="C48" i="3"/>
  <c r="I48" i="3" s="1"/>
  <c r="C49" i="3"/>
  <c r="I49" i="3" s="1"/>
  <c r="C50" i="3"/>
  <c r="I50" i="3" s="1"/>
  <c r="C51" i="3"/>
  <c r="I51" i="3" s="1"/>
  <c r="C52" i="3"/>
  <c r="I52" i="3" s="1"/>
  <c r="C53" i="3"/>
  <c r="I53" i="3" s="1"/>
  <c r="C54" i="3"/>
  <c r="I54" i="3" s="1"/>
  <c r="C55" i="3"/>
  <c r="I55" i="3" s="1"/>
  <c r="C56" i="3"/>
  <c r="I56" i="3" s="1"/>
  <c r="C57" i="3"/>
  <c r="C58" i="3"/>
  <c r="I58" i="3" s="1"/>
  <c r="C59" i="3"/>
  <c r="I59" i="3" s="1"/>
  <c r="C60" i="3"/>
  <c r="I60" i="3" s="1"/>
  <c r="C61" i="3"/>
  <c r="I61" i="3" s="1"/>
  <c r="C62" i="3"/>
  <c r="I62" i="3" s="1"/>
  <c r="C63" i="3"/>
  <c r="I63" i="3" s="1"/>
  <c r="C64" i="3"/>
  <c r="I64" i="3" s="1"/>
  <c r="C65" i="3"/>
  <c r="C66" i="3"/>
  <c r="I66" i="3" s="1"/>
  <c r="C67" i="3"/>
  <c r="I67" i="3" s="1"/>
  <c r="C68" i="3"/>
  <c r="I68" i="3" s="1"/>
  <c r="C69" i="3"/>
  <c r="I69" i="3" s="1"/>
  <c r="C70" i="3"/>
  <c r="I70" i="3" s="1"/>
  <c r="C71" i="3"/>
  <c r="I71" i="3" s="1"/>
  <c r="C72" i="3"/>
  <c r="I72" i="3" s="1"/>
  <c r="C73" i="3"/>
  <c r="I73" i="3" s="1"/>
  <c r="C74" i="3"/>
  <c r="I74" i="3" s="1"/>
  <c r="C75" i="3"/>
  <c r="I75" i="3" s="1"/>
  <c r="C76" i="3"/>
  <c r="I76" i="3" s="1"/>
  <c r="C77" i="3"/>
  <c r="I77" i="3" s="1"/>
  <c r="C78" i="3"/>
  <c r="I78" i="3" s="1"/>
  <c r="C79" i="3"/>
  <c r="I79" i="3" s="1"/>
  <c r="C80" i="3"/>
  <c r="I80" i="3" s="1"/>
  <c r="C81" i="3"/>
  <c r="I81" i="3" s="1"/>
  <c r="C82" i="3"/>
  <c r="I82" i="3" s="1"/>
  <c r="C83" i="3"/>
  <c r="I83" i="3" s="1"/>
  <c r="C84" i="3"/>
  <c r="I84" i="3" s="1"/>
  <c r="C85" i="3"/>
  <c r="I85" i="3" s="1"/>
  <c r="C86" i="3"/>
  <c r="I86" i="3" s="1"/>
  <c r="C87" i="3"/>
  <c r="I87" i="3" s="1"/>
  <c r="C88" i="3"/>
  <c r="I88" i="3" s="1"/>
  <c r="C89" i="3"/>
  <c r="I89" i="3" s="1"/>
  <c r="C90" i="3"/>
  <c r="I90" i="3" s="1"/>
  <c r="C91" i="3"/>
  <c r="I91" i="3" s="1"/>
  <c r="C92" i="3"/>
  <c r="I92" i="3" s="1"/>
  <c r="C93" i="3"/>
  <c r="I93" i="3" s="1"/>
  <c r="C94" i="3"/>
  <c r="I94" i="3" s="1"/>
  <c r="C95" i="3"/>
  <c r="I95" i="3" s="1"/>
  <c r="C96" i="3"/>
  <c r="I96" i="3" s="1"/>
  <c r="C97" i="3"/>
  <c r="I97" i="3" s="1"/>
  <c r="C98" i="3"/>
  <c r="I98" i="3" s="1"/>
  <c r="C99" i="3"/>
  <c r="I99" i="3" s="1"/>
  <c r="C100" i="3"/>
  <c r="I100" i="3" s="1"/>
  <c r="C101" i="3"/>
  <c r="I101" i="3" s="1"/>
  <c r="I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6" i="3"/>
  <c r="J57" i="3" l="1"/>
  <c r="J41" i="3"/>
  <c r="I9" i="3"/>
  <c r="I57" i="3"/>
  <c r="I65" i="3"/>
  <c r="J23" i="3"/>
  <c r="K6" i="2"/>
  <c r="I6" i="2"/>
  <c r="J6" i="2"/>
  <c r="C4" i="3"/>
  <c r="C4" i="2"/>
</calcChain>
</file>

<file path=xl/sharedStrings.xml><?xml version="1.0" encoding="utf-8"?>
<sst xmlns="http://schemas.openxmlformats.org/spreadsheetml/2006/main" count="205" uniqueCount="168">
  <si>
    <t>State of Vermont Department of Taxes</t>
  </si>
  <si>
    <t>Period Summary by County/Town</t>
  </si>
  <si>
    <t>Period:</t>
  </si>
  <si>
    <t>through</t>
  </si>
  <si>
    <t>Report Notes:</t>
  </si>
  <si>
    <t>Reports for quarterly periods include information for Monthly and Quarterly filers.</t>
  </si>
  <si>
    <t>Information pertaining to fewer than ten accounts has been suppressed to protect confidentiality of taxpayer information - Suppressed information is noted by "*".</t>
  </si>
  <si>
    <t>Previous period figures reflect current status of returns and may not match previously published statistics.</t>
  </si>
  <si>
    <t>75 and 180 Day figures reflect returns posted within that time fram after close of the reporting period.</t>
  </si>
  <si>
    <t>Because of overlapping definitions for county and RMO summaries, Weston is reported with Windham County instead of Windsor County.</t>
  </si>
  <si>
    <t>1)</t>
  </si>
  <si>
    <t>2)</t>
  </si>
  <si>
    <t>3)</t>
  </si>
  <si>
    <t>4)</t>
  </si>
  <si>
    <t>5)</t>
  </si>
  <si>
    <t>County Summary</t>
  </si>
  <si>
    <t>Current Recipts</t>
  </si>
  <si>
    <t>Previous Recipts</t>
  </si>
  <si>
    <t>Period to Period Change</t>
  </si>
  <si>
    <t>75 Day Processing</t>
  </si>
  <si>
    <t>Summary of Towns with 10 or more reporting accounts</t>
  </si>
  <si>
    <t>Current Taxable Recipts</t>
  </si>
  <si>
    <t>Previous Taxable Recipts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</si>
  <si>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</si>
  <si>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</si>
  <si>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</si>
  <si>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</si>
  <si>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</si>
  <si>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</si>
  <si>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</si>
  <si>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</si>
  <si>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</si>
  <si>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</si>
  <si>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Reports for annual periods include information for Monthly, Quarterly, and Annual filer.</t>
  </si>
  <si>
    <t>"Gross" receipts may or may not include sales subject to Exemptions - Use caution before drawing conclusions about economic activity.</t>
  </si>
  <si>
    <t>6)</t>
  </si>
  <si>
    <t>"Use" and "Retail" figures are taxable receipts.</t>
  </si>
  <si>
    <t>7)</t>
  </si>
  <si>
    <t>8)</t>
  </si>
  <si>
    <t>9)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</si>
  <si>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</si>
  <si>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</si>
  <si>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</si>
  <si>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</si>
  <si>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</si>
  <si>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</si>
  <si>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</si>
  <si>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</si>
  <si>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</si>
  <si>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</si>
  <si>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</si>
  <si>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</si>
  <si>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</si>
  <si>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ARLINGTON</t>
  </si>
  <si>
    <t>BARRE</t>
  </si>
  <si>
    <t>BARTON</t>
  </si>
  <si>
    <t>BENNINGTON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</si>
  <si>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</si>
  <si>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</si>
  <si>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</si>
  <si>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</si>
  <si>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</si>
  <si>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</si>
  <si>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</si>
  <si>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</si>
  <si>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</si>
  <si>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</si>
  <si>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</si>
  <si>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</si>
  <si>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</si>
  <si>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</si>
  <si>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</si>
  <si>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</si>
  <si>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</si>
  <si>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FERRISBURGH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</si>
  <si>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</si>
  <si>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</si>
  <si>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</si>
  <si>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</si>
  <si>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</si>
  <si>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</si>
  <si>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</si>
  <si>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</si>
  <si>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</si>
  <si>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</si>
  <si>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</si>
  <si>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</si>
  <si>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</si>
  <si>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</si>
  <si>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</si>
  <si>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</si>
  <si>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PUTNEY</t>
  </si>
  <si>
    <t>RANDOLPH</t>
  </si>
  <si>
    <t>ROCKINGHAM</t>
  </si>
  <si>
    <t>ROYALTON</t>
  </si>
  <si>
    <t>RUTLAND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</si>
  <si>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</si>
  <si>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</si>
  <si>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</si>
  <si>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</si>
  <si>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</si>
  <si>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</si>
  <si>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</si>
  <si>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</si>
  <si>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</si>
  <si>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</si>
  <si>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</si>
  <si>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</si>
  <si>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</si>
  <si>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</si>
  <si>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</si>
  <si>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</si>
  <si>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</si>
  <si>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</si>
  <si>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</si>
  <si>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</si>
  <si>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</si>
  <si>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</si>
  <si>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</si>
  <si>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</si>
  <si>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</si>
  <si>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</si>
  <si>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</si>
  <si>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</si>
  <si>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</si>
  <si>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</si>
  <si>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</si>
  <si>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</si>
  <si>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</si>
  <si>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</si>
  <si>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</si>
  <si>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</si>
  <si>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</si>
  <si>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BARRE TOWN</t>
  </si>
  <si>
    <t>BERLIN</t>
  </si>
  <si>
    <t>BRIGHTON</t>
  </si>
  <si>
    <t>CHARLOTTE</t>
  </si>
  <si>
    <t>CHELSEA</t>
  </si>
  <si>
    <t>CLARENDON</t>
  </si>
  <si>
    <t>CRAFTSBURY</t>
  </si>
  <si>
    <t>DANBY</t>
  </si>
  <si>
    <t>DANVILLE</t>
  </si>
  <si>
    <t>DUMMERSTON</t>
  </si>
  <si>
    <t>EAST MONTPELIER</t>
  </si>
  <si>
    <t>FAIRFAX</t>
  </si>
  <si>
    <t>FAIRLEE</t>
  </si>
  <si>
    <t>GEORGIA</t>
  </si>
  <si>
    <t>HARTLAND</t>
  </si>
  <si>
    <t>HIGHGATE</t>
  </si>
  <si>
    <t>HYDE PARK</t>
  </si>
  <si>
    <t>JAMAICA</t>
  </si>
  <si>
    <t>JERICHO</t>
  </si>
  <si>
    <t>NEW HAVEN</t>
  </si>
  <si>
    <t>NEWBURY</t>
  </si>
  <si>
    <t>NORWICH</t>
  </si>
  <si>
    <t>PITTSFORD</t>
  </si>
  <si>
    <t>POWNAL</t>
  </si>
  <si>
    <t>RICHFORD</t>
  </si>
  <si>
    <t>RICHMOND</t>
  </si>
  <si>
    <t>ROCHESTER</t>
  </si>
  <si>
    <t>RUTLAND TOWN</t>
  </si>
  <si>
    <t>SHAFTSBURY</t>
  </si>
  <si>
    <t>THETFORD</t>
  </si>
  <si>
    <t>TOWNSHEND</t>
  </si>
  <si>
    <t>WATERFORD</t>
  </si>
  <si>
    <t>WESTMINSTER</t>
  </si>
  <si>
    <t>WILLIAMSTOWN</t>
  </si>
  <si>
    <t>The "Other" county name contains sales data from multi-site businesses who file one composite return and from out-of-state businesses.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</si>
</sst>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  <numFmt numFmtId="165" formatCode="#,##0.00;\ \(#,##0.00\)"/>
    <numFmt numFmtId="166" formatCode="#,##0;\ \(#,##0\)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4" xfId="0" applyBorder="1"/>
    <xf numFmtId="44" fontId="3" fillId="0" borderId="5" xfId="0" applyNumberFormat="1" applyFont="1" applyBorder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3" xfId="0" applyBorder="1"/>
    <xf numFmtId="164" fontId="0" fillId="0" borderId="12" xfId="0" applyNumberForma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0" fontId="0" fillId="0" borderId="12" xfId="0" applyBorder="1"/>
    <xf numFmtId="0" fontId="0" fillId="0" borderId="18" xfId="0" applyBorder="1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2" fontId="0" fillId="0" borderId="10" xfId="0" applyNumberFormat="1" applyBorder="1" applyAlignment="1">
      <alignment horizontal="center" vertical="center"/>
    </xf>
    <xf numFmtId="42" fontId="0" fillId="0" borderId="11" xfId="0" applyNumberFormat="1" applyBorder="1" applyAlignment="1">
      <alignment horizontal="center" vertical="center"/>
    </xf>
    <xf numFmtId="42" fontId="0" fillId="0" borderId="3" xfId="0" applyNumberFormat="1" applyBorder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0" xfId="0" applyNumberFormat="1" applyBorder="1" applyAlignment="1">
      <alignment horizontal="center" vertical="center"/>
    </xf>
    <xf numFmtId="42" fontId="0" fillId="0" borderId="16" xfId="0" applyNumberFormat="1" applyBorder="1" applyAlignment="1">
      <alignment horizontal="center" vertical="center"/>
    </xf>
    <xf numFmtId="42" fontId="0" fillId="0" borderId="12" xfId="0" applyNumberFormat="1" applyBorder="1" applyAlignment="1">
      <alignment horizontal="center" vertical="center"/>
    </xf>
    <xf numFmtId="42" fontId="0" fillId="0" borderId="13" xfId="0" applyNumberFormat="1" applyBorder="1" applyAlignment="1">
      <alignment horizontal="center" vertical="center"/>
    </xf>
    <xf numFmtId="42" fontId="0" fillId="0" borderId="17" xfId="0" applyNumberFormat="1" applyBorder="1" applyAlignment="1">
      <alignment horizontal="center" vertical="center"/>
    </xf>
    <xf numFmtId="42" fontId="0" fillId="0" borderId="18" xfId="0" applyNumberFormat="1" applyBorder="1" applyAlignment="1">
      <alignment horizontal="center" vertical="center"/>
    </xf>
    <xf numFmtId="42" fontId="0" fillId="0" borderId="14" xfId="0" applyNumberFormat="1" applyBorder="1" applyAlignment="1">
      <alignment horizontal="center" vertical="center"/>
    </xf>
    <xf numFmtId="0" fontId="0" fillId="0" borderId="0" xfId="0" applyFont="1"/>
    <xf numFmtId="44" fontId="0" fillId="0" borderId="0" xfId="0" applyNumberFormat="1" applyFont="1"/>
    <xf numFmtId="49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2" fontId="0" fillId="0" borderId="9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42" fontId="0" fillId="0" borderId="12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164" fontId="0" fillId="0" borderId="14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4" fillId="0" borderId="5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R27"/>
  <sheetViews>
    <sheetView showGridLines="0" tabSelected="1" topLeftCell="A7" workbookViewId="0">
      <selection activeCell="C23" sqref="C23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/>
    <col min="15" max="15" width="16" style="1" hidden="1" customWidth="1"/>
    <col min="16" max="17" width="0" style="1" hidden="1" customWidth="1"/>
    <col min="18" max="18" width="20.140625" style="1" hidden="1" customWidth="1"/>
    <col min="19" max="16384" width="9.140625" style="1"/>
  </cols>
  <sheetData>
    <row r="2" spans="2:18" ht="28.5" customHeight="1" x14ac:dyDescent="0.25"/>
    <row r="3" spans="2:18" ht="36" x14ac:dyDescent="0.25">
      <c r="D3" s="68" t="s">
        <v>0</v>
      </c>
      <c r="E3" s="68"/>
      <c r="F3" s="68"/>
      <c r="G3" s="68"/>
      <c r="H3" s="4"/>
    </row>
    <row r="4" spans="2:18" ht="36" x14ac:dyDescent="0.25">
      <c r="D4" s="68" t="s">
        <v>32</v>
      </c>
      <c r="E4" s="68"/>
      <c r="F4" s="68"/>
      <c r="G4" s="68"/>
      <c r="H4" s="4"/>
    </row>
    <row r="5" spans="2:18" ht="36" x14ac:dyDescent="0.25">
      <c r="D5" s="68" t="s">
        <v>1</v>
      </c>
      <c r="E5" s="68"/>
      <c r="F5" s="68"/>
      <c r="G5" s="68"/>
      <c r="H5" s="4"/>
      <c r="O5" s="1" t="s">
        <v>27</v>
      </c>
      <c r="R5" s="1" t="s">
        <v>19</v>
      </c>
    </row>
    <row r="6" spans="2:18" x14ac:dyDescent="0.25">
      <c r="E6" s="67"/>
      <c r="F6" s="67"/>
      <c r="G6" s="67"/>
      <c r="H6" s="67"/>
      <c r="O6" s="1" t="s">
        <v>28</v>
      </c>
      <c r="R6" s="1" t="s">
        <v>26</v>
      </c>
    </row>
    <row r="7" spans="2:18" ht="33.75" x14ac:dyDescent="0.25">
      <c r="D7" s="3" t="s">
        <v>2</v>
      </c>
      <c r="E7" s="5">
        <v>42125</v>
      </c>
      <c r="F7" s="3" t="s">
        <v>3</v>
      </c>
      <c r="G7" s="5">
        <v>42155</v>
      </c>
      <c r="O7" s="1" t="s">
        <v>29</v>
      </c>
    </row>
    <row r="8" spans="2:18" x14ac:dyDescent="0.25">
      <c r="O8" s="1" t="s">
        <v>30</v>
      </c>
    </row>
    <row r="12" spans="2:18" s="29" customFormat="1" ht="18.75" x14ac:dyDescent="0.25">
      <c r="C12" s="69" t="s">
        <v>52</v>
      </c>
      <c r="D12" s="69"/>
      <c r="E12" s="69"/>
      <c r="F12" s="69"/>
      <c r="G12" s="69"/>
      <c r="H12" s="69"/>
    </row>
    <row r="14" spans="2:18" ht="18.75" x14ac:dyDescent="0.25">
      <c r="C14" s="66" t="s">
        <v>4</v>
      </c>
      <c r="D14" s="66"/>
      <c r="E14" s="66"/>
      <c r="F14" s="66"/>
      <c r="G14" s="66"/>
      <c r="H14" s="66"/>
    </row>
    <row r="15" spans="2:18" ht="16.5" customHeight="1" x14ac:dyDescent="0.25">
      <c r="B15" s="2" t="s">
        <v>10</v>
      </c>
      <c r="C15" s="65" t="s">
        <v>6</v>
      </c>
      <c r="D15" s="65"/>
      <c r="E15" s="65"/>
      <c r="F15" s="65"/>
      <c r="G15" s="65"/>
      <c r="H15" s="65"/>
    </row>
    <row r="16" spans="2:18" ht="16.5" customHeight="1" x14ac:dyDescent="0.25">
      <c r="B16" s="2" t="s">
        <v>11</v>
      </c>
      <c r="C16" s="65" t="s">
        <v>5</v>
      </c>
      <c r="D16" s="65"/>
      <c r="E16" s="65"/>
      <c r="F16" s="65"/>
      <c r="G16" s="65"/>
      <c r="H16" s="65"/>
    </row>
    <row r="17" spans="2:8" s="27" customFormat="1" ht="16.5" customHeight="1" x14ac:dyDescent="0.25">
      <c r="B17" s="28" t="s">
        <v>12</v>
      </c>
      <c r="C17" s="27" t="s">
        <v>33</v>
      </c>
    </row>
    <row r="18" spans="2:8" s="27" customFormat="1" ht="16.5" customHeight="1" x14ac:dyDescent="0.25">
      <c r="B18" s="28" t="s">
        <v>13</v>
      </c>
      <c r="C18" s="27" t="s">
        <v>34</v>
      </c>
    </row>
    <row r="19" spans="2:8" s="27" customFormat="1" ht="16.5" customHeight="1" x14ac:dyDescent="0.25">
      <c r="B19" s="28" t="s">
        <v>14</v>
      </c>
      <c r="C19" s="27" t="s">
        <v>36</v>
      </c>
    </row>
    <row r="20" spans="2:8" ht="16.5" customHeight="1" x14ac:dyDescent="0.25">
      <c r="B20" s="2" t="s">
        <v>35</v>
      </c>
      <c r="C20" s="65" t="s">
        <v>7</v>
      </c>
      <c r="D20" s="65"/>
      <c r="E20" s="65"/>
      <c r="F20" s="65"/>
      <c r="G20" s="65"/>
      <c r="H20" s="65"/>
    </row>
    <row r="21" spans="2:8" ht="16.5" customHeight="1" x14ac:dyDescent="0.25">
      <c r="B21" s="2" t="s">
        <v>37</v>
      </c>
      <c r="C21" s="65" t="s">
        <v>8</v>
      </c>
      <c r="D21" s="65"/>
      <c r="E21" s="65"/>
      <c r="F21" s="65"/>
      <c r="G21" s="65"/>
      <c r="H21" s="65"/>
    </row>
    <row r="22" spans="2:8" ht="16.5" customHeight="1" x14ac:dyDescent="0.25">
      <c r="B22" s="2" t="s">
        <v>38</v>
      </c>
      <c r="C22" s="65" t="s">
        <v>9</v>
      </c>
      <c r="D22" s="65"/>
      <c r="E22" s="65"/>
      <c r="F22" s="65"/>
      <c r="G22" s="65"/>
      <c r="H22" s="65"/>
    </row>
    <row r="23" spans="2:8" ht="16.5" customHeight="1" x14ac:dyDescent="0.25">
      <c r="B23" s="2" t="s">
        <v>39</v>
      </c>
      <c r="C23" s="1" t="s">
        <v>167</v>
      </c>
    </row>
    <row r="24" spans="2:8" ht="16.5" customHeight="1" x14ac:dyDescent="0.25">
      <c r="B24" s="2"/>
    </row>
    <row r="25" spans="2:8" ht="16.5" customHeight="1" x14ac:dyDescent="0.25">
      <c r="B25" s="2"/>
      <c r="D25" s="26" t="s">
        <v>31</v>
      </c>
      <c r="E25" s="6" t="s">
        <v>27</v>
      </c>
    </row>
    <row r="26" spans="2:8" ht="11.25" customHeight="1" x14ac:dyDescent="0.25">
      <c r="B26" s="2"/>
    </row>
    <row r="27" spans="2:8" ht="18.75" x14ac:dyDescent="0.25">
      <c r="E27" s="6" t="s">
        <v>26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5">
      <formula1>ReportType</formula1>
    </dataValidation>
    <dataValidation type="list" allowBlank="1" showInputMessage="1" showErrorMessage="1" sqref="E27">
      <formula1>Processing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showGridLines="0" showRowColHeaders="0" workbookViewId="0">
      <selection activeCell="C24" sqref="C24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0" t="s">
        <v>0</v>
      </c>
      <c r="C2" s="70"/>
      <c r="D2" s="70"/>
      <c r="E2" s="77" t="s">
        <v>32</v>
      </c>
      <c r="F2" s="77"/>
      <c r="G2" s="77" t="str">
        <f>Cover!E25</f>
        <v>Monthly Report</v>
      </c>
      <c r="H2" s="77"/>
      <c r="I2" s="77" t="str">
        <f>Cover!E27</f>
        <v>180 Day Processing</v>
      </c>
      <c r="J2" s="77"/>
      <c r="K2" s="77"/>
    </row>
    <row r="3" spans="1:12" ht="23.25" customHeight="1" thickTop="1" x14ac:dyDescent="0.25">
      <c r="B3" s="71" t="s">
        <v>15</v>
      </c>
      <c r="C3" s="75" t="s">
        <v>21</v>
      </c>
      <c r="D3" s="75"/>
      <c r="E3" s="76"/>
      <c r="F3" s="75" t="s">
        <v>22</v>
      </c>
      <c r="G3" s="75"/>
      <c r="H3" s="76"/>
      <c r="I3" s="74" t="s">
        <v>18</v>
      </c>
      <c r="J3" s="74"/>
      <c r="K3" s="74"/>
    </row>
    <row r="4" spans="1:12" ht="23.25" customHeight="1" x14ac:dyDescent="0.25">
      <c r="B4" s="72"/>
      <c r="C4" s="75" t="str">
        <f>TEXT(Cover!E7, "mm/dd/yyyy") &amp; " - " &amp; TEXT(Cover!G7, "mm/dd/yyyy")</f>
        <v>05/01/2015 - 05/31/2015</v>
      </c>
      <c r="D4" s="75"/>
      <c r="E4" s="76"/>
      <c r="F4" s="75" t="str">
        <f>TEXT(DATE(YEAR(Cover!E7)-1,MONTH(Cover!E7),DAY(Cover!E7)), "mm/dd/yyyy") &amp; " - " &amp; TEXT(DATE(YEAR(Cover!G7)-1,MONTH(Cover!G7),DAY(Cover!G7)), "mm/dd/yyyy")</f>
        <v>05/01/2014 - 05/31/2014</v>
      </c>
      <c r="G4" s="75"/>
      <c r="H4" s="76"/>
      <c r="I4" s="74"/>
      <c r="J4" s="74"/>
      <c r="K4" s="74"/>
    </row>
    <row r="5" spans="1:12" ht="23.25" customHeight="1" thickBot="1" x14ac:dyDescent="0.3">
      <c r="B5" s="73"/>
      <c r="C5" s="12" t="s">
        <v>40</v>
      </c>
      <c r="D5" s="12" t="s">
        <v>41</v>
      </c>
      <c r="E5" s="13" t="s">
        <v>42</v>
      </c>
      <c r="F5" s="12" t="s">
        <v>40</v>
      </c>
      <c r="G5" s="12" t="s">
        <v>41</v>
      </c>
      <c r="H5" s="13" t="s">
        <v>42</v>
      </c>
      <c r="I5" s="16" t="s">
        <v>40</v>
      </c>
      <c r="J5" s="12" t="s">
        <v>41</v>
      </c>
      <c r="K5" s="12" t="s">
        <v>42</v>
      </c>
    </row>
    <row r="6" spans="1:12" ht="15.75" thickTop="1" x14ac:dyDescent="0.25">
      <c r="B6" s="19" t="s">
        <v>25</v>
      </c>
      <c r="C6" s="30">
        <f>SUM(C7:C51)</f>
        <v>1816849747.2299998</v>
      </c>
      <c r="D6" s="31">
        <f t="shared" ref="D6:H6" si="0">SUM(D7:D51)</f>
        <v>441064059.96000004</v>
      </c>
      <c r="E6" s="49">
        <f t="shared" si="0"/>
        <v>21080032.999943804</v>
      </c>
      <c r="F6" s="30">
        <f t="shared" si="0"/>
        <v>1859581388.97</v>
      </c>
      <c r="G6" s="53">
        <f t="shared" si="0"/>
        <v>435055023.35000002</v>
      </c>
      <c r="H6" s="49">
        <f t="shared" si="0"/>
        <v>22507895.833277002</v>
      </c>
      <c r="I6" s="54">
        <f>IFERROR((C6-F6)/F6,"")</f>
        <v>-2.2979172621032089E-2</v>
      </c>
      <c r="J6" s="54">
        <f t="shared" ref="J6:K6" si="1">IFERROR((D6-G6)/G6,"")</f>
        <v>1.3812130161673293E-2</v>
      </c>
      <c r="K6" s="54">
        <f t="shared" si="1"/>
        <v>-6.3438308223470685E-2</v>
      </c>
    </row>
    <row r="7" spans="1:12" x14ac:dyDescent="0.25">
      <c r="A7" s="15"/>
      <c r="B7" s="20" t="str">
        <f>'County Data'!A2</f>
        <v>Addison</v>
      </c>
      <c r="C7" s="37">
        <f>IF('County Data'!C2&gt;9,'County Data'!B2,"*")</f>
        <v>72869834.459999993</v>
      </c>
      <c r="D7" s="37">
        <f>IF('County Data'!E2&gt;9,'County Data'!D2,"*")</f>
        <v>15052462.85</v>
      </c>
      <c r="E7" s="50">
        <f>IF('County Data'!G2&gt;9,'County Data'!F2,"*")</f>
        <v>859811.16666480002</v>
      </c>
      <c r="F7" s="37">
        <f>IF('County Data'!I2&gt;9,'County Data'!H2,"*")</f>
        <v>77851040.579999998</v>
      </c>
      <c r="G7" s="55">
        <f>IF('County Data'!K2&gt;9,'County Data'!J2,"*")</f>
        <v>14212612.34</v>
      </c>
      <c r="H7" s="50">
        <f>IF('County Data'!M2&gt;9,'County Data'!L2,"*")</f>
        <v>443823.16666520003</v>
      </c>
      <c r="I7" s="56">
        <f t="shared" ref="I7:I51" si="2">IFERROR((C7-F7)/F7,"")</f>
        <v>-6.3983809116607768E-2</v>
      </c>
      <c r="J7" s="56">
        <f t="shared" ref="J7:J51" si="3">IFERROR((D7-G7)/G7,"")</f>
        <v>5.9091917088058686E-2</v>
      </c>
      <c r="K7" s="56">
        <f t="shared" ref="K7:K51" si="4">IFERROR((E7-H7)/H7,"")</f>
        <v>0.93728320476204974</v>
      </c>
      <c r="L7" s="15"/>
    </row>
    <row r="8" spans="1:12" x14ac:dyDescent="0.25">
      <c r="A8" s="15"/>
      <c r="B8" s="20" t="str">
        <f>'County Data'!A3</f>
        <v>Bennington</v>
      </c>
      <c r="C8" s="37">
        <f>IF('County Data'!C3&gt;9,'County Data'!B3,"*")</f>
        <v>85726869.310000002</v>
      </c>
      <c r="D8" s="37">
        <f>IF('County Data'!E3&gt;9,'County Data'!D3,"*")</f>
        <v>22576677.960000001</v>
      </c>
      <c r="E8" s="50">
        <f>IF('County Data'!G3&gt;9,'County Data'!F3,"*")</f>
        <v>787694.83333030005</v>
      </c>
      <c r="F8" s="37">
        <f>IF('County Data'!I3&gt;9,'County Data'!H3,"*")</f>
        <v>82052508.829999998</v>
      </c>
      <c r="G8" s="55">
        <f>IF('County Data'!K3&gt;9,'County Data'!J3,"*")</f>
        <v>22159584.600000001</v>
      </c>
      <c r="H8" s="50">
        <f>IF('County Data'!M3&gt;9,'County Data'!L3,"*")</f>
        <v>778523.83333000005</v>
      </c>
      <c r="I8" s="56">
        <f t="shared" si="2"/>
        <v>4.4780598818894207E-2</v>
      </c>
      <c r="J8" s="56">
        <f t="shared" si="3"/>
        <v>1.8822255359425798E-2</v>
      </c>
      <c r="K8" s="56">
        <f t="shared" si="4"/>
        <v>1.1779986183689004E-2</v>
      </c>
      <c r="L8" s="15"/>
    </row>
    <row r="9" spans="1:12" x14ac:dyDescent="0.25">
      <c r="A9" s="15"/>
      <c r="B9" s="11" t="str">
        <f>'County Data'!A4</f>
        <v>Caledonia</v>
      </c>
      <c r="C9" s="35">
        <f>IF('County Data'!C4&gt;9,'County Data'!B4,"*")</f>
        <v>42359736.770000003</v>
      </c>
      <c r="D9" s="33">
        <f>IF('County Data'!E4&gt;9,'County Data'!D4,"*")</f>
        <v>12832051.1</v>
      </c>
      <c r="E9" s="51">
        <f>IF('County Data'!G4&gt;9,'County Data'!F4,"*")</f>
        <v>492409.66666420002</v>
      </c>
      <c r="F9" s="35">
        <f>IF('County Data'!I4&gt;9,'County Data'!H4,"*")</f>
        <v>43128806.799999997</v>
      </c>
      <c r="G9" s="57">
        <f>IF('County Data'!K4&gt;9,'County Data'!J4,"*")</f>
        <v>11798080.779999999</v>
      </c>
      <c r="H9" s="51">
        <f>IF('County Data'!M4&gt;9,'County Data'!L4,"*")</f>
        <v>166679.99999790001</v>
      </c>
      <c r="I9" s="58">
        <f t="shared" si="2"/>
        <v>-1.7831933852619216E-2</v>
      </c>
      <c r="J9" s="58">
        <f t="shared" si="3"/>
        <v>8.7638857478648344E-2</v>
      </c>
      <c r="K9" s="58">
        <f t="shared" si="4"/>
        <v>1.9542216622894402</v>
      </c>
      <c r="L9" s="15"/>
    </row>
    <row r="10" spans="1:12" x14ac:dyDescent="0.25">
      <c r="A10" s="15"/>
      <c r="B10" s="20" t="str">
        <f>'County Data'!A5</f>
        <v>Chittenden</v>
      </c>
      <c r="C10" s="37">
        <f>IF('County Data'!C5&gt;9,'County Data'!B5,"*")</f>
        <v>504347025.50999999</v>
      </c>
      <c r="D10" s="37">
        <f>IF('County Data'!E5&gt;9,'County Data'!D5,"*")</f>
        <v>133189342.29000001</v>
      </c>
      <c r="E10" s="50">
        <f>IF('County Data'!G5&gt;9,'County Data'!F5,"*")</f>
        <v>7857671.1666508997</v>
      </c>
      <c r="F10" s="37">
        <f>IF('County Data'!I5&gt;9,'County Data'!H5,"*")</f>
        <v>510597331.27999997</v>
      </c>
      <c r="G10" s="55">
        <f>IF('County Data'!K5&gt;9,'County Data'!J5,"*")</f>
        <v>130769874.69</v>
      </c>
      <c r="H10" s="50">
        <f>IF('County Data'!M5&gt;9,'County Data'!L5,"*")</f>
        <v>6486161.6666510003</v>
      </c>
      <c r="I10" s="56">
        <f t="shared" si="2"/>
        <v>-1.2241164195534063E-2</v>
      </c>
      <c r="J10" s="56">
        <f t="shared" si="3"/>
        <v>1.8501719954504371E-2</v>
      </c>
      <c r="K10" s="56">
        <f t="shared" si="4"/>
        <v>0.21145163665155003</v>
      </c>
      <c r="L10" s="15"/>
    </row>
    <row r="11" spans="1:12" x14ac:dyDescent="0.25">
      <c r="A11" s="15"/>
      <c r="B11" s="11" t="str">
        <f>'County Data'!A6</f>
        <v>Essex</v>
      </c>
      <c r="C11" s="35">
        <f>IF('County Data'!C6&gt;9,'County Data'!B6,"*")</f>
        <v>1112119.6599999999</v>
      </c>
      <c r="D11" s="33">
        <f>IF('County Data'!E6&gt;9,'County Data'!D6,"*")</f>
        <v>555850.13</v>
      </c>
      <c r="E11" s="51" t="str">
        <f>IF('County Data'!G6&gt;9,'County Data'!F6,"*")</f>
        <v>*</v>
      </c>
      <c r="F11" s="35">
        <f>IF('County Data'!I6&gt;9,'County Data'!H6,"*")</f>
        <v>1054670.6399999999</v>
      </c>
      <c r="G11" s="57">
        <f>IF('County Data'!K6&gt;9,'County Data'!J6,"*")</f>
        <v>437899.53</v>
      </c>
      <c r="H11" s="51" t="str">
        <f>IF('County Data'!M6&gt;9,'County Data'!L6,"*")</f>
        <v>*</v>
      </c>
      <c r="I11" s="58">
        <f t="shared" si="2"/>
        <v>5.4471052688069545E-2</v>
      </c>
      <c r="J11" s="58">
        <f t="shared" si="3"/>
        <v>0.26935539300533157</v>
      </c>
      <c r="K11" s="58" t="str">
        <f t="shared" si="4"/>
        <v/>
      </c>
      <c r="L11" s="15"/>
    </row>
    <row r="12" spans="1:12" x14ac:dyDescent="0.25">
      <c r="A12" s="15"/>
      <c r="B12" s="20" t="str">
        <f>'County Data'!A7</f>
        <v>Franklin</v>
      </c>
      <c r="C12" s="37">
        <f>IF('County Data'!C7&gt;9,'County Data'!B7,"*")</f>
        <v>107514699.55</v>
      </c>
      <c r="D12" s="37">
        <f>IF('County Data'!E7&gt;9,'County Data'!D7,"*")</f>
        <v>17702265.43</v>
      </c>
      <c r="E12" s="50">
        <f>IF('County Data'!G7&gt;9,'County Data'!F7,"*")</f>
        <v>423745.8333305</v>
      </c>
      <c r="F12" s="37">
        <f>IF('County Data'!I7&gt;9,'County Data'!H7,"*")</f>
        <v>129923299.5</v>
      </c>
      <c r="G12" s="55">
        <f>IF('County Data'!K7&gt;9,'County Data'!J7,"*")</f>
        <v>17455840.210000001</v>
      </c>
      <c r="H12" s="50">
        <f>IF('County Data'!M7&gt;9,'County Data'!L7,"*")</f>
        <v>612955.99999739998</v>
      </c>
      <c r="I12" s="56">
        <f t="shared" si="2"/>
        <v>-0.17247560704075254</v>
      </c>
      <c r="J12" s="56">
        <f t="shared" si="3"/>
        <v>1.4117064377046035E-2</v>
      </c>
      <c r="K12" s="56">
        <f t="shared" si="4"/>
        <v>-0.30868474518187694</v>
      </c>
      <c r="L12" s="15"/>
    </row>
    <row r="13" spans="1:12" x14ac:dyDescent="0.25">
      <c r="A13" s="15"/>
      <c r="B13" s="11" t="str">
        <f>'County Data'!A8</f>
        <v>Grand Isle</v>
      </c>
      <c r="C13" s="35">
        <f>IF('County Data'!C8&gt;9,'County Data'!B8,"*")</f>
        <v>4098811.08</v>
      </c>
      <c r="D13" s="33">
        <f>IF('County Data'!E8&gt;9,'County Data'!D8,"*")</f>
        <v>1384678.93</v>
      </c>
      <c r="E13" s="51" t="str">
        <f>IF('County Data'!G8&gt;9,'County Data'!F8,"*")</f>
        <v>*</v>
      </c>
      <c r="F13" s="35">
        <f>IF('County Data'!I8&gt;9,'County Data'!H8,"*")</f>
        <v>4685354.58</v>
      </c>
      <c r="G13" s="57">
        <f>IF('County Data'!K8&gt;9,'County Data'!J8,"*")</f>
        <v>1195098.49</v>
      </c>
      <c r="H13" s="51" t="str">
        <f>IF('County Data'!M8&gt;9,'County Data'!L8,"*")</f>
        <v>*</v>
      </c>
      <c r="I13" s="58">
        <f t="shared" si="2"/>
        <v>-0.12518657659416677</v>
      </c>
      <c r="J13" s="58">
        <f t="shared" si="3"/>
        <v>0.15863164549726771</v>
      </c>
      <c r="K13" s="58" t="str">
        <f t="shared" si="4"/>
        <v/>
      </c>
      <c r="L13" s="15"/>
    </row>
    <row r="14" spans="1:12" x14ac:dyDescent="0.25">
      <c r="A14" s="15"/>
      <c r="B14" s="20" t="str">
        <f>'County Data'!A9</f>
        <v>Lamoille</v>
      </c>
      <c r="C14" s="37">
        <f>IF('County Data'!C9&gt;9,'County Data'!B9,"*")</f>
        <v>42456225.840000004</v>
      </c>
      <c r="D14" s="37">
        <f>IF('County Data'!E9&gt;9,'County Data'!D9,"*")</f>
        <v>14080405.92</v>
      </c>
      <c r="E14" s="50">
        <f>IF('County Data'!G9&gt;9,'County Data'!F9,"*")</f>
        <v>751970.33333079994</v>
      </c>
      <c r="F14" s="37">
        <f>IF('County Data'!I9&gt;9,'County Data'!H9,"*")</f>
        <v>43277970.729999997</v>
      </c>
      <c r="G14" s="55">
        <f>IF('County Data'!K9&gt;9,'County Data'!J9,"*")</f>
        <v>13435763.25</v>
      </c>
      <c r="H14" s="50">
        <f>IF('County Data'!M9&gt;9,'County Data'!L9,"*")</f>
        <v>1409171.4999976</v>
      </c>
      <c r="I14" s="56">
        <f t="shared" si="2"/>
        <v>-1.898760214813781E-2</v>
      </c>
      <c r="J14" s="56">
        <f t="shared" si="3"/>
        <v>4.7979609197117995E-2</v>
      </c>
      <c r="K14" s="56">
        <f t="shared" si="4"/>
        <v>-0.46637415436511409</v>
      </c>
      <c r="L14" s="15"/>
    </row>
    <row r="15" spans="1:12" x14ac:dyDescent="0.25">
      <c r="A15" s="15"/>
      <c r="B15" s="22" t="str">
        <f>'County Data'!A10</f>
        <v>Orange</v>
      </c>
      <c r="C15" s="41">
        <f>IF('County Data'!C10&gt;9,'County Data'!B10,"*")</f>
        <v>34723470.689999998</v>
      </c>
      <c r="D15" s="41">
        <f>IF('County Data'!E10&gt;9,'County Data'!D10,"*")</f>
        <v>5771553.1699999999</v>
      </c>
      <c r="E15" s="52">
        <f>IF('County Data'!G10&gt;9,'County Data'!F10,"*")</f>
        <v>161618.3333314</v>
      </c>
      <c r="F15" s="41">
        <f>IF('County Data'!I10&gt;9,'County Data'!H10,"*")</f>
        <v>30036734.739999998</v>
      </c>
      <c r="G15" s="59">
        <f>IF('County Data'!K10&gt;9,'County Data'!J10,"*")</f>
        <v>6355409.7699999996</v>
      </c>
      <c r="H15" s="52">
        <f>IF('County Data'!M10&gt;9,'County Data'!L10,"*")</f>
        <v>354730.66666530003</v>
      </c>
      <c r="I15" s="60">
        <f t="shared" si="2"/>
        <v>0.15603347003489898</v>
      </c>
      <c r="J15" s="60">
        <f t="shared" si="3"/>
        <v>-9.1867656237687362E-2</v>
      </c>
      <c r="K15" s="60">
        <f t="shared" si="4"/>
        <v>-0.54439142561110399</v>
      </c>
      <c r="L15" s="15"/>
    </row>
    <row r="16" spans="1:12" x14ac:dyDescent="0.25">
      <c r="A16" s="15"/>
      <c r="B16" s="20" t="str">
        <f>'County Data'!A11</f>
        <v>Orleans</v>
      </c>
      <c r="C16" s="37">
        <f>IF('County Data'!C11&gt;9,'County Data'!B11,"*")</f>
        <v>47172457.329999998</v>
      </c>
      <c r="D16" s="37">
        <f>IF('County Data'!E11&gt;9,'County Data'!D11,"*")</f>
        <v>11215097.289999999</v>
      </c>
      <c r="E16" s="50">
        <f>IF('County Data'!G11&gt;9,'County Data'!F11,"*")</f>
        <v>292457.16666400002</v>
      </c>
      <c r="F16" s="37">
        <f>IF('County Data'!I11&gt;9,'County Data'!H11,"*")</f>
        <v>53548679.200000003</v>
      </c>
      <c r="G16" s="55">
        <f>IF('County Data'!K11&gt;9,'County Data'!J11,"*")</f>
        <v>10763883.15</v>
      </c>
      <c r="H16" s="50">
        <f>IF('County Data'!M11&gt;9,'County Data'!L11,"*")</f>
        <v>280889.99999759998</v>
      </c>
      <c r="I16" s="56">
        <f t="shared" si="2"/>
        <v>-0.11907337333541561</v>
      </c>
      <c r="J16" s="56">
        <f t="shared" si="3"/>
        <v>4.1919271485216625E-2</v>
      </c>
      <c r="K16" s="56">
        <f t="shared" si="4"/>
        <v>4.1180414633838411E-2</v>
      </c>
      <c r="L16" s="15"/>
    </row>
    <row r="17" spans="1:12" x14ac:dyDescent="0.25">
      <c r="A17" s="15"/>
      <c r="B17" s="11" t="str">
        <f>'County Data'!A12</f>
        <v>Other</v>
      </c>
      <c r="C17" s="35">
        <f>IF('County Data'!C12&gt;9,'County Data'!B12,"*")</f>
        <v>453865529.32999998</v>
      </c>
      <c r="D17" s="33">
        <f>IF('County Data'!E12&gt;9,'County Data'!D12,"*")</f>
        <v>105987286.40000001</v>
      </c>
      <c r="E17" s="34">
        <f>IF('County Data'!G12&gt;9,'County Data'!F12,"*")</f>
        <v>4058500.6666597999</v>
      </c>
      <c r="F17" s="35">
        <f>IF('County Data'!I12&gt;9,'County Data'!H12,"*")</f>
        <v>454509849.44</v>
      </c>
      <c r="G17" s="57">
        <f>IF('County Data'!K12&gt;9,'County Data'!J12,"*")</f>
        <v>109786399.27</v>
      </c>
      <c r="H17" s="51">
        <f>IF('County Data'!M12&gt;9,'County Data'!L12,"*")</f>
        <v>6003111.9999925001</v>
      </c>
      <c r="I17" s="58">
        <f t="shared" si="2"/>
        <v>-1.4176152855518507E-3</v>
      </c>
      <c r="J17" s="58">
        <f t="shared" si="3"/>
        <v>-3.4604585770745169E-2</v>
      </c>
      <c r="K17" s="58">
        <f t="shared" si="4"/>
        <v>-0.3239338751859252</v>
      </c>
      <c r="L17" s="15"/>
    </row>
    <row r="18" spans="1:12" x14ac:dyDescent="0.25">
      <c r="A18" s="15"/>
      <c r="B18" s="20" t="str">
        <f>'County Data'!A13</f>
        <v>Rutland</v>
      </c>
      <c r="C18" s="37">
        <f>IF('County Data'!C13&gt;9,'County Data'!B13,"*")</f>
        <v>99446856.540000007</v>
      </c>
      <c r="D18" s="37">
        <f>IF('County Data'!E13&gt;9,'County Data'!D13,"*")</f>
        <v>32996565.43</v>
      </c>
      <c r="E18" s="38">
        <f>IF('County Data'!G13&gt;9,'County Data'!F13,"*")</f>
        <v>1221480.8333284999</v>
      </c>
      <c r="F18" s="37">
        <f>IF('County Data'!I13&gt;9,'County Data'!H13,"*")</f>
        <v>101436096.98999999</v>
      </c>
      <c r="G18" s="55">
        <f>IF('County Data'!K13&gt;9,'County Data'!J13,"*")</f>
        <v>32753236.23</v>
      </c>
      <c r="H18" s="50">
        <f>IF('County Data'!M13&gt;9,'County Data'!L13,"*")</f>
        <v>1232428.8333282</v>
      </c>
      <c r="I18" s="56">
        <f t="shared" si="2"/>
        <v>-1.9610774754041414E-2</v>
      </c>
      <c r="J18" s="56">
        <f t="shared" si="3"/>
        <v>7.429165114900136E-3</v>
      </c>
      <c r="K18" s="56">
        <f t="shared" si="4"/>
        <v>-8.8832715558388956E-3</v>
      </c>
      <c r="L18" s="15"/>
    </row>
    <row r="19" spans="1:12" x14ac:dyDescent="0.25">
      <c r="A19" s="15"/>
      <c r="B19" s="11" t="str">
        <f>'County Data'!A14</f>
        <v>Washington</v>
      </c>
      <c r="C19" s="35">
        <f>IF('County Data'!C14&gt;9,'County Data'!B14,"*")</f>
        <v>183144772.06999999</v>
      </c>
      <c r="D19" s="33">
        <f>IF('County Data'!E14&gt;9,'County Data'!D14,"*")</f>
        <v>34282332.799999997</v>
      </c>
      <c r="E19" s="34">
        <f>IF('County Data'!G14&gt;9,'County Data'!F14,"*")</f>
        <v>1534965.8333288</v>
      </c>
      <c r="F19" s="35">
        <f>IF('County Data'!I14&gt;9,'County Data'!H14,"*")</f>
        <v>169613234.03999999</v>
      </c>
      <c r="G19" s="57">
        <f>IF('County Data'!K14&gt;9,'County Data'!J14,"*")</f>
        <v>31648221.34</v>
      </c>
      <c r="H19" s="51">
        <f>IF('County Data'!M14&gt;9,'County Data'!L14,"*")</f>
        <v>2492349.4999948</v>
      </c>
      <c r="I19" s="58">
        <f t="shared" si="2"/>
        <v>7.9778786759108961E-2</v>
      </c>
      <c r="J19" s="58">
        <f t="shared" si="3"/>
        <v>8.323094785332405E-2</v>
      </c>
      <c r="K19" s="58">
        <f t="shared" si="4"/>
        <v>-0.38412897816618313</v>
      </c>
      <c r="L19" s="15"/>
    </row>
    <row r="20" spans="1:12" x14ac:dyDescent="0.25">
      <c r="A20" s="15"/>
      <c r="B20" s="20" t="str">
        <f>'County Data'!A15</f>
        <v>Windham</v>
      </c>
      <c r="C20" s="37">
        <f>IF('County Data'!C15&gt;9,'County Data'!B15,"*")</f>
        <v>69660155.040000007</v>
      </c>
      <c r="D20" s="37">
        <f>IF('County Data'!E15&gt;9,'County Data'!D15,"*")</f>
        <v>14835212.26</v>
      </c>
      <c r="E20" s="38">
        <f>IF('County Data'!G15&gt;9,'County Data'!F15,"*")</f>
        <v>1270066.4999971001</v>
      </c>
      <c r="F20" s="37">
        <f>IF('County Data'!I15&gt;9,'County Data'!H15,"*")</f>
        <v>86780812.359999999</v>
      </c>
      <c r="G20" s="37">
        <f>IF('County Data'!K15&gt;9,'County Data'!J15,"*")</f>
        <v>14107121.119999999</v>
      </c>
      <c r="H20" s="38">
        <f>IF('County Data'!M15&gt;9,'County Data'!L15,"*")</f>
        <v>1442760.9999969001</v>
      </c>
      <c r="I20" s="21">
        <f t="shared" si="2"/>
        <v>-0.19728620710505634</v>
      </c>
      <c r="J20" s="21">
        <f t="shared" si="3"/>
        <v>5.1611603374395687E-2</v>
      </c>
      <c r="K20" s="21">
        <f t="shared" si="4"/>
        <v>-0.11969723329101012</v>
      </c>
      <c r="L20" s="15"/>
    </row>
    <row r="21" spans="1:12" x14ac:dyDescent="0.25">
      <c r="A21" s="15"/>
      <c r="B21" s="11" t="str">
        <f>'County Data'!A16</f>
        <v>Windsor</v>
      </c>
      <c r="C21" s="35">
        <f>IF('County Data'!C16&gt;9,'County Data'!B16,"*")</f>
        <v>68351184.049999997</v>
      </c>
      <c r="D21" s="33">
        <f>IF('County Data'!E16&gt;9,'County Data'!D16,"*")</f>
        <v>18602278</v>
      </c>
      <c r="E21" s="34">
        <f>IF('County Data'!G16&gt;9,'County Data'!F16,"*")</f>
        <v>1367640.6666627</v>
      </c>
      <c r="F21" s="35">
        <f>IF('County Data'!I16&gt;9,'County Data'!H16,"*")</f>
        <v>71084999.260000005</v>
      </c>
      <c r="G21" s="33">
        <f>IF('County Data'!K16&gt;9,'County Data'!J16,"*")</f>
        <v>18175998.579999998</v>
      </c>
      <c r="H21" s="34">
        <f>IF('County Data'!M16&gt;9,'County Data'!L16,"*")</f>
        <v>804307.66666260001</v>
      </c>
      <c r="I21" s="9">
        <f t="shared" si="2"/>
        <v>-3.8458398233934342E-2</v>
      </c>
      <c r="J21" s="9">
        <f t="shared" si="3"/>
        <v>2.3452874851622146E-2</v>
      </c>
      <c r="K21" s="9">
        <f t="shared" si="4"/>
        <v>0.70039491521645936</v>
      </c>
      <c r="L21" s="15"/>
    </row>
    <row r="22" spans="1:12" x14ac:dyDescent="0.25">
      <c r="A22" s="15"/>
      <c r="B22" s="20">
        <f>'County Data'!A17</f>
        <v>0</v>
      </c>
      <c r="C22" s="37" t="str">
        <f>IF('County Data'!C17&gt;9,'County Data'!B17,"*")</f>
        <v>*</v>
      </c>
      <c r="D22" s="37" t="str">
        <f>IF('County Data'!E17&gt;9,'County Data'!D17,"*")</f>
        <v>*</v>
      </c>
      <c r="E22" s="38" t="str">
        <f>IF('County Data'!G17&gt;9,'County Data'!F17,"*")</f>
        <v>*</v>
      </c>
      <c r="F22" s="37" t="str">
        <f>IF('County Data'!I17&gt;9,'County Data'!H17,"*")</f>
        <v>*</v>
      </c>
      <c r="G22" s="37" t="str">
        <f>IF('County Data'!K17&gt;9,'County Data'!J17,"*")</f>
        <v>*</v>
      </c>
      <c r="H22" s="38" t="str">
        <f>IF('County Data'!M17&gt;9,'County Data'!L17,"*")</f>
        <v>*</v>
      </c>
      <c r="I22" s="21" t="str">
        <f t="shared" si="2"/>
        <v/>
      </c>
      <c r="J22" s="21" t="str">
        <f t="shared" si="3"/>
        <v/>
      </c>
      <c r="K22" s="21" t="str">
        <f t="shared" si="4"/>
        <v/>
      </c>
      <c r="L22" s="15"/>
    </row>
    <row r="23" spans="1:12" x14ac:dyDescent="0.25">
      <c r="A23" s="15"/>
      <c r="B23" s="11">
        <f>'County Data'!A18</f>
        <v>0</v>
      </c>
      <c r="C23" s="35" t="str">
        <f>IF('County Data'!C18&gt;9,'County Data'!B18,"*")</f>
        <v>*</v>
      </c>
      <c r="D23" s="33" t="str">
        <f>IF('County Data'!E18&gt;9,'County Data'!D18,"*")</f>
        <v>*</v>
      </c>
      <c r="E23" s="34" t="str">
        <f>IF('County Data'!G18&gt;9,'County Data'!F18,"*")</f>
        <v>*</v>
      </c>
      <c r="F23" s="35" t="str">
        <f>IF('County Data'!I18&gt;9,'County Data'!H18,"*")</f>
        <v>*</v>
      </c>
      <c r="G23" s="33" t="str">
        <f>IF('County Data'!K18&gt;9,'County Data'!J18,"*")</f>
        <v>*</v>
      </c>
      <c r="H23" s="34" t="str">
        <f>IF('County Data'!M18&gt;9,'County Data'!L18,"*")</f>
        <v>*</v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15"/>
    </row>
    <row r="24" spans="1:12" x14ac:dyDescent="0.25">
      <c r="A24" s="15"/>
      <c r="B24" s="20">
        <f>'County Data'!A19</f>
        <v>0</v>
      </c>
      <c r="C24" s="37" t="str">
        <f>IF('County Data'!C19&gt;9,'County Data'!B19,"*")</f>
        <v>*</v>
      </c>
      <c r="D24" s="37" t="str">
        <f>IF('County Data'!E19&gt;9,'County Data'!D19,"*")</f>
        <v>*</v>
      </c>
      <c r="E24" s="38" t="str">
        <f>IF('County Data'!G19&gt;9,'County Data'!F19,"*")</f>
        <v>*</v>
      </c>
      <c r="F24" s="37" t="str">
        <f>IF('County Data'!I19&gt;9,'County Data'!H19,"*")</f>
        <v>*</v>
      </c>
      <c r="G24" s="37" t="str">
        <f>IF('County Data'!K19&gt;9,'County Data'!J19,"*")</f>
        <v>*</v>
      </c>
      <c r="H24" s="38" t="str">
        <f>IF('County Data'!M19&gt;9,'County Data'!L19,"*")</f>
        <v>*</v>
      </c>
      <c r="I24" s="21" t="str">
        <f t="shared" si="2"/>
        <v/>
      </c>
      <c r="J24" s="21" t="str">
        <f t="shared" si="3"/>
        <v/>
      </c>
      <c r="K24" s="21" t="str">
        <f t="shared" si="4"/>
        <v/>
      </c>
      <c r="L24" s="15"/>
    </row>
    <row r="25" spans="1:12" x14ac:dyDescent="0.25">
      <c r="A25" s="15"/>
      <c r="B25" s="11">
        <f>'County Data'!A20</f>
        <v>0</v>
      </c>
      <c r="C25" s="35" t="str">
        <f>IF('County Data'!C20&gt;9,'County Data'!B20,"*")</f>
        <v>*</v>
      </c>
      <c r="D25" s="33" t="str">
        <f>IF('County Data'!E20&gt;9,'County Data'!D20,"*")</f>
        <v>*</v>
      </c>
      <c r="E25" s="34" t="str">
        <f>IF('County Data'!G20&gt;9,'County Data'!F20,"*")</f>
        <v>*</v>
      </c>
      <c r="F25" s="35" t="str">
        <f>IF('County Data'!I20&gt;9,'County Data'!H20,"*")</f>
        <v>*</v>
      </c>
      <c r="G25" s="33" t="str">
        <f>IF('County Data'!K20&gt;9,'County Data'!J20,"*")</f>
        <v>*</v>
      </c>
      <c r="H25" s="34" t="str">
        <f>IF('County Data'!M20&gt;9,'County Data'!L20,"*")</f>
        <v>*</v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15"/>
    </row>
    <row r="26" spans="1:12" x14ac:dyDescent="0.25">
      <c r="A26" s="15"/>
      <c r="B26" s="20">
        <f>'County Data'!A21</f>
        <v>0</v>
      </c>
      <c r="C26" s="37" t="str">
        <f>IF('County Data'!C21&gt;9,'County Data'!B21,"*")</f>
        <v>*</v>
      </c>
      <c r="D26" s="37" t="str">
        <f>IF('County Data'!E21&gt;9,'County Data'!D21,"*")</f>
        <v>*</v>
      </c>
      <c r="E26" s="38" t="str">
        <f>IF('County Data'!G21&gt;9,'County Data'!F21,"*")</f>
        <v>*</v>
      </c>
      <c r="F26" s="37" t="str">
        <f>IF('County Data'!I21&gt;9,'County Data'!H21,"*")</f>
        <v>*</v>
      </c>
      <c r="G26" s="37" t="str">
        <f>IF('County Data'!K21&gt;9,'County Data'!J21,"*")</f>
        <v>*</v>
      </c>
      <c r="H26" s="38" t="str">
        <f>IF('County Data'!M21&gt;9,'County Data'!L21,"*")</f>
        <v>*</v>
      </c>
      <c r="I26" s="21" t="str">
        <f t="shared" si="2"/>
        <v/>
      </c>
      <c r="J26" s="21" t="str">
        <f t="shared" si="3"/>
        <v/>
      </c>
      <c r="K26" s="21" t="str">
        <f t="shared" si="4"/>
        <v/>
      </c>
      <c r="L26" s="15"/>
    </row>
    <row r="27" spans="1:12" x14ac:dyDescent="0.25">
      <c r="A27" s="15"/>
      <c r="B27" s="11">
        <f>'County Data'!A22</f>
        <v>0</v>
      </c>
      <c r="C27" s="35" t="str">
        <f>IF('County Data'!C22&gt;9,'County Data'!B22,"*")</f>
        <v>*</v>
      </c>
      <c r="D27" s="33" t="str">
        <f>IF('County Data'!E22&gt;9,'County Data'!D22,"*")</f>
        <v>*</v>
      </c>
      <c r="E27" s="34" t="str">
        <f>IF('County Data'!G22&gt;9,'County Data'!F22,"*")</f>
        <v>*</v>
      </c>
      <c r="F27" s="35" t="str">
        <f>IF('County Data'!I22&gt;9,'County Data'!H22,"*")</f>
        <v>*</v>
      </c>
      <c r="G27" s="33" t="str">
        <f>IF('County Data'!K22&gt;9,'County Data'!J22,"*")</f>
        <v>*</v>
      </c>
      <c r="H27" s="34" t="str">
        <f>IF('County Data'!M22&gt;9,'County Data'!L22,"*")</f>
        <v>*</v>
      </c>
      <c r="I27" s="9" t="str">
        <f t="shared" si="2"/>
        <v/>
      </c>
      <c r="J27" s="9" t="str">
        <f t="shared" si="3"/>
        <v/>
      </c>
      <c r="K27" s="9" t="str">
        <f t="shared" si="4"/>
        <v/>
      </c>
      <c r="L27" s="15"/>
    </row>
    <row r="28" spans="1:12" x14ac:dyDescent="0.25">
      <c r="A28" s="15"/>
      <c r="B28" s="20">
        <f>'County Data'!A23</f>
        <v>0</v>
      </c>
      <c r="C28" s="37" t="str">
        <f>IF('County Data'!C23&gt;9,'County Data'!B23,"*")</f>
        <v>*</v>
      </c>
      <c r="D28" s="37" t="str">
        <f>IF('County Data'!E23&gt;9,'County Data'!D23,"*")</f>
        <v>*</v>
      </c>
      <c r="E28" s="38" t="str">
        <f>IF('County Data'!G23&gt;9,'County Data'!F23,"*")</f>
        <v>*</v>
      </c>
      <c r="F28" s="37" t="str">
        <f>IF('County Data'!I23&gt;9,'County Data'!H23,"*")</f>
        <v>*</v>
      </c>
      <c r="G28" s="37" t="str">
        <f>IF('County Data'!K23&gt;9,'County Data'!J23,"*")</f>
        <v>*</v>
      </c>
      <c r="H28" s="38" t="str">
        <f>IF('County Data'!M23&gt;9,'County Data'!L23,"*")</f>
        <v>*</v>
      </c>
      <c r="I28" s="21" t="str">
        <f t="shared" si="2"/>
        <v/>
      </c>
      <c r="J28" s="21" t="str">
        <f t="shared" si="3"/>
        <v/>
      </c>
      <c r="K28" s="21" t="str">
        <f t="shared" si="4"/>
        <v/>
      </c>
      <c r="L28" s="15"/>
    </row>
    <row r="29" spans="1:12" x14ac:dyDescent="0.25">
      <c r="A29" s="15"/>
      <c r="B29" s="11">
        <f>'County Data'!A24</f>
        <v>0</v>
      </c>
      <c r="C29" s="35" t="str">
        <f>IF('County Data'!C24&gt;9,'County Data'!B24,"*")</f>
        <v>*</v>
      </c>
      <c r="D29" s="33" t="str">
        <f>IF('County Data'!E24&gt;9,'County Data'!D24,"*")</f>
        <v>*</v>
      </c>
      <c r="E29" s="34" t="str">
        <f>IF('County Data'!G24&gt;9,'County Data'!F24,"*")</f>
        <v>*</v>
      </c>
      <c r="F29" s="35" t="str">
        <f>IF('County Data'!I24&gt;9,'County Data'!H24,"*")</f>
        <v>*</v>
      </c>
      <c r="G29" s="33" t="str">
        <f>IF('County Data'!K24&gt;9,'County Data'!J24,"*")</f>
        <v>*</v>
      </c>
      <c r="H29" s="34" t="str">
        <f>IF('County Data'!M24&gt;9,'County Data'!L24,"*")</f>
        <v>*</v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15"/>
    </row>
    <row r="30" spans="1:12" x14ac:dyDescent="0.25">
      <c r="A30" s="15"/>
      <c r="B30" s="20">
        <f>'County Data'!A25</f>
        <v>0</v>
      </c>
      <c r="C30" s="37" t="str">
        <f>IF('County Data'!C25&gt;9,'County Data'!B25,"*")</f>
        <v>*</v>
      </c>
      <c r="D30" s="37" t="str">
        <f>IF('County Data'!E25&gt;9,'County Data'!D25,"*")</f>
        <v>*</v>
      </c>
      <c r="E30" s="38" t="str">
        <f>IF('County Data'!G25&gt;9,'County Data'!F25,"*")</f>
        <v>*</v>
      </c>
      <c r="F30" s="37" t="str">
        <f>IF('County Data'!I25&gt;9,'County Data'!H25,"*")</f>
        <v>*</v>
      </c>
      <c r="G30" s="37" t="str">
        <f>IF('County Data'!K25&gt;9,'County Data'!J25,"*")</f>
        <v>*</v>
      </c>
      <c r="H30" s="38" t="str">
        <f>IF('County Data'!M25&gt;9,'County Data'!L25,"*")</f>
        <v>*</v>
      </c>
      <c r="I30" s="21" t="str">
        <f t="shared" si="2"/>
        <v/>
      </c>
      <c r="J30" s="21" t="str">
        <f t="shared" si="3"/>
        <v/>
      </c>
      <c r="K30" s="21" t="str">
        <f t="shared" si="4"/>
        <v/>
      </c>
      <c r="L30" s="15"/>
    </row>
    <row r="31" spans="1:12" x14ac:dyDescent="0.25">
      <c r="A31" s="15"/>
      <c r="B31" s="11">
        <f>'County Data'!A26</f>
        <v>0</v>
      </c>
      <c r="C31" s="35" t="str">
        <f>IF('County Data'!C26&gt;9,'County Data'!B26,"*")</f>
        <v>*</v>
      </c>
      <c r="D31" s="33" t="str">
        <f>IF('County Data'!E26&gt;9,'County Data'!D26,"*")</f>
        <v>*</v>
      </c>
      <c r="E31" s="34" t="str">
        <f>IF('County Data'!G26&gt;9,'County Data'!F26,"*")</f>
        <v>*</v>
      </c>
      <c r="F31" s="35" t="str">
        <f>IF('County Data'!I26&gt;9,'County Data'!H26,"*")</f>
        <v>*</v>
      </c>
      <c r="G31" s="33" t="str">
        <f>IF('County Data'!K26&gt;9,'County Data'!J26,"*")</f>
        <v>*</v>
      </c>
      <c r="H31" s="34" t="str">
        <f>IF('County Data'!M26&gt;9,'County Data'!L26,"*")</f>
        <v>*</v>
      </c>
      <c r="I31" s="9" t="str">
        <f t="shared" si="2"/>
        <v/>
      </c>
      <c r="J31" s="9" t="str">
        <f t="shared" si="3"/>
        <v/>
      </c>
      <c r="K31" s="9" t="str">
        <f t="shared" si="4"/>
        <v/>
      </c>
      <c r="L31" s="15"/>
    </row>
    <row r="32" spans="1:12" x14ac:dyDescent="0.25">
      <c r="A32" s="15"/>
      <c r="B32" s="20">
        <f>'County Data'!A27</f>
        <v>0</v>
      </c>
      <c r="C32" s="37" t="str">
        <f>IF('County Data'!C27&gt;9,'County Data'!B27,"*")</f>
        <v>*</v>
      </c>
      <c r="D32" s="37" t="str">
        <f>IF('County Data'!E27&gt;9,'County Data'!D27,"*")</f>
        <v>*</v>
      </c>
      <c r="E32" s="38" t="str">
        <f>IF('County Data'!G27&gt;9,'County Data'!F27,"*")</f>
        <v>*</v>
      </c>
      <c r="F32" s="37" t="str">
        <f>IF('County Data'!I27&gt;9,'County Data'!H27,"*")</f>
        <v>*</v>
      </c>
      <c r="G32" s="37" t="str">
        <f>IF('County Data'!K27&gt;9,'County Data'!J27,"*")</f>
        <v>*</v>
      </c>
      <c r="H32" s="38" t="str">
        <f>IF('County Data'!M27&gt;9,'County Data'!L27,"*")</f>
        <v>*</v>
      </c>
      <c r="I32" s="21" t="str">
        <f t="shared" si="2"/>
        <v/>
      </c>
      <c r="J32" s="21" t="str">
        <f t="shared" si="3"/>
        <v/>
      </c>
      <c r="K32" s="21" t="str">
        <f t="shared" si="4"/>
        <v/>
      </c>
      <c r="L32" s="15"/>
    </row>
    <row r="33" spans="1:12" x14ac:dyDescent="0.25">
      <c r="A33" s="15"/>
      <c r="B33" s="11">
        <f>'County Data'!A28</f>
        <v>0</v>
      </c>
      <c r="C33" s="35" t="str">
        <f>IF('County Data'!C28&gt;9,'County Data'!B28,"*")</f>
        <v>*</v>
      </c>
      <c r="D33" s="33" t="str">
        <f>IF('County Data'!E28&gt;9,'County Data'!D28,"*")</f>
        <v>*</v>
      </c>
      <c r="E33" s="34" t="str">
        <f>IF('County Data'!G28&gt;9,'County Data'!F28,"*")</f>
        <v>*</v>
      </c>
      <c r="F33" s="35" t="str">
        <f>IF('County Data'!I28&gt;9,'County Data'!H28,"*")</f>
        <v>*</v>
      </c>
      <c r="G33" s="33" t="str">
        <f>IF('County Data'!K28&gt;9,'County Data'!J28,"*")</f>
        <v>*</v>
      </c>
      <c r="H33" s="34" t="str">
        <f>IF('County Data'!M28&gt;9,'County Data'!L28,"*")</f>
        <v>*</v>
      </c>
      <c r="I33" s="9" t="str">
        <f t="shared" si="2"/>
        <v/>
      </c>
      <c r="J33" s="9" t="str">
        <f t="shared" si="3"/>
        <v/>
      </c>
      <c r="K33" s="9" t="str">
        <f t="shared" si="4"/>
        <v/>
      </c>
      <c r="L33" s="15"/>
    </row>
    <row r="34" spans="1:12" x14ac:dyDescent="0.25">
      <c r="A34" s="15"/>
      <c r="B34" s="20">
        <f>'County Data'!A29</f>
        <v>0</v>
      </c>
      <c r="C34" s="37" t="str">
        <f>IF('County Data'!C29&gt;9,'County Data'!B29,"*")</f>
        <v>*</v>
      </c>
      <c r="D34" s="37" t="str">
        <f>IF('County Data'!E29&gt;9,'County Data'!D29,"*")</f>
        <v>*</v>
      </c>
      <c r="E34" s="38" t="str">
        <f>IF('County Data'!G29&gt;9,'County Data'!F29,"*")</f>
        <v>*</v>
      </c>
      <c r="F34" s="37" t="str">
        <f>IF('County Data'!I29&gt;9,'County Data'!H29,"*")</f>
        <v>*</v>
      </c>
      <c r="G34" s="37" t="str">
        <f>IF('County Data'!K29&gt;9,'County Data'!J29,"*")</f>
        <v>*</v>
      </c>
      <c r="H34" s="38" t="str">
        <f>IF('County Data'!M29&gt;9,'County Data'!L29,"*")</f>
        <v>*</v>
      </c>
      <c r="I34" s="21" t="str">
        <f t="shared" si="2"/>
        <v/>
      </c>
      <c r="J34" s="21" t="str">
        <f t="shared" si="3"/>
        <v/>
      </c>
      <c r="K34" s="21" t="str">
        <f t="shared" si="4"/>
        <v/>
      </c>
      <c r="L34" s="15"/>
    </row>
    <row r="35" spans="1:12" x14ac:dyDescent="0.25">
      <c r="A35" s="15"/>
      <c r="B35" s="11">
        <f>'County Data'!A30</f>
        <v>0</v>
      </c>
      <c r="C35" s="35" t="str">
        <f>IF('County Data'!C30&gt;9,'County Data'!B30,"*")</f>
        <v>*</v>
      </c>
      <c r="D35" s="33" t="str">
        <f>IF('County Data'!E30&gt;9,'County Data'!D30,"*")</f>
        <v>*</v>
      </c>
      <c r="E35" s="34" t="str">
        <f>IF('County Data'!G30&gt;9,'County Data'!F30,"*")</f>
        <v>*</v>
      </c>
      <c r="F35" s="35" t="str">
        <f>IF('County Data'!I30&gt;9,'County Data'!H30,"*")</f>
        <v>*</v>
      </c>
      <c r="G35" s="33" t="str">
        <f>IF('County Data'!K30&gt;9,'County Data'!J30,"*")</f>
        <v>*</v>
      </c>
      <c r="H35" s="34" t="str">
        <f>IF('County Data'!M30&gt;9,'County Data'!L30,"*")</f>
        <v>*</v>
      </c>
      <c r="I35" s="9" t="str">
        <f t="shared" si="2"/>
        <v/>
      </c>
      <c r="J35" s="9" t="str">
        <f t="shared" si="3"/>
        <v/>
      </c>
      <c r="K35" s="9" t="str">
        <f t="shared" si="4"/>
        <v/>
      </c>
      <c r="L35" s="15"/>
    </row>
    <row r="36" spans="1:12" x14ac:dyDescent="0.25">
      <c r="A36" s="15"/>
      <c r="B36" s="20">
        <f>'County Data'!A31</f>
        <v>0</v>
      </c>
      <c r="C36" s="37" t="str">
        <f>IF('County Data'!C31&gt;9,'County Data'!B31,"*")</f>
        <v>*</v>
      </c>
      <c r="D36" s="37" t="str">
        <f>IF('County Data'!E31&gt;9,'County Data'!D31,"*")</f>
        <v>*</v>
      </c>
      <c r="E36" s="38" t="str">
        <f>IF('County Data'!G31&gt;9,'County Data'!F31,"*")</f>
        <v>*</v>
      </c>
      <c r="F36" s="37" t="str">
        <f>IF('County Data'!I31&gt;9,'County Data'!H31,"*")</f>
        <v>*</v>
      </c>
      <c r="G36" s="37" t="str">
        <f>IF('County Data'!K31&gt;9,'County Data'!J31,"*")</f>
        <v>*</v>
      </c>
      <c r="H36" s="38" t="str">
        <f>IF('County Data'!M31&gt;9,'County Data'!L31,"*")</f>
        <v>*</v>
      </c>
      <c r="I36" s="21" t="str">
        <f t="shared" si="2"/>
        <v/>
      </c>
      <c r="J36" s="21" t="str">
        <f t="shared" si="3"/>
        <v/>
      </c>
      <c r="K36" s="21" t="str">
        <f t="shared" si="4"/>
        <v/>
      </c>
      <c r="L36" s="15"/>
    </row>
    <row r="37" spans="1:12" x14ac:dyDescent="0.25">
      <c r="A37" s="15"/>
      <c r="B37" s="11">
        <f>'County Data'!A32</f>
        <v>0</v>
      </c>
      <c r="C37" s="35" t="str">
        <f>IF('County Data'!C32&gt;9,'County Data'!B32,"*")</f>
        <v>*</v>
      </c>
      <c r="D37" s="33" t="str">
        <f>IF('County Data'!E32&gt;9,'County Data'!D32,"*")</f>
        <v>*</v>
      </c>
      <c r="E37" s="34" t="str">
        <f>IF('County Data'!G32&gt;9,'County Data'!F32,"*")</f>
        <v>*</v>
      </c>
      <c r="F37" s="35" t="str">
        <f>IF('County Data'!I32&gt;9,'County Data'!H32,"*")</f>
        <v>*</v>
      </c>
      <c r="G37" s="33" t="str">
        <f>IF('County Data'!K32&gt;9,'County Data'!J32,"*")</f>
        <v>*</v>
      </c>
      <c r="H37" s="34" t="str">
        <f>IF('County Data'!M32&gt;9,'County Data'!L32,"*")</f>
        <v>*</v>
      </c>
      <c r="I37" s="9" t="str">
        <f t="shared" si="2"/>
        <v/>
      </c>
      <c r="J37" s="9" t="str">
        <f t="shared" si="3"/>
        <v/>
      </c>
      <c r="K37" s="9" t="str">
        <f t="shared" si="4"/>
        <v/>
      </c>
      <c r="L37" s="15"/>
    </row>
    <row r="38" spans="1:12" x14ac:dyDescent="0.25">
      <c r="A38" s="15"/>
      <c r="B38" s="20">
        <f>'County Data'!A33</f>
        <v>0</v>
      </c>
      <c r="C38" s="37" t="str">
        <f>IF('County Data'!C33&gt;9,'County Data'!B33,"*")</f>
        <v>*</v>
      </c>
      <c r="D38" s="37" t="str">
        <f>IF('County Data'!E33&gt;9,'County Data'!D33,"*")</f>
        <v>*</v>
      </c>
      <c r="E38" s="38" t="str">
        <f>IF('County Data'!G33&gt;9,'County Data'!F33,"*")</f>
        <v>*</v>
      </c>
      <c r="F38" s="37" t="str">
        <f>IF('County Data'!I33&gt;9,'County Data'!H33,"*")</f>
        <v>*</v>
      </c>
      <c r="G38" s="37" t="str">
        <f>IF('County Data'!K33&gt;9,'County Data'!J33,"*")</f>
        <v>*</v>
      </c>
      <c r="H38" s="38" t="str">
        <f>IF('County Data'!M33&gt;9,'County Data'!L33,"*")</f>
        <v>*</v>
      </c>
      <c r="I38" s="21" t="str">
        <f t="shared" si="2"/>
        <v/>
      </c>
      <c r="J38" s="21" t="str">
        <f t="shared" si="3"/>
        <v/>
      </c>
      <c r="K38" s="21" t="str">
        <f t="shared" si="4"/>
        <v/>
      </c>
      <c r="L38" s="15"/>
    </row>
    <row r="39" spans="1:12" x14ac:dyDescent="0.25">
      <c r="A39" s="15"/>
      <c r="B39" s="11">
        <f>'County Data'!A34</f>
        <v>0</v>
      </c>
      <c r="C39" s="35" t="str">
        <f>IF('County Data'!C34&gt;9,'County Data'!B34,"*")</f>
        <v>*</v>
      </c>
      <c r="D39" s="33" t="str">
        <f>IF('County Data'!E34&gt;9,'County Data'!D34,"*")</f>
        <v>*</v>
      </c>
      <c r="E39" s="34" t="str">
        <f>IF('County Data'!G34&gt;9,'County Data'!F34,"*")</f>
        <v>*</v>
      </c>
      <c r="F39" s="35" t="str">
        <f>IF('County Data'!I34&gt;9,'County Data'!H34,"*")</f>
        <v>*</v>
      </c>
      <c r="G39" s="33" t="str">
        <f>IF('County Data'!K34&gt;9,'County Data'!J34,"*")</f>
        <v>*</v>
      </c>
      <c r="H39" s="34" t="str">
        <f>IF('County Data'!M34&gt;9,'County Data'!L34,"*")</f>
        <v>*</v>
      </c>
      <c r="I39" s="9" t="str">
        <f t="shared" si="2"/>
        <v/>
      </c>
      <c r="J39" s="9" t="str">
        <f t="shared" si="3"/>
        <v/>
      </c>
      <c r="K39" s="9" t="str">
        <f t="shared" si="4"/>
        <v/>
      </c>
      <c r="L39" s="15"/>
    </row>
    <row r="40" spans="1:12" x14ac:dyDescent="0.25">
      <c r="A40" s="15"/>
      <c r="B40" s="20">
        <f>'County Data'!A35</f>
        <v>0</v>
      </c>
      <c r="C40" s="37" t="str">
        <f>IF('County Data'!C35&gt;9,'County Data'!B35,"*")</f>
        <v>*</v>
      </c>
      <c r="D40" s="37" t="str">
        <f>IF('County Data'!E35&gt;9,'County Data'!D35,"*")</f>
        <v>*</v>
      </c>
      <c r="E40" s="38" t="str">
        <f>IF('County Data'!G35&gt;9,'County Data'!F35,"*")</f>
        <v>*</v>
      </c>
      <c r="F40" s="37" t="str">
        <f>IF('County Data'!I35&gt;9,'County Data'!H35,"*")</f>
        <v>*</v>
      </c>
      <c r="G40" s="37" t="str">
        <f>IF('County Data'!K35&gt;9,'County Data'!J35,"*")</f>
        <v>*</v>
      </c>
      <c r="H40" s="38" t="str">
        <f>IF('County Data'!M35&gt;9,'County Data'!L35,"*")</f>
        <v>*</v>
      </c>
      <c r="I40" s="21" t="str">
        <f t="shared" si="2"/>
        <v/>
      </c>
      <c r="J40" s="21" t="str">
        <f t="shared" si="3"/>
        <v/>
      </c>
      <c r="K40" s="21" t="str">
        <f t="shared" si="4"/>
        <v/>
      </c>
      <c r="L40" s="15"/>
    </row>
    <row r="41" spans="1:12" x14ac:dyDescent="0.25">
      <c r="A41" s="15"/>
      <c r="B41" s="11">
        <f>'County Data'!A36</f>
        <v>0</v>
      </c>
      <c r="C41" s="35" t="str">
        <f>IF('County Data'!C36&gt;9,'County Data'!B36,"*")</f>
        <v>*</v>
      </c>
      <c r="D41" s="33" t="str">
        <f>IF('County Data'!E36&gt;9,'County Data'!D36,"*")</f>
        <v>*</v>
      </c>
      <c r="E41" s="34" t="str">
        <f>IF('County Data'!G36&gt;9,'County Data'!F36,"*")</f>
        <v>*</v>
      </c>
      <c r="F41" s="35" t="str">
        <f>IF('County Data'!I36&gt;9,'County Data'!H36,"*")</f>
        <v>*</v>
      </c>
      <c r="G41" s="33" t="str">
        <f>IF('County Data'!K36&gt;9,'County Data'!J36,"*")</f>
        <v>*</v>
      </c>
      <c r="H41" s="34" t="str">
        <f>IF('County Data'!M36&gt;9,'County Data'!L36,"*")</f>
        <v>*</v>
      </c>
      <c r="I41" s="9" t="str">
        <f t="shared" si="2"/>
        <v/>
      </c>
      <c r="J41" s="9" t="str">
        <f t="shared" si="3"/>
        <v/>
      </c>
      <c r="K41" s="9" t="str">
        <f t="shared" si="4"/>
        <v/>
      </c>
      <c r="L41" s="15"/>
    </row>
    <row r="42" spans="1:12" x14ac:dyDescent="0.25">
      <c r="A42" s="15"/>
      <c r="B42" s="20">
        <f>'County Data'!A37</f>
        <v>0</v>
      </c>
      <c r="C42" s="37" t="str">
        <f>IF('County Data'!C37&gt;9,'County Data'!B37,"*")</f>
        <v>*</v>
      </c>
      <c r="D42" s="37" t="str">
        <f>IF('County Data'!E37&gt;9,'County Data'!D37,"*")</f>
        <v>*</v>
      </c>
      <c r="E42" s="38" t="str">
        <f>IF('County Data'!G37&gt;9,'County Data'!F37,"*")</f>
        <v>*</v>
      </c>
      <c r="F42" s="37" t="str">
        <f>IF('County Data'!I37&gt;9,'County Data'!H37,"*")</f>
        <v>*</v>
      </c>
      <c r="G42" s="37" t="str">
        <f>IF('County Data'!K37&gt;9,'County Data'!J37,"*")</f>
        <v>*</v>
      </c>
      <c r="H42" s="38" t="str">
        <f>IF('County Data'!M37&gt;9,'County Data'!L37,"*")</f>
        <v>*</v>
      </c>
      <c r="I42" s="21" t="str">
        <f t="shared" si="2"/>
        <v/>
      </c>
      <c r="J42" s="21" t="str">
        <f t="shared" si="3"/>
        <v/>
      </c>
      <c r="K42" s="21" t="str">
        <f t="shared" si="4"/>
        <v/>
      </c>
      <c r="L42" s="15"/>
    </row>
    <row r="43" spans="1:12" x14ac:dyDescent="0.25">
      <c r="A43" s="15"/>
      <c r="B43" s="11">
        <f>'County Data'!A38</f>
        <v>0</v>
      </c>
      <c r="C43" s="35" t="str">
        <f>IF('County Data'!C38&gt;9,'County Data'!B38,"*")</f>
        <v>*</v>
      </c>
      <c r="D43" s="33" t="str">
        <f>IF('County Data'!E38&gt;9,'County Data'!D38,"*")</f>
        <v>*</v>
      </c>
      <c r="E43" s="34" t="str">
        <f>IF('County Data'!G38&gt;9,'County Data'!F38,"*")</f>
        <v>*</v>
      </c>
      <c r="F43" s="35" t="str">
        <f>IF('County Data'!I38&gt;9,'County Data'!H38,"*")</f>
        <v>*</v>
      </c>
      <c r="G43" s="33" t="str">
        <f>IF('County Data'!K38&gt;9,'County Data'!J38,"*")</f>
        <v>*</v>
      </c>
      <c r="H43" s="34" t="str">
        <f>IF('County Data'!M38&gt;9,'County Data'!L38,"*")</f>
        <v>*</v>
      </c>
      <c r="I43" s="9" t="str">
        <f t="shared" si="2"/>
        <v/>
      </c>
      <c r="J43" s="9" t="str">
        <f t="shared" si="3"/>
        <v/>
      </c>
      <c r="K43" s="9" t="str">
        <f t="shared" si="4"/>
        <v/>
      </c>
      <c r="L43" s="15"/>
    </row>
    <row r="44" spans="1:12" x14ac:dyDescent="0.25">
      <c r="A44" s="15"/>
      <c r="B44" s="20">
        <f>'County Data'!A39</f>
        <v>0</v>
      </c>
      <c r="C44" s="37" t="str">
        <f>IF('County Data'!C39&gt;9,'County Data'!B39,"*")</f>
        <v>*</v>
      </c>
      <c r="D44" s="37" t="str">
        <f>IF('County Data'!E39&gt;9,'County Data'!D39,"*")</f>
        <v>*</v>
      </c>
      <c r="E44" s="38" t="str">
        <f>IF('County Data'!G39&gt;9,'County Data'!F39,"*")</f>
        <v>*</v>
      </c>
      <c r="F44" s="37" t="str">
        <f>IF('County Data'!I39&gt;9,'County Data'!H39,"*")</f>
        <v>*</v>
      </c>
      <c r="G44" s="37" t="str">
        <f>IF('County Data'!K39&gt;9,'County Data'!J39,"*")</f>
        <v>*</v>
      </c>
      <c r="H44" s="38" t="str">
        <f>IF('County Data'!M39&gt;9,'County Data'!L39,"*")</f>
        <v>*</v>
      </c>
      <c r="I44" s="21" t="str">
        <f t="shared" si="2"/>
        <v/>
      </c>
      <c r="J44" s="21" t="str">
        <f t="shared" si="3"/>
        <v/>
      </c>
      <c r="K44" s="21" t="str">
        <f t="shared" si="4"/>
        <v/>
      </c>
      <c r="L44" s="15"/>
    </row>
    <row r="45" spans="1:12" x14ac:dyDescent="0.25">
      <c r="A45" s="15"/>
      <c r="B45" s="11">
        <f>'County Data'!A40</f>
        <v>0</v>
      </c>
      <c r="C45" s="35" t="str">
        <f>IF('County Data'!C40&gt;9,'County Data'!B40,"*")</f>
        <v>*</v>
      </c>
      <c r="D45" s="33" t="str">
        <f>IF('County Data'!E40&gt;9,'County Data'!D40,"*")</f>
        <v>*</v>
      </c>
      <c r="E45" s="34" t="str">
        <f>IF('County Data'!G40&gt;9,'County Data'!F40,"*")</f>
        <v>*</v>
      </c>
      <c r="F45" s="35" t="str">
        <f>IF('County Data'!I40&gt;9,'County Data'!H40,"*")</f>
        <v>*</v>
      </c>
      <c r="G45" s="33" t="str">
        <f>IF('County Data'!K40&gt;9,'County Data'!J40,"*")</f>
        <v>*</v>
      </c>
      <c r="H45" s="34" t="str">
        <f>IF('County Data'!M40&gt;9,'County Data'!L40,"*")</f>
        <v>*</v>
      </c>
      <c r="I45" s="9" t="str">
        <f t="shared" si="2"/>
        <v/>
      </c>
      <c r="J45" s="9" t="str">
        <f t="shared" si="3"/>
        <v/>
      </c>
      <c r="K45" s="9" t="str">
        <f t="shared" si="4"/>
        <v/>
      </c>
      <c r="L45" s="15"/>
    </row>
    <row r="46" spans="1:12" x14ac:dyDescent="0.25">
      <c r="A46" s="15"/>
      <c r="B46" s="20">
        <f>'County Data'!A41</f>
        <v>0</v>
      </c>
      <c r="C46" s="37" t="str">
        <f>IF('County Data'!C41&gt;9,'County Data'!B41,"*")</f>
        <v>*</v>
      </c>
      <c r="D46" s="37" t="str">
        <f>IF('County Data'!E41&gt;9,'County Data'!D41,"*")</f>
        <v>*</v>
      </c>
      <c r="E46" s="38" t="str">
        <f>IF('County Data'!G41&gt;9,'County Data'!F41,"*")</f>
        <v>*</v>
      </c>
      <c r="F46" s="37" t="str">
        <f>IF('County Data'!I41&gt;9,'County Data'!H41,"*")</f>
        <v>*</v>
      </c>
      <c r="G46" s="37" t="str">
        <f>IF('County Data'!K41&gt;9,'County Data'!J41,"*")</f>
        <v>*</v>
      </c>
      <c r="H46" s="38" t="str">
        <f>IF('County Data'!M41&gt;9,'County Data'!L41,"*")</f>
        <v>*</v>
      </c>
      <c r="I46" s="21" t="str">
        <f t="shared" si="2"/>
        <v/>
      </c>
      <c r="J46" s="21" t="str">
        <f t="shared" si="3"/>
        <v/>
      </c>
      <c r="K46" s="21" t="str">
        <f t="shared" si="4"/>
        <v/>
      </c>
      <c r="L46" s="15"/>
    </row>
    <row r="47" spans="1:12" x14ac:dyDescent="0.25">
      <c r="A47" s="15"/>
      <c r="B47" s="11">
        <f>'County Data'!A42</f>
        <v>0</v>
      </c>
      <c r="C47" s="35" t="str">
        <f>IF('County Data'!C42&gt;9,'County Data'!B42,"*")</f>
        <v>*</v>
      </c>
      <c r="D47" s="33" t="str">
        <f>IF('County Data'!E42&gt;9,'County Data'!D42,"*")</f>
        <v>*</v>
      </c>
      <c r="E47" s="34" t="str">
        <f>IF('County Data'!G42&gt;9,'County Data'!F42,"*")</f>
        <v>*</v>
      </c>
      <c r="F47" s="35" t="str">
        <f>IF('County Data'!I42&gt;9,'County Data'!H42,"*")</f>
        <v>*</v>
      </c>
      <c r="G47" s="33" t="str">
        <f>IF('County Data'!K42&gt;9,'County Data'!J42,"*")</f>
        <v>*</v>
      </c>
      <c r="H47" s="34" t="str">
        <f>IF('County Data'!M42&gt;9,'County Data'!L42,"*")</f>
        <v>*</v>
      </c>
      <c r="I47" s="9" t="str">
        <f t="shared" si="2"/>
        <v/>
      </c>
      <c r="J47" s="9" t="str">
        <f t="shared" si="3"/>
        <v/>
      </c>
      <c r="K47" s="9" t="str">
        <f t="shared" si="4"/>
        <v/>
      </c>
      <c r="L47" s="15"/>
    </row>
    <row r="48" spans="1:12" x14ac:dyDescent="0.25">
      <c r="A48" s="15"/>
      <c r="B48" s="20">
        <f>'County Data'!A43</f>
        <v>0</v>
      </c>
      <c r="C48" s="37" t="str">
        <f>IF('County Data'!C43&gt;9,'County Data'!B43,"*")</f>
        <v>*</v>
      </c>
      <c r="D48" s="37" t="str">
        <f>IF('County Data'!E43&gt;9,'County Data'!D43,"*")</f>
        <v>*</v>
      </c>
      <c r="E48" s="38" t="str">
        <f>IF('County Data'!G43&gt;9,'County Data'!F43,"*")</f>
        <v>*</v>
      </c>
      <c r="F48" s="37" t="str">
        <f>IF('County Data'!I43&gt;9,'County Data'!H43,"*")</f>
        <v>*</v>
      </c>
      <c r="G48" s="37" t="str">
        <f>IF('County Data'!K43&gt;9,'County Data'!J43,"*")</f>
        <v>*</v>
      </c>
      <c r="H48" s="38" t="str">
        <f>IF('County Data'!M43&gt;9,'County Data'!L43,"*")</f>
        <v>*</v>
      </c>
      <c r="I48" s="21" t="str">
        <f t="shared" si="2"/>
        <v/>
      </c>
      <c r="J48" s="21" t="str">
        <f t="shared" si="3"/>
        <v/>
      </c>
      <c r="K48" s="21" t="str">
        <f t="shared" si="4"/>
        <v/>
      </c>
      <c r="L48" s="15"/>
    </row>
    <row r="49" spans="1:12" x14ac:dyDescent="0.25">
      <c r="A49" s="15"/>
      <c r="B49" s="11">
        <f>'County Data'!A44</f>
        <v>0</v>
      </c>
      <c r="C49" s="35" t="str">
        <f>IF('County Data'!C44&gt;9,'County Data'!B44,"*")</f>
        <v>*</v>
      </c>
      <c r="D49" s="33" t="str">
        <f>IF('County Data'!E44&gt;9,'County Data'!D44,"*")</f>
        <v>*</v>
      </c>
      <c r="E49" s="34" t="str">
        <f>IF('County Data'!G44&gt;9,'County Data'!F44,"*")</f>
        <v>*</v>
      </c>
      <c r="F49" s="35" t="str">
        <f>IF('County Data'!I44&gt;9,'County Data'!H44,"*")</f>
        <v>*</v>
      </c>
      <c r="G49" s="33" t="str">
        <f>IF('County Data'!K44&gt;9,'County Data'!J44,"*")</f>
        <v>*</v>
      </c>
      <c r="H49" s="34" t="str">
        <f>IF('County Data'!M44&gt;9,'County Data'!L44,"*")</f>
        <v>*</v>
      </c>
      <c r="I49" s="9" t="str">
        <f t="shared" si="2"/>
        <v/>
      </c>
      <c r="J49" s="9" t="str">
        <f t="shared" si="3"/>
        <v/>
      </c>
      <c r="K49" s="9" t="str">
        <f t="shared" si="4"/>
        <v/>
      </c>
      <c r="L49" s="15"/>
    </row>
    <row r="50" spans="1:12" x14ac:dyDescent="0.25">
      <c r="A50" s="15"/>
      <c r="B50" s="20">
        <f>'County Data'!A45</f>
        <v>0</v>
      </c>
      <c r="C50" s="37" t="str">
        <f>IF('County Data'!C45&gt;9,'County Data'!B45,"*")</f>
        <v>*</v>
      </c>
      <c r="D50" s="37" t="str">
        <f>IF('County Data'!E45&gt;9,'County Data'!D45,"*")</f>
        <v>*</v>
      </c>
      <c r="E50" s="38" t="str">
        <f>IF('County Data'!G45&gt;9,'County Data'!F45,"*")</f>
        <v>*</v>
      </c>
      <c r="F50" s="37" t="str">
        <f>IF('County Data'!I45&gt;9,'County Data'!H45,"*")</f>
        <v>*</v>
      </c>
      <c r="G50" s="37" t="str">
        <f>IF('County Data'!K45&gt;9,'County Data'!J45,"*")</f>
        <v>*</v>
      </c>
      <c r="H50" s="38" t="str">
        <f>IF('County Data'!M45&gt;9,'County Data'!L45,"*")</f>
        <v>*</v>
      </c>
      <c r="I50" s="21" t="str">
        <f t="shared" si="2"/>
        <v/>
      </c>
      <c r="J50" s="21" t="str">
        <f t="shared" si="3"/>
        <v/>
      </c>
      <c r="K50" s="21" t="str">
        <f t="shared" si="4"/>
        <v/>
      </c>
      <c r="L50" s="15"/>
    </row>
    <row r="51" spans="1:12" x14ac:dyDescent="0.25">
      <c r="B51" s="11">
        <f>'County Data'!A46</f>
        <v>0</v>
      </c>
      <c r="C51" s="35" t="str">
        <f>IF('County Data'!C46&gt;9,'County Data'!B46,"*")</f>
        <v>*</v>
      </c>
      <c r="D51" s="33" t="str">
        <f>IF('County Data'!E46&gt;9,'County Data'!D46,"*")</f>
        <v>*</v>
      </c>
      <c r="E51" s="34" t="str">
        <f>IF('County Data'!G46&gt;9,'County Data'!F46,"*")</f>
        <v>*</v>
      </c>
      <c r="F51" s="35" t="str">
        <f>IF('County Data'!I46&gt;9,'County Data'!H46,"*")</f>
        <v>*</v>
      </c>
      <c r="G51" s="33" t="str">
        <f>IF('County Data'!K46&gt;9,'County Data'!J46,"*")</f>
        <v>*</v>
      </c>
      <c r="H51" s="34" t="str">
        <f>IF('County Data'!M46&gt;9,'County Data'!L46,"*")</f>
        <v>*</v>
      </c>
      <c r="I51" s="9" t="str">
        <f t="shared" si="2"/>
        <v/>
      </c>
      <c r="J51" s="9" t="str">
        <f t="shared" si="3"/>
        <v/>
      </c>
      <c r="K51" s="9" t="str">
        <f t="shared" si="4"/>
        <v/>
      </c>
      <c r="L51" s="15"/>
    </row>
    <row r="52" spans="1:12" x14ac:dyDescent="0.25">
      <c r="J52" s="9"/>
      <c r="L52" s="15"/>
    </row>
    <row r="53" spans="1:12" x14ac:dyDescent="0.25">
      <c r="J53" s="9"/>
    </row>
    <row r="54" spans="1:12" x14ac:dyDescent="0.25">
      <c r="J54" s="9"/>
    </row>
    <row r="55" spans="1:12" x14ac:dyDescent="0.25">
      <c r="J55" s="9"/>
    </row>
    <row r="56" spans="1:12" x14ac:dyDescent="0.25">
      <c r="J56" s="9"/>
    </row>
    <row r="57" spans="1:12" x14ac:dyDescent="0.25">
      <c r="J57" s="9"/>
    </row>
    <row r="58" spans="1:12" x14ac:dyDescent="0.25">
      <c r="J58" s="9"/>
    </row>
    <row r="59" spans="1:12" x14ac:dyDescent="0.25">
      <c r="J59" s="9"/>
    </row>
    <row r="60" spans="1:12" x14ac:dyDescent="0.25">
      <c r="J60" s="9"/>
    </row>
    <row r="61" spans="1:12" x14ac:dyDescent="0.25">
      <c r="J61" s="9"/>
    </row>
    <row r="62" spans="1:12" x14ac:dyDescent="0.25">
      <c r="J62" s="9"/>
    </row>
    <row r="63" spans="1:12" x14ac:dyDescent="0.25">
      <c r="J63" s="9"/>
    </row>
    <row r="64" spans="1:12" x14ac:dyDescent="0.25">
      <c r="J64" s="9"/>
    </row>
    <row r="65" spans="10:10" x14ac:dyDescent="0.25">
      <c r="J65" s="9"/>
    </row>
    <row r="66" spans="10:10" x14ac:dyDescent="0.25">
      <c r="J66" s="9"/>
    </row>
    <row r="67" spans="10:10" x14ac:dyDescent="0.25">
      <c r="J67" s="9"/>
    </row>
    <row r="68" spans="10:10" x14ac:dyDescent="0.25">
      <c r="J68" s="9"/>
    </row>
    <row r="69" spans="10:10" x14ac:dyDescent="0.25">
      <c r="J69" s="9"/>
    </row>
    <row r="70" spans="10:10" x14ac:dyDescent="0.25">
      <c r="J70" s="9"/>
    </row>
    <row r="71" spans="10:10" x14ac:dyDescent="0.25">
      <c r="J71" s="9"/>
    </row>
    <row r="72" spans="10:10" x14ac:dyDescent="0.25">
      <c r="J72" s="9"/>
    </row>
    <row r="73" spans="10:10" x14ac:dyDescent="0.25">
      <c r="J73" s="9"/>
    </row>
    <row r="74" spans="10:10" x14ac:dyDescent="0.25">
      <c r="J74" s="9"/>
    </row>
    <row r="75" spans="10:10" x14ac:dyDescent="0.25">
      <c r="J75" s="9"/>
    </row>
    <row r="76" spans="10:10" x14ac:dyDescent="0.25">
      <c r="J76" s="9"/>
    </row>
    <row r="77" spans="10:10" x14ac:dyDescent="0.25">
      <c r="J77" s="9"/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showRowColHeaders="0" workbookViewId="0">
      <selection activeCell="I4" sqref="I4:K4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82" t="s">
        <v>0</v>
      </c>
      <c r="C2" s="82"/>
      <c r="D2" s="82"/>
      <c r="E2" s="77" t="s">
        <v>32</v>
      </c>
      <c r="F2" s="77"/>
      <c r="G2" s="77" t="str">
        <f>Cover!E25</f>
        <v>Monthly Report</v>
      </c>
      <c r="H2" s="77"/>
      <c r="I2" s="77" t="str">
        <f>Cover!E27</f>
        <v>180 Day Processing</v>
      </c>
      <c r="J2" s="77"/>
      <c r="K2" s="77"/>
    </row>
    <row r="3" spans="1:12" ht="23.25" customHeight="1" thickTop="1" x14ac:dyDescent="0.25">
      <c r="B3" s="79" t="s">
        <v>20</v>
      </c>
      <c r="C3" s="83" t="s">
        <v>16</v>
      </c>
      <c r="D3" s="83"/>
      <c r="E3" s="84"/>
      <c r="F3" s="83" t="s">
        <v>17</v>
      </c>
      <c r="G3" s="83"/>
      <c r="H3" s="76"/>
      <c r="I3" s="74" t="s">
        <v>18</v>
      </c>
      <c r="J3" s="74"/>
      <c r="K3" s="74"/>
    </row>
    <row r="4" spans="1:12" ht="23.25" customHeight="1" x14ac:dyDescent="0.25">
      <c r="B4" s="80"/>
      <c r="C4" s="78" t="str">
        <f>TEXT(Cover!E7, "mm/dd/yyyy") &amp; " - " &amp; TEXT(Cover!G7, "mm/dd/yyyy")</f>
        <v>05/01/2015 - 05/31/2015</v>
      </c>
      <c r="D4" s="75"/>
      <c r="E4" s="76"/>
      <c r="F4" s="75" t="str">
        <f>TEXT(DATE(YEAR(Cover!E7)-1,MONTH(Cover!E7),DAY(Cover!E7)), "mm/dd/yyyy") &amp; " - " &amp; TEXT(DATE(YEAR(Cover!G7)-1,MONTH(Cover!G7),DAY(Cover!G7)), "mm/dd/yyyy")</f>
        <v>05/01/2014 - 05/31/2014</v>
      </c>
      <c r="G4" s="75"/>
      <c r="H4" s="76"/>
      <c r="I4" s="74"/>
      <c r="J4" s="74"/>
      <c r="K4" s="74"/>
    </row>
    <row r="5" spans="1:12" ht="23.25" customHeight="1" thickBot="1" x14ac:dyDescent="0.3">
      <c r="B5" s="81"/>
      <c r="C5" s="18" t="s">
        <v>40</v>
      </c>
      <c r="D5" s="12" t="s">
        <v>41</v>
      </c>
      <c r="E5" s="13" t="s">
        <v>42</v>
      </c>
      <c r="F5" s="12" t="s">
        <v>40</v>
      </c>
      <c r="G5" s="12" t="s">
        <v>41</v>
      </c>
      <c r="H5" s="13" t="s">
        <v>42</v>
      </c>
      <c r="I5" s="17" t="s">
        <v>40</v>
      </c>
      <c r="J5" s="14" t="s">
        <v>41</v>
      </c>
      <c r="K5" s="14" t="s">
        <v>42</v>
      </c>
    </row>
    <row r="6" spans="1:12" ht="15.75" thickTop="1" x14ac:dyDescent="0.25">
      <c r="B6" s="23" t="str">
        <f>'Town Data'!A2</f>
        <v>ALBURGH</v>
      </c>
      <c r="C6" s="30">
        <f>IF('Town Data'!C2&gt;9,'Town Data'!B2,"*")</f>
        <v>1543059.41</v>
      </c>
      <c r="D6" s="31">
        <f>IF('Town Data'!E2&gt;9,'Town Data'!D2,"*")</f>
        <v>445566.88</v>
      </c>
      <c r="E6" s="49" t="str">
        <f>IF('Town Data'!G2&gt;9,'Town Data'!F2,"*")</f>
        <v>*</v>
      </c>
      <c r="F6" s="53">
        <f>IF('Town Data'!I2&gt;9,'Town Data'!H2,"*")</f>
        <v>1640531.88</v>
      </c>
      <c r="G6" s="53">
        <f>IF('Town Data'!K2&gt;9,'Town Data'!J2,"*")</f>
        <v>369920.7</v>
      </c>
      <c r="H6" s="49" t="str">
        <f>IF('Town Data'!M2&gt;9,'Town Data'!L2,"*")</f>
        <v>*</v>
      </c>
      <c r="I6" s="54">
        <f>IFERROR((C6-F6)/F6,"")</f>
        <v>-5.9415163574876688E-2</v>
      </c>
      <c r="J6" s="54">
        <f t="shared" ref="J6:K6" si="0">IFERROR((D6-G6)/G6,"")</f>
        <v>0.20449296295124872</v>
      </c>
      <c r="K6" s="54" t="str">
        <f t="shared" si="0"/>
        <v/>
      </c>
    </row>
    <row r="7" spans="1:12" x14ac:dyDescent="0.25">
      <c r="A7" s="15"/>
      <c r="B7" t="str">
        <f>'Town Data'!A3</f>
        <v>ARLINGTON</v>
      </c>
      <c r="C7" s="32">
        <f>IF('Town Data'!C3&gt;9,'Town Data'!B3,"*")</f>
        <v>9403188.8200000003</v>
      </c>
      <c r="D7" s="33">
        <f>IF('Town Data'!E3&gt;9,'Town Data'!D3,"*")</f>
        <v>433913</v>
      </c>
      <c r="E7" s="51" t="str">
        <f>IF('Town Data'!G3&gt;9,'Town Data'!F3,"*")</f>
        <v>*</v>
      </c>
      <c r="F7" s="61">
        <f>IF('Town Data'!I3&gt;9,'Town Data'!H3,"*")</f>
        <v>10854991.77</v>
      </c>
      <c r="G7" s="57">
        <f>IF('Town Data'!K3&gt;9,'Town Data'!J3,"*")</f>
        <v>413928</v>
      </c>
      <c r="H7" s="51" t="str">
        <f>IF('Town Data'!M3&gt;9,'Town Data'!L3,"*")</f>
        <v>*</v>
      </c>
      <c r="I7" s="58">
        <f t="shared" ref="I7:I70" si="1">IFERROR((C7-F7)/F7,"")</f>
        <v>-0.13374519122274742</v>
      </c>
      <c r="J7" s="58">
        <f t="shared" ref="J7:J70" si="2">IFERROR((D7-G7)/G7,"")</f>
        <v>4.8281343615314741E-2</v>
      </c>
      <c r="K7" s="58" t="str">
        <f t="shared" ref="K7:K70" si="3">IFERROR((E7-H7)/H7,"")</f>
        <v/>
      </c>
      <c r="L7" s="15"/>
    </row>
    <row r="8" spans="1:12" x14ac:dyDescent="0.25">
      <c r="A8" s="15"/>
      <c r="B8" s="24" t="str">
        <f>'Town Data'!A4</f>
        <v>BARRE</v>
      </c>
      <c r="C8" s="36">
        <f>IF('Town Data'!C4&gt;9,'Town Data'!B4,"*")</f>
        <v>45922617.439999998</v>
      </c>
      <c r="D8" s="37">
        <f>IF('Town Data'!E4&gt;9,'Town Data'!D4,"*")</f>
        <v>9382274.4399999995</v>
      </c>
      <c r="E8" s="50">
        <f>IF('Town Data'!G4&gt;9,'Town Data'!F4,"*")</f>
        <v>138549.99999879999</v>
      </c>
      <c r="F8" s="55">
        <f>IF('Town Data'!I4&gt;9,'Town Data'!H4,"*")</f>
        <v>46752163.829999998</v>
      </c>
      <c r="G8" s="55">
        <f>IF('Town Data'!K4&gt;9,'Town Data'!J4,"*")</f>
        <v>8507294.8200000003</v>
      </c>
      <c r="H8" s="50">
        <f>IF('Town Data'!M4&gt;9,'Town Data'!L4,"*")</f>
        <v>407766.66666500003</v>
      </c>
      <c r="I8" s="56">
        <f t="shared" si="1"/>
        <v>-1.7743486547839655E-2</v>
      </c>
      <c r="J8" s="56">
        <f t="shared" si="2"/>
        <v>0.10285051106292789</v>
      </c>
      <c r="K8" s="56">
        <f t="shared" si="3"/>
        <v>-0.66022234938437108</v>
      </c>
      <c r="L8" s="15"/>
    </row>
    <row r="9" spans="1:12" x14ac:dyDescent="0.25">
      <c r="A9" s="15"/>
      <c r="B9" s="15" t="str">
        <f>'Town Data'!A5</f>
        <v>BARRE TOWN</v>
      </c>
      <c r="C9" s="32">
        <f>IF('Town Data'!C5&gt;9,'Town Data'!B5,"*")</f>
        <v>7464205</v>
      </c>
      <c r="D9" s="33">
        <f>IF('Town Data'!E5&gt;9,'Town Data'!D5,"*")</f>
        <v>918990</v>
      </c>
      <c r="E9" s="51" t="str">
        <f>IF('Town Data'!G5&gt;9,'Town Data'!F5,"*")</f>
        <v>*</v>
      </c>
      <c r="F9" s="61">
        <f>IF('Town Data'!I5&gt;9,'Town Data'!H5,"*")</f>
        <v>8249696.71</v>
      </c>
      <c r="G9" s="57">
        <f>IF('Town Data'!K5&gt;9,'Town Data'!J5,"*")</f>
        <v>969080.47</v>
      </c>
      <c r="H9" s="51" t="str">
        <f>IF('Town Data'!M5&gt;9,'Town Data'!L5,"*")</f>
        <v>*</v>
      </c>
      <c r="I9" s="58">
        <f t="shared" si="1"/>
        <v>-9.5214616683768974E-2</v>
      </c>
      <c r="J9" s="58">
        <f t="shared" si="2"/>
        <v>-5.168865904396977E-2</v>
      </c>
      <c r="K9" s="58" t="str">
        <f t="shared" si="3"/>
        <v/>
      </c>
      <c r="L9" s="15"/>
    </row>
    <row r="10" spans="1:12" x14ac:dyDescent="0.25">
      <c r="A10" s="15"/>
      <c r="B10" s="24" t="str">
        <f>'Town Data'!A6</f>
        <v>BARTON</v>
      </c>
      <c r="C10" s="36">
        <f>IF('Town Data'!C6&gt;9,'Town Data'!B6,"*")</f>
        <v>15354814.470000001</v>
      </c>
      <c r="D10" s="37">
        <f>IF('Town Data'!E6&gt;9,'Town Data'!D6,"*")</f>
        <v>1343368.29</v>
      </c>
      <c r="E10" s="50">
        <f>IF('Town Data'!G6&gt;9,'Town Data'!F6,"*")</f>
        <v>31199.9999995</v>
      </c>
      <c r="F10" s="55">
        <f>IF('Town Data'!I6&gt;9,'Town Data'!H6,"*")</f>
        <v>18851318.699999999</v>
      </c>
      <c r="G10" s="55">
        <f>IF('Town Data'!K6&gt;9,'Town Data'!J6,"*")</f>
        <v>1260438.06</v>
      </c>
      <c r="H10" s="50">
        <f>IF('Town Data'!M6&gt;9,'Town Data'!L6,"*")</f>
        <v>59883.333333000002</v>
      </c>
      <c r="I10" s="56">
        <f t="shared" si="1"/>
        <v>-0.18547796499774835</v>
      </c>
      <c r="J10" s="56">
        <f t="shared" si="2"/>
        <v>6.579476820939538E-2</v>
      </c>
      <c r="K10" s="56">
        <f t="shared" si="3"/>
        <v>-0.47898691901463397</v>
      </c>
      <c r="L10" s="15"/>
    </row>
    <row r="11" spans="1:12" x14ac:dyDescent="0.25">
      <c r="A11" s="15"/>
      <c r="B11" s="15" t="str">
        <f>'Town Data'!A7</f>
        <v>BENNINGTON</v>
      </c>
      <c r="C11" s="32">
        <f>IF('Town Data'!C7&gt;9,'Town Data'!B7,"*")</f>
        <v>34748231.219999999</v>
      </c>
      <c r="D11" s="33">
        <f>IF('Town Data'!E7&gt;9,'Town Data'!D7,"*")</f>
        <v>11322933.630000001</v>
      </c>
      <c r="E11" s="51">
        <f>IF('Town Data'!G7&gt;9,'Town Data'!F7,"*")</f>
        <v>196466.666665</v>
      </c>
      <c r="F11" s="61">
        <f>IF('Town Data'!I7&gt;9,'Town Data'!H7,"*")</f>
        <v>31693746.460000001</v>
      </c>
      <c r="G11" s="57">
        <f>IF('Town Data'!K7&gt;9,'Town Data'!J7,"*")</f>
        <v>10919733.779999999</v>
      </c>
      <c r="H11" s="51">
        <f>IF('Town Data'!M7&gt;9,'Town Data'!L7,"*")</f>
        <v>257116.666665</v>
      </c>
      <c r="I11" s="58">
        <f t="shared" si="1"/>
        <v>9.6374998262038783E-2</v>
      </c>
      <c r="J11" s="58">
        <f t="shared" si="2"/>
        <v>3.6923963360579432E-2</v>
      </c>
      <c r="K11" s="58">
        <f t="shared" si="3"/>
        <v>-0.23588513645061182</v>
      </c>
      <c r="L11" s="15"/>
    </row>
    <row r="12" spans="1:12" x14ac:dyDescent="0.25">
      <c r="A12" s="15"/>
      <c r="B12" s="24" t="str">
        <f>'Town Data'!A8</f>
        <v>BERLIN</v>
      </c>
      <c r="C12" s="36">
        <f>IF('Town Data'!C8&gt;9,'Town Data'!B8,"*")</f>
        <v>16235868</v>
      </c>
      <c r="D12" s="37">
        <f>IF('Town Data'!E8&gt;9,'Town Data'!D8,"*")</f>
        <v>5363394.93</v>
      </c>
      <c r="E12" s="50">
        <f>IF('Town Data'!G8&gt;9,'Town Data'!F8,"*")</f>
        <v>98216.666665800003</v>
      </c>
      <c r="F12" s="55">
        <f>IF('Town Data'!I8&gt;9,'Town Data'!H8,"*")</f>
        <v>16340106.59</v>
      </c>
      <c r="G12" s="55">
        <f>IF('Town Data'!K8&gt;9,'Town Data'!J8,"*")</f>
        <v>4653103.34</v>
      </c>
      <c r="H12" s="50">
        <f>IF('Town Data'!M8&gt;9,'Town Data'!L8,"*")</f>
        <v>238554.1666658</v>
      </c>
      <c r="I12" s="56">
        <f t="shared" si="1"/>
        <v>-6.3793090593296953E-3</v>
      </c>
      <c r="J12" s="56">
        <f t="shared" si="2"/>
        <v>0.15264900392261649</v>
      </c>
      <c r="K12" s="56">
        <f t="shared" si="3"/>
        <v>-0.58828358339514719</v>
      </c>
      <c r="L12" s="15"/>
    </row>
    <row r="13" spans="1:12" x14ac:dyDescent="0.25">
      <c r="A13" s="15"/>
      <c r="B13" s="15" t="str">
        <f>'Town Data'!A9</f>
        <v>BETHEL</v>
      </c>
      <c r="C13" s="32">
        <f>IF('Town Data'!C9&gt;9,'Town Data'!B9,"*")</f>
        <v>1678661</v>
      </c>
      <c r="D13" s="33">
        <f>IF('Town Data'!E9&gt;9,'Town Data'!D9,"*")</f>
        <v>581977</v>
      </c>
      <c r="E13" s="51" t="str">
        <f>IF('Town Data'!G9&gt;9,'Town Data'!F9,"*")</f>
        <v>*</v>
      </c>
      <c r="F13" s="61">
        <f>IF('Town Data'!I9&gt;9,'Town Data'!H9,"*")</f>
        <v>4928808.91</v>
      </c>
      <c r="G13" s="57">
        <f>IF('Town Data'!K9&gt;9,'Town Data'!J9,"*")</f>
        <v>563085.38</v>
      </c>
      <c r="H13" s="51" t="str">
        <f>IF('Town Data'!M9&gt;9,'Town Data'!L9,"*")</f>
        <v>*</v>
      </c>
      <c r="I13" s="58">
        <f t="shared" si="1"/>
        <v>-0.65941852673691914</v>
      </c>
      <c r="J13" s="58">
        <f t="shared" si="2"/>
        <v>3.3550187362349909E-2</v>
      </c>
      <c r="K13" s="58" t="str">
        <f t="shared" si="3"/>
        <v/>
      </c>
      <c r="L13" s="15"/>
    </row>
    <row r="14" spans="1:12" x14ac:dyDescent="0.25">
      <c r="A14" s="15"/>
      <c r="B14" s="24" t="str">
        <f>'Town Data'!A10</f>
        <v>BRADFORD</v>
      </c>
      <c r="C14" s="36">
        <f>IF('Town Data'!C10&gt;9,'Town Data'!B10,"*")</f>
        <v>7413731</v>
      </c>
      <c r="D14" s="37">
        <f>IF('Town Data'!E10&gt;9,'Town Data'!D10,"*")</f>
        <v>1992006</v>
      </c>
      <c r="E14" s="50">
        <f>IF('Town Data'!G10&gt;9,'Town Data'!F10,"*")</f>
        <v>54680.666665999997</v>
      </c>
      <c r="F14" s="55">
        <f>IF('Town Data'!I10&gt;9,'Town Data'!H10,"*")</f>
        <v>7983091.5300000003</v>
      </c>
      <c r="G14" s="55">
        <f>IF('Town Data'!K10&gt;9,'Town Data'!J10,"*")</f>
        <v>1904793.66</v>
      </c>
      <c r="H14" s="50">
        <f>IF('Town Data'!M10&gt;9,'Town Data'!L10,"*")</f>
        <v>132450.33333289999</v>
      </c>
      <c r="I14" s="56">
        <f t="shared" si="1"/>
        <v>-7.1320806965619279E-2</v>
      </c>
      <c r="J14" s="56">
        <f t="shared" si="2"/>
        <v>4.5785715183449364E-2</v>
      </c>
      <c r="K14" s="56">
        <f t="shared" si="3"/>
        <v>-0.58716097355099972</v>
      </c>
      <c r="L14" s="15"/>
    </row>
    <row r="15" spans="1:12" x14ac:dyDescent="0.25">
      <c r="A15" s="15"/>
      <c r="B15" s="15" t="str">
        <f>'Town Data'!A11</f>
        <v>BRANDON</v>
      </c>
      <c r="C15" s="32">
        <f>IF('Town Data'!C11&gt;9,'Town Data'!B11,"*")</f>
        <v>6407765</v>
      </c>
      <c r="D15" s="33">
        <f>IF('Town Data'!E11&gt;9,'Town Data'!D11,"*")</f>
        <v>1158582</v>
      </c>
      <c r="E15" s="51" t="str">
        <f>IF('Town Data'!G11&gt;9,'Town Data'!F11,"*")</f>
        <v>*</v>
      </c>
      <c r="F15" s="61">
        <f>IF('Town Data'!I11&gt;9,'Town Data'!H11,"*")</f>
        <v>7826209.3300000001</v>
      </c>
      <c r="G15" s="57">
        <f>IF('Town Data'!K11&gt;9,'Town Data'!J11,"*")</f>
        <v>1169040.52</v>
      </c>
      <c r="H15" s="51" t="str">
        <f>IF('Town Data'!M11&gt;9,'Town Data'!L11,"*")</f>
        <v>*</v>
      </c>
      <c r="I15" s="58">
        <f t="shared" si="1"/>
        <v>-0.18124283036523381</v>
      </c>
      <c r="J15" s="58">
        <f t="shared" si="2"/>
        <v>-8.9462425134759389E-3</v>
      </c>
      <c r="K15" s="58" t="str">
        <f t="shared" si="3"/>
        <v/>
      </c>
      <c r="L15" s="15"/>
    </row>
    <row r="16" spans="1:12" x14ac:dyDescent="0.25">
      <c r="A16" s="15"/>
      <c r="B16" s="25" t="str">
        <f>'Town Data'!A12</f>
        <v>BRATTLEBORO</v>
      </c>
      <c r="C16" s="39">
        <f>IF('Town Data'!C12&gt;9,'Town Data'!B12,"*")</f>
        <v>48270568.799999997</v>
      </c>
      <c r="D16" s="40">
        <f>IF('Town Data'!E12&gt;9,'Town Data'!D12,"*")</f>
        <v>8005060.3799999999</v>
      </c>
      <c r="E16" s="62">
        <f>IF('Town Data'!G12&gt;9,'Town Data'!F12,"*")</f>
        <v>524349.99999849999</v>
      </c>
      <c r="F16" s="63">
        <f>IF('Town Data'!I12&gt;9,'Town Data'!H12,"*")</f>
        <v>65990328.100000001</v>
      </c>
      <c r="G16" s="63">
        <f>IF('Town Data'!K12&gt;9,'Town Data'!J12,"*")</f>
        <v>7618051.3300000001</v>
      </c>
      <c r="H16" s="62">
        <f>IF('Town Data'!M12&gt;9,'Town Data'!L12,"*")</f>
        <v>984577.49999809999</v>
      </c>
      <c r="I16" s="64">
        <f t="shared" si="1"/>
        <v>-0.26852055157458754</v>
      </c>
      <c r="J16" s="64">
        <f t="shared" si="2"/>
        <v>5.0801580776431945E-2</v>
      </c>
      <c r="K16" s="64">
        <f t="shared" si="3"/>
        <v>-0.46743654003924334</v>
      </c>
      <c r="L16" s="15"/>
    </row>
    <row r="17" spans="1:12" x14ac:dyDescent="0.25">
      <c r="A17" s="15"/>
      <c r="B17" s="24" t="str">
        <f>'Town Data'!A13</f>
        <v>BRIGHTON</v>
      </c>
      <c r="C17" s="36">
        <f>IF('Town Data'!C13&gt;9,'Town Data'!B13,"*")</f>
        <v>685186.15</v>
      </c>
      <c r="D17" s="37">
        <f>IF('Town Data'!E13&gt;9,'Town Data'!D13,"*")</f>
        <v>281295.15000000002</v>
      </c>
      <c r="E17" s="50" t="str">
        <f>IF('Town Data'!G13&gt;9,'Town Data'!F13,"*")</f>
        <v>*</v>
      </c>
      <c r="F17" s="55">
        <f>IF('Town Data'!I13&gt;9,'Town Data'!H13,"*")</f>
        <v>621353.74</v>
      </c>
      <c r="G17" s="55">
        <f>IF('Town Data'!K13&gt;9,'Town Data'!J13,"*")</f>
        <v>222024.99</v>
      </c>
      <c r="H17" s="50" t="str">
        <f>IF('Town Data'!M13&gt;9,'Town Data'!L13,"*")</f>
        <v>*</v>
      </c>
      <c r="I17" s="56">
        <f t="shared" si="1"/>
        <v>0.10273119141441078</v>
      </c>
      <c r="J17" s="56">
        <f t="shared" si="2"/>
        <v>0.26695265249195615</v>
      </c>
      <c r="K17" s="56" t="str">
        <f t="shared" si="3"/>
        <v/>
      </c>
      <c r="L17" s="15"/>
    </row>
    <row r="18" spans="1:12" x14ac:dyDescent="0.25">
      <c r="A18" s="15"/>
      <c r="B18" s="15" t="str">
        <f>'Town Data'!A14</f>
        <v>BRISTOL</v>
      </c>
      <c r="C18" s="32">
        <f>IF('Town Data'!C14&gt;9,'Town Data'!B14,"*")</f>
        <v>4023566.15</v>
      </c>
      <c r="D18" s="33">
        <f>IF('Town Data'!E14&gt;9,'Town Data'!D14,"*")</f>
        <v>1399734.17</v>
      </c>
      <c r="E18" s="51" t="str">
        <f>IF('Town Data'!G14&gt;9,'Town Data'!F14,"*")</f>
        <v>*</v>
      </c>
      <c r="F18" s="61">
        <f>IF('Town Data'!I14&gt;9,'Town Data'!H14,"*")</f>
        <v>4255520.1500000004</v>
      </c>
      <c r="G18" s="57">
        <f>IF('Town Data'!K14&gt;9,'Town Data'!J14,"*")</f>
        <v>1328779.6299999999</v>
      </c>
      <c r="H18" s="51" t="str">
        <f>IF('Town Data'!M14&gt;9,'Town Data'!L14,"*")</f>
        <v>*</v>
      </c>
      <c r="I18" s="58">
        <f t="shared" si="1"/>
        <v>-5.4506615366396616E-2</v>
      </c>
      <c r="J18" s="58">
        <f t="shared" si="2"/>
        <v>5.339827492689668E-2</v>
      </c>
      <c r="K18" s="58" t="str">
        <f t="shared" si="3"/>
        <v/>
      </c>
      <c r="L18" s="15"/>
    </row>
    <row r="19" spans="1:12" x14ac:dyDescent="0.25">
      <c r="A19" s="15"/>
      <c r="B19" s="24" t="str">
        <f>'Town Data'!A15</f>
        <v>BURKE</v>
      </c>
      <c r="C19" s="36">
        <f>IF('Town Data'!C15&gt;9,'Town Data'!B15,"*")</f>
        <v>964747.86</v>
      </c>
      <c r="D19" s="37">
        <f>IF('Town Data'!E15&gt;9,'Town Data'!D15,"*")</f>
        <v>612810.86</v>
      </c>
      <c r="E19" s="50" t="str">
        <f>IF('Town Data'!G15&gt;9,'Town Data'!F15,"*")</f>
        <v>*</v>
      </c>
      <c r="F19" s="55">
        <f>IF('Town Data'!I15&gt;9,'Town Data'!H15,"*")</f>
        <v>875395.16</v>
      </c>
      <c r="G19" s="55">
        <f>IF('Town Data'!K15&gt;9,'Town Data'!J15,"*")</f>
        <v>451133.16</v>
      </c>
      <c r="H19" s="50" t="str">
        <f>IF('Town Data'!M15&gt;9,'Town Data'!L15,"*")</f>
        <v>*</v>
      </c>
      <c r="I19" s="56">
        <f t="shared" si="1"/>
        <v>0.10207127487430928</v>
      </c>
      <c r="J19" s="56">
        <f t="shared" si="2"/>
        <v>0.35838132581519838</v>
      </c>
      <c r="K19" s="56" t="str">
        <f t="shared" si="3"/>
        <v/>
      </c>
      <c r="L19" s="15"/>
    </row>
    <row r="20" spans="1:12" x14ac:dyDescent="0.25">
      <c r="A20" s="15"/>
      <c r="B20" s="15" t="str">
        <f>'Town Data'!A16</f>
        <v>BURLINGTON</v>
      </c>
      <c r="C20" s="32">
        <f>IF('Town Data'!C16&gt;9,'Town Data'!B16,"*")</f>
        <v>86574127.359999999</v>
      </c>
      <c r="D20" s="33">
        <f>IF('Town Data'!E16&gt;9,'Town Data'!D16,"*")</f>
        <v>19606187.890000001</v>
      </c>
      <c r="E20" s="51">
        <f>IF('Town Data'!G16&gt;9,'Town Data'!F16,"*")</f>
        <v>618981.83333010005</v>
      </c>
      <c r="F20" s="61">
        <f>IF('Town Data'!I16&gt;9,'Town Data'!H16,"*")</f>
        <v>83660436.450000003</v>
      </c>
      <c r="G20" s="57">
        <f>IF('Town Data'!K16&gt;9,'Town Data'!J16,"*")</f>
        <v>18827369.210000001</v>
      </c>
      <c r="H20" s="51">
        <f>IF('Town Data'!M16&gt;9,'Town Data'!L16,"*")</f>
        <v>599625.16666370002</v>
      </c>
      <c r="I20" s="58">
        <f t="shared" si="1"/>
        <v>3.4827584383227257E-2</v>
      </c>
      <c r="J20" s="58">
        <f t="shared" si="2"/>
        <v>4.1366304092360209E-2</v>
      </c>
      <c r="K20" s="58">
        <f t="shared" si="3"/>
        <v>3.2281277942518762E-2</v>
      </c>
      <c r="L20" s="15"/>
    </row>
    <row r="21" spans="1:12" x14ac:dyDescent="0.25">
      <c r="A21" s="15"/>
      <c r="B21" s="24" t="str">
        <f>'Town Data'!A17</f>
        <v>CAMBRIDGE</v>
      </c>
      <c r="C21" s="36">
        <f>IF('Town Data'!C17&gt;9,'Town Data'!B17,"*")</f>
        <v>3696584.62</v>
      </c>
      <c r="D21" s="37">
        <f>IF('Town Data'!E17&gt;9,'Town Data'!D17,"*")</f>
        <v>1119652.96</v>
      </c>
      <c r="E21" s="50" t="str">
        <f>IF('Town Data'!G17&gt;9,'Town Data'!F17,"*")</f>
        <v>*</v>
      </c>
      <c r="F21" s="55">
        <f>IF('Town Data'!I17&gt;9,'Town Data'!H17,"*")</f>
        <v>3736429.78</v>
      </c>
      <c r="G21" s="55">
        <f>IF('Town Data'!K17&gt;9,'Town Data'!J17,"*")</f>
        <v>1015312.82</v>
      </c>
      <c r="H21" s="50" t="str">
        <f>IF('Town Data'!M17&gt;9,'Town Data'!L17,"*")</f>
        <v>*</v>
      </c>
      <c r="I21" s="56">
        <f t="shared" si="1"/>
        <v>-1.0663965963786876E-2</v>
      </c>
      <c r="J21" s="56">
        <f t="shared" si="2"/>
        <v>0.1027664951576205</v>
      </c>
      <c r="K21" s="56" t="str">
        <f t="shared" si="3"/>
        <v/>
      </c>
      <c r="L21" s="15"/>
    </row>
    <row r="22" spans="1:12" x14ac:dyDescent="0.25">
      <c r="A22" s="15"/>
      <c r="B22" s="15" t="str">
        <f>'Town Data'!A18</f>
        <v>CASTLETON</v>
      </c>
      <c r="C22" s="32">
        <f>IF('Town Data'!C18&gt;9,'Town Data'!B18,"*")</f>
        <v>6377418</v>
      </c>
      <c r="D22" s="33">
        <f>IF('Town Data'!E18&gt;9,'Town Data'!D18,"*")</f>
        <v>914942</v>
      </c>
      <c r="E22" s="51" t="str">
        <f>IF('Town Data'!G18&gt;9,'Town Data'!F18,"*")</f>
        <v>*</v>
      </c>
      <c r="F22" s="61">
        <f>IF('Town Data'!I18&gt;9,'Town Data'!H18,"*")</f>
        <v>6574050.1500000004</v>
      </c>
      <c r="G22" s="57">
        <f>IF('Town Data'!K18&gt;9,'Town Data'!J18,"*")</f>
        <v>825062</v>
      </c>
      <c r="H22" s="51" t="str">
        <f>IF('Town Data'!M18&gt;9,'Town Data'!L18,"*")</f>
        <v>*</v>
      </c>
      <c r="I22" s="58">
        <f t="shared" si="1"/>
        <v>-2.9910351383614007E-2</v>
      </c>
      <c r="J22" s="58">
        <f t="shared" si="2"/>
        <v>0.10893726774472706</v>
      </c>
      <c r="K22" s="58" t="str">
        <f t="shared" si="3"/>
        <v/>
      </c>
      <c r="L22" s="15"/>
    </row>
    <row r="23" spans="1:12" x14ac:dyDescent="0.25">
      <c r="A23" s="15"/>
      <c r="B23" s="24" t="str">
        <f>'Town Data'!A19</f>
        <v>CHARLOTTE</v>
      </c>
      <c r="C23" s="36">
        <f>IF('Town Data'!C19&gt;9,'Town Data'!B19,"*")</f>
        <v>1116672.3</v>
      </c>
      <c r="D23" s="37">
        <f>IF('Town Data'!E19&gt;9,'Town Data'!D19,"*")</f>
        <v>609953.30000000005</v>
      </c>
      <c r="E23" s="50" t="str">
        <f>IF('Town Data'!G19&gt;9,'Town Data'!F19,"*")</f>
        <v>*</v>
      </c>
      <c r="F23" s="55">
        <f>IF('Town Data'!I19&gt;9,'Town Data'!H19,"*")</f>
        <v>1095286.47</v>
      </c>
      <c r="G23" s="55">
        <f>IF('Town Data'!K19&gt;9,'Town Data'!J19,"*")</f>
        <v>643083.47</v>
      </c>
      <c r="H23" s="50" t="str">
        <f>IF('Town Data'!M19&gt;9,'Town Data'!L19,"*")</f>
        <v>*</v>
      </c>
      <c r="I23" s="56">
        <f t="shared" si="1"/>
        <v>1.9525330208817492E-2</v>
      </c>
      <c r="J23" s="56">
        <f t="shared" si="2"/>
        <v>-5.1517682455747039E-2</v>
      </c>
      <c r="K23" s="56" t="str">
        <f t="shared" si="3"/>
        <v/>
      </c>
      <c r="L23" s="15"/>
    </row>
    <row r="24" spans="1:12" x14ac:dyDescent="0.25">
      <c r="A24" s="15"/>
      <c r="B24" s="15" t="str">
        <f>'Town Data'!A20</f>
        <v>CHELSEA</v>
      </c>
      <c r="C24" s="32">
        <f>IF('Town Data'!C20&gt;9,'Town Data'!B20,"*")</f>
        <v>329646</v>
      </c>
      <c r="D24" s="33">
        <f>IF('Town Data'!E20&gt;9,'Town Data'!D20,"*")</f>
        <v>109440</v>
      </c>
      <c r="E24" s="51" t="str">
        <f>IF('Town Data'!G20&gt;9,'Town Data'!F20,"*")</f>
        <v>*</v>
      </c>
      <c r="F24" s="61" t="str">
        <f>IF('Town Data'!I20&gt;9,'Town Data'!H20,"*")</f>
        <v>*</v>
      </c>
      <c r="G24" s="57" t="str">
        <f>IF('Town Data'!K20&gt;9,'Town Data'!J20,"*")</f>
        <v>*</v>
      </c>
      <c r="H24" s="51" t="str">
        <f>IF('Town Data'!M20&gt;9,'Town Data'!L20,"*")</f>
        <v>*</v>
      </c>
      <c r="I24" s="58" t="str">
        <f t="shared" si="1"/>
        <v/>
      </c>
      <c r="J24" s="58" t="str">
        <f t="shared" si="2"/>
        <v/>
      </c>
      <c r="K24" s="58" t="str">
        <f t="shared" si="3"/>
        <v/>
      </c>
      <c r="L24" s="15"/>
    </row>
    <row r="25" spans="1:12" x14ac:dyDescent="0.25">
      <c r="A25" s="15"/>
      <c r="B25" s="24" t="str">
        <f>'Town Data'!A21</f>
        <v>CHESTER</v>
      </c>
      <c r="C25" s="36">
        <f>IF('Town Data'!C21&gt;9,'Town Data'!B21,"*")</f>
        <v>2274608</v>
      </c>
      <c r="D25" s="37">
        <f>IF('Town Data'!E21&gt;9,'Town Data'!D21,"*")</f>
        <v>648337</v>
      </c>
      <c r="E25" s="50">
        <f>IF('Town Data'!G21&gt;9,'Town Data'!F21,"*")</f>
        <v>77616.666666399993</v>
      </c>
      <c r="F25" s="55">
        <f>IF('Town Data'!I21&gt;9,'Town Data'!H21,"*")</f>
        <v>2316810</v>
      </c>
      <c r="G25" s="55">
        <f>IF('Town Data'!K21&gt;9,'Town Data'!J21,"*")</f>
        <v>705574</v>
      </c>
      <c r="H25" s="50">
        <f>IF('Town Data'!M21&gt;9,'Town Data'!L21,"*")</f>
        <v>46033.333333000002</v>
      </c>
      <c r="I25" s="56">
        <f t="shared" si="1"/>
        <v>-1.8215563641386216E-2</v>
      </c>
      <c r="J25" s="56">
        <f t="shared" si="2"/>
        <v>-8.1121186438275789E-2</v>
      </c>
      <c r="K25" s="56">
        <f t="shared" si="3"/>
        <v>0.68609703114327347</v>
      </c>
      <c r="L25" s="15"/>
    </row>
    <row r="26" spans="1:12" x14ac:dyDescent="0.25">
      <c r="A26" s="15"/>
      <c r="B26" s="15" t="str">
        <f>'Town Data'!A22</f>
        <v>CLARENDON</v>
      </c>
      <c r="C26" s="32">
        <f>IF('Town Data'!C22&gt;9,'Town Data'!B22,"*")</f>
        <v>3994632.87</v>
      </c>
      <c r="D26" s="33">
        <f>IF('Town Data'!E22&gt;9,'Town Data'!D22,"*")</f>
        <v>1870233.68</v>
      </c>
      <c r="E26" s="51" t="str">
        <f>IF('Town Data'!G22&gt;9,'Town Data'!F22,"*")</f>
        <v>*</v>
      </c>
      <c r="F26" s="61">
        <f>IF('Town Data'!I22&gt;9,'Town Data'!H22,"*")</f>
        <v>3228913.25</v>
      </c>
      <c r="G26" s="57">
        <f>IF('Town Data'!K22&gt;9,'Town Data'!J22,"*")</f>
        <v>1511192.45</v>
      </c>
      <c r="H26" s="51" t="str">
        <f>IF('Town Data'!M22&gt;9,'Town Data'!L22,"*")</f>
        <v>*</v>
      </c>
      <c r="I26" s="58">
        <f t="shared" si="1"/>
        <v>0.23714468637396813</v>
      </c>
      <c r="J26" s="58">
        <f t="shared" si="2"/>
        <v>0.23758802527103678</v>
      </c>
      <c r="K26" s="58" t="str">
        <f t="shared" si="3"/>
        <v/>
      </c>
      <c r="L26" s="15"/>
    </row>
    <row r="27" spans="1:12" x14ac:dyDescent="0.25">
      <c r="A27" s="15"/>
      <c r="B27" s="24" t="str">
        <f>'Town Data'!A23</f>
        <v>COLCHESTER</v>
      </c>
      <c r="C27" s="36">
        <f>IF('Town Data'!C23&gt;9,'Town Data'!B23,"*")</f>
        <v>103303973.62</v>
      </c>
      <c r="D27" s="37">
        <f>IF('Town Data'!E23&gt;9,'Town Data'!D23,"*")</f>
        <v>25825884.140000001</v>
      </c>
      <c r="E27" s="50">
        <f>IF('Town Data'!G23&gt;9,'Town Data'!F23,"*")</f>
        <v>825732.99999859999</v>
      </c>
      <c r="F27" s="55">
        <f>IF('Town Data'!I23&gt;9,'Town Data'!H23,"*")</f>
        <v>106533196.06</v>
      </c>
      <c r="G27" s="55">
        <f>IF('Town Data'!K23&gt;9,'Town Data'!J23,"*")</f>
        <v>27039182.329999998</v>
      </c>
      <c r="H27" s="50">
        <f>IF('Town Data'!M23&gt;9,'Town Data'!L23,"*")</f>
        <v>920433.33333189995</v>
      </c>
      <c r="I27" s="56">
        <f t="shared" si="1"/>
        <v>-3.0311889246064525E-2</v>
      </c>
      <c r="J27" s="56">
        <f t="shared" si="2"/>
        <v>-4.4871852084589194E-2</v>
      </c>
      <c r="K27" s="56">
        <f t="shared" si="3"/>
        <v>-0.10288668380847511</v>
      </c>
      <c r="L27" s="15"/>
    </row>
    <row r="28" spans="1:12" x14ac:dyDescent="0.25">
      <c r="A28" s="15"/>
      <c r="B28" s="15" t="str">
        <f>'Town Data'!A24</f>
        <v>CRAFTSBURY</v>
      </c>
      <c r="C28" s="32">
        <f>IF('Town Data'!C24&gt;9,'Town Data'!B24,"*")</f>
        <v>577198.91</v>
      </c>
      <c r="D28" s="33">
        <f>IF('Town Data'!E24&gt;9,'Town Data'!D24,"*")</f>
        <v>203391.78</v>
      </c>
      <c r="E28" s="51" t="str">
        <f>IF('Town Data'!G24&gt;9,'Town Data'!F24,"*")</f>
        <v>*</v>
      </c>
      <c r="F28" s="61">
        <f>IF('Town Data'!I24&gt;9,'Town Data'!H24,"*")</f>
        <v>445065.89</v>
      </c>
      <c r="G28" s="57">
        <f>IF('Town Data'!K24&gt;9,'Town Data'!J24,"*")</f>
        <v>161032.32999999999</v>
      </c>
      <c r="H28" s="51" t="str">
        <f>IF('Town Data'!M24&gt;9,'Town Data'!L24,"*")</f>
        <v>*</v>
      </c>
      <c r="I28" s="58">
        <f t="shared" si="1"/>
        <v>0.29688417595875527</v>
      </c>
      <c r="J28" s="58">
        <f t="shared" si="2"/>
        <v>0.26304935164261745</v>
      </c>
      <c r="K28" s="58" t="str">
        <f t="shared" si="3"/>
        <v/>
      </c>
      <c r="L28" s="15"/>
    </row>
    <row r="29" spans="1:12" x14ac:dyDescent="0.25">
      <c r="A29" s="15"/>
      <c r="B29" s="24" t="str">
        <f>'Town Data'!A25</f>
        <v>DANBY</v>
      </c>
      <c r="C29" s="36">
        <f>IF('Town Data'!C25&gt;9,'Town Data'!B25,"*")</f>
        <v>709347</v>
      </c>
      <c r="D29" s="37">
        <f>IF('Town Data'!E25&gt;9,'Town Data'!D25,"*")</f>
        <v>307853</v>
      </c>
      <c r="E29" s="50" t="str">
        <f>IF('Town Data'!G25&gt;9,'Town Data'!F25,"*")</f>
        <v>*</v>
      </c>
      <c r="F29" s="55">
        <f>IF('Town Data'!I25&gt;9,'Town Data'!H25,"*")</f>
        <v>708485</v>
      </c>
      <c r="G29" s="55">
        <f>IF('Town Data'!K25&gt;9,'Town Data'!J25,"*")</f>
        <v>239235</v>
      </c>
      <c r="H29" s="50" t="str">
        <f>IF('Town Data'!M25&gt;9,'Town Data'!L25,"*")</f>
        <v>*</v>
      </c>
      <c r="I29" s="56">
        <f t="shared" si="1"/>
        <v>1.2166806636696613E-3</v>
      </c>
      <c r="J29" s="56">
        <f t="shared" si="2"/>
        <v>0.28682258030806529</v>
      </c>
      <c r="K29" s="56" t="str">
        <f t="shared" si="3"/>
        <v/>
      </c>
      <c r="L29" s="15"/>
    </row>
    <row r="30" spans="1:12" x14ac:dyDescent="0.25">
      <c r="A30" s="15"/>
      <c r="B30" s="15" t="str">
        <f>'Town Data'!A26</f>
        <v>DANVILLE</v>
      </c>
      <c r="C30" s="32">
        <f>IF('Town Data'!C26&gt;9,'Town Data'!B26,"*")</f>
        <v>765841.1</v>
      </c>
      <c r="D30" s="33">
        <f>IF('Town Data'!E26&gt;9,'Town Data'!D26,"*")</f>
        <v>608507.62</v>
      </c>
      <c r="E30" s="51" t="str">
        <f>IF('Town Data'!G26&gt;9,'Town Data'!F26,"*")</f>
        <v>*</v>
      </c>
      <c r="F30" s="61">
        <f>IF('Town Data'!I26&gt;9,'Town Data'!H26,"*")</f>
        <v>830817.05</v>
      </c>
      <c r="G30" s="57">
        <f>IF('Town Data'!K26&gt;9,'Town Data'!J26,"*")</f>
        <v>644604.06999999995</v>
      </c>
      <c r="H30" s="51" t="str">
        <f>IF('Town Data'!M26&gt;9,'Town Data'!L26,"*")</f>
        <v>*</v>
      </c>
      <c r="I30" s="58">
        <f t="shared" si="1"/>
        <v>-7.8207290040569186E-2</v>
      </c>
      <c r="J30" s="58">
        <f t="shared" si="2"/>
        <v>-5.5997862377753768E-2</v>
      </c>
      <c r="K30" s="58" t="str">
        <f t="shared" si="3"/>
        <v/>
      </c>
      <c r="L30" s="15"/>
    </row>
    <row r="31" spans="1:12" x14ac:dyDescent="0.25">
      <c r="A31" s="15"/>
      <c r="B31" s="24" t="str">
        <f>'Town Data'!A27</f>
        <v>DERBY</v>
      </c>
      <c r="C31" s="36">
        <f>IF('Town Data'!C27&gt;9,'Town Data'!B27,"*")</f>
        <v>12710001.77</v>
      </c>
      <c r="D31" s="37">
        <f>IF('Town Data'!E27&gt;9,'Town Data'!D27,"*")</f>
        <v>3333431.99</v>
      </c>
      <c r="E31" s="50">
        <f>IF('Town Data'!G27&gt;9,'Town Data'!F27,"*")</f>
        <v>95283.333332599999</v>
      </c>
      <c r="F31" s="55">
        <f>IF('Town Data'!I27&gt;9,'Town Data'!H27,"*")</f>
        <v>15692320.26</v>
      </c>
      <c r="G31" s="55">
        <f>IF('Town Data'!K27&gt;9,'Town Data'!J27,"*")</f>
        <v>3324770.46</v>
      </c>
      <c r="H31" s="50">
        <f>IF('Town Data'!M27&gt;9,'Town Data'!L27,"*")</f>
        <v>36116.666665999997</v>
      </c>
      <c r="I31" s="56">
        <f t="shared" si="1"/>
        <v>-0.19004955548874328</v>
      </c>
      <c r="J31" s="56">
        <f t="shared" si="2"/>
        <v>2.6051512741123973E-3</v>
      </c>
      <c r="K31" s="56">
        <f t="shared" si="3"/>
        <v>1.6382095062582043</v>
      </c>
      <c r="L31" s="15"/>
    </row>
    <row r="32" spans="1:12" x14ac:dyDescent="0.25">
      <c r="A32" s="15"/>
      <c r="B32" s="15" t="str">
        <f>'Town Data'!A28</f>
        <v>DORSET</v>
      </c>
      <c r="C32" s="32">
        <f>IF('Town Data'!C28&gt;9,'Town Data'!B28,"*")</f>
        <v>1604457.41</v>
      </c>
      <c r="D32" s="33">
        <f>IF('Town Data'!E28&gt;9,'Town Data'!D28,"*")</f>
        <v>836004.08</v>
      </c>
      <c r="E32" s="51" t="str">
        <f>IF('Town Data'!G28&gt;9,'Town Data'!F28,"*")</f>
        <v>*</v>
      </c>
      <c r="F32" s="61">
        <f>IF('Town Data'!I28&gt;9,'Town Data'!H28,"*")</f>
        <v>1641248.81</v>
      </c>
      <c r="G32" s="57">
        <f>IF('Town Data'!K28&gt;9,'Town Data'!J28,"*")</f>
        <v>915735.36</v>
      </c>
      <c r="H32" s="51" t="str">
        <f>IF('Town Data'!M28&gt;9,'Town Data'!L28,"*")</f>
        <v>*</v>
      </c>
      <c r="I32" s="58">
        <f t="shared" si="1"/>
        <v>-2.2416710845932091E-2</v>
      </c>
      <c r="J32" s="58">
        <f t="shared" si="2"/>
        <v>-8.7068036774292548E-2</v>
      </c>
      <c r="K32" s="58" t="str">
        <f t="shared" si="3"/>
        <v/>
      </c>
      <c r="L32" s="15"/>
    </row>
    <row r="33" spans="1:12" x14ac:dyDescent="0.25">
      <c r="A33" s="15"/>
      <c r="B33" s="24" t="str">
        <f>'Town Data'!A29</f>
        <v>DOVER</v>
      </c>
      <c r="C33" s="36">
        <f>IF('Town Data'!C29&gt;9,'Town Data'!B29,"*")</f>
        <v>818261.97</v>
      </c>
      <c r="D33" s="37">
        <f>IF('Town Data'!E29&gt;9,'Town Data'!D29,"*")</f>
        <v>556792.97</v>
      </c>
      <c r="E33" s="50" t="str">
        <f>IF('Town Data'!G29&gt;9,'Town Data'!F29,"*")</f>
        <v>*</v>
      </c>
      <c r="F33" s="55">
        <f>IF('Town Data'!I29&gt;9,'Town Data'!H29,"*")</f>
        <v>1053114.71</v>
      </c>
      <c r="G33" s="55">
        <f>IF('Town Data'!K29&gt;9,'Town Data'!J29,"*")</f>
        <v>705873.17</v>
      </c>
      <c r="H33" s="50" t="str">
        <f>IF('Town Data'!M29&gt;9,'Town Data'!L29,"*")</f>
        <v>*</v>
      </c>
      <c r="I33" s="56">
        <f t="shared" si="1"/>
        <v>-0.22300774813030577</v>
      </c>
      <c r="J33" s="56">
        <f t="shared" si="2"/>
        <v>-0.21119969753206522</v>
      </c>
      <c r="K33" s="56" t="str">
        <f t="shared" si="3"/>
        <v/>
      </c>
      <c r="L33" s="15"/>
    </row>
    <row r="34" spans="1:12" x14ac:dyDescent="0.25">
      <c r="A34" s="15"/>
      <c r="B34" s="15" t="str">
        <f>'Town Data'!A30</f>
        <v>DUMMERSTON</v>
      </c>
      <c r="C34" s="32">
        <f>IF('Town Data'!C30&gt;9,'Town Data'!B30,"*")</f>
        <v>1110961.3500000001</v>
      </c>
      <c r="D34" s="33">
        <f>IF('Town Data'!E30&gt;9,'Town Data'!D30,"*")</f>
        <v>491416.42</v>
      </c>
      <c r="E34" s="51" t="str">
        <f>IF('Town Data'!G30&gt;9,'Town Data'!F30,"*")</f>
        <v>*</v>
      </c>
      <c r="F34" s="61">
        <f>IF('Town Data'!I30&gt;9,'Town Data'!H30,"*")</f>
        <v>1208333.4099999999</v>
      </c>
      <c r="G34" s="57">
        <f>IF('Town Data'!K30&gt;9,'Town Data'!J30,"*")</f>
        <v>443808.64</v>
      </c>
      <c r="H34" s="51" t="str">
        <f>IF('Town Data'!M30&gt;9,'Town Data'!L30,"*")</f>
        <v>*</v>
      </c>
      <c r="I34" s="58">
        <f t="shared" si="1"/>
        <v>-8.0583768680202117E-2</v>
      </c>
      <c r="J34" s="58">
        <f t="shared" si="2"/>
        <v>0.10727096254818286</v>
      </c>
      <c r="K34" s="58" t="str">
        <f t="shared" si="3"/>
        <v/>
      </c>
      <c r="L34" s="15"/>
    </row>
    <row r="35" spans="1:12" x14ac:dyDescent="0.25">
      <c r="A35" s="15"/>
      <c r="B35" s="24" t="str">
        <f>'Town Data'!A31</f>
        <v>EAST MONTPELIER</v>
      </c>
      <c r="C35" s="36">
        <f>IF('Town Data'!C31&gt;9,'Town Data'!B31,"*")</f>
        <v>4434626.96</v>
      </c>
      <c r="D35" s="37">
        <f>IF('Town Data'!E31&gt;9,'Town Data'!D31,"*")</f>
        <v>1358146.4</v>
      </c>
      <c r="E35" s="50" t="str">
        <f>IF('Town Data'!G31&gt;9,'Town Data'!F31,"*")</f>
        <v>*</v>
      </c>
      <c r="F35" s="55">
        <f>IF('Town Data'!I31&gt;9,'Town Data'!H31,"*")</f>
        <v>4342628.3499999996</v>
      </c>
      <c r="G35" s="55">
        <f>IF('Town Data'!K31&gt;9,'Town Data'!J31,"*")</f>
        <v>1304198.05</v>
      </c>
      <c r="H35" s="50" t="str">
        <f>IF('Town Data'!M31&gt;9,'Town Data'!L31,"*")</f>
        <v>*</v>
      </c>
      <c r="I35" s="56">
        <f t="shared" si="1"/>
        <v>2.1185006541027243E-2</v>
      </c>
      <c r="J35" s="56">
        <f t="shared" si="2"/>
        <v>4.1365151558078052E-2</v>
      </c>
      <c r="K35" s="56" t="str">
        <f t="shared" si="3"/>
        <v/>
      </c>
      <c r="L35" s="15"/>
    </row>
    <row r="36" spans="1:12" x14ac:dyDescent="0.25">
      <c r="A36" s="15"/>
      <c r="B36" s="15" t="str">
        <f>'Town Data'!A32</f>
        <v>ENOSBURG</v>
      </c>
      <c r="C36" s="32">
        <f>IF('Town Data'!C32&gt;9,'Town Data'!B32,"*")</f>
        <v>6527145.3700000001</v>
      </c>
      <c r="D36" s="33">
        <f>IF('Town Data'!E32&gt;9,'Town Data'!D32,"*")</f>
        <v>1819276.29</v>
      </c>
      <c r="E36" s="51">
        <f>IF('Town Data'!G32&gt;9,'Town Data'!F32,"*")</f>
        <v>70959.999999699998</v>
      </c>
      <c r="F36" s="61">
        <f>IF('Town Data'!I32&gt;9,'Town Data'!H32,"*")</f>
        <v>7651943.96</v>
      </c>
      <c r="G36" s="57">
        <f>IF('Town Data'!K32&gt;9,'Town Data'!J32,"*")</f>
        <v>1986640.62</v>
      </c>
      <c r="H36" s="51">
        <f>IF('Town Data'!M32&gt;9,'Town Data'!L32,"*")</f>
        <v>145552.9999996</v>
      </c>
      <c r="I36" s="58">
        <f t="shared" si="1"/>
        <v>-0.14699514213379053</v>
      </c>
      <c r="J36" s="58">
        <f t="shared" si="2"/>
        <v>-8.4244894781221213E-2</v>
      </c>
      <c r="K36" s="58">
        <f t="shared" si="3"/>
        <v>-0.51247999010741785</v>
      </c>
      <c r="L36" s="15"/>
    </row>
    <row r="37" spans="1:12" x14ac:dyDescent="0.25">
      <c r="A37" s="15"/>
      <c r="B37" s="24" t="str">
        <f>'Town Data'!A33</f>
        <v>ESSEX</v>
      </c>
      <c r="C37" s="36">
        <f>IF('Town Data'!C33&gt;9,'Town Data'!B33,"*")</f>
        <v>37536810.100000001</v>
      </c>
      <c r="D37" s="37">
        <f>IF('Town Data'!E33&gt;9,'Town Data'!D33,"*")</f>
        <v>12732362.800000001</v>
      </c>
      <c r="E37" s="50">
        <f>IF('Town Data'!G33&gt;9,'Town Data'!F33,"*")</f>
        <v>1668627.9999982</v>
      </c>
      <c r="F37" s="55">
        <f>IF('Town Data'!I33&gt;9,'Town Data'!H33,"*")</f>
        <v>31788084.91</v>
      </c>
      <c r="G37" s="55">
        <f>IF('Town Data'!K33&gt;9,'Town Data'!J33,"*")</f>
        <v>11736007.74</v>
      </c>
      <c r="H37" s="50">
        <f>IF('Town Data'!M33&gt;9,'Town Data'!L33,"*")</f>
        <v>798874.33333179995</v>
      </c>
      <c r="I37" s="56">
        <f t="shared" si="1"/>
        <v>0.18084528232122435</v>
      </c>
      <c r="J37" s="56">
        <f t="shared" si="2"/>
        <v>8.4897273593652262E-2</v>
      </c>
      <c r="K37" s="56">
        <f>IFERROR((E37-H37)/H37,"")</f>
        <v>1.0887240087423882</v>
      </c>
      <c r="L37" s="15"/>
    </row>
    <row r="38" spans="1:12" x14ac:dyDescent="0.25">
      <c r="A38" s="15"/>
      <c r="B38" s="15" t="str">
        <f>'Town Data'!A34</f>
        <v>FAIR HAVEN</v>
      </c>
      <c r="C38" s="32">
        <f>IF('Town Data'!C34&gt;9,'Town Data'!B34,"*")</f>
        <v>6010988</v>
      </c>
      <c r="D38" s="33">
        <f>IF('Town Data'!E34&gt;9,'Town Data'!D34,"*")</f>
        <v>1230771</v>
      </c>
      <c r="E38" s="51" t="str">
        <f>IF('Town Data'!G34&gt;9,'Town Data'!F34,"*")</f>
        <v>*</v>
      </c>
      <c r="F38" s="61">
        <f>IF('Town Data'!I34&gt;9,'Town Data'!H34,"*")</f>
        <v>6369790.9100000001</v>
      </c>
      <c r="G38" s="57">
        <f>IF('Town Data'!K34&gt;9,'Town Data'!J34,"*")</f>
        <v>1234185</v>
      </c>
      <c r="H38" s="51" t="str">
        <f>IF('Town Data'!M34&gt;9,'Town Data'!L34,"*")</f>
        <v>*</v>
      </c>
      <c r="I38" s="58">
        <f t="shared" si="1"/>
        <v>-5.6328836388759913E-2</v>
      </c>
      <c r="J38" s="58">
        <f t="shared" si="2"/>
        <v>-2.7661979362899403E-3</v>
      </c>
      <c r="K38" s="58" t="str">
        <f t="shared" si="3"/>
        <v/>
      </c>
      <c r="L38" s="15"/>
    </row>
    <row r="39" spans="1:12" x14ac:dyDescent="0.25">
      <c r="A39" s="15"/>
      <c r="B39" s="24" t="str">
        <f>'Town Data'!A35</f>
        <v>FAIRFAX</v>
      </c>
      <c r="C39" s="36">
        <f>IF('Town Data'!C35&gt;9,'Town Data'!B35,"*")</f>
        <v>2744692.9</v>
      </c>
      <c r="D39" s="37">
        <f>IF('Town Data'!E35&gt;9,'Town Data'!D35,"*")</f>
        <v>1068619.03</v>
      </c>
      <c r="E39" s="50" t="str">
        <f>IF('Town Data'!G35&gt;9,'Town Data'!F35,"*")</f>
        <v>*</v>
      </c>
      <c r="F39" s="55">
        <f>IF('Town Data'!I35&gt;9,'Town Data'!H35,"*")</f>
        <v>3042326.05</v>
      </c>
      <c r="G39" s="55">
        <f>IF('Town Data'!K35&gt;9,'Town Data'!J35,"*")</f>
        <v>1220399.1100000001</v>
      </c>
      <c r="H39" s="50" t="str">
        <f>IF('Town Data'!M35&gt;9,'Town Data'!L35,"*")</f>
        <v>*</v>
      </c>
      <c r="I39" s="56">
        <f t="shared" si="1"/>
        <v>-9.7830786414230625E-2</v>
      </c>
      <c r="J39" s="56">
        <f t="shared" si="2"/>
        <v>-0.12436921557571445</v>
      </c>
      <c r="K39" s="56" t="str">
        <f t="shared" si="3"/>
        <v/>
      </c>
      <c r="L39" s="15"/>
    </row>
    <row r="40" spans="1:12" x14ac:dyDescent="0.25">
      <c r="A40" s="15"/>
      <c r="B40" s="15" t="str">
        <f>'Town Data'!A36</f>
        <v>FAIRLEE</v>
      </c>
      <c r="C40" s="32">
        <f>IF('Town Data'!C36&gt;9,'Town Data'!B36,"*")</f>
        <v>4296563.7</v>
      </c>
      <c r="D40" s="33">
        <f>IF('Town Data'!E36&gt;9,'Town Data'!D36,"*")</f>
        <v>376085.7</v>
      </c>
      <c r="E40" s="51" t="str">
        <f>IF('Town Data'!G36&gt;9,'Town Data'!F36,"*")</f>
        <v>*</v>
      </c>
      <c r="F40" s="61">
        <f>IF('Town Data'!I36&gt;9,'Town Data'!H36,"*")</f>
        <v>3948304.12</v>
      </c>
      <c r="G40" s="57">
        <f>IF('Town Data'!K36&gt;9,'Town Data'!J36,"*")</f>
        <v>277045.27</v>
      </c>
      <c r="H40" s="51" t="str">
        <f>IF('Town Data'!M36&gt;9,'Town Data'!L36,"*")</f>
        <v>*</v>
      </c>
      <c r="I40" s="58">
        <f t="shared" si="1"/>
        <v>8.8204851859283839E-2</v>
      </c>
      <c r="J40" s="58">
        <f t="shared" si="2"/>
        <v>0.35748825453688482</v>
      </c>
      <c r="K40" s="58" t="str">
        <f t="shared" si="3"/>
        <v/>
      </c>
      <c r="L40" s="15"/>
    </row>
    <row r="41" spans="1:12" x14ac:dyDescent="0.25">
      <c r="A41" s="15"/>
      <c r="B41" s="24" t="str">
        <f>'Town Data'!A37</f>
        <v>FERRISBURGH</v>
      </c>
      <c r="C41" s="36">
        <f>IF('Town Data'!C37&gt;9,'Town Data'!B37,"*")</f>
        <v>1956661.26</v>
      </c>
      <c r="D41" s="37">
        <f>IF('Town Data'!E37&gt;9,'Town Data'!D37,"*")</f>
        <v>905147.36</v>
      </c>
      <c r="E41" s="50" t="str">
        <f>IF('Town Data'!G37&gt;9,'Town Data'!F37,"*")</f>
        <v>*</v>
      </c>
      <c r="F41" s="55">
        <f>IF('Town Data'!I37&gt;9,'Town Data'!H37,"*")</f>
        <v>1881781.24</v>
      </c>
      <c r="G41" s="55">
        <f>IF('Town Data'!K37&gt;9,'Town Data'!J37,"*")</f>
        <v>936451.74</v>
      </c>
      <c r="H41" s="50" t="str">
        <f>IF('Town Data'!M37&gt;9,'Town Data'!L37,"*")</f>
        <v>*</v>
      </c>
      <c r="I41" s="56">
        <f t="shared" si="1"/>
        <v>3.979209613121662E-2</v>
      </c>
      <c r="J41" s="56">
        <f t="shared" si="2"/>
        <v>-3.3428716785768378E-2</v>
      </c>
      <c r="K41" s="56" t="str">
        <f t="shared" si="3"/>
        <v/>
      </c>
      <c r="L41" s="15"/>
    </row>
    <row r="42" spans="1:12" x14ac:dyDescent="0.25">
      <c r="A42" s="15"/>
      <c r="B42" s="15" t="str">
        <f>'Town Data'!A38</f>
        <v>GEORGIA</v>
      </c>
      <c r="C42" s="32">
        <f>IF('Town Data'!C38&gt;9,'Town Data'!B38,"*")</f>
        <v>1994144</v>
      </c>
      <c r="D42" s="33">
        <f>IF('Town Data'!E38&gt;9,'Town Data'!D38,"*")</f>
        <v>661982</v>
      </c>
      <c r="E42" s="51" t="str">
        <f>IF('Town Data'!G38&gt;9,'Town Data'!F38,"*")</f>
        <v>*</v>
      </c>
      <c r="F42" s="61">
        <f>IF('Town Data'!I38&gt;9,'Town Data'!H38,"*")</f>
        <v>5473120</v>
      </c>
      <c r="G42" s="57">
        <f>IF('Town Data'!K38&gt;9,'Town Data'!J38,"*")</f>
        <v>648720</v>
      </c>
      <c r="H42" s="51" t="str">
        <f>IF('Town Data'!M38&gt;9,'Town Data'!L38,"*")</f>
        <v>*</v>
      </c>
      <c r="I42" s="58">
        <f t="shared" si="1"/>
        <v>-0.6356476744525974</v>
      </c>
      <c r="J42" s="58">
        <f t="shared" si="2"/>
        <v>2.0443334566531014E-2</v>
      </c>
      <c r="K42" s="58" t="str">
        <f t="shared" si="3"/>
        <v/>
      </c>
      <c r="L42" s="15"/>
    </row>
    <row r="43" spans="1:12" x14ac:dyDescent="0.25">
      <c r="A43" s="15"/>
      <c r="B43" s="24" t="str">
        <f>'Town Data'!A39</f>
        <v>HARDWICK</v>
      </c>
      <c r="C43" s="36">
        <f>IF('Town Data'!C39&gt;9,'Town Data'!B39,"*")</f>
        <v>6991387.6299999999</v>
      </c>
      <c r="D43" s="37">
        <f>IF('Town Data'!E39&gt;9,'Town Data'!D39,"*")</f>
        <v>1207426.96</v>
      </c>
      <c r="E43" s="50" t="str">
        <f>IF('Town Data'!G39&gt;9,'Town Data'!F39,"*")</f>
        <v>*</v>
      </c>
      <c r="F43" s="55">
        <f>IF('Town Data'!I39&gt;9,'Town Data'!H39,"*")</f>
        <v>7772405.6699999999</v>
      </c>
      <c r="G43" s="55">
        <f>IF('Town Data'!K39&gt;9,'Town Data'!J39,"*")</f>
        <v>1232706.23</v>
      </c>
      <c r="H43" s="50" t="str">
        <f>IF('Town Data'!M39&gt;9,'Town Data'!L39,"*")</f>
        <v>*</v>
      </c>
      <c r="I43" s="56">
        <f t="shared" si="1"/>
        <v>-0.1004860107874426</v>
      </c>
      <c r="J43" s="56">
        <f t="shared" si="2"/>
        <v>-2.0507132506339339E-2</v>
      </c>
      <c r="K43" s="56" t="str">
        <f t="shared" si="3"/>
        <v/>
      </c>
      <c r="L43" s="15"/>
    </row>
    <row r="44" spans="1:12" x14ac:dyDescent="0.25">
      <c r="A44" s="15"/>
      <c r="B44" s="15" t="str">
        <f>'Town Data'!A40</f>
        <v>HARTFORD</v>
      </c>
      <c r="C44" s="32">
        <f>IF('Town Data'!C40&gt;9,'Town Data'!B40,"*")</f>
        <v>16802912.120000001</v>
      </c>
      <c r="D44" s="33">
        <f>IF('Town Data'!E40&gt;9,'Town Data'!D40,"*")</f>
        <v>5685330.0899999999</v>
      </c>
      <c r="E44" s="51">
        <f>IF('Town Data'!G40&gt;9,'Town Data'!F40,"*")</f>
        <v>216351.166666</v>
      </c>
      <c r="F44" s="61">
        <f>IF('Town Data'!I40&gt;9,'Town Data'!H40,"*")</f>
        <v>17742656.73</v>
      </c>
      <c r="G44" s="57">
        <f>IF('Town Data'!K40&gt;9,'Town Data'!J40,"*")</f>
        <v>5639237.7000000002</v>
      </c>
      <c r="H44" s="51">
        <f>IF('Town Data'!M40&gt;9,'Town Data'!L40,"*")</f>
        <v>97849.499998700005</v>
      </c>
      <c r="I44" s="58">
        <f t="shared" si="1"/>
        <v>-5.2965270325668945E-2</v>
      </c>
      <c r="J44" s="58">
        <f t="shared" si="2"/>
        <v>8.173514303183152E-3</v>
      </c>
      <c r="K44" s="58">
        <f t="shared" si="3"/>
        <v>1.2110605232410423</v>
      </c>
      <c r="L44" s="15"/>
    </row>
    <row r="45" spans="1:12" x14ac:dyDescent="0.25">
      <c r="A45" s="15"/>
      <c r="B45" s="24" t="str">
        <f>'Town Data'!A41</f>
        <v>HARTLAND</v>
      </c>
      <c r="C45" s="36">
        <f>IF('Town Data'!C41&gt;9,'Town Data'!B41,"*")</f>
        <v>582680.82999999996</v>
      </c>
      <c r="D45" s="37">
        <f>IF('Town Data'!E41&gt;9,'Town Data'!D41,"*")</f>
        <v>185248.83</v>
      </c>
      <c r="E45" s="50" t="str">
        <f>IF('Town Data'!G41&gt;9,'Town Data'!F41,"*")</f>
        <v>*</v>
      </c>
      <c r="F45" s="55">
        <f>IF('Town Data'!I41&gt;9,'Town Data'!H41,"*")</f>
        <v>672033.74</v>
      </c>
      <c r="G45" s="55">
        <f>IF('Town Data'!K41&gt;9,'Town Data'!J41,"*")</f>
        <v>180095.17</v>
      </c>
      <c r="H45" s="50" t="str">
        <f>IF('Town Data'!M41&gt;9,'Town Data'!L41,"*")</f>
        <v>*</v>
      </c>
      <c r="I45" s="56">
        <f t="shared" si="1"/>
        <v>-0.13295896423295656</v>
      </c>
      <c r="J45" s="56">
        <f t="shared" si="2"/>
        <v>2.8616314363122421E-2</v>
      </c>
      <c r="K45" s="56" t="str">
        <f t="shared" si="3"/>
        <v/>
      </c>
      <c r="L45" s="15"/>
    </row>
    <row r="46" spans="1:12" x14ac:dyDescent="0.25">
      <c r="A46" s="15"/>
      <c r="B46" s="15" t="str">
        <f>'Town Data'!A42</f>
        <v>HIGHGATE</v>
      </c>
      <c r="C46" s="32">
        <f>IF('Town Data'!C42&gt;9,'Town Data'!B42,"*")</f>
        <v>1579047.1</v>
      </c>
      <c r="D46" s="33">
        <f>IF('Town Data'!E42&gt;9,'Town Data'!D42,"*")</f>
        <v>741780.1</v>
      </c>
      <c r="E46" s="51" t="str">
        <f>IF('Town Data'!G42&gt;9,'Town Data'!F42,"*")</f>
        <v>*</v>
      </c>
      <c r="F46" s="61">
        <f>IF('Town Data'!I42&gt;9,'Town Data'!H42,"*")</f>
        <v>1633438.68</v>
      </c>
      <c r="G46" s="57">
        <f>IF('Town Data'!K42&gt;9,'Town Data'!J42,"*")</f>
        <v>726749.68</v>
      </c>
      <c r="H46" s="51" t="str">
        <f>IF('Town Data'!M42&gt;9,'Town Data'!L42,"*")</f>
        <v>*</v>
      </c>
      <c r="I46" s="58">
        <f t="shared" si="1"/>
        <v>-3.3298819641028606E-2</v>
      </c>
      <c r="J46" s="58">
        <f t="shared" si="2"/>
        <v>2.068170157295415E-2</v>
      </c>
      <c r="K46" s="58" t="str">
        <f t="shared" si="3"/>
        <v/>
      </c>
      <c r="L46" s="15"/>
    </row>
    <row r="47" spans="1:12" x14ac:dyDescent="0.25">
      <c r="A47" s="15"/>
      <c r="B47" s="24" t="str">
        <f>'Town Data'!A43</f>
        <v>HINESBURG</v>
      </c>
      <c r="C47" s="36">
        <f>IF('Town Data'!C43&gt;9,'Town Data'!B43,"*")</f>
        <v>7526721.5099999998</v>
      </c>
      <c r="D47" s="37">
        <f>IF('Town Data'!E43&gt;9,'Town Data'!D43,"*")</f>
        <v>1308820.51</v>
      </c>
      <c r="E47" s="50" t="str">
        <f>IF('Town Data'!G43&gt;9,'Town Data'!F43,"*")</f>
        <v>*</v>
      </c>
      <c r="F47" s="55">
        <f>IF('Town Data'!I43&gt;9,'Town Data'!H43,"*")</f>
        <v>7119700.9800000004</v>
      </c>
      <c r="G47" s="55">
        <f>IF('Town Data'!K43&gt;9,'Town Data'!J43,"*")</f>
        <v>1178550.69</v>
      </c>
      <c r="H47" s="50" t="str">
        <f>IF('Town Data'!M43&gt;9,'Town Data'!L43,"*")</f>
        <v>*</v>
      </c>
      <c r="I47" s="56">
        <f t="shared" si="1"/>
        <v>5.7168205679334484E-2</v>
      </c>
      <c r="J47" s="56">
        <f t="shared" si="2"/>
        <v>0.11053391347978428</v>
      </c>
      <c r="K47" s="56" t="str">
        <f t="shared" si="3"/>
        <v/>
      </c>
      <c r="L47" s="15"/>
    </row>
    <row r="48" spans="1:12" x14ac:dyDescent="0.25">
      <c r="A48" s="15"/>
      <c r="B48" s="15" t="str">
        <f>'Town Data'!A44</f>
        <v>HYDE PARK</v>
      </c>
      <c r="C48" s="32">
        <f>IF('Town Data'!C44&gt;9,'Town Data'!B44,"*")</f>
        <v>713973.11</v>
      </c>
      <c r="D48" s="33">
        <f>IF('Town Data'!E44&gt;9,'Town Data'!D44,"*")</f>
        <v>328535.52</v>
      </c>
      <c r="E48" s="51" t="str">
        <f>IF('Town Data'!G44&gt;9,'Town Data'!F44,"*")</f>
        <v>*</v>
      </c>
      <c r="F48" s="61">
        <f>IF('Town Data'!I44&gt;9,'Town Data'!H44,"*")</f>
        <v>652752.61</v>
      </c>
      <c r="G48" s="57">
        <f>IF('Town Data'!K44&gt;9,'Town Data'!J44,"*")</f>
        <v>262184.38</v>
      </c>
      <c r="H48" s="51" t="str">
        <f>IF('Town Data'!M44&gt;9,'Town Data'!L44,"*")</f>
        <v>*</v>
      </c>
      <c r="I48" s="58">
        <f t="shared" si="1"/>
        <v>9.3788211739206984E-2</v>
      </c>
      <c r="J48" s="58">
        <f t="shared" si="2"/>
        <v>0.25307052998351776</v>
      </c>
      <c r="K48" s="58" t="str">
        <f t="shared" si="3"/>
        <v/>
      </c>
      <c r="L48" s="15"/>
    </row>
    <row r="49" spans="1:12" x14ac:dyDescent="0.25">
      <c r="A49" s="15"/>
      <c r="B49" s="24" t="str">
        <f>'Town Data'!A45</f>
        <v>JAMAICA</v>
      </c>
      <c r="C49" s="36">
        <f>IF('Town Data'!C45&gt;9,'Town Data'!B45,"*")</f>
        <v>505206.45</v>
      </c>
      <c r="D49" s="37">
        <f>IF('Town Data'!E45&gt;9,'Town Data'!D45,"*")</f>
        <v>204847</v>
      </c>
      <c r="E49" s="50" t="str">
        <f>IF('Town Data'!G45&gt;9,'Town Data'!F45,"*")</f>
        <v>*</v>
      </c>
      <c r="F49" s="55">
        <f>IF('Town Data'!I45&gt;9,'Town Data'!H45,"*")</f>
        <v>369960.56</v>
      </c>
      <c r="G49" s="55">
        <f>IF('Town Data'!K45&gt;9,'Town Data'!J45,"*")</f>
        <v>132628.56</v>
      </c>
      <c r="H49" s="50" t="str">
        <f>IF('Town Data'!M45&gt;9,'Town Data'!L45,"*")</f>
        <v>*</v>
      </c>
      <c r="I49" s="56">
        <f t="shared" si="1"/>
        <v>0.36556840004783214</v>
      </c>
      <c r="J49" s="56">
        <f t="shared" si="2"/>
        <v>0.54451650534394702</v>
      </c>
      <c r="K49" s="56" t="str">
        <f t="shared" si="3"/>
        <v/>
      </c>
      <c r="L49" s="15"/>
    </row>
    <row r="50" spans="1:12" x14ac:dyDescent="0.25">
      <c r="A50" s="15"/>
      <c r="B50" s="15" t="str">
        <f>'Town Data'!A46</f>
        <v>JERICHO</v>
      </c>
      <c r="C50" s="32">
        <f>IF('Town Data'!C46&gt;9,'Town Data'!B46,"*")</f>
        <v>1232771</v>
      </c>
      <c r="D50" s="33">
        <f>IF('Town Data'!E46&gt;9,'Town Data'!D46,"*")</f>
        <v>530440</v>
      </c>
      <c r="E50" s="51" t="str">
        <f>IF('Town Data'!G46&gt;9,'Town Data'!F46,"*")</f>
        <v>*</v>
      </c>
      <c r="F50" s="61">
        <f>IF('Town Data'!I46&gt;9,'Town Data'!H46,"*")</f>
        <v>1353463.82</v>
      </c>
      <c r="G50" s="57">
        <f>IF('Town Data'!K46&gt;9,'Town Data'!J46,"*")</f>
        <v>559968.91</v>
      </c>
      <c r="H50" s="51" t="str">
        <f>IF('Town Data'!M46&gt;9,'Town Data'!L46,"*")</f>
        <v>*</v>
      </c>
      <c r="I50" s="58">
        <f t="shared" si="1"/>
        <v>-8.9173288725220637E-2</v>
      </c>
      <c r="J50" s="58">
        <f t="shared" si="2"/>
        <v>-5.2733124058619664E-2</v>
      </c>
      <c r="K50" s="58" t="str">
        <f t="shared" si="3"/>
        <v/>
      </c>
      <c r="L50" s="15"/>
    </row>
    <row r="51" spans="1:12" x14ac:dyDescent="0.25">
      <c r="A51" s="15"/>
      <c r="B51" s="24" t="str">
        <f>'Town Data'!A47</f>
        <v>JOHNSON</v>
      </c>
      <c r="C51" s="36">
        <f>IF('Town Data'!C47&gt;9,'Town Data'!B47,"*")</f>
        <v>9349679.6999999993</v>
      </c>
      <c r="D51" s="37">
        <f>IF('Town Data'!E47&gt;9,'Town Data'!D47,"*")</f>
        <v>2715827.39</v>
      </c>
      <c r="E51" s="50" t="str">
        <f>IF('Town Data'!G47&gt;9,'Town Data'!F47,"*")</f>
        <v>*</v>
      </c>
      <c r="F51" s="55">
        <f>IF('Town Data'!I47&gt;9,'Town Data'!H47,"*")</f>
        <v>9399020</v>
      </c>
      <c r="G51" s="55">
        <f>IF('Town Data'!K47&gt;9,'Town Data'!J47,"*")</f>
        <v>2565285.0099999998</v>
      </c>
      <c r="H51" s="50" t="str">
        <f>IF('Town Data'!M47&gt;9,'Town Data'!L47,"*")</f>
        <v>*</v>
      </c>
      <c r="I51" s="56">
        <f t="shared" si="1"/>
        <v>-5.2495153750072611E-3</v>
      </c>
      <c r="J51" s="56">
        <f t="shared" si="2"/>
        <v>5.8684465629805539E-2</v>
      </c>
      <c r="K51" s="56" t="str">
        <f t="shared" si="3"/>
        <v/>
      </c>
      <c r="L51" s="15"/>
    </row>
    <row r="52" spans="1:12" x14ac:dyDescent="0.25">
      <c r="A52" s="15"/>
      <c r="B52" s="15" t="str">
        <f>'Town Data'!A48</f>
        <v>KILLINGTON</v>
      </c>
      <c r="C52" s="32">
        <f>IF('Town Data'!C48&gt;9,'Town Data'!B48,"*")</f>
        <v>1667599</v>
      </c>
      <c r="D52" s="33">
        <f>IF('Town Data'!E48&gt;9,'Town Data'!D48,"*")</f>
        <v>963905</v>
      </c>
      <c r="E52" s="51" t="str">
        <f>IF('Town Data'!G48&gt;9,'Town Data'!F48,"*")</f>
        <v>*</v>
      </c>
      <c r="F52" s="61">
        <f>IF('Town Data'!I48&gt;9,'Town Data'!H48,"*")</f>
        <v>1491919</v>
      </c>
      <c r="G52" s="57">
        <f>IF('Town Data'!K48&gt;9,'Town Data'!J48,"*")</f>
        <v>1210080</v>
      </c>
      <c r="H52" s="51" t="str">
        <f>IF('Town Data'!M48&gt;9,'Town Data'!L48,"*")</f>
        <v>*</v>
      </c>
      <c r="I52" s="58">
        <f t="shared" si="1"/>
        <v>0.11775438210787582</v>
      </c>
      <c r="J52" s="58">
        <f t="shared" si="2"/>
        <v>-0.2034369628454317</v>
      </c>
      <c r="K52" s="58" t="str">
        <f t="shared" si="3"/>
        <v/>
      </c>
      <c r="L52" s="15"/>
    </row>
    <row r="53" spans="1:12" x14ac:dyDescent="0.25">
      <c r="A53" s="15"/>
      <c r="B53" s="24" t="str">
        <f>'Town Data'!A49</f>
        <v>LONDONDERRY</v>
      </c>
      <c r="C53" s="36">
        <f>IF('Town Data'!C49&gt;9,'Town Data'!B49,"*")</f>
        <v>2519074.02</v>
      </c>
      <c r="D53" s="37">
        <f>IF('Town Data'!E49&gt;9,'Town Data'!D49,"*")</f>
        <v>882643.39</v>
      </c>
      <c r="E53" s="50" t="str">
        <f>IF('Town Data'!G49&gt;9,'Town Data'!F49,"*")</f>
        <v>*</v>
      </c>
      <c r="F53" s="55">
        <f>IF('Town Data'!I49&gt;9,'Town Data'!H49,"*")</f>
        <v>2067487.74</v>
      </c>
      <c r="G53" s="55">
        <f>IF('Town Data'!K49&gt;9,'Town Data'!J49,"*")</f>
        <v>804308.54</v>
      </c>
      <c r="H53" s="50" t="str">
        <f>IF('Town Data'!M49&gt;9,'Town Data'!L49,"*")</f>
        <v>*</v>
      </c>
      <c r="I53" s="56">
        <f t="shared" si="1"/>
        <v>0.21842271238812766</v>
      </c>
      <c r="J53" s="56">
        <f t="shared" si="2"/>
        <v>9.7394029907975327E-2</v>
      </c>
      <c r="K53" s="56" t="str">
        <f t="shared" si="3"/>
        <v/>
      </c>
      <c r="L53" s="15"/>
    </row>
    <row r="54" spans="1:12" x14ac:dyDescent="0.25">
      <c r="A54" s="15"/>
      <c r="B54" s="15" t="str">
        <f>'Town Data'!A50</f>
        <v>LUDLOW</v>
      </c>
      <c r="C54" s="32">
        <f>IF('Town Data'!C50&gt;9,'Town Data'!B50,"*")</f>
        <v>5452777.7300000004</v>
      </c>
      <c r="D54" s="33">
        <f>IF('Town Data'!E50&gt;9,'Town Data'!D50,"*")</f>
        <v>2041716.47</v>
      </c>
      <c r="E54" s="51">
        <f>IF('Town Data'!G50&gt;9,'Town Data'!F50,"*")</f>
        <v>76899.999999599997</v>
      </c>
      <c r="F54" s="61">
        <f>IF('Town Data'!I50&gt;9,'Town Data'!H50,"*")</f>
        <v>5425530.7199999997</v>
      </c>
      <c r="G54" s="57">
        <f>IF('Town Data'!K50&gt;9,'Town Data'!J50,"*")</f>
        <v>1925435.59</v>
      </c>
      <c r="H54" s="51" t="str">
        <f>IF('Town Data'!M50&gt;9,'Town Data'!L50,"*")</f>
        <v>*</v>
      </c>
      <c r="I54" s="58">
        <f t="shared" si="1"/>
        <v>5.0219990275901906E-3</v>
      </c>
      <c r="J54" s="58">
        <f t="shared" si="2"/>
        <v>6.039198641799276E-2</v>
      </c>
      <c r="K54" s="58" t="str">
        <f t="shared" si="3"/>
        <v/>
      </c>
      <c r="L54" s="15"/>
    </row>
    <row r="55" spans="1:12" x14ac:dyDescent="0.25">
      <c r="A55" s="15"/>
      <c r="B55" s="24" t="str">
        <f>'Town Data'!A51</f>
        <v>LYNDON</v>
      </c>
      <c r="C55" s="36">
        <f>IF('Town Data'!C51&gt;9,'Town Data'!B51,"*")</f>
        <v>11305857.17</v>
      </c>
      <c r="D55" s="37">
        <f>IF('Town Data'!E51&gt;9,'Town Data'!D51,"*")</f>
        <v>3141575.21</v>
      </c>
      <c r="E55" s="50">
        <f>IF('Town Data'!G51&gt;9,'Town Data'!F51,"*")</f>
        <v>29264.4999995</v>
      </c>
      <c r="F55" s="55">
        <f>IF('Town Data'!I51&gt;9,'Town Data'!H51,"*")</f>
        <v>11853649.970000001</v>
      </c>
      <c r="G55" s="55">
        <f>IF('Town Data'!K51&gt;9,'Town Data'!J51,"*")</f>
        <v>2917852.99</v>
      </c>
      <c r="H55" s="50">
        <f>IF('Town Data'!M51&gt;9,'Town Data'!L51,"*")</f>
        <v>45316.666666099998</v>
      </c>
      <c r="I55" s="56">
        <f t="shared" si="1"/>
        <v>-4.6213006237436648E-2</v>
      </c>
      <c r="J55" s="56">
        <f t="shared" si="2"/>
        <v>7.6673574976784467E-2</v>
      </c>
      <c r="K55" s="56">
        <f t="shared" si="3"/>
        <v>-0.35422214049578649</v>
      </c>
      <c r="L55" s="15"/>
    </row>
    <row r="56" spans="1:12" x14ac:dyDescent="0.25">
      <c r="A56" s="15"/>
      <c r="B56" s="15" t="str">
        <f>'Town Data'!A52</f>
        <v>MANCHESTER</v>
      </c>
      <c r="C56" s="32">
        <f>IF('Town Data'!C52&gt;9,'Town Data'!B52,"*")</f>
        <v>31808687.899999999</v>
      </c>
      <c r="D56" s="33">
        <f>IF('Town Data'!E52&gt;9,'Town Data'!D52,"*")</f>
        <v>8036884.1500000004</v>
      </c>
      <c r="E56" s="51">
        <f>IF('Town Data'!G52&gt;9,'Town Data'!F52,"*")</f>
        <v>319966.66666579997</v>
      </c>
      <c r="F56" s="61">
        <f>IF('Town Data'!I52&gt;9,'Town Data'!H52,"*")</f>
        <v>29016247.399999999</v>
      </c>
      <c r="G56" s="57">
        <f>IF('Town Data'!K52&gt;9,'Town Data'!J52,"*")</f>
        <v>7868466.2300000004</v>
      </c>
      <c r="H56" s="51">
        <f>IF('Town Data'!M52&gt;9,'Town Data'!L52,"*")</f>
        <v>297239.33333220001</v>
      </c>
      <c r="I56" s="58">
        <f t="shared" si="1"/>
        <v>9.6237134371827834E-2</v>
      </c>
      <c r="J56" s="58">
        <f t="shared" si="2"/>
        <v>2.1404161252910392E-2</v>
      </c>
      <c r="K56" s="58">
        <f t="shared" si="3"/>
        <v>7.6461392504199602E-2</v>
      </c>
      <c r="L56" s="15"/>
    </row>
    <row r="57" spans="1:12" x14ac:dyDescent="0.25">
      <c r="A57" s="15"/>
      <c r="B57" s="24" t="str">
        <f>'Town Data'!A53</f>
        <v>MIDDLEBURY</v>
      </c>
      <c r="C57" s="36">
        <f>IF('Town Data'!C53&gt;9,'Town Data'!B53,"*")</f>
        <v>34282297.280000001</v>
      </c>
      <c r="D57" s="37">
        <f>IF('Town Data'!E53&gt;9,'Town Data'!D53,"*")</f>
        <v>9184262.5600000005</v>
      </c>
      <c r="E57" s="50">
        <f>IF('Town Data'!G53&gt;9,'Town Data'!F53,"*")</f>
        <v>115404.1666656</v>
      </c>
      <c r="F57" s="55">
        <f>IF('Town Data'!I53&gt;9,'Town Data'!H53,"*")</f>
        <v>33857383.630000003</v>
      </c>
      <c r="G57" s="55">
        <f>IF('Town Data'!K53&gt;9,'Town Data'!J53,"*")</f>
        <v>8290140.5999999996</v>
      </c>
      <c r="H57" s="50">
        <f>IF('Town Data'!M53&gt;9,'Town Data'!L53,"*")</f>
        <v>141233.33333269999</v>
      </c>
      <c r="I57" s="56">
        <f t="shared" si="1"/>
        <v>1.2550102944856477E-2</v>
      </c>
      <c r="J57" s="56">
        <f t="shared" si="2"/>
        <v>0.10785365449652337</v>
      </c>
      <c r="K57" s="56">
        <f t="shared" si="3"/>
        <v>-0.18288293604353892</v>
      </c>
      <c r="L57" s="15"/>
    </row>
    <row r="58" spans="1:12" x14ac:dyDescent="0.25">
      <c r="A58" s="15"/>
      <c r="B58" s="15" t="str">
        <f>'Town Data'!A54</f>
        <v>MILTON</v>
      </c>
      <c r="C58" s="32">
        <f>IF('Town Data'!C54&gt;9,'Town Data'!B54,"*")</f>
        <v>21290353.399999999</v>
      </c>
      <c r="D58" s="33">
        <f>IF('Town Data'!E54&gt;9,'Town Data'!D54,"*")</f>
        <v>3781916.06</v>
      </c>
      <c r="E58" s="51">
        <f>IF('Town Data'!G54&gt;9,'Town Data'!F54,"*")</f>
        <v>55949.999999400003</v>
      </c>
      <c r="F58" s="61">
        <f>IF('Town Data'!I54&gt;9,'Town Data'!H54,"*")</f>
        <v>19671223.829999998</v>
      </c>
      <c r="G58" s="57">
        <f>IF('Town Data'!K54&gt;9,'Town Data'!J54,"*")</f>
        <v>3638633.05</v>
      </c>
      <c r="H58" s="51">
        <f>IF('Town Data'!M54&gt;9,'Town Data'!L54,"*")</f>
        <v>20633.333332999999</v>
      </c>
      <c r="I58" s="58">
        <f t="shared" si="1"/>
        <v>8.2309549420647332E-2</v>
      </c>
      <c r="J58" s="58">
        <f t="shared" si="2"/>
        <v>3.9378252225791291E-2</v>
      </c>
      <c r="K58" s="58">
        <f t="shared" si="3"/>
        <v>1.7116316639888798</v>
      </c>
      <c r="L58" s="15"/>
    </row>
    <row r="59" spans="1:12" x14ac:dyDescent="0.25">
      <c r="A59" s="15"/>
      <c r="B59" s="24" t="str">
        <f>'Town Data'!A55</f>
        <v>MONTPELIER</v>
      </c>
      <c r="C59" s="36">
        <f>IF('Town Data'!C55&gt;9,'Town Data'!B55,"*")</f>
        <v>15619011.890000001</v>
      </c>
      <c r="D59" s="37">
        <f>IF('Town Data'!E55&gt;9,'Town Data'!D55,"*")</f>
        <v>6272425.1900000004</v>
      </c>
      <c r="E59" s="50">
        <f>IF('Town Data'!G55&gt;9,'Town Data'!F55,"*")</f>
        <v>408882.49999919999</v>
      </c>
      <c r="F59" s="55">
        <f>IF('Town Data'!I55&gt;9,'Town Data'!H55,"*")</f>
        <v>16466216.869999999</v>
      </c>
      <c r="G59" s="55">
        <f>IF('Town Data'!K55&gt;9,'Town Data'!J55,"*")</f>
        <v>5821055.2000000002</v>
      </c>
      <c r="H59" s="50">
        <f>IF('Town Data'!M55&gt;9,'Town Data'!L55,"*")</f>
        <v>1117516.8333324001</v>
      </c>
      <c r="I59" s="56">
        <f t="shared" si="1"/>
        <v>-5.145110055871617E-2</v>
      </c>
      <c r="J59" s="56">
        <f t="shared" si="2"/>
        <v>7.754092247742303E-2</v>
      </c>
      <c r="K59" s="56">
        <f t="shared" si="3"/>
        <v>-0.63411513115205143</v>
      </c>
      <c r="L59" s="15"/>
    </row>
    <row r="60" spans="1:12" x14ac:dyDescent="0.25">
      <c r="A60" s="15"/>
      <c r="B60" s="15" t="str">
        <f>'Town Data'!A56</f>
        <v>MORRISTOWN</v>
      </c>
      <c r="C60" s="32">
        <f>IF('Town Data'!C56&gt;9,'Town Data'!B56,"*")</f>
        <v>20083548.530000001</v>
      </c>
      <c r="D60" s="33">
        <f>IF('Town Data'!E56&gt;9,'Town Data'!D56,"*")</f>
        <v>6332914.1900000004</v>
      </c>
      <c r="E60" s="51">
        <f>IF('Town Data'!G56&gt;9,'Town Data'!F56,"*")</f>
        <v>390616.66666549997</v>
      </c>
      <c r="F60" s="61">
        <f>IF('Town Data'!I56&gt;9,'Town Data'!H56,"*")</f>
        <v>20668946.829999998</v>
      </c>
      <c r="G60" s="57">
        <f>IF('Town Data'!K56&gt;9,'Town Data'!J56,"*")</f>
        <v>6097532.7599999998</v>
      </c>
      <c r="H60" s="51">
        <f>IF('Town Data'!M56&gt;9,'Town Data'!L56,"*")</f>
        <v>147161.49999879999</v>
      </c>
      <c r="I60" s="58">
        <f t="shared" si="1"/>
        <v>-2.8322599347457757E-2</v>
      </c>
      <c r="J60" s="58">
        <f t="shared" si="2"/>
        <v>3.8602733148743365E-2</v>
      </c>
      <c r="K60" s="58">
        <f t="shared" si="3"/>
        <v>1.6543400731080153</v>
      </c>
      <c r="L60" s="15"/>
    </row>
    <row r="61" spans="1:12" x14ac:dyDescent="0.25">
      <c r="A61" s="15"/>
      <c r="B61" s="24" t="str">
        <f>'Town Data'!A57</f>
        <v>NEW HAVEN</v>
      </c>
      <c r="C61" s="36">
        <f>IF('Town Data'!C57&gt;9,'Town Data'!B57,"*")</f>
        <v>10441879.630000001</v>
      </c>
      <c r="D61" s="37">
        <f>IF('Town Data'!E57&gt;9,'Town Data'!D57,"*")</f>
        <v>827056.95</v>
      </c>
      <c r="E61" s="50" t="str">
        <f>IF('Town Data'!G57&gt;9,'Town Data'!F57,"*")</f>
        <v>*</v>
      </c>
      <c r="F61" s="55">
        <f>IF('Town Data'!I57&gt;9,'Town Data'!H57,"*")</f>
        <v>11650743.359999999</v>
      </c>
      <c r="G61" s="55">
        <f>IF('Town Data'!K57&gt;9,'Town Data'!J57,"*")</f>
        <v>714948.84</v>
      </c>
      <c r="H61" s="50" t="str">
        <f>IF('Town Data'!M57&gt;9,'Town Data'!L57,"*")</f>
        <v>*</v>
      </c>
      <c r="I61" s="56">
        <f t="shared" si="1"/>
        <v>-0.10375850644434749</v>
      </c>
      <c r="J61" s="56">
        <f t="shared" si="2"/>
        <v>0.15680577927785713</v>
      </c>
      <c r="K61" s="56" t="str">
        <f t="shared" si="3"/>
        <v/>
      </c>
      <c r="L61" s="15"/>
    </row>
    <row r="62" spans="1:12" x14ac:dyDescent="0.25">
      <c r="A62" s="15"/>
      <c r="B62" s="15" t="str">
        <f>'Town Data'!A58</f>
        <v>NEWBURY</v>
      </c>
      <c r="C62" s="32">
        <f>IF('Town Data'!C58&gt;9,'Town Data'!B58,"*")</f>
        <v>3053929.1</v>
      </c>
      <c r="D62" s="33">
        <f>IF('Town Data'!E58&gt;9,'Town Data'!D58,"*")</f>
        <v>139648.07</v>
      </c>
      <c r="E62" s="51" t="str">
        <f>IF('Town Data'!G58&gt;9,'Town Data'!F58,"*")</f>
        <v>*</v>
      </c>
      <c r="F62" s="61">
        <f>IF('Town Data'!I58&gt;9,'Town Data'!H58,"*")</f>
        <v>3160572.45</v>
      </c>
      <c r="G62" s="57">
        <f>IF('Town Data'!K58&gt;9,'Town Data'!J58,"*")</f>
        <v>154666.53</v>
      </c>
      <c r="H62" s="51" t="str">
        <f>IF('Town Data'!M58&gt;9,'Town Data'!L58,"*")</f>
        <v>*</v>
      </c>
      <c r="I62" s="58">
        <f t="shared" si="1"/>
        <v>-3.3741783074771811E-2</v>
      </c>
      <c r="J62" s="58">
        <f t="shared" si="2"/>
        <v>-9.7102197870476512E-2</v>
      </c>
      <c r="K62" s="58" t="str">
        <f t="shared" si="3"/>
        <v/>
      </c>
      <c r="L62" s="15"/>
    </row>
    <row r="63" spans="1:12" x14ac:dyDescent="0.25">
      <c r="A63" s="15"/>
      <c r="B63" s="24" t="str">
        <f>'Town Data'!A59</f>
        <v>NEWPORT</v>
      </c>
      <c r="C63" s="36">
        <f>IF('Town Data'!C59&gt;9,'Town Data'!B59,"*")</f>
        <v>13461167.630000001</v>
      </c>
      <c r="D63" s="37">
        <f>IF('Town Data'!E59&gt;9,'Town Data'!D59,"*")</f>
        <v>3968920.94</v>
      </c>
      <c r="E63" s="50">
        <f>IF('Town Data'!G59&gt;9,'Town Data'!F59,"*")</f>
        <v>58505.499998799998</v>
      </c>
      <c r="F63" s="55">
        <f>IF('Town Data'!I59&gt;9,'Town Data'!H59,"*")</f>
        <v>13335695.67</v>
      </c>
      <c r="G63" s="55">
        <f>IF('Town Data'!K59&gt;9,'Town Data'!J59,"*")</f>
        <v>4074075.96</v>
      </c>
      <c r="H63" s="50">
        <f>IF('Town Data'!M59&gt;9,'Town Data'!L59,"*")</f>
        <v>100033.3333324</v>
      </c>
      <c r="I63" s="56">
        <f t="shared" si="1"/>
        <v>9.408730005909088E-3</v>
      </c>
      <c r="J63" s="56">
        <f t="shared" si="2"/>
        <v>-2.5810765688325559E-2</v>
      </c>
      <c r="K63" s="56">
        <f t="shared" si="3"/>
        <v>-0.41513995335542286</v>
      </c>
      <c r="L63" s="15"/>
    </row>
    <row r="64" spans="1:12" x14ac:dyDescent="0.25">
      <c r="A64" s="15"/>
      <c r="B64" s="15" t="str">
        <f>'Town Data'!A60</f>
        <v>NORTHFIELD</v>
      </c>
      <c r="C64" s="32">
        <f>IF('Town Data'!C60&gt;9,'Town Data'!B60,"*")</f>
        <v>4446278.33</v>
      </c>
      <c r="D64" s="33">
        <f>IF('Town Data'!E60&gt;9,'Town Data'!D60,"*")</f>
        <v>1170740.81</v>
      </c>
      <c r="E64" s="51" t="str">
        <f>IF('Town Data'!G60&gt;9,'Town Data'!F60,"*")</f>
        <v>*</v>
      </c>
      <c r="F64" s="61">
        <f>IF('Town Data'!I60&gt;9,'Town Data'!H60,"*")</f>
        <v>4955317.24</v>
      </c>
      <c r="G64" s="57">
        <f>IF('Town Data'!K60&gt;9,'Town Data'!J60,"*")</f>
        <v>1234398.07</v>
      </c>
      <c r="H64" s="51" t="str">
        <f>IF('Town Data'!M60&gt;9,'Town Data'!L60,"*")</f>
        <v>*</v>
      </c>
      <c r="I64" s="58">
        <f t="shared" si="1"/>
        <v>-0.10272579642146183</v>
      </c>
      <c r="J64" s="58">
        <f t="shared" si="2"/>
        <v>-5.1569474667114479E-2</v>
      </c>
      <c r="K64" s="58" t="str">
        <f t="shared" si="3"/>
        <v/>
      </c>
      <c r="L64" s="15"/>
    </row>
    <row r="65" spans="1:12" x14ac:dyDescent="0.25">
      <c r="A65" s="15"/>
      <c r="B65" s="24" t="str">
        <f>'Town Data'!A61</f>
        <v>NORWICH</v>
      </c>
      <c r="C65" s="36">
        <f>IF('Town Data'!C61&gt;9,'Town Data'!B61,"*")</f>
        <v>8400958</v>
      </c>
      <c r="D65" s="37">
        <f>IF('Town Data'!E61&gt;9,'Town Data'!D61,"*")</f>
        <v>685211</v>
      </c>
      <c r="E65" s="50" t="str">
        <f>IF('Town Data'!G61&gt;9,'Town Data'!F61,"*")</f>
        <v>*</v>
      </c>
      <c r="F65" s="55">
        <f>IF('Town Data'!I61&gt;9,'Town Data'!H61,"*")</f>
        <v>8182754</v>
      </c>
      <c r="G65" s="55">
        <f>IF('Town Data'!K61&gt;9,'Town Data'!J61,"*")</f>
        <v>678643</v>
      </c>
      <c r="H65" s="50" t="str">
        <f>IF('Town Data'!M61&gt;9,'Town Data'!L61,"*")</f>
        <v>*</v>
      </c>
      <c r="I65" s="56">
        <f t="shared" si="1"/>
        <v>2.66663277424691E-2</v>
      </c>
      <c r="J65" s="56">
        <f t="shared" si="2"/>
        <v>9.678137105959982E-3</v>
      </c>
      <c r="K65" s="56" t="str">
        <f t="shared" si="3"/>
        <v/>
      </c>
      <c r="L65" s="15"/>
    </row>
    <row r="66" spans="1:12" x14ac:dyDescent="0.25">
      <c r="A66" s="15"/>
      <c r="B66" s="15" t="str">
        <f>'Town Data'!A62</f>
        <v>PITTSFORD</v>
      </c>
      <c r="C66" s="32">
        <f>IF('Town Data'!C62&gt;9,'Town Data'!B62,"*")</f>
        <v>2281210.9500000002</v>
      </c>
      <c r="D66" s="33">
        <f>IF('Town Data'!E62&gt;9,'Town Data'!D62,"*")</f>
        <v>917575.57</v>
      </c>
      <c r="E66" s="51" t="str">
        <f>IF('Town Data'!G62&gt;9,'Town Data'!F62,"*")</f>
        <v>*</v>
      </c>
      <c r="F66" s="61">
        <f>IF('Town Data'!I62&gt;9,'Town Data'!H62,"*")</f>
        <v>2358218.56</v>
      </c>
      <c r="G66" s="57">
        <f>IF('Town Data'!K62&gt;9,'Town Data'!J62,"*")</f>
        <v>786654.88</v>
      </c>
      <c r="H66" s="51" t="str">
        <f>IF('Town Data'!M62&gt;9,'Town Data'!L62,"*")</f>
        <v>*</v>
      </c>
      <c r="I66" s="58">
        <f t="shared" si="1"/>
        <v>-3.2654992758601592E-2</v>
      </c>
      <c r="J66" s="58">
        <f t="shared" si="2"/>
        <v>0.1664270995178978</v>
      </c>
      <c r="K66" s="58" t="str">
        <f t="shared" si="3"/>
        <v/>
      </c>
      <c r="L66" s="15"/>
    </row>
    <row r="67" spans="1:12" x14ac:dyDescent="0.25">
      <c r="A67" s="15"/>
      <c r="B67" s="24" t="str">
        <f>'Town Data'!A63</f>
        <v>POULTNEY</v>
      </c>
      <c r="C67" s="36">
        <f>IF('Town Data'!C63&gt;9,'Town Data'!B63,"*")</f>
        <v>2130444.39</v>
      </c>
      <c r="D67" s="37">
        <f>IF('Town Data'!E63&gt;9,'Town Data'!D63,"*")</f>
        <v>698122.84</v>
      </c>
      <c r="E67" s="50" t="str">
        <f>IF('Town Data'!G63&gt;9,'Town Data'!F63,"*")</f>
        <v>*</v>
      </c>
      <c r="F67" s="55">
        <f>IF('Town Data'!I63&gt;9,'Town Data'!H63,"*")</f>
        <v>2159960.7599999998</v>
      </c>
      <c r="G67" s="55">
        <f>IF('Town Data'!K63&gt;9,'Town Data'!J63,"*")</f>
        <v>729268.28</v>
      </c>
      <c r="H67" s="50" t="str">
        <f>IF('Town Data'!M63&gt;9,'Town Data'!L63,"*")</f>
        <v>*</v>
      </c>
      <c r="I67" s="56">
        <f t="shared" si="1"/>
        <v>-1.3665234362868541E-2</v>
      </c>
      <c r="J67" s="56">
        <f t="shared" si="2"/>
        <v>-4.2707794722677446E-2</v>
      </c>
      <c r="K67" s="56" t="str">
        <f t="shared" si="3"/>
        <v/>
      </c>
      <c r="L67" s="15"/>
    </row>
    <row r="68" spans="1:12" x14ac:dyDescent="0.25">
      <c r="A68" s="15"/>
      <c r="B68" s="15" t="str">
        <f>'Town Data'!A64</f>
        <v>POWNAL</v>
      </c>
      <c r="C68" s="32">
        <f>IF('Town Data'!C64&gt;9,'Town Data'!B64,"*")</f>
        <v>893270.79</v>
      </c>
      <c r="D68" s="33">
        <f>IF('Town Data'!E64&gt;9,'Town Data'!D64,"*")</f>
        <v>427539.33</v>
      </c>
      <c r="E68" s="51" t="str">
        <f>IF('Town Data'!G64&gt;9,'Town Data'!F64,"*")</f>
        <v>*</v>
      </c>
      <c r="F68" s="61">
        <f>IF('Town Data'!I64&gt;9,'Town Data'!H64,"*")</f>
        <v>752031.89</v>
      </c>
      <c r="G68" s="57">
        <f>IF('Town Data'!K64&gt;9,'Town Data'!J64,"*")</f>
        <v>429246.1</v>
      </c>
      <c r="H68" s="51" t="str">
        <f>IF('Town Data'!M64&gt;9,'Town Data'!L64,"*")</f>
        <v>*</v>
      </c>
      <c r="I68" s="58">
        <f t="shared" si="1"/>
        <v>0.18780972173932681</v>
      </c>
      <c r="J68" s="58">
        <f t="shared" si="2"/>
        <v>-3.9762038606756369E-3</v>
      </c>
      <c r="K68" s="58" t="str">
        <f t="shared" si="3"/>
        <v/>
      </c>
      <c r="L68" s="15"/>
    </row>
    <row r="69" spans="1:12" x14ac:dyDescent="0.25">
      <c r="A69" s="15"/>
      <c r="B69" s="24" t="str">
        <f>'Town Data'!A65</f>
        <v>PUTNEY</v>
      </c>
      <c r="C69" s="36">
        <f>IF('Town Data'!C65&gt;9,'Town Data'!B65,"*")</f>
        <v>1277087.33</v>
      </c>
      <c r="D69" s="37">
        <f>IF('Town Data'!E65&gt;9,'Town Data'!D65,"*")</f>
        <v>328229</v>
      </c>
      <c r="E69" s="50" t="str">
        <f>IF('Town Data'!G65&gt;9,'Town Data'!F65,"*")</f>
        <v>*</v>
      </c>
      <c r="F69" s="55">
        <f>IF('Town Data'!I65&gt;9,'Town Data'!H65,"*")</f>
        <v>1156520.28</v>
      </c>
      <c r="G69" s="55">
        <f>IF('Town Data'!K65&gt;9,'Town Data'!J65,"*")</f>
        <v>349210.92</v>
      </c>
      <c r="H69" s="50" t="str">
        <f>IF('Town Data'!M65&gt;9,'Town Data'!L65,"*")</f>
        <v>*</v>
      </c>
      <c r="I69" s="56">
        <f t="shared" si="1"/>
        <v>0.1042498364144553</v>
      </c>
      <c r="J69" s="56">
        <f t="shared" si="2"/>
        <v>-6.0083802648554015E-2</v>
      </c>
      <c r="K69" s="56" t="str">
        <f t="shared" si="3"/>
        <v/>
      </c>
      <c r="L69" s="15"/>
    </row>
    <row r="70" spans="1:12" x14ac:dyDescent="0.25">
      <c r="A70" s="15"/>
      <c r="B70" s="15" t="str">
        <f>'Town Data'!A66</f>
        <v>RANDOLPH</v>
      </c>
      <c r="C70" s="32">
        <f>IF('Town Data'!C66&gt;9,'Town Data'!B66,"*")</f>
        <v>15887334.439999999</v>
      </c>
      <c r="D70" s="33">
        <f>IF('Town Data'!E66&gt;9,'Town Data'!D66,"*")</f>
        <v>1745200.04</v>
      </c>
      <c r="E70" s="51">
        <f>IF('Town Data'!G66&gt;9,'Town Data'!F66,"*")</f>
        <v>40533.333332900002</v>
      </c>
      <c r="F70" s="61">
        <f>IF('Town Data'!I66&gt;9,'Town Data'!H66,"*")</f>
        <v>7496255.3899999997</v>
      </c>
      <c r="G70" s="57">
        <f>IF('Town Data'!K66&gt;9,'Town Data'!J66,"*")</f>
        <v>2285353.27</v>
      </c>
      <c r="H70" s="51">
        <f>IF('Town Data'!M66&gt;9,'Town Data'!L66,"*")</f>
        <v>52083.333333100003</v>
      </c>
      <c r="I70" s="58">
        <f t="shared" si="1"/>
        <v>1.1193694202566384</v>
      </c>
      <c r="J70" s="58">
        <f t="shared" si="2"/>
        <v>-0.23635436896808518</v>
      </c>
      <c r="K70" s="58">
        <f t="shared" si="3"/>
        <v>-0.22176000000483351</v>
      </c>
      <c r="L70" s="15"/>
    </row>
    <row r="71" spans="1:12" x14ac:dyDescent="0.25">
      <c r="A71" s="15"/>
      <c r="B71" s="24" t="str">
        <f>'Town Data'!A67</f>
        <v>RICHFORD</v>
      </c>
      <c r="C71" s="36">
        <f>IF('Town Data'!C67&gt;9,'Town Data'!B67,"*")</f>
        <v>5427229.5</v>
      </c>
      <c r="D71" s="37">
        <f>IF('Town Data'!E67&gt;9,'Town Data'!D67,"*")</f>
        <v>230018</v>
      </c>
      <c r="E71" s="50" t="str">
        <f>IF('Town Data'!G67&gt;9,'Town Data'!F67,"*")</f>
        <v>*</v>
      </c>
      <c r="F71" s="55">
        <f>IF('Town Data'!I67&gt;9,'Town Data'!H67,"*")</f>
        <v>6179992.5</v>
      </c>
      <c r="G71" s="55">
        <f>IF('Town Data'!K67&gt;9,'Town Data'!J67,"*")</f>
        <v>233641</v>
      </c>
      <c r="H71" s="50" t="str">
        <f>IF('Town Data'!M67&gt;9,'Town Data'!L67,"*")</f>
        <v>*</v>
      </c>
      <c r="I71" s="56">
        <f t="shared" ref="I71:I101" si="4">IFERROR((C71-F71)/F71,"")</f>
        <v>-0.12180645850298362</v>
      </c>
      <c r="J71" s="56">
        <f t="shared" ref="J71:J101" si="5">IFERROR((D71-G71)/G71,"")</f>
        <v>-1.5506696170620738E-2</v>
      </c>
      <c r="K71" s="56" t="str">
        <f t="shared" ref="K71:K101" si="6">IFERROR((E71-H71)/H71,"")</f>
        <v/>
      </c>
      <c r="L71" s="15"/>
    </row>
    <row r="72" spans="1:12" x14ac:dyDescent="0.25">
      <c r="A72" s="15"/>
      <c r="B72" s="15" t="str">
        <f>'Town Data'!A68</f>
        <v>RICHMOND</v>
      </c>
      <c r="C72" s="32">
        <f>IF('Town Data'!C68&gt;9,'Town Data'!B68,"*")</f>
        <v>7610677.2999999998</v>
      </c>
      <c r="D72" s="33">
        <f>IF('Town Data'!E68&gt;9,'Town Data'!D68,"*")</f>
        <v>2042575.66</v>
      </c>
      <c r="E72" s="51" t="str">
        <f>IF('Town Data'!G68&gt;9,'Town Data'!F68,"*")</f>
        <v>*</v>
      </c>
      <c r="F72" s="61">
        <f>IF('Town Data'!I68&gt;9,'Town Data'!H68,"*")</f>
        <v>12371400.73</v>
      </c>
      <c r="G72" s="57">
        <f>IF('Town Data'!K68&gt;9,'Town Data'!J68,"*")</f>
        <v>1869856.2</v>
      </c>
      <c r="H72" s="51" t="str">
        <f>IF('Town Data'!M68&gt;9,'Town Data'!L68,"*")</f>
        <v>*</v>
      </c>
      <c r="I72" s="58">
        <f t="shared" si="4"/>
        <v>-0.38481684765537461</v>
      </c>
      <c r="J72" s="58">
        <f t="shared" si="5"/>
        <v>9.2370450733056358E-2</v>
      </c>
      <c r="K72" s="58" t="str">
        <f t="shared" si="6"/>
        <v/>
      </c>
      <c r="L72" s="15"/>
    </row>
    <row r="73" spans="1:12" x14ac:dyDescent="0.25">
      <c r="A73" s="15"/>
      <c r="B73" s="24" t="str">
        <f>'Town Data'!A69</f>
        <v>ROCHESTER</v>
      </c>
      <c r="C73" s="36">
        <f>IF('Town Data'!C69&gt;9,'Town Data'!B69,"*")</f>
        <v>1328462.17</v>
      </c>
      <c r="D73" s="37">
        <f>IF('Town Data'!E69&gt;9,'Town Data'!D69,"*")</f>
        <v>302537.38</v>
      </c>
      <c r="E73" s="50" t="str">
        <f>IF('Town Data'!G69&gt;9,'Town Data'!F69,"*")</f>
        <v>*</v>
      </c>
      <c r="F73" s="55">
        <f>IF('Town Data'!I69&gt;9,'Town Data'!H69,"*")</f>
        <v>1401575.86</v>
      </c>
      <c r="G73" s="55">
        <f>IF('Town Data'!K69&gt;9,'Town Data'!J69,"*")</f>
        <v>235803.08</v>
      </c>
      <c r="H73" s="50" t="str">
        <f>IF('Town Data'!M69&gt;9,'Town Data'!L69,"*")</f>
        <v>*</v>
      </c>
      <c r="I73" s="56">
        <f t="shared" si="4"/>
        <v>-5.216534622678231E-2</v>
      </c>
      <c r="J73" s="56">
        <f t="shared" si="5"/>
        <v>0.28300860192326588</v>
      </c>
      <c r="K73" s="56" t="str">
        <f t="shared" si="6"/>
        <v/>
      </c>
      <c r="L73" s="15"/>
    </row>
    <row r="74" spans="1:12" x14ac:dyDescent="0.25">
      <c r="A74" s="15"/>
      <c r="B74" s="15" t="str">
        <f>'Town Data'!A70</f>
        <v>ROCKINGHAM</v>
      </c>
      <c r="C74" s="32">
        <f>IF('Town Data'!C70&gt;9,'Town Data'!B70,"*")</f>
        <v>4751475.49</v>
      </c>
      <c r="D74" s="33">
        <f>IF('Town Data'!E70&gt;9,'Town Data'!D70,"*")</f>
        <v>1181705.28</v>
      </c>
      <c r="E74" s="51" t="str">
        <f>IF('Town Data'!G70&gt;9,'Town Data'!F70,"*")</f>
        <v>*</v>
      </c>
      <c r="F74" s="61">
        <f>IF('Town Data'!I70&gt;9,'Town Data'!H70,"*")</f>
        <v>4783036.74</v>
      </c>
      <c r="G74" s="57">
        <f>IF('Town Data'!K70&gt;9,'Town Data'!J70,"*")</f>
        <v>1157240.8400000001</v>
      </c>
      <c r="H74" s="51" t="str">
        <f>IF('Town Data'!M70&gt;9,'Town Data'!L70,"*")</f>
        <v>*</v>
      </c>
      <c r="I74" s="58">
        <f t="shared" si="4"/>
        <v>-6.5985798804464122E-3</v>
      </c>
      <c r="J74" s="58">
        <f t="shared" si="5"/>
        <v>2.1140318552877846E-2</v>
      </c>
      <c r="K74" s="58" t="str">
        <f t="shared" si="6"/>
        <v/>
      </c>
      <c r="L74" s="15"/>
    </row>
    <row r="75" spans="1:12" x14ac:dyDescent="0.25">
      <c r="A75" s="15"/>
      <c r="B75" s="24" t="str">
        <f>'Town Data'!A71</f>
        <v>ROYALTON</v>
      </c>
      <c r="C75" s="36">
        <f>IF('Town Data'!C71&gt;9,'Town Data'!B71,"*")</f>
        <v>4020680.45</v>
      </c>
      <c r="D75" s="37">
        <f>IF('Town Data'!E71&gt;9,'Town Data'!D71,"*")</f>
        <v>1172202</v>
      </c>
      <c r="E75" s="50" t="str">
        <f>IF('Town Data'!G71&gt;9,'Town Data'!F71,"*")</f>
        <v>*</v>
      </c>
      <c r="F75" s="55">
        <f>IF('Town Data'!I71&gt;9,'Town Data'!H71,"*")</f>
        <v>3342288.56</v>
      </c>
      <c r="G75" s="55">
        <f>IF('Town Data'!K71&gt;9,'Town Data'!J71,"*")</f>
        <v>964495.17</v>
      </c>
      <c r="H75" s="50" t="str">
        <f>IF('Town Data'!M71&gt;9,'Town Data'!L71,"*")</f>
        <v>*</v>
      </c>
      <c r="I75" s="56">
        <f t="shared" si="4"/>
        <v>0.2029722681993682</v>
      </c>
      <c r="J75" s="56">
        <f t="shared" si="5"/>
        <v>0.21535289803473037</v>
      </c>
      <c r="K75" s="56" t="str">
        <f t="shared" si="6"/>
        <v/>
      </c>
      <c r="L75" s="15"/>
    </row>
    <row r="76" spans="1:12" x14ac:dyDescent="0.25">
      <c r="A76" s="15"/>
      <c r="B76" s="15" t="str">
        <f>'Town Data'!A72</f>
        <v>RUTLAND</v>
      </c>
      <c r="C76" s="32">
        <f>IF('Town Data'!C72&gt;9,'Town Data'!B72,"*")</f>
        <v>36795993.630000003</v>
      </c>
      <c r="D76" s="33">
        <f>IF('Town Data'!E72&gt;9,'Town Data'!D72,"*")</f>
        <v>13598826.98</v>
      </c>
      <c r="E76" s="51">
        <f>IF('Town Data'!G72&gt;9,'Town Data'!F72,"*")</f>
        <v>480196.99999769998</v>
      </c>
      <c r="F76" s="61">
        <f>IF('Town Data'!I72&gt;9,'Town Data'!H72,"*")</f>
        <v>38772511.920000002</v>
      </c>
      <c r="G76" s="57">
        <f>IF('Town Data'!K72&gt;9,'Town Data'!J72,"*")</f>
        <v>14024958.369999999</v>
      </c>
      <c r="H76" s="51">
        <f>IF('Town Data'!M72&gt;9,'Town Data'!L72,"*")</f>
        <v>335015.99999789998</v>
      </c>
      <c r="I76" s="58">
        <f t="shared" si="4"/>
        <v>-5.0977308204281001E-2</v>
      </c>
      <c r="J76" s="58">
        <f t="shared" si="5"/>
        <v>-3.0383790009067869E-2</v>
      </c>
      <c r="K76" s="58">
        <f t="shared" si="6"/>
        <v>0.43335542183271858</v>
      </c>
      <c r="L76" s="15"/>
    </row>
    <row r="77" spans="1:12" x14ac:dyDescent="0.25">
      <c r="A77" s="15"/>
      <c r="B77" s="24" t="str">
        <f>'Town Data'!A73</f>
        <v>RUTLAND TOWN</v>
      </c>
      <c r="C77" s="36">
        <f>IF('Town Data'!C73&gt;9,'Town Data'!B73,"*")</f>
        <v>22766899.129999999</v>
      </c>
      <c r="D77" s="37">
        <f>IF('Town Data'!E73&gt;9,'Town Data'!D73,"*")</f>
        <v>8766448.5700000003</v>
      </c>
      <c r="E77" s="50">
        <f>IF('Town Data'!G73&gt;9,'Town Data'!F73,"*")</f>
        <v>602191.16666540003</v>
      </c>
      <c r="F77" s="55">
        <f>IF('Town Data'!I73&gt;9,'Town Data'!H73,"*")</f>
        <v>21046564.210000001</v>
      </c>
      <c r="G77" s="55">
        <f>IF('Town Data'!K73&gt;9,'Town Data'!J73,"*")</f>
        <v>8440711.9199999999</v>
      </c>
      <c r="H77" s="50">
        <f>IF('Town Data'!M73&gt;9,'Town Data'!L73,"*")</f>
        <v>695176.99999839999</v>
      </c>
      <c r="I77" s="56">
        <f t="shared" si="4"/>
        <v>8.1739466016149245E-2</v>
      </c>
      <c r="J77" s="56">
        <f t="shared" si="5"/>
        <v>3.8591134620786866E-2</v>
      </c>
      <c r="K77" s="56">
        <f t="shared" si="6"/>
        <v>-0.13375850083246996</v>
      </c>
      <c r="L77" s="15"/>
    </row>
    <row r="78" spans="1:12" x14ac:dyDescent="0.25">
      <c r="A78" s="15"/>
      <c r="B78" s="15" t="str">
        <f>'Town Data'!A74</f>
        <v>SHAFTSBURY</v>
      </c>
      <c r="C78" s="32">
        <f>IF('Town Data'!C74&gt;9,'Town Data'!B74,"*")</f>
        <v>5864399</v>
      </c>
      <c r="D78" s="33" t="str">
        <f>IF('Town Data'!E74&gt;9,'Town Data'!D74,"*")</f>
        <v>*</v>
      </c>
      <c r="E78" s="51" t="str">
        <f>IF('Town Data'!G74&gt;9,'Town Data'!F74,"*")</f>
        <v>*</v>
      </c>
      <c r="F78" s="61">
        <f>IF('Town Data'!I74&gt;9,'Town Data'!H74,"*")</f>
        <v>6583384.6699999999</v>
      </c>
      <c r="G78" s="57" t="str">
        <f>IF('Town Data'!K74&gt;9,'Town Data'!J74,"*")</f>
        <v>*</v>
      </c>
      <c r="H78" s="51" t="str">
        <f>IF('Town Data'!M74&gt;9,'Town Data'!L74,"*")</f>
        <v>*</v>
      </c>
      <c r="I78" s="58">
        <f t="shared" si="4"/>
        <v>-0.1092121615308862</v>
      </c>
      <c r="J78" s="58" t="str">
        <f t="shared" si="5"/>
        <v/>
      </c>
      <c r="K78" s="58" t="str">
        <f t="shared" si="6"/>
        <v/>
      </c>
      <c r="L78" s="15"/>
    </row>
    <row r="79" spans="1:12" x14ac:dyDescent="0.25">
      <c r="A79" s="15"/>
      <c r="B79" s="24" t="str">
        <f>'Town Data'!A75</f>
        <v>SHELBURNE</v>
      </c>
      <c r="C79" s="36">
        <f>IF('Town Data'!C75&gt;9,'Town Data'!B75,"*")</f>
        <v>13506949.07</v>
      </c>
      <c r="D79" s="37">
        <f>IF('Town Data'!E75&gt;9,'Town Data'!D75,"*")</f>
        <v>4215082.2300000004</v>
      </c>
      <c r="E79" s="50">
        <f>IF('Town Data'!G75&gt;9,'Town Data'!F75,"*")</f>
        <v>26897.166666199999</v>
      </c>
      <c r="F79" s="55">
        <f>IF('Town Data'!I75&gt;9,'Town Data'!H75,"*")</f>
        <v>13314794.449999999</v>
      </c>
      <c r="G79" s="55">
        <f>IF('Town Data'!K75&gt;9,'Town Data'!J75,"*")</f>
        <v>4427328.92</v>
      </c>
      <c r="H79" s="50">
        <f>IF('Town Data'!M75&gt;9,'Town Data'!L75,"*")</f>
        <v>22796.999999600001</v>
      </c>
      <c r="I79" s="56">
        <f t="shared" si="4"/>
        <v>1.4431662518079733E-2</v>
      </c>
      <c r="J79" s="56">
        <f t="shared" si="5"/>
        <v>-4.7940122325494508E-2</v>
      </c>
      <c r="K79" s="56">
        <f t="shared" si="6"/>
        <v>0.17985553654743783</v>
      </c>
      <c r="L79" s="15"/>
    </row>
    <row r="80" spans="1:12" x14ac:dyDescent="0.25">
      <c r="A80" s="15"/>
      <c r="B80" s="15" t="str">
        <f>'Town Data'!A76</f>
        <v>SOUTH BURLINGTON</v>
      </c>
      <c r="C80" s="32">
        <f>IF('Town Data'!C76&gt;9,'Town Data'!B76,"*")</f>
        <v>140879998.53</v>
      </c>
      <c r="D80" s="33">
        <f>IF('Town Data'!E76&gt;9,'Town Data'!D76,"*")</f>
        <v>27271258.68</v>
      </c>
      <c r="E80" s="51">
        <f>IF('Town Data'!G76&gt;9,'Town Data'!F76,"*")</f>
        <v>1576066.6666623999</v>
      </c>
      <c r="F80" s="61">
        <f>IF('Town Data'!I76&gt;9,'Town Data'!H76,"*")</f>
        <v>151518685.16</v>
      </c>
      <c r="G80" s="57">
        <f>IF('Town Data'!K76&gt;9,'Town Data'!J76,"*")</f>
        <v>26406937.460000001</v>
      </c>
      <c r="H80" s="51">
        <f>IF('Town Data'!M76&gt;9,'Town Data'!L76,"*")</f>
        <v>2021387.8333282999</v>
      </c>
      <c r="I80" s="58">
        <f t="shared" si="4"/>
        <v>-7.0213694230291168E-2</v>
      </c>
      <c r="J80" s="58">
        <f t="shared" si="5"/>
        <v>3.2730839057320917E-2</v>
      </c>
      <c r="K80" s="58">
        <f t="shared" si="6"/>
        <v>-0.2203046636194797</v>
      </c>
      <c r="L80" s="15"/>
    </row>
    <row r="81" spans="1:12" x14ac:dyDescent="0.25">
      <c r="A81" s="15"/>
      <c r="B81" s="24" t="str">
        <f>'Town Data'!A77</f>
        <v>SOUTH HERO</v>
      </c>
      <c r="C81" s="36">
        <f>IF('Town Data'!C77&gt;9,'Town Data'!B77,"*")</f>
        <v>1650966.67</v>
      </c>
      <c r="D81" s="37">
        <f>IF('Town Data'!E77&gt;9,'Town Data'!D77,"*")</f>
        <v>513549.05</v>
      </c>
      <c r="E81" s="50" t="str">
        <f>IF('Town Data'!G77&gt;9,'Town Data'!F77,"*")</f>
        <v>*</v>
      </c>
      <c r="F81" s="55">
        <f>IF('Town Data'!I77&gt;9,'Town Data'!H77,"*")</f>
        <v>2248379.11</v>
      </c>
      <c r="G81" s="55">
        <f>IF('Town Data'!K77&gt;9,'Town Data'!J77,"*")</f>
        <v>559554</v>
      </c>
      <c r="H81" s="50" t="str">
        <f>IF('Town Data'!M77&gt;9,'Town Data'!L77,"*")</f>
        <v>*</v>
      </c>
      <c r="I81" s="56">
        <f t="shared" si="4"/>
        <v>-0.26570805490182658</v>
      </c>
      <c r="J81" s="56">
        <f t="shared" si="5"/>
        <v>-8.2217176537027731E-2</v>
      </c>
      <c r="K81" s="56" t="str">
        <f t="shared" si="6"/>
        <v/>
      </c>
      <c r="L81" s="15"/>
    </row>
    <row r="82" spans="1:12" x14ac:dyDescent="0.25">
      <c r="A82" s="15"/>
      <c r="B82" s="15" t="str">
        <f>'Town Data'!A78</f>
        <v>SPRINGFIELD</v>
      </c>
      <c r="C82" s="32">
        <f>IF('Town Data'!C78&gt;9,'Town Data'!B78,"*")</f>
        <v>16617580.52</v>
      </c>
      <c r="D82" s="33">
        <f>IF('Town Data'!E78&gt;9,'Town Data'!D78,"*")</f>
        <v>4095610.29</v>
      </c>
      <c r="E82" s="51">
        <f>IF('Town Data'!G78&gt;9,'Town Data'!F78,"*")</f>
        <v>652904.16666580003</v>
      </c>
      <c r="F82" s="61">
        <f>IF('Town Data'!I78&gt;9,'Town Data'!H78,"*")</f>
        <v>15354075.050000001</v>
      </c>
      <c r="G82" s="57">
        <f>IF('Town Data'!K78&gt;9,'Town Data'!J78,"*")</f>
        <v>3895485.83</v>
      </c>
      <c r="H82" s="51">
        <f>IF('Town Data'!M78&gt;9,'Town Data'!L78,"*")</f>
        <v>269714.16666599998</v>
      </c>
      <c r="I82" s="58">
        <f t="shared" si="4"/>
        <v>8.2291213628006774E-2</v>
      </c>
      <c r="J82" s="58">
        <f t="shared" si="5"/>
        <v>5.1373427791418756E-2</v>
      </c>
      <c r="K82" s="58">
        <f t="shared" si="6"/>
        <v>1.4207262626820885</v>
      </c>
      <c r="L82" s="15"/>
    </row>
    <row r="83" spans="1:12" x14ac:dyDescent="0.25">
      <c r="A83" s="15"/>
      <c r="B83" s="24" t="str">
        <f>'Town Data'!A79</f>
        <v>ST ALBANS</v>
      </c>
      <c r="C83" s="36">
        <f>IF('Town Data'!C79&gt;9,'Town Data'!B79,"*")</f>
        <v>59322749.07</v>
      </c>
      <c r="D83" s="37">
        <f>IF('Town Data'!E79&gt;9,'Town Data'!D79,"*")</f>
        <v>4568687.07</v>
      </c>
      <c r="E83" s="50">
        <f>IF('Town Data'!G79&gt;9,'Town Data'!F79,"*")</f>
        <v>158051.33333250001</v>
      </c>
      <c r="F83" s="55">
        <f>IF('Town Data'!I79&gt;9,'Town Data'!H79,"*")</f>
        <v>72848172.650000006</v>
      </c>
      <c r="G83" s="55">
        <f>IF('Town Data'!K79&gt;9,'Town Data'!J79,"*")</f>
        <v>4659268.3499999996</v>
      </c>
      <c r="H83" s="50">
        <f>IF('Town Data'!M79&gt;9,'Town Data'!L79,"*")</f>
        <v>80670.166665900004</v>
      </c>
      <c r="I83" s="56">
        <f t="shared" si="4"/>
        <v>-0.18566592802516926</v>
      </c>
      <c r="J83" s="56">
        <f t="shared" si="5"/>
        <v>-1.9441095295573464E-2</v>
      </c>
      <c r="K83" s="56">
        <f t="shared" si="6"/>
        <v>0.95922904172342205</v>
      </c>
      <c r="L83" s="15"/>
    </row>
    <row r="84" spans="1:12" x14ac:dyDescent="0.25">
      <c r="A84" s="15"/>
      <c r="B84" s="15" t="str">
        <f>'Town Data'!A80</f>
        <v>ST ALBANS TOWN</v>
      </c>
      <c r="C84" s="32">
        <f>IF('Town Data'!C80&gt;9,'Town Data'!B80,"*")</f>
        <v>19706306.739999998</v>
      </c>
      <c r="D84" s="35">
        <f>IF('Town Data'!E80&gt;9,'Town Data'!D80,"*")</f>
        <v>5549755.0800000001</v>
      </c>
      <c r="E84" s="52">
        <f>IF('Town Data'!G80&gt;9,'Town Data'!F80,"*")</f>
        <v>41822.499999400003</v>
      </c>
      <c r="F84" s="61">
        <f>IF('Town Data'!I80&gt;9,'Town Data'!H80,"*")</f>
        <v>22477031.559999999</v>
      </c>
      <c r="G84" s="57">
        <f>IF('Town Data'!K80&gt;9,'Town Data'!J80,"*")</f>
        <v>5181591.49</v>
      </c>
      <c r="H84" s="51">
        <f>IF('Town Data'!M80&gt;9,'Town Data'!L80,"*")</f>
        <v>96716.166666200006</v>
      </c>
      <c r="I84" s="58">
        <f t="shared" si="4"/>
        <v>-0.12326916090338044</v>
      </c>
      <c r="J84" s="58">
        <f t="shared" si="5"/>
        <v>7.1052222219856978E-2</v>
      </c>
      <c r="K84" s="58">
        <f t="shared" si="6"/>
        <v>-0.56757487976396437</v>
      </c>
      <c r="L84" s="15"/>
    </row>
    <row r="85" spans="1:12" x14ac:dyDescent="0.25">
      <c r="A85" s="15"/>
      <c r="B85" s="24" t="str">
        <f>'Town Data'!A81</f>
        <v>ST JOHNSBURY</v>
      </c>
      <c r="C85" s="36">
        <f>IF('Town Data'!C81&gt;9,'Town Data'!B81,"*")</f>
        <v>19428117.440000001</v>
      </c>
      <c r="D85" s="37">
        <f>IF('Town Data'!E81&gt;9,'Town Data'!D81,"*")</f>
        <v>6286920.7999999998</v>
      </c>
      <c r="E85" s="50">
        <f>IF('Town Data'!G81&gt;9,'Town Data'!F81,"*")</f>
        <v>182843.99999879999</v>
      </c>
      <c r="F85" s="55">
        <f>IF('Town Data'!I81&gt;9,'Town Data'!H81,"*")</f>
        <v>18640130.43</v>
      </c>
      <c r="G85" s="55">
        <f>IF('Town Data'!K81&gt;9,'Town Data'!J81,"*")</f>
        <v>5850344.0899999999</v>
      </c>
      <c r="H85" s="50">
        <f>IF('Town Data'!M81&gt;9,'Town Data'!L81,"*")</f>
        <v>84709.999999000007</v>
      </c>
      <c r="I85" s="56">
        <f t="shared" si="4"/>
        <v>4.2273685420773185E-2</v>
      </c>
      <c r="J85" s="56">
        <f t="shared" si="5"/>
        <v>7.4624108135150732E-2</v>
      </c>
      <c r="K85" s="56">
        <f t="shared" si="6"/>
        <v>1.1584700743826992</v>
      </c>
      <c r="L85" s="15"/>
    </row>
    <row r="86" spans="1:12" x14ac:dyDescent="0.25">
      <c r="A86" s="15"/>
      <c r="B86" s="15" t="str">
        <f>'Town Data'!A82</f>
        <v>STOWE</v>
      </c>
      <c r="C86" s="32">
        <f>IF('Town Data'!C82&gt;9,'Town Data'!B82,"*")</f>
        <v>7623373.54</v>
      </c>
      <c r="D86" s="33">
        <f>IF('Town Data'!E82&gt;9,'Town Data'!D82,"*")</f>
        <v>3250561.52</v>
      </c>
      <c r="E86" s="51">
        <f>IF('Town Data'!G82&gt;9,'Town Data'!F82,"*")</f>
        <v>233361.49999929999</v>
      </c>
      <c r="F86" s="61">
        <f>IF('Town Data'!I82&gt;9,'Town Data'!H82,"*")</f>
        <v>7968658.6100000003</v>
      </c>
      <c r="G86" s="57">
        <f>IF('Town Data'!K82&gt;9,'Town Data'!J82,"*")</f>
        <v>3167797.88</v>
      </c>
      <c r="H86" s="51">
        <f>IF('Town Data'!M82&gt;9,'Town Data'!L82,"*")</f>
        <v>479564.66666609998</v>
      </c>
      <c r="I86" s="58">
        <f t="shared" si="4"/>
        <v>-4.3330388073934599E-2</v>
      </c>
      <c r="J86" s="58">
        <f t="shared" si="5"/>
        <v>2.6126553250929045E-2</v>
      </c>
      <c r="K86" s="58">
        <f t="shared" si="6"/>
        <v>-0.51338887908149522</v>
      </c>
      <c r="L86" s="15"/>
    </row>
    <row r="87" spans="1:12" x14ac:dyDescent="0.25">
      <c r="A87" s="15"/>
      <c r="B87" s="24" t="str">
        <f>'Town Data'!A83</f>
        <v>SWANTON</v>
      </c>
      <c r="C87" s="36">
        <f>IF('Town Data'!C83&gt;9,'Town Data'!B83,"*")</f>
        <v>7885432</v>
      </c>
      <c r="D87" s="37">
        <f>IF('Town Data'!E83&gt;9,'Town Data'!D83,"*")</f>
        <v>2388751.5</v>
      </c>
      <c r="E87" s="50">
        <f>IF('Town Data'!G83&gt;9,'Town Data'!F83,"*")</f>
        <v>53833.333332900002</v>
      </c>
      <c r="F87" s="55">
        <f>IF('Town Data'!I83&gt;9,'Town Data'!H83,"*")</f>
        <v>8424894.75</v>
      </c>
      <c r="G87" s="55">
        <f>IF('Town Data'!K83&gt;9,'Town Data'!J83,"*")</f>
        <v>2265059.75</v>
      </c>
      <c r="H87" s="50">
        <f>IF('Town Data'!M83&gt;9,'Town Data'!L83,"*")</f>
        <v>25533.333333099999</v>
      </c>
      <c r="I87" s="56">
        <f t="shared" si="4"/>
        <v>-6.403198686844129E-2</v>
      </c>
      <c r="J87" s="56">
        <f t="shared" si="5"/>
        <v>5.4608603592024449E-2</v>
      </c>
      <c r="K87" s="56">
        <f t="shared" si="6"/>
        <v>1.1083550913861078</v>
      </c>
      <c r="L87" s="15"/>
    </row>
    <row r="88" spans="1:12" x14ac:dyDescent="0.25">
      <c r="A88" s="15"/>
      <c r="B88" s="15" t="str">
        <f>'Town Data'!A84</f>
        <v>THETFORD</v>
      </c>
      <c r="C88" s="32">
        <f>IF('Town Data'!C84&gt;9,'Town Data'!B84,"*")</f>
        <v>1477475.97</v>
      </c>
      <c r="D88" s="33">
        <f>IF('Town Data'!E84&gt;9,'Town Data'!D84,"*")</f>
        <v>619714.55000000005</v>
      </c>
      <c r="E88" s="51" t="str">
        <f>IF('Town Data'!G84&gt;9,'Town Data'!F84,"*")</f>
        <v>*</v>
      </c>
      <c r="F88" s="61">
        <f>IF('Town Data'!I84&gt;9,'Town Data'!H84,"*")</f>
        <v>4762145.3099999996</v>
      </c>
      <c r="G88" s="57">
        <f>IF('Town Data'!K84&gt;9,'Town Data'!J84,"*")</f>
        <v>853658.93</v>
      </c>
      <c r="H88" s="51" t="str">
        <f>IF('Town Data'!M84&gt;9,'Town Data'!L84,"*")</f>
        <v>*</v>
      </c>
      <c r="I88" s="58">
        <f t="shared" si="4"/>
        <v>-0.68974571882603897</v>
      </c>
      <c r="J88" s="58">
        <f t="shared" si="5"/>
        <v>-0.2740490045597016</v>
      </c>
      <c r="K88" s="58" t="str">
        <f t="shared" si="6"/>
        <v/>
      </c>
      <c r="L88" s="15"/>
    </row>
    <row r="89" spans="1:12" x14ac:dyDescent="0.25">
      <c r="A89" s="15"/>
      <c r="B89" s="24" t="str">
        <f>'Town Data'!A85</f>
        <v>TOWNSHEND</v>
      </c>
      <c r="C89" s="36">
        <f>IF('Town Data'!C85&gt;9,'Town Data'!B85,"*")</f>
        <v>807143.45</v>
      </c>
      <c r="D89" s="37">
        <f>IF('Town Data'!E85&gt;9,'Town Data'!D85,"*")</f>
        <v>270567.31</v>
      </c>
      <c r="E89" s="50" t="str">
        <f>IF('Town Data'!G85&gt;9,'Town Data'!F85,"*")</f>
        <v>*</v>
      </c>
      <c r="F89" s="55">
        <f>IF('Town Data'!I85&gt;9,'Town Data'!H85,"*")</f>
        <v>714712.19</v>
      </c>
      <c r="G89" s="55">
        <f>IF('Town Data'!K85&gt;9,'Town Data'!J85,"*")</f>
        <v>225896.26</v>
      </c>
      <c r="H89" s="50" t="str">
        <f>IF('Town Data'!M85&gt;9,'Town Data'!L85,"*")</f>
        <v>*</v>
      </c>
      <c r="I89" s="56">
        <f t="shared" si="4"/>
        <v>0.12932654751558109</v>
      </c>
      <c r="J89" s="56">
        <f t="shared" si="5"/>
        <v>0.19775028590557447</v>
      </c>
      <c r="K89" s="56" t="str">
        <f t="shared" si="6"/>
        <v/>
      </c>
      <c r="L89" s="15"/>
    </row>
    <row r="90" spans="1:12" x14ac:dyDescent="0.25">
      <c r="A90" s="15"/>
      <c r="B90" s="15" t="str">
        <f>'Town Data'!A86</f>
        <v>VERGENNES</v>
      </c>
      <c r="C90" s="32">
        <f>IF('Town Data'!C86&gt;9,'Town Data'!B86,"*")</f>
        <v>16502237.640000001</v>
      </c>
      <c r="D90" s="33">
        <f>IF('Town Data'!E86&gt;9,'Town Data'!D86,"*")</f>
        <v>1578561.88</v>
      </c>
      <c r="E90" s="51">
        <f>IF('Town Data'!G86&gt;9,'Town Data'!F86,"*")</f>
        <v>277216.66666629998</v>
      </c>
      <c r="F90" s="61">
        <f>IF('Town Data'!I86&gt;9,'Town Data'!H86,"*")</f>
        <v>20573270.460000001</v>
      </c>
      <c r="G90" s="57">
        <f>IF('Town Data'!K86&gt;9,'Town Data'!J86,"*")</f>
        <v>1698529.43</v>
      </c>
      <c r="H90" s="51" t="str">
        <f>IF('Town Data'!M86&gt;9,'Town Data'!L86,"*")</f>
        <v>*</v>
      </c>
      <c r="I90" s="58">
        <f t="shared" si="4"/>
        <v>-0.1978797113426953</v>
      </c>
      <c r="J90" s="58">
        <f t="shared" si="5"/>
        <v>-7.0630245129164493E-2</v>
      </c>
      <c r="K90" s="58" t="str">
        <f t="shared" si="6"/>
        <v/>
      </c>
      <c r="L90" s="15"/>
    </row>
    <row r="91" spans="1:12" x14ac:dyDescent="0.25">
      <c r="A91" s="15"/>
      <c r="B91" s="24" t="str">
        <f>'Town Data'!A87</f>
        <v>WAITSFIELD</v>
      </c>
      <c r="C91" s="36">
        <f>IF('Town Data'!C87&gt;9,'Town Data'!B87,"*")</f>
        <v>8252972.2300000004</v>
      </c>
      <c r="D91" s="37">
        <f>IF('Town Data'!E87&gt;9,'Town Data'!D87,"*")</f>
        <v>3891851.5</v>
      </c>
      <c r="E91" s="50" t="str">
        <f>IF('Town Data'!G87&gt;9,'Town Data'!F87,"*")</f>
        <v>*</v>
      </c>
      <c r="F91" s="55">
        <f>IF('Town Data'!I87&gt;9,'Town Data'!H87,"*")</f>
        <v>8083553.4299999997</v>
      </c>
      <c r="G91" s="55">
        <f>IF('Town Data'!K87&gt;9,'Town Data'!J87,"*")</f>
        <v>3538919.8</v>
      </c>
      <c r="H91" s="50" t="str">
        <f>IF('Town Data'!M87&gt;9,'Town Data'!L87,"*")</f>
        <v>*</v>
      </c>
      <c r="I91" s="56">
        <f t="shared" si="4"/>
        <v>2.0958456137773158E-2</v>
      </c>
      <c r="J91" s="56">
        <f t="shared" si="5"/>
        <v>9.9728651663708284E-2</v>
      </c>
      <c r="K91" s="56" t="str">
        <f t="shared" si="6"/>
        <v/>
      </c>
      <c r="L91" s="15"/>
    </row>
    <row r="92" spans="1:12" x14ac:dyDescent="0.25">
      <c r="A92" s="15"/>
      <c r="B92" s="15" t="str">
        <f>'Town Data'!A88</f>
        <v>WARREN</v>
      </c>
      <c r="C92" s="32">
        <f>IF('Town Data'!C88&gt;9,'Town Data'!B88,"*")</f>
        <v>2369850.58</v>
      </c>
      <c r="D92" s="33">
        <f>IF('Town Data'!E88&gt;9,'Town Data'!D88,"*")</f>
        <v>2064695.7</v>
      </c>
      <c r="E92" s="51" t="str">
        <f>IF('Town Data'!G88&gt;9,'Town Data'!F88,"*")</f>
        <v>*</v>
      </c>
      <c r="F92" s="61">
        <f>IF('Town Data'!I88&gt;9,'Town Data'!H88,"*")</f>
        <v>2273221.7799999998</v>
      </c>
      <c r="G92" s="57">
        <f>IF('Town Data'!K88&gt;9,'Town Data'!J88,"*")</f>
        <v>1877291.84</v>
      </c>
      <c r="H92" s="51" t="str">
        <f>IF('Town Data'!M88&gt;9,'Town Data'!L88,"*")</f>
        <v>*</v>
      </c>
      <c r="I92" s="58">
        <f t="shared" si="4"/>
        <v>4.2507423098858521E-2</v>
      </c>
      <c r="J92" s="58">
        <f t="shared" si="5"/>
        <v>9.9826705686847206E-2</v>
      </c>
      <c r="K92" s="58" t="str">
        <f t="shared" si="6"/>
        <v/>
      </c>
      <c r="L92" s="15"/>
    </row>
    <row r="93" spans="1:12" x14ac:dyDescent="0.25">
      <c r="A93" s="15"/>
      <c r="B93" s="24" t="str">
        <f>'Town Data'!A89</f>
        <v>WATERBURY</v>
      </c>
      <c r="C93" s="36">
        <f>IF('Town Data'!C89&gt;9,'Town Data'!B89,"*")</f>
        <v>7470170.9299999997</v>
      </c>
      <c r="D93" s="37">
        <f>IF('Town Data'!E89&gt;9,'Town Data'!D89,"*")</f>
        <v>3020415.96</v>
      </c>
      <c r="E93" s="50">
        <f>IF('Town Data'!G89&gt;9,'Town Data'!F89,"*")</f>
        <v>550833.33333289996</v>
      </c>
      <c r="F93" s="55">
        <f>IF('Town Data'!I89&gt;9,'Town Data'!H89,"*")</f>
        <v>7613381.1600000001</v>
      </c>
      <c r="G93" s="55">
        <f>IF('Town Data'!K89&gt;9,'Town Data'!J89,"*")</f>
        <v>2747279.58</v>
      </c>
      <c r="H93" s="50">
        <f>IF('Town Data'!M89&gt;9,'Town Data'!L89,"*")</f>
        <v>218605.83333269999</v>
      </c>
      <c r="I93" s="56">
        <f t="shared" si="4"/>
        <v>-1.8810332359610962E-2</v>
      </c>
      <c r="J93" s="56">
        <f t="shared" si="5"/>
        <v>9.9420671266373217E-2</v>
      </c>
      <c r="K93" s="56">
        <f t="shared" si="6"/>
        <v>1.5197558772120103</v>
      </c>
      <c r="L93" s="15"/>
    </row>
    <row r="94" spans="1:12" x14ac:dyDescent="0.25">
      <c r="A94" s="15"/>
      <c r="B94" s="15" t="str">
        <f>'Town Data'!A90</f>
        <v>WATERFORD</v>
      </c>
      <c r="C94" s="32">
        <f>IF('Town Data'!C90&gt;9,'Town Data'!B90,"*")</f>
        <v>573753.1</v>
      </c>
      <c r="D94" s="33">
        <f>IF('Town Data'!E90&gt;9,'Town Data'!D90,"*")</f>
        <v>342085.1</v>
      </c>
      <c r="E94" s="51" t="str">
        <f>IF('Town Data'!G90&gt;9,'Town Data'!F90,"*")</f>
        <v>*</v>
      </c>
      <c r="F94" s="61">
        <f>IF('Town Data'!I90&gt;9,'Town Data'!H90,"*")</f>
        <v>368897.35</v>
      </c>
      <c r="G94" s="57">
        <f>IF('Town Data'!K90&gt;9,'Town Data'!J90,"*")</f>
        <v>172698.2</v>
      </c>
      <c r="H94" s="51" t="str">
        <f>IF('Town Data'!M90&gt;9,'Town Data'!L90,"*")</f>
        <v>*</v>
      </c>
      <c r="I94" s="58">
        <f t="shared" si="4"/>
        <v>0.55531911519559574</v>
      </c>
      <c r="J94" s="58">
        <f t="shared" si="5"/>
        <v>0.98082608851742492</v>
      </c>
      <c r="K94" s="58" t="str">
        <f t="shared" si="6"/>
        <v/>
      </c>
      <c r="L94" s="15"/>
    </row>
    <row r="95" spans="1:12" x14ac:dyDescent="0.25">
      <c r="A95" s="15"/>
      <c r="B95" s="24" t="str">
        <f>'Town Data'!A91</f>
        <v>WEATHERSFIELD</v>
      </c>
      <c r="C95" s="36">
        <f>IF('Town Data'!C91&gt;9,'Town Data'!B91,"*")</f>
        <v>1155257</v>
      </c>
      <c r="D95" s="37">
        <f>IF('Town Data'!E91&gt;9,'Town Data'!D91,"*")</f>
        <v>246803</v>
      </c>
      <c r="E95" s="50" t="str">
        <f>IF('Town Data'!G91&gt;9,'Town Data'!F91,"*")</f>
        <v>*</v>
      </c>
      <c r="F95" s="55">
        <f>IF('Town Data'!I91&gt;9,'Town Data'!H91,"*")</f>
        <v>1694232.16</v>
      </c>
      <c r="G95" s="55">
        <f>IF('Town Data'!K91&gt;9,'Town Data'!J91,"*")</f>
        <v>298474.38</v>
      </c>
      <c r="H95" s="50" t="str">
        <f>IF('Town Data'!M91&gt;9,'Town Data'!L91,"*")</f>
        <v>*</v>
      </c>
      <c r="I95" s="56">
        <f t="shared" si="4"/>
        <v>-0.31812355633716688</v>
      </c>
      <c r="J95" s="56">
        <f t="shared" si="5"/>
        <v>-0.17311830918285182</v>
      </c>
      <c r="K95" s="56" t="str">
        <f t="shared" si="6"/>
        <v/>
      </c>
      <c r="L95" s="15"/>
    </row>
    <row r="96" spans="1:12" x14ac:dyDescent="0.25">
      <c r="A96" s="15"/>
      <c r="B96" s="15" t="str">
        <f>'Town Data'!A92</f>
        <v>WEST RUTLAND</v>
      </c>
      <c r="C96" s="32">
        <f>IF('Town Data'!C92&gt;9,'Town Data'!B92,"*")</f>
        <v>3854613.18</v>
      </c>
      <c r="D96" s="33">
        <f>IF('Town Data'!E92&gt;9,'Town Data'!D92,"*")</f>
        <v>823029.87</v>
      </c>
      <c r="E96" s="51" t="str">
        <f>IF('Town Data'!G92&gt;9,'Town Data'!F92,"*")</f>
        <v>*</v>
      </c>
      <c r="F96" s="61">
        <f>IF('Town Data'!I92&gt;9,'Town Data'!H92,"*")</f>
        <v>3561581.49</v>
      </c>
      <c r="G96" s="57">
        <f>IF('Town Data'!K92&gt;9,'Town Data'!J92,"*")</f>
        <v>808947.44</v>
      </c>
      <c r="H96" s="51" t="str">
        <f>IF('Town Data'!M92&gt;9,'Town Data'!L92,"*")</f>
        <v>*</v>
      </c>
      <c r="I96" s="58">
        <f t="shared" si="4"/>
        <v>8.2275722406677243E-2</v>
      </c>
      <c r="J96" s="58">
        <f t="shared" si="5"/>
        <v>1.7408337431663114E-2</v>
      </c>
      <c r="K96" s="58" t="str">
        <f t="shared" si="6"/>
        <v/>
      </c>
      <c r="L96" s="15"/>
    </row>
    <row r="97" spans="1:12" x14ac:dyDescent="0.25">
      <c r="A97" s="15"/>
      <c r="B97" s="24" t="str">
        <f>'Town Data'!A93</f>
        <v>WESTMINSTER</v>
      </c>
      <c r="C97" s="36">
        <f>IF('Town Data'!C93&gt;9,'Town Data'!B93,"*")</f>
        <v>1895279.26</v>
      </c>
      <c r="D97" s="37">
        <f>IF('Town Data'!E93&gt;9,'Town Data'!D93,"*")</f>
        <v>567601.32999999996</v>
      </c>
      <c r="E97" s="50" t="str">
        <f>IF('Town Data'!G93&gt;9,'Town Data'!F93,"*")</f>
        <v>*</v>
      </c>
      <c r="F97" s="55">
        <f>IF('Town Data'!I93&gt;9,'Town Data'!H93,"*")</f>
        <v>2042793.82</v>
      </c>
      <c r="G97" s="55">
        <f>IF('Town Data'!K93&gt;9,'Town Data'!J93,"*")</f>
        <v>492652.39</v>
      </c>
      <c r="H97" s="50" t="str">
        <f>IF('Town Data'!M93&gt;9,'Town Data'!L93,"*")</f>
        <v>*</v>
      </c>
      <c r="I97" s="56">
        <f t="shared" si="4"/>
        <v>-7.2212162850580811E-2</v>
      </c>
      <c r="J97" s="56">
        <f t="shared" si="5"/>
        <v>0.15213351547934223</v>
      </c>
      <c r="K97" s="56" t="str">
        <f t="shared" si="6"/>
        <v/>
      </c>
      <c r="L97" s="15"/>
    </row>
    <row r="98" spans="1:12" x14ac:dyDescent="0.25">
      <c r="A98" s="15"/>
      <c r="B98" s="15" t="str">
        <f>'Town Data'!A94</f>
        <v>WILLIAMSTOWN</v>
      </c>
      <c r="C98" s="32">
        <f>IF('Town Data'!C94&gt;9,'Town Data'!B94,"*")</f>
        <v>1204271.1299999999</v>
      </c>
      <c r="D98" s="33">
        <f>IF('Town Data'!E94&gt;9,'Town Data'!D94,"*")</f>
        <v>344376.4</v>
      </c>
      <c r="E98" s="51" t="str">
        <f>IF('Town Data'!G94&gt;9,'Town Data'!F94,"*")</f>
        <v>*</v>
      </c>
      <c r="F98" s="61">
        <f>IF('Town Data'!I94&gt;9,'Town Data'!H94,"*")</f>
        <v>1255859.83</v>
      </c>
      <c r="G98" s="57">
        <f>IF('Town Data'!K94&gt;9,'Town Data'!J94,"*")</f>
        <v>341353.17</v>
      </c>
      <c r="H98" s="51" t="str">
        <f>IF('Town Data'!M94&gt;9,'Town Data'!L94,"*")</f>
        <v>*</v>
      </c>
      <c r="I98" s="58">
        <f t="shared" si="4"/>
        <v>-4.107839009390099E-2</v>
      </c>
      <c r="J98" s="58">
        <f t="shared" si="5"/>
        <v>8.8566044369824942E-3</v>
      </c>
      <c r="K98" s="58" t="str">
        <f t="shared" si="6"/>
        <v/>
      </c>
      <c r="L98" s="15"/>
    </row>
    <row r="99" spans="1:12" x14ac:dyDescent="0.25">
      <c r="A99" s="15"/>
      <c r="B99" s="24" t="str">
        <f>'Town Data'!A95</f>
        <v>WILLISTON</v>
      </c>
      <c r="C99" s="36">
        <f>IF('Town Data'!C95&gt;9,'Town Data'!B95,"*")</f>
        <v>70092458.180000007</v>
      </c>
      <c r="D99" s="37">
        <f>IF('Town Data'!E95&gt;9,'Town Data'!D95,"*")</f>
        <v>33359952.02</v>
      </c>
      <c r="E99" s="50">
        <f>IF('Town Data'!G95&gt;9,'Town Data'!F95,"*")</f>
        <v>1549581.1666637</v>
      </c>
      <c r="F99" s="55">
        <f>IF('Town Data'!I95&gt;9,'Town Data'!H95,"*")</f>
        <v>69818604.420000002</v>
      </c>
      <c r="G99" s="55">
        <f>IF('Town Data'!K95&gt;9,'Town Data'!J95,"*")</f>
        <v>32567382.239999998</v>
      </c>
      <c r="H99" s="50">
        <f>IF('Town Data'!M95&gt;9,'Town Data'!L95,"*")</f>
        <v>1335577.1666637</v>
      </c>
      <c r="I99" s="56">
        <f t="shared" si="4"/>
        <v>3.922360841712243E-3</v>
      </c>
      <c r="J99" s="56">
        <f t="shared" si="5"/>
        <v>2.4336306005784798E-2</v>
      </c>
      <c r="K99" s="56">
        <f t="shared" si="6"/>
        <v>0.16023334730600891</v>
      </c>
      <c r="L99" s="15"/>
    </row>
    <row r="100" spans="1:12" x14ac:dyDescent="0.25">
      <c r="A100" s="15"/>
      <c r="B100" s="24" t="str">
        <f>'Town Data'!A96</f>
        <v>WILMINGTON</v>
      </c>
      <c r="C100" s="36">
        <f>IF('Town Data'!C96&gt;9,'Town Data'!B96,"*")</f>
        <v>3779673.76</v>
      </c>
      <c r="D100" s="37">
        <f>IF('Town Data'!E96&gt;9,'Town Data'!D96,"*")</f>
        <v>1222773.71</v>
      </c>
      <c r="E100" s="50" t="str">
        <f>IF('Town Data'!G96&gt;9,'Town Data'!F96,"*")</f>
        <v>*</v>
      </c>
      <c r="F100" s="55">
        <f>IF('Town Data'!I96&gt;9,'Town Data'!H96,"*")</f>
        <v>3490525.12</v>
      </c>
      <c r="G100" s="55">
        <f>IF('Town Data'!K96&gt;9,'Town Data'!J96,"*")</f>
        <v>1091103.43</v>
      </c>
      <c r="H100" s="50" t="str">
        <f>IF('Town Data'!M96&gt;9,'Town Data'!L96,"*")</f>
        <v>*</v>
      </c>
      <c r="I100" s="56">
        <f t="shared" si="4"/>
        <v>8.2838149006072656E-2</v>
      </c>
      <c r="J100" s="56">
        <f t="shared" si="5"/>
        <v>0.12067625889508939</v>
      </c>
      <c r="K100" s="56" t="str">
        <f t="shared" si="6"/>
        <v/>
      </c>
      <c r="L100" s="15"/>
    </row>
    <row r="101" spans="1:12" x14ac:dyDescent="0.25">
      <c r="A101" s="15"/>
      <c r="B101" s="15" t="str">
        <f>'Town Data'!A97</f>
        <v>WINDSOR</v>
      </c>
      <c r="C101" s="32">
        <f>IF('Town Data'!C97&gt;9,'Town Data'!B97,"*")</f>
        <v>2782087.6</v>
      </c>
      <c r="D101" s="33">
        <f>IF('Town Data'!E97&gt;9,'Town Data'!D97,"*")</f>
        <v>832271.9</v>
      </c>
      <c r="E101" s="51" t="str">
        <f>IF('Town Data'!G97&gt;9,'Town Data'!F97,"*")</f>
        <v>*</v>
      </c>
      <c r="F101" s="61">
        <f>IF('Town Data'!I97&gt;9,'Town Data'!H97,"*")</f>
        <v>2660991</v>
      </c>
      <c r="G101" s="57">
        <f>IF('Town Data'!K97&gt;9,'Town Data'!J97,"*")</f>
        <v>864602</v>
      </c>
      <c r="H101" s="51" t="str">
        <f>IF('Town Data'!M97&gt;9,'Town Data'!L97,"*")</f>
        <v>*</v>
      </c>
      <c r="I101" s="58">
        <f t="shared" si="4"/>
        <v>4.5508083266722843E-2</v>
      </c>
      <c r="J101" s="58">
        <f t="shared" si="5"/>
        <v>-3.7393043273089788E-2</v>
      </c>
      <c r="K101" s="58" t="str">
        <f t="shared" si="6"/>
        <v/>
      </c>
      <c r="L101" s="15"/>
    </row>
    <row r="102" spans="1:12" x14ac:dyDescent="0.25">
      <c r="L102" s="15"/>
    </row>
    <row r="103" spans="1:12" x14ac:dyDescent="0.25">
      <c r="L103" s="15"/>
    </row>
    <row r="104" spans="1:12" x14ac:dyDescent="0.25">
      <c r="L104" s="15"/>
    </row>
    <row r="105" spans="1:12" x14ac:dyDescent="0.25">
      <c r="L105" s="15"/>
    </row>
    <row r="106" spans="1:12" x14ac:dyDescent="0.25">
      <c r="L106" s="15"/>
    </row>
    <row r="107" spans="1:12" x14ac:dyDescent="0.25">
      <c r="L107" s="15"/>
    </row>
    <row r="108" spans="1:12" x14ac:dyDescent="0.25">
      <c r="L108" s="15"/>
    </row>
    <row r="109" spans="1:12" x14ac:dyDescent="0.25">
      <c r="L109" s="15"/>
    </row>
    <row r="110" spans="1:12" x14ac:dyDescent="0.25">
      <c r="L110" s="15"/>
    </row>
    <row r="111" spans="1:12" x14ac:dyDescent="0.25">
      <c r="L111" s="15"/>
    </row>
    <row r="112" spans="1:12" x14ac:dyDescent="0.25">
      <c r="L112" s="15"/>
    </row>
    <row r="113" spans="12:12" x14ac:dyDescent="0.25">
      <c r="L113" s="15"/>
    </row>
    <row r="114" spans="12:12" x14ac:dyDescent="0.25">
      <c r="L114" s="15"/>
    </row>
    <row r="115" spans="12:12" x14ac:dyDescent="0.25">
      <c r="L115" s="15"/>
    </row>
    <row r="116" spans="12:12" x14ac:dyDescent="0.25">
      <c r="L116" s="15"/>
    </row>
    <row r="117" spans="12:12" x14ac:dyDescent="0.25">
      <c r="L117" s="15"/>
    </row>
    <row r="118" spans="12:12" x14ac:dyDescent="0.25">
      <c r="L118" s="15"/>
    </row>
    <row r="119" spans="12:12" x14ac:dyDescent="0.25">
      <c r="L119" s="15"/>
    </row>
    <row r="120" spans="12:12" x14ac:dyDescent="0.25">
      <c r="L120" s="15"/>
    </row>
    <row r="121" spans="12:12" x14ac:dyDescent="0.25">
      <c r="L121" s="15"/>
    </row>
    <row r="122" spans="12:12" x14ac:dyDescent="0.25">
      <c r="L122" s="15"/>
    </row>
    <row r="123" spans="12:12" x14ac:dyDescent="0.25">
      <c r="L123" s="15"/>
    </row>
    <row r="124" spans="12:12" x14ac:dyDescent="0.25">
      <c r="L124" s="15"/>
    </row>
    <row r="125" spans="12:12" x14ac:dyDescent="0.25">
      <c r="L125" s="15"/>
    </row>
    <row r="126" spans="12:12" x14ac:dyDescent="0.25">
      <c r="L126" s="15"/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D27" sqref="D27"/>
    </sheetView>
  </sheetViews>
  <sheetFormatPr defaultRowHeight="15" x14ac:dyDescent="0.25"/>
  <cols>
    <col min="1" max="1" width="19.85546875" style="42" customWidth="1"/>
    <col min="2" max="2" width="15.85546875" style="43" customWidth="1"/>
    <col min="3" max="3" width="13" style="42" customWidth="1"/>
    <col min="4" max="4" width="15.85546875" style="43" customWidth="1"/>
    <col min="5" max="5" width="14" style="42" customWidth="1"/>
    <col min="6" max="6" width="15.85546875" style="43" customWidth="1"/>
    <col min="7" max="7" width="13.5703125" style="42" bestFit="1" customWidth="1"/>
    <col min="8" max="8" width="15.85546875" style="43" customWidth="1"/>
    <col min="9" max="9" width="17.28515625" style="42" customWidth="1"/>
    <col min="10" max="10" width="15.85546875" style="43" customWidth="1"/>
    <col min="11" max="11" width="16.140625" style="42" bestFit="1" customWidth="1"/>
    <col min="12" max="12" width="15.85546875" style="43" customWidth="1"/>
    <col min="13" max="13" width="19" style="42" bestFit="1" customWidth="1"/>
    <col min="14" max="16384" width="9.140625" style="42"/>
  </cols>
  <sheetData>
    <row r="1" spans="1:13" x14ac:dyDescent="0.25">
      <c r="A1" s="42" t="s">
        <v>23</v>
      </c>
      <c r="B1" s="43" t="s">
        <v>40</v>
      </c>
      <c r="C1" s="42" t="s">
        <v>43</v>
      </c>
      <c r="D1" s="43" t="s">
        <v>41</v>
      </c>
      <c r="E1" s="42" t="s">
        <v>44</v>
      </c>
      <c r="F1" s="43" t="s">
        <v>42</v>
      </c>
      <c r="G1" s="42" t="s">
        <v>45</v>
      </c>
      <c r="H1" s="43" t="s">
        <v>46</v>
      </c>
      <c r="I1" s="42" t="s">
        <v>47</v>
      </c>
      <c r="J1" s="43" t="s">
        <v>48</v>
      </c>
      <c r="K1" s="42" t="s">
        <v>49</v>
      </c>
      <c r="L1" s="43" t="s">
        <v>50</v>
      </c>
      <c r="M1" s="42" t="s">
        <v>51</v>
      </c>
    </row>
    <row r="2" spans="1:13" x14ac:dyDescent="0.25">
      <c r="A2" s="44" t="s">
        <v>132</v>
      </c>
      <c r="B2" s="45">
        <v>1543059.41</v>
      </c>
      <c r="C2" s="46">
        <v>17</v>
      </c>
      <c r="D2" s="45">
        <v>445566.88</v>
      </c>
      <c r="E2" s="46">
        <v>16</v>
      </c>
      <c r="F2" s="45">
        <v>0</v>
      </c>
      <c r="G2" s="46">
        <v>3</v>
      </c>
      <c r="H2" s="45">
        <v>1640531.88</v>
      </c>
      <c r="I2" s="46">
        <v>16</v>
      </c>
      <c r="J2" s="45">
        <v>369920.7</v>
      </c>
      <c r="K2" s="46">
        <v>16</v>
      </c>
      <c r="L2" s="45">
        <v>0</v>
      </c>
      <c r="M2" s="46">
        <v>1</v>
      </c>
    </row>
    <row r="3" spans="1:13" x14ac:dyDescent="0.25">
      <c r="A3" s="44" t="s">
        <v>53</v>
      </c>
      <c r="B3" s="45">
        <v>9403188.8200000003</v>
      </c>
      <c r="C3" s="46">
        <v>18</v>
      </c>
      <c r="D3" s="45">
        <v>433913</v>
      </c>
      <c r="E3" s="46">
        <v>16</v>
      </c>
      <c r="F3" s="45">
        <v>0</v>
      </c>
      <c r="G3" s="46">
        <v>4</v>
      </c>
      <c r="H3" s="45">
        <v>10854991.77</v>
      </c>
      <c r="I3" s="46">
        <v>18</v>
      </c>
      <c r="J3" s="45">
        <v>413928</v>
      </c>
      <c r="K3" s="46">
        <v>16</v>
      </c>
      <c r="L3" s="45">
        <v>0</v>
      </c>
      <c r="M3" s="46">
        <v>5</v>
      </c>
    </row>
    <row r="4" spans="1:13" x14ac:dyDescent="0.25">
      <c r="A4" s="44" t="s">
        <v>54</v>
      </c>
      <c r="B4" s="45">
        <v>45922617.439999998</v>
      </c>
      <c r="C4" s="46">
        <v>159</v>
      </c>
      <c r="D4" s="45">
        <v>9382274.4399999995</v>
      </c>
      <c r="E4" s="46">
        <v>151</v>
      </c>
      <c r="F4" s="45">
        <v>138549.99999879999</v>
      </c>
      <c r="G4" s="46">
        <v>42</v>
      </c>
      <c r="H4" s="45">
        <v>46752163.829999998</v>
      </c>
      <c r="I4" s="46">
        <v>163</v>
      </c>
      <c r="J4" s="45">
        <v>8507294.8200000003</v>
      </c>
      <c r="K4" s="46">
        <v>159</v>
      </c>
      <c r="L4" s="45">
        <v>407766.66666500003</v>
      </c>
      <c r="M4" s="46">
        <v>44</v>
      </c>
    </row>
    <row r="5" spans="1:13" x14ac:dyDescent="0.25">
      <c r="A5" s="44" t="s">
        <v>133</v>
      </c>
      <c r="B5" s="45">
        <v>7464205</v>
      </c>
      <c r="C5" s="46">
        <v>28</v>
      </c>
      <c r="D5" s="45">
        <v>918990</v>
      </c>
      <c r="E5" s="46">
        <v>27</v>
      </c>
      <c r="F5" s="45">
        <v>0</v>
      </c>
      <c r="G5" s="46">
        <v>8</v>
      </c>
      <c r="H5" s="45">
        <v>8249696.71</v>
      </c>
      <c r="I5" s="46">
        <v>30</v>
      </c>
      <c r="J5" s="45">
        <v>969080.47</v>
      </c>
      <c r="K5" s="46">
        <v>29</v>
      </c>
      <c r="L5" s="45">
        <v>0</v>
      </c>
      <c r="M5" s="46">
        <v>5</v>
      </c>
    </row>
    <row r="6" spans="1:13" x14ac:dyDescent="0.25">
      <c r="A6" s="44" t="s">
        <v>55</v>
      </c>
      <c r="B6" s="45">
        <v>15354814.470000001</v>
      </c>
      <c r="C6" s="46">
        <v>34</v>
      </c>
      <c r="D6" s="45">
        <v>1343368.29</v>
      </c>
      <c r="E6" s="46">
        <v>33</v>
      </c>
      <c r="F6" s="45">
        <v>31199.9999995</v>
      </c>
      <c r="G6" s="46">
        <v>14</v>
      </c>
      <c r="H6" s="45">
        <v>18851318.699999999</v>
      </c>
      <c r="I6" s="46">
        <v>35</v>
      </c>
      <c r="J6" s="45">
        <v>1260438.06</v>
      </c>
      <c r="K6" s="46">
        <v>33</v>
      </c>
      <c r="L6" s="45">
        <v>59883.333333000002</v>
      </c>
      <c r="M6" s="46">
        <v>11</v>
      </c>
    </row>
    <row r="7" spans="1:13" x14ac:dyDescent="0.25">
      <c r="A7" s="44" t="s">
        <v>56</v>
      </c>
      <c r="B7" s="45">
        <v>34748231.219999999</v>
      </c>
      <c r="C7" s="46">
        <v>178</v>
      </c>
      <c r="D7" s="45">
        <v>11322933.630000001</v>
      </c>
      <c r="E7" s="46">
        <v>172</v>
      </c>
      <c r="F7" s="45">
        <v>196466.666665</v>
      </c>
      <c r="G7" s="46">
        <v>51</v>
      </c>
      <c r="H7" s="45">
        <v>31693746.460000001</v>
      </c>
      <c r="I7" s="46">
        <v>183</v>
      </c>
      <c r="J7" s="45">
        <v>10919733.779999999</v>
      </c>
      <c r="K7" s="46">
        <v>178</v>
      </c>
      <c r="L7" s="45">
        <v>257116.666665</v>
      </c>
      <c r="M7" s="46">
        <v>52</v>
      </c>
    </row>
    <row r="8" spans="1:13" x14ac:dyDescent="0.25">
      <c r="A8" s="44" t="s">
        <v>134</v>
      </c>
      <c r="B8" s="45">
        <v>16235868</v>
      </c>
      <c r="C8" s="46">
        <v>44</v>
      </c>
      <c r="D8" s="45">
        <v>5363394.93</v>
      </c>
      <c r="E8" s="46">
        <v>43</v>
      </c>
      <c r="F8" s="45">
        <v>98216.666665800003</v>
      </c>
      <c r="G8" s="46">
        <v>25</v>
      </c>
      <c r="H8" s="45">
        <v>16340106.59</v>
      </c>
      <c r="I8" s="46">
        <v>45</v>
      </c>
      <c r="J8" s="45">
        <v>4653103.34</v>
      </c>
      <c r="K8" s="46">
        <v>43</v>
      </c>
      <c r="L8" s="45">
        <v>238554.1666658</v>
      </c>
      <c r="M8" s="46">
        <v>29</v>
      </c>
    </row>
    <row r="9" spans="1:13" x14ac:dyDescent="0.25">
      <c r="A9" s="44" t="s">
        <v>57</v>
      </c>
      <c r="B9" s="45">
        <v>1678661</v>
      </c>
      <c r="C9" s="46">
        <v>21</v>
      </c>
      <c r="D9" s="45">
        <v>581977</v>
      </c>
      <c r="E9" s="46">
        <v>20</v>
      </c>
      <c r="F9" s="45">
        <v>0</v>
      </c>
      <c r="G9" s="46">
        <v>6</v>
      </c>
      <c r="H9" s="45">
        <v>4928808.91</v>
      </c>
      <c r="I9" s="46">
        <v>22</v>
      </c>
      <c r="J9" s="45">
        <v>563085.38</v>
      </c>
      <c r="K9" s="46">
        <v>22</v>
      </c>
      <c r="L9" s="45">
        <v>0</v>
      </c>
      <c r="M9" s="46">
        <v>7</v>
      </c>
    </row>
    <row r="10" spans="1:13" x14ac:dyDescent="0.25">
      <c r="A10" s="44" t="s">
        <v>58</v>
      </c>
      <c r="B10" s="45">
        <v>7413731</v>
      </c>
      <c r="C10" s="46">
        <v>32</v>
      </c>
      <c r="D10" s="45">
        <v>1992006</v>
      </c>
      <c r="E10" s="46">
        <v>31</v>
      </c>
      <c r="F10" s="45">
        <v>54680.666665999997</v>
      </c>
      <c r="G10" s="46">
        <v>16</v>
      </c>
      <c r="H10" s="45">
        <v>7983091.5300000003</v>
      </c>
      <c r="I10" s="46">
        <v>32</v>
      </c>
      <c r="J10" s="45">
        <v>1904793.66</v>
      </c>
      <c r="K10" s="46">
        <v>30</v>
      </c>
      <c r="L10" s="45">
        <v>132450.33333289999</v>
      </c>
      <c r="M10" s="46">
        <v>15</v>
      </c>
    </row>
    <row r="11" spans="1:13" x14ac:dyDescent="0.25">
      <c r="A11" s="44" t="s">
        <v>59</v>
      </c>
      <c r="B11" s="45">
        <v>6407765</v>
      </c>
      <c r="C11" s="46">
        <v>37</v>
      </c>
      <c r="D11" s="45">
        <v>1158582</v>
      </c>
      <c r="E11" s="46">
        <v>35</v>
      </c>
      <c r="F11" s="45">
        <v>0</v>
      </c>
      <c r="G11" s="46">
        <v>5</v>
      </c>
      <c r="H11" s="45">
        <v>7826209.3300000001</v>
      </c>
      <c r="I11" s="46">
        <v>38</v>
      </c>
      <c r="J11" s="45">
        <v>1169040.52</v>
      </c>
      <c r="K11" s="46">
        <v>34</v>
      </c>
      <c r="L11" s="45">
        <v>0</v>
      </c>
      <c r="M11" s="46">
        <v>8</v>
      </c>
    </row>
    <row r="12" spans="1:13" x14ac:dyDescent="0.25">
      <c r="A12" s="44" t="s">
        <v>60</v>
      </c>
      <c r="B12" s="45">
        <v>48270568.799999997</v>
      </c>
      <c r="C12" s="46">
        <v>186</v>
      </c>
      <c r="D12" s="45">
        <v>8005060.3799999999</v>
      </c>
      <c r="E12" s="46">
        <v>172</v>
      </c>
      <c r="F12" s="45">
        <v>524349.99999849999</v>
      </c>
      <c r="G12" s="46">
        <v>54</v>
      </c>
      <c r="H12" s="45">
        <v>65990328.100000001</v>
      </c>
      <c r="I12" s="46">
        <v>183</v>
      </c>
      <c r="J12" s="45">
        <v>7618051.3300000001</v>
      </c>
      <c r="K12" s="46">
        <v>171</v>
      </c>
      <c r="L12" s="45">
        <v>984577.49999809999</v>
      </c>
      <c r="M12" s="46">
        <v>52</v>
      </c>
    </row>
    <row r="13" spans="1:13" x14ac:dyDescent="0.25">
      <c r="A13" s="44" t="s">
        <v>135</v>
      </c>
      <c r="B13" s="45">
        <v>685186.15</v>
      </c>
      <c r="C13" s="46">
        <v>12</v>
      </c>
      <c r="D13" s="45">
        <v>281295.15000000002</v>
      </c>
      <c r="E13" s="46">
        <v>12</v>
      </c>
      <c r="F13" s="45">
        <v>0</v>
      </c>
      <c r="G13" s="46">
        <v>2</v>
      </c>
      <c r="H13" s="45">
        <v>621353.74</v>
      </c>
      <c r="I13" s="46">
        <v>11</v>
      </c>
      <c r="J13" s="45">
        <v>222024.99</v>
      </c>
      <c r="K13" s="46">
        <v>11</v>
      </c>
      <c r="L13" s="45">
        <v>0</v>
      </c>
      <c r="M13" s="46">
        <v>1</v>
      </c>
    </row>
    <row r="14" spans="1:13" x14ac:dyDescent="0.25">
      <c r="A14" s="44" t="s">
        <v>61</v>
      </c>
      <c r="B14" s="45">
        <v>4023566.15</v>
      </c>
      <c r="C14" s="46">
        <v>30</v>
      </c>
      <c r="D14" s="45">
        <v>1399734.17</v>
      </c>
      <c r="E14" s="46">
        <v>27</v>
      </c>
      <c r="F14" s="45">
        <v>0</v>
      </c>
      <c r="G14" s="46">
        <v>4</v>
      </c>
      <c r="H14" s="45">
        <v>4255520.1500000004</v>
      </c>
      <c r="I14" s="46">
        <v>31</v>
      </c>
      <c r="J14" s="45">
        <v>1328779.6299999999</v>
      </c>
      <c r="K14" s="46">
        <v>29</v>
      </c>
      <c r="L14" s="45">
        <v>0</v>
      </c>
      <c r="M14" s="46">
        <v>4</v>
      </c>
    </row>
    <row r="15" spans="1:13" x14ac:dyDescent="0.25">
      <c r="A15" s="44" t="s">
        <v>62</v>
      </c>
      <c r="B15" s="45">
        <v>964747.86</v>
      </c>
      <c r="C15" s="46">
        <v>11</v>
      </c>
      <c r="D15" s="45">
        <v>612810.86</v>
      </c>
      <c r="E15" s="46">
        <v>11</v>
      </c>
      <c r="F15" s="45">
        <v>0</v>
      </c>
      <c r="G15" s="46">
        <v>4</v>
      </c>
      <c r="H15" s="45">
        <v>875395.16</v>
      </c>
      <c r="I15" s="46">
        <v>13</v>
      </c>
      <c r="J15" s="45">
        <v>451133.16</v>
      </c>
      <c r="K15" s="46">
        <v>13</v>
      </c>
      <c r="L15" s="45">
        <v>0</v>
      </c>
      <c r="M15" s="46">
        <v>3</v>
      </c>
    </row>
    <row r="16" spans="1:13" x14ac:dyDescent="0.25">
      <c r="A16" s="44" t="s">
        <v>63</v>
      </c>
      <c r="B16" s="45">
        <v>86574127.359999999</v>
      </c>
      <c r="C16" s="46">
        <v>304</v>
      </c>
      <c r="D16" s="45">
        <v>19606187.890000001</v>
      </c>
      <c r="E16" s="46">
        <v>295</v>
      </c>
      <c r="F16" s="45">
        <v>618981.83333010005</v>
      </c>
      <c r="G16" s="46">
        <v>89</v>
      </c>
      <c r="H16" s="45">
        <v>83660436.450000003</v>
      </c>
      <c r="I16" s="46">
        <v>316</v>
      </c>
      <c r="J16" s="45">
        <v>18827369.210000001</v>
      </c>
      <c r="K16" s="46">
        <v>307</v>
      </c>
      <c r="L16" s="45">
        <v>599625.16666370002</v>
      </c>
      <c r="M16" s="46">
        <v>85</v>
      </c>
    </row>
    <row r="17" spans="1:13" x14ac:dyDescent="0.25">
      <c r="A17" s="44" t="s">
        <v>64</v>
      </c>
      <c r="B17" s="45">
        <v>3696584.62</v>
      </c>
      <c r="C17" s="46">
        <v>31</v>
      </c>
      <c r="D17" s="45">
        <v>1119652.96</v>
      </c>
      <c r="E17" s="46">
        <v>31</v>
      </c>
      <c r="F17" s="45">
        <v>0</v>
      </c>
      <c r="G17" s="46">
        <v>7</v>
      </c>
      <c r="H17" s="45">
        <v>3736429.78</v>
      </c>
      <c r="I17" s="46">
        <v>32</v>
      </c>
      <c r="J17" s="45">
        <v>1015312.82</v>
      </c>
      <c r="K17" s="46">
        <v>31</v>
      </c>
      <c r="L17" s="45">
        <v>0</v>
      </c>
      <c r="M17" s="46">
        <v>6</v>
      </c>
    </row>
    <row r="18" spans="1:13" x14ac:dyDescent="0.25">
      <c r="A18" s="44" t="s">
        <v>65</v>
      </c>
      <c r="B18" s="45">
        <v>6377418</v>
      </c>
      <c r="C18" s="46">
        <v>37</v>
      </c>
      <c r="D18" s="45">
        <v>914942</v>
      </c>
      <c r="E18" s="46">
        <v>35</v>
      </c>
      <c r="F18" s="45">
        <v>0</v>
      </c>
      <c r="G18" s="46">
        <v>3</v>
      </c>
      <c r="H18" s="45">
        <v>6574050.1500000004</v>
      </c>
      <c r="I18" s="46">
        <v>36</v>
      </c>
      <c r="J18" s="45">
        <v>825062</v>
      </c>
      <c r="K18" s="46">
        <v>35</v>
      </c>
      <c r="L18" s="45">
        <v>0</v>
      </c>
      <c r="M18" s="46">
        <v>4</v>
      </c>
    </row>
    <row r="19" spans="1:13" x14ac:dyDescent="0.25">
      <c r="A19" s="44" t="s">
        <v>136</v>
      </c>
      <c r="B19" s="45">
        <v>1116672.3</v>
      </c>
      <c r="C19" s="46">
        <v>16</v>
      </c>
      <c r="D19" s="45">
        <v>609953.30000000005</v>
      </c>
      <c r="E19" s="46">
        <v>14</v>
      </c>
      <c r="F19" s="45">
        <v>0</v>
      </c>
      <c r="G19" s="46">
        <v>2</v>
      </c>
      <c r="H19" s="45">
        <v>1095286.47</v>
      </c>
      <c r="I19" s="46">
        <v>19</v>
      </c>
      <c r="J19" s="45">
        <v>643083.47</v>
      </c>
      <c r="K19" s="46">
        <v>16</v>
      </c>
      <c r="L19" s="45">
        <v>0</v>
      </c>
      <c r="M19" s="46">
        <v>2</v>
      </c>
    </row>
    <row r="20" spans="1:13" x14ac:dyDescent="0.25">
      <c r="A20" s="44" t="s">
        <v>137</v>
      </c>
      <c r="B20" s="45">
        <v>329646</v>
      </c>
      <c r="C20" s="46">
        <v>10</v>
      </c>
      <c r="D20" s="45">
        <v>109440</v>
      </c>
      <c r="E20" s="46">
        <v>10</v>
      </c>
      <c r="F20" s="45">
        <v>0</v>
      </c>
      <c r="G20" s="46">
        <v>0</v>
      </c>
      <c r="H20" s="45">
        <v>0</v>
      </c>
      <c r="I20" s="46">
        <v>9</v>
      </c>
      <c r="J20" s="45">
        <v>0</v>
      </c>
      <c r="K20" s="46">
        <v>9</v>
      </c>
      <c r="L20" s="45">
        <v>0</v>
      </c>
      <c r="M20" s="46">
        <v>1</v>
      </c>
    </row>
    <row r="21" spans="1:13" x14ac:dyDescent="0.25">
      <c r="A21" s="44" t="s">
        <v>66</v>
      </c>
      <c r="B21" s="45">
        <v>2274608</v>
      </c>
      <c r="C21" s="46">
        <v>33</v>
      </c>
      <c r="D21" s="45">
        <v>648337</v>
      </c>
      <c r="E21" s="46">
        <v>30</v>
      </c>
      <c r="F21" s="45">
        <v>77616.666666399993</v>
      </c>
      <c r="G21" s="46">
        <v>10</v>
      </c>
      <c r="H21" s="45">
        <v>2316810</v>
      </c>
      <c r="I21" s="46">
        <v>33</v>
      </c>
      <c r="J21" s="45">
        <v>705574</v>
      </c>
      <c r="K21" s="46">
        <v>32</v>
      </c>
      <c r="L21" s="45">
        <v>46033.333333000002</v>
      </c>
      <c r="M21" s="46">
        <v>11</v>
      </c>
    </row>
    <row r="22" spans="1:13" x14ac:dyDescent="0.25">
      <c r="A22" s="44" t="s">
        <v>138</v>
      </c>
      <c r="B22" s="45">
        <v>3994632.87</v>
      </c>
      <c r="C22" s="46">
        <v>24</v>
      </c>
      <c r="D22" s="45">
        <v>1870233.68</v>
      </c>
      <c r="E22" s="46">
        <v>24</v>
      </c>
      <c r="F22" s="45">
        <v>0</v>
      </c>
      <c r="G22" s="46">
        <v>7</v>
      </c>
      <c r="H22" s="45">
        <v>3228913.25</v>
      </c>
      <c r="I22" s="46">
        <v>23</v>
      </c>
      <c r="J22" s="45">
        <v>1511192.45</v>
      </c>
      <c r="K22" s="46">
        <v>22</v>
      </c>
      <c r="L22" s="45">
        <v>0</v>
      </c>
      <c r="M22" s="46">
        <v>6</v>
      </c>
    </row>
    <row r="23" spans="1:13" x14ac:dyDescent="0.25">
      <c r="A23" s="44" t="s">
        <v>67</v>
      </c>
      <c r="B23" s="45">
        <v>103303973.62</v>
      </c>
      <c r="C23" s="46">
        <v>123</v>
      </c>
      <c r="D23" s="45">
        <v>25825884.140000001</v>
      </c>
      <c r="E23" s="46">
        <v>116</v>
      </c>
      <c r="F23" s="45">
        <v>825732.99999859999</v>
      </c>
      <c r="G23" s="46">
        <v>42</v>
      </c>
      <c r="H23" s="45">
        <v>106533196.06</v>
      </c>
      <c r="I23" s="46">
        <v>126</v>
      </c>
      <c r="J23" s="45">
        <v>27039182.329999998</v>
      </c>
      <c r="K23" s="46">
        <v>116</v>
      </c>
      <c r="L23" s="45">
        <v>920433.33333189995</v>
      </c>
      <c r="M23" s="46">
        <v>38</v>
      </c>
    </row>
    <row r="24" spans="1:13" x14ac:dyDescent="0.25">
      <c r="A24" s="44" t="s">
        <v>139</v>
      </c>
      <c r="B24" s="45">
        <v>577198.91</v>
      </c>
      <c r="C24" s="46">
        <v>13</v>
      </c>
      <c r="D24" s="45">
        <v>203391.78</v>
      </c>
      <c r="E24" s="46">
        <v>12</v>
      </c>
      <c r="F24" s="45">
        <v>0</v>
      </c>
      <c r="G24" s="46">
        <v>1</v>
      </c>
      <c r="H24" s="45">
        <v>445065.89</v>
      </c>
      <c r="I24" s="46">
        <v>12</v>
      </c>
      <c r="J24" s="45">
        <v>161032.32999999999</v>
      </c>
      <c r="K24" s="46">
        <v>11</v>
      </c>
      <c r="L24" s="45">
        <v>0</v>
      </c>
      <c r="M24" s="46">
        <v>1</v>
      </c>
    </row>
    <row r="25" spans="1:13" x14ac:dyDescent="0.25">
      <c r="A25" s="44" t="s">
        <v>140</v>
      </c>
      <c r="B25" s="45">
        <v>709347</v>
      </c>
      <c r="C25" s="46">
        <v>12</v>
      </c>
      <c r="D25" s="45">
        <v>307853</v>
      </c>
      <c r="E25" s="46">
        <v>11</v>
      </c>
      <c r="F25" s="45">
        <v>0</v>
      </c>
      <c r="G25" s="46">
        <v>0</v>
      </c>
      <c r="H25" s="45">
        <v>708485</v>
      </c>
      <c r="I25" s="46">
        <v>11</v>
      </c>
      <c r="J25" s="45">
        <v>239235</v>
      </c>
      <c r="K25" s="46">
        <v>10</v>
      </c>
      <c r="L25" s="45">
        <v>0</v>
      </c>
      <c r="M25" s="46">
        <v>0</v>
      </c>
    </row>
    <row r="26" spans="1:13" x14ac:dyDescent="0.25">
      <c r="A26" s="44" t="s">
        <v>141</v>
      </c>
      <c r="B26" s="45">
        <v>765841.1</v>
      </c>
      <c r="C26" s="46">
        <v>12</v>
      </c>
      <c r="D26" s="45">
        <v>608507.62</v>
      </c>
      <c r="E26" s="46">
        <v>11</v>
      </c>
      <c r="F26" s="45">
        <v>0</v>
      </c>
      <c r="G26" s="46">
        <v>1</v>
      </c>
      <c r="H26" s="45">
        <v>830817.05</v>
      </c>
      <c r="I26" s="46">
        <v>15</v>
      </c>
      <c r="J26" s="45">
        <v>644604.06999999995</v>
      </c>
      <c r="K26" s="46">
        <v>15</v>
      </c>
      <c r="L26" s="45">
        <v>0</v>
      </c>
      <c r="M26" s="46">
        <v>1</v>
      </c>
    </row>
    <row r="27" spans="1:13" x14ac:dyDescent="0.25">
      <c r="A27" s="44" t="s">
        <v>68</v>
      </c>
      <c r="B27" s="45">
        <v>12710001.77</v>
      </c>
      <c r="C27" s="46">
        <v>52</v>
      </c>
      <c r="D27" s="45">
        <v>3333431.99</v>
      </c>
      <c r="E27" s="46">
        <v>50</v>
      </c>
      <c r="F27" s="45">
        <v>95283.333332599999</v>
      </c>
      <c r="G27" s="46">
        <v>21</v>
      </c>
      <c r="H27" s="45">
        <v>15692320.26</v>
      </c>
      <c r="I27" s="46">
        <v>51</v>
      </c>
      <c r="J27" s="45">
        <v>3324770.46</v>
      </c>
      <c r="K27" s="46">
        <v>50</v>
      </c>
      <c r="L27" s="45">
        <v>36116.666665999997</v>
      </c>
      <c r="M27" s="46">
        <v>16</v>
      </c>
    </row>
    <row r="28" spans="1:13" x14ac:dyDescent="0.25">
      <c r="A28" s="44" t="s">
        <v>69</v>
      </c>
      <c r="B28" s="45">
        <v>1604457.41</v>
      </c>
      <c r="C28" s="46">
        <v>24</v>
      </c>
      <c r="D28" s="45">
        <v>836004.08</v>
      </c>
      <c r="E28" s="46">
        <v>22</v>
      </c>
      <c r="F28" s="45">
        <v>0</v>
      </c>
      <c r="G28" s="46">
        <v>3</v>
      </c>
      <c r="H28" s="45">
        <v>1641248.81</v>
      </c>
      <c r="I28" s="46">
        <v>25</v>
      </c>
      <c r="J28" s="45">
        <v>915735.36</v>
      </c>
      <c r="K28" s="46">
        <v>25</v>
      </c>
      <c r="L28" s="45">
        <v>0</v>
      </c>
      <c r="M28" s="46">
        <v>2</v>
      </c>
    </row>
    <row r="29" spans="1:13" x14ac:dyDescent="0.25">
      <c r="A29" s="44" t="s">
        <v>70</v>
      </c>
      <c r="B29" s="45">
        <v>818261.97</v>
      </c>
      <c r="C29" s="46">
        <v>22</v>
      </c>
      <c r="D29" s="45">
        <v>556792.97</v>
      </c>
      <c r="E29" s="46">
        <v>21</v>
      </c>
      <c r="F29" s="45">
        <v>0</v>
      </c>
      <c r="G29" s="46">
        <v>2</v>
      </c>
      <c r="H29" s="45">
        <v>1053114.71</v>
      </c>
      <c r="I29" s="46">
        <v>24</v>
      </c>
      <c r="J29" s="45">
        <v>705873.17</v>
      </c>
      <c r="K29" s="46">
        <v>23</v>
      </c>
      <c r="L29" s="45">
        <v>0</v>
      </c>
      <c r="M29" s="46">
        <v>3</v>
      </c>
    </row>
    <row r="30" spans="1:13" x14ac:dyDescent="0.25">
      <c r="A30" s="44" t="s">
        <v>142</v>
      </c>
      <c r="B30" s="45">
        <v>1110961.3500000001</v>
      </c>
      <c r="C30" s="46">
        <v>11</v>
      </c>
      <c r="D30" s="45">
        <v>491416.42</v>
      </c>
      <c r="E30" s="46">
        <v>11</v>
      </c>
      <c r="F30" s="45">
        <v>0</v>
      </c>
      <c r="G30" s="46">
        <v>0</v>
      </c>
      <c r="H30" s="45">
        <v>1208333.4099999999</v>
      </c>
      <c r="I30" s="46">
        <v>10</v>
      </c>
      <c r="J30" s="45">
        <v>443808.64</v>
      </c>
      <c r="K30" s="46">
        <v>10</v>
      </c>
      <c r="L30" s="45">
        <v>0</v>
      </c>
      <c r="M30" s="46">
        <v>1</v>
      </c>
    </row>
    <row r="31" spans="1:13" x14ac:dyDescent="0.25">
      <c r="A31" s="44" t="s">
        <v>143</v>
      </c>
      <c r="B31" s="45">
        <v>4434626.96</v>
      </c>
      <c r="C31" s="46">
        <v>22</v>
      </c>
      <c r="D31" s="45">
        <v>1358146.4</v>
      </c>
      <c r="E31" s="46">
        <v>22</v>
      </c>
      <c r="F31" s="45">
        <v>0</v>
      </c>
      <c r="G31" s="46">
        <v>6</v>
      </c>
      <c r="H31" s="45">
        <v>4342628.3499999996</v>
      </c>
      <c r="I31" s="46">
        <v>23</v>
      </c>
      <c r="J31" s="45">
        <v>1304198.05</v>
      </c>
      <c r="K31" s="46">
        <v>23</v>
      </c>
      <c r="L31" s="45">
        <v>0</v>
      </c>
      <c r="M31" s="46">
        <v>6</v>
      </c>
    </row>
    <row r="32" spans="1:13" x14ac:dyDescent="0.25">
      <c r="A32" s="44" t="s">
        <v>71</v>
      </c>
      <c r="B32" s="45">
        <v>6527145.3700000001</v>
      </c>
      <c r="C32" s="46">
        <v>39</v>
      </c>
      <c r="D32" s="45">
        <v>1819276.29</v>
      </c>
      <c r="E32" s="46">
        <v>38</v>
      </c>
      <c r="F32" s="45">
        <v>70959.999999699998</v>
      </c>
      <c r="G32" s="46">
        <v>11</v>
      </c>
      <c r="H32" s="45">
        <v>7651943.96</v>
      </c>
      <c r="I32" s="46">
        <v>41</v>
      </c>
      <c r="J32" s="45">
        <v>1986640.62</v>
      </c>
      <c r="K32" s="46">
        <v>40</v>
      </c>
      <c r="L32" s="45">
        <v>145552.9999996</v>
      </c>
      <c r="M32" s="46">
        <v>13</v>
      </c>
    </row>
    <row r="33" spans="1:13" x14ac:dyDescent="0.25">
      <c r="A33" s="44" t="s">
        <v>72</v>
      </c>
      <c r="B33" s="45">
        <v>37536810.100000001</v>
      </c>
      <c r="C33" s="46">
        <v>164</v>
      </c>
      <c r="D33" s="45">
        <v>12732362.800000001</v>
      </c>
      <c r="E33" s="46">
        <v>157</v>
      </c>
      <c r="F33" s="45">
        <v>1668627.9999982</v>
      </c>
      <c r="G33" s="46">
        <v>49</v>
      </c>
      <c r="H33" s="45">
        <v>31788084.91</v>
      </c>
      <c r="I33" s="46">
        <v>159</v>
      </c>
      <c r="J33" s="45">
        <v>11736007.74</v>
      </c>
      <c r="K33" s="46">
        <v>153</v>
      </c>
      <c r="L33" s="45">
        <v>798874.33333179995</v>
      </c>
      <c r="M33" s="46">
        <v>45</v>
      </c>
    </row>
    <row r="34" spans="1:13" x14ac:dyDescent="0.25">
      <c r="A34" s="44" t="s">
        <v>73</v>
      </c>
      <c r="B34" s="45">
        <v>6010988</v>
      </c>
      <c r="C34" s="46">
        <v>31</v>
      </c>
      <c r="D34" s="45">
        <v>1230771</v>
      </c>
      <c r="E34" s="46">
        <v>31</v>
      </c>
      <c r="F34" s="45">
        <v>0</v>
      </c>
      <c r="G34" s="46">
        <v>6</v>
      </c>
      <c r="H34" s="45">
        <v>6369790.9100000001</v>
      </c>
      <c r="I34" s="46">
        <v>34</v>
      </c>
      <c r="J34" s="45">
        <v>1234185</v>
      </c>
      <c r="K34" s="46">
        <v>34</v>
      </c>
      <c r="L34" s="45">
        <v>0</v>
      </c>
      <c r="M34" s="46">
        <v>6</v>
      </c>
    </row>
    <row r="35" spans="1:13" x14ac:dyDescent="0.25">
      <c r="A35" s="44" t="s">
        <v>144</v>
      </c>
      <c r="B35" s="45">
        <v>2744692.9</v>
      </c>
      <c r="C35" s="46">
        <v>19</v>
      </c>
      <c r="D35" s="45">
        <v>1068619.03</v>
      </c>
      <c r="E35" s="46">
        <v>17</v>
      </c>
      <c r="F35" s="45">
        <v>0</v>
      </c>
      <c r="G35" s="46">
        <v>3</v>
      </c>
      <c r="H35" s="45">
        <v>3042326.05</v>
      </c>
      <c r="I35" s="46">
        <v>21</v>
      </c>
      <c r="J35" s="45">
        <v>1220399.1100000001</v>
      </c>
      <c r="K35" s="46">
        <v>20</v>
      </c>
      <c r="L35" s="45">
        <v>0</v>
      </c>
      <c r="M35" s="46">
        <v>3</v>
      </c>
    </row>
    <row r="36" spans="1:13" x14ac:dyDescent="0.25">
      <c r="A36" s="44" t="s">
        <v>145</v>
      </c>
      <c r="B36" s="45">
        <v>4296563.7</v>
      </c>
      <c r="C36" s="46">
        <v>18</v>
      </c>
      <c r="D36" s="45">
        <v>376085.7</v>
      </c>
      <c r="E36" s="46">
        <v>17</v>
      </c>
      <c r="F36" s="45">
        <v>0</v>
      </c>
      <c r="G36" s="46">
        <v>3</v>
      </c>
      <c r="H36" s="45">
        <v>3948304.12</v>
      </c>
      <c r="I36" s="46">
        <v>18</v>
      </c>
      <c r="J36" s="45">
        <v>277045.27</v>
      </c>
      <c r="K36" s="46">
        <v>17</v>
      </c>
      <c r="L36" s="45">
        <v>0</v>
      </c>
      <c r="M36" s="46">
        <v>4</v>
      </c>
    </row>
    <row r="37" spans="1:13" x14ac:dyDescent="0.25">
      <c r="A37" s="44" t="s">
        <v>74</v>
      </c>
      <c r="B37" s="45">
        <v>1956661.26</v>
      </c>
      <c r="C37" s="46">
        <v>16</v>
      </c>
      <c r="D37" s="45">
        <v>905147.36</v>
      </c>
      <c r="E37" s="46">
        <v>16</v>
      </c>
      <c r="F37" s="45">
        <v>0</v>
      </c>
      <c r="G37" s="46">
        <v>5</v>
      </c>
      <c r="H37" s="45">
        <v>1881781.24</v>
      </c>
      <c r="I37" s="46">
        <v>15</v>
      </c>
      <c r="J37" s="45">
        <v>936451.74</v>
      </c>
      <c r="K37" s="46">
        <v>15</v>
      </c>
      <c r="L37" s="45">
        <v>0</v>
      </c>
      <c r="M37" s="46">
        <v>5</v>
      </c>
    </row>
    <row r="38" spans="1:13" x14ac:dyDescent="0.25">
      <c r="A38" s="44" t="s">
        <v>146</v>
      </c>
      <c r="B38" s="45">
        <v>1994144</v>
      </c>
      <c r="C38" s="46">
        <v>13</v>
      </c>
      <c r="D38" s="45">
        <v>661982</v>
      </c>
      <c r="E38" s="46">
        <v>13</v>
      </c>
      <c r="F38" s="45">
        <v>0</v>
      </c>
      <c r="G38" s="46">
        <v>3</v>
      </c>
      <c r="H38" s="45">
        <v>5473120</v>
      </c>
      <c r="I38" s="46">
        <v>14</v>
      </c>
      <c r="J38" s="45">
        <v>648720</v>
      </c>
      <c r="K38" s="46">
        <v>14</v>
      </c>
      <c r="L38" s="45">
        <v>0</v>
      </c>
      <c r="M38" s="46">
        <v>3</v>
      </c>
    </row>
    <row r="39" spans="1:13" x14ac:dyDescent="0.25">
      <c r="A39" s="44" t="s">
        <v>75</v>
      </c>
      <c r="B39" s="45">
        <v>6991387.6299999999</v>
      </c>
      <c r="C39" s="46">
        <v>35</v>
      </c>
      <c r="D39" s="45">
        <v>1207426.96</v>
      </c>
      <c r="E39" s="46">
        <v>34</v>
      </c>
      <c r="F39" s="45">
        <v>0</v>
      </c>
      <c r="G39" s="46">
        <v>7</v>
      </c>
      <c r="H39" s="45">
        <v>7772405.6699999999</v>
      </c>
      <c r="I39" s="46">
        <v>34</v>
      </c>
      <c r="J39" s="45">
        <v>1232706.23</v>
      </c>
      <c r="K39" s="46">
        <v>33</v>
      </c>
      <c r="L39" s="45">
        <v>0</v>
      </c>
      <c r="M39" s="46">
        <v>4</v>
      </c>
    </row>
    <row r="40" spans="1:13" x14ac:dyDescent="0.25">
      <c r="A40" s="44" t="s">
        <v>76</v>
      </c>
      <c r="B40" s="45">
        <v>16802912.120000001</v>
      </c>
      <c r="C40" s="46">
        <v>96</v>
      </c>
      <c r="D40" s="45">
        <v>5685330.0899999999</v>
      </c>
      <c r="E40" s="46">
        <v>91</v>
      </c>
      <c r="F40" s="45">
        <v>216351.166666</v>
      </c>
      <c r="G40" s="46">
        <v>32</v>
      </c>
      <c r="H40" s="45">
        <v>17742656.73</v>
      </c>
      <c r="I40" s="46">
        <v>104</v>
      </c>
      <c r="J40" s="45">
        <v>5639237.7000000002</v>
      </c>
      <c r="K40" s="46">
        <v>98</v>
      </c>
      <c r="L40" s="45">
        <v>97849.499998700005</v>
      </c>
      <c r="M40" s="46">
        <v>38</v>
      </c>
    </row>
    <row r="41" spans="1:13" x14ac:dyDescent="0.25">
      <c r="A41" s="44" t="s">
        <v>147</v>
      </c>
      <c r="B41" s="45">
        <v>582680.82999999996</v>
      </c>
      <c r="C41" s="46">
        <v>11</v>
      </c>
      <c r="D41" s="45">
        <v>185248.83</v>
      </c>
      <c r="E41" s="46">
        <v>11</v>
      </c>
      <c r="F41" s="45">
        <v>0</v>
      </c>
      <c r="G41" s="46">
        <v>2</v>
      </c>
      <c r="H41" s="45">
        <v>672033.74</v>
      </c>
      <c r="I41" s="46">
        <v>12</v>
      </c>
      <c r="J41" s="45">
        <v>180095.17</v>
      </c>
      <c r="K41" s="46">
        <v>12</v>
      </c>
      <c r="L41" s="45">
        <v>0</v>
      </c>
      <c r="M41" s="46">
        <v>2</v>
      </c>
    </row>
    <row r="42" spans="1:13" x14ac:dyDescent="0.25">
      <c r="A42" s="44" t="s">
        <v>148</v>
      </c>
      <c r="B42" s="45">
        <v>1579047.1</v>
      </c>
      <c r="C42" s="46">
        <v>13</v>
      </c>
      <c r="D42" s="45">
        <v>741780.1</v>
      </c>
      <c r="E42" s="46">
        <v>13</v>
      </c>
      <c r="F42" s="45">
        <v>0</v>
      </c>
      <c r="G42" s="46">
        <v>1</v>
      </c>
      <c r="H42" s="45">
        <v>1633438.68</v>
      </c>
      <c r="I42" s="46">
        <v>12</v>
      </c>
      <c r="J42" s="45">
        <v>726749.68</v>
      </c>
      <c r="K42" s="46">
        <v>12</v>
      </c>
      <c r="L42" s="45">
        <v>0</v>
      </c>
      <c r="M42" s="46">
        <v>1</v>
      </c>
    </row>
    <row r="43" spans="1:13" x14ac:dyDescent="0.25">
      <c r="A43" s="44" t="s">
        <v>77</v>
      </c>
      <c r="B43" s="45">
        <v>7526721.5099999998</v>
      </c>
      <c r="C43" s="46">
        <v>27</v>
      </c>
      <c r="D43" s="45">
        <v>1308820.51</v>
      </c>
      <c r="E43" s="46">
        <v>27</v>
      </c>
      <c r="F43" s="45">
        <v>0</v>
      </c>
      <c r="G43" s="46">
        <v>5</v>
      </c>
      <c r="H43" s="45">
        <v>7119700.9800000004</v>
      </c>
      <c r="I43" s="46">
        <v>31</v>
      </c>
      <c r="J43" s="45">
        <v>1178550.69</v>
      </c>
      <c r="K43" s="46">
        <v>30</v>
      </c>
      <c r="L43" s="45">
        <v>0</v>
      </c>
      <c r="M43" s="46">
        <v>3</v>
      </c>
    </row>
    <row r="44" spans="1:13" x14ac:dyDescent="0.25">
      <c r="A44" s="44" t="s">
        <v>149</v>
      </c>
      <c r="B44" s="45">
        <v>713973.11</v>
      </c>
      <c r="C44" s="46">
        <v>15</v>
      </c>
      <c r="D44" s="45">
        <v>328535.52</v>
      </c>
      <c r="E44" s="46">
        <v>14</v>
      </c>
      <c r="F44" s="45">
        <v>0</v>
      </c>
      <c r="G44" s="46">
        <v>3</v>
      </c>
      <c r="H44" s="45">
        <v>652752.61</v>
      </c>
      <c r="I44" s="46">
        <v>14</v>
      </c>
      <c r="J44" s="45">
        <v>262184.38</v>
      </c>
      <c r="K44" s="46">
        <v>14</v>
      </c>
      <c r="L44" s="45">
        <v>0</v>
      </c>
      <c r="M44" s="46">
        <v>2</v>
      </c>
    </row>
    <row r="45" spans="1:13" x14ac:dyDescent="0.25">
      <c r="A45" s="44" t="s">
        <v>150</v>
      </c>
      <c r="B45" s="45">
        <v>505206.45</v>
      </c>
      <c r="C45" s="46">
        <v>11</v>
      </c>
      <c r="D45" s="45">
        <v>204847</v>
      </c>
      <c r="E45" s="46">
        <v>11</v>
      </c>
      <c r="F45" s="45">
        <v>0</v>
      </c>
      <c r="G45" s="46">
        <v>0</v>
      </c>
      <c r="H45" s="45">
        <v>369960.56</v>
      </c>
      <c r="I45" s="46">
        <v>11</v>
      </c>
      <c r="J45" s="45">
        <v>132628.56</v>
      </c>
      <c r="K45" s="46">
        <v>11</v>
      </c>
      <c r="L45" s="45">
        <v>0</v>
      </c>
      <c r="M45" s="46">
        <v>0</v>
      </c>
    </row>
    <row r="46" spans="1:13" x14ac:dyDescent="0.25">
      <c r="A46" s="44" t="s">
        <v>151</v>
      </c>
      <c r="B46" s="45">
        <v>1232771</v>
      </c>
      <c r="C46" s="46">
        <v>12</v>
      </c>
      <c r="D46" s="45">
        <v>530440</v>
      </c>
      <c r="E46" s="46">
        <v>12</v>
      </c>
      <c r="F46" s="45">
        <v>0</v>
      </c>
      <c r="G46" s="46">
        <v>4</v>
      </c>
      <c r="H46" s="45">
        <v>1353463.82</v>
      </c>
      <c r="I46" s="46">
        <v>13</v>
      </c>
      <c r="J46" s="45">
        <v>559968.91</v>
      </c>
      <c r="K46" s="46">
        <v>13</v>
      </c>
      <c r="L46" s="45">
        <v>0</v>
      </c>
      <c r="M46" s="46">
        <v>4</v>
      </c>
    </row>
    <row r="47" spans="1:13" x14ac:dyDescent="0.25">
      <c r="A47" s="44" t="s">
        <v>78</v>
      </c>
      <c r="B47" s="45">
        <v>9349679.6999999993</v>
      </c>
      <c r="C47" s="46">
        <v>27</v>
      </c>
      <c r="D47" s="45">
        <v>2715827.39</v>
      </c>
      <c r="E47" s="46">
        <v>26</v>
      </c>
      <c r="F47" s="45">
        <v>0</v>
      </c>
      <c r="G47" s="46">
        <v>7</v>
      </c>
      <c r="H47" s="45">
        <v>9399020</v>
      </c>
      <c r="I47" s="46">
        <v>28</v>
      </c>
      <c r="J47" s="45">
        <v>2565285.0099999998</v>
      </c>
      <c r="K47" s="46">
        <v>27</v>
      </c>
      <c r="L47" s="45">
        <v>0</v>
      </c>
      <c r="M47" s="46">
        <v>7</v>
      </c>
    </row>
    <row r="48" spans="1:13" x14ac:dyDescent="0.25">
      <c r="A48" s="44" t="s">
        <v>79</v>
      </c>
      <c r="B48" s="45">
        <v>1667599</v>
      </c>
      <c r="C48" s="46">
        <v>29</v>
      </c>
      <c r="D48" s="45">
        <v>963905</v>
      </c>
      <c r="E48" s="46">
        <v>27</v>
      </c>
      <c r="F48" s="45">
        <v>0</v>
      </c>
      <c r="G48" s="46">
        <v>4</v>
      </c>
      <c r="H48" s="45">
        <v>1491919</v>
      </c>
      <c r="I48" s="46">
        <v>28</v>
      </c>
      <c r="J48" s="45">
        <v>1210080</v>
      </c>
      <c r="K48" s="46">
        <v>28</v>
      </c>
      <c r="L48" s="45">
        <v>0</v>
      </c>
      <c r="M48" s="46">
        <v>4</v>
      </c>
    </row>
    <row r="49" spans="1:13" x14ac:dyDescent="0.25">
      <c r="A49" s="44" t="s">
        <v>80</v>
      </c>
      <c r="B49" s="45">
        <v>2519074.02</v>
      </c>
      <c r="C49" s="46">
        <v>19</v>
      </c>
      <c r="D49" s="45">
        <v>882643.39</v>
      </c>
      <c r="E49" s="46">
        <v>17</v>
      </c>
      <c r="F49" s="45">
        <v>0</v>
      </c>
      <c r="G49" s="46">
        <v>2</v>
      </c>
      <c r="H49" s="45">
        <v>2067487.74</v>
      </c>
      <c r="I49" s="46">
        <v>20</v>
      </c>
      <c r="J49" s="45">
        <v>804308.54</v>
      </c>
      <c r="K49" s="46">
        <v>19</v>
      </c>
      <c r="L49" s="45">
        <v>0</v>
      </c>
      <c r="M49" s="46">
        <v>2</v>
      </c>
    </row>
    <row r="50" spans="1:13" x14ac:dyDescent="0.25">
      <c r="A50" s="44" t="s">
        <v>81</v>
      </c>
      <c r="B50" s="45">
        <v>5452777.7300000004</v>
      </c>
      <c r="C50" s="46">
        <v>38</v>
      </c>
      <c r="D50" s="45">
        <v>2041716.47</v>
      </c>
      <c r="E50" s="46">
        <v>35</v>
      </c>
      <c r="F50" s="45">
        <v>76899.999999599997</v>
      </c>
      <c r="G50" s="46">
        <v>10</v>
      </c>
      <c r="H50" s="45">
        <v>5425530.7199999997</v>
      </c>
      <c r="I50" s="46">
        <v>37</v>
      </c>
      <c r="J50" s="45">
        <v>1925435.59</v>
      </c>
      <c r="K50" s="46">
        <v>34</v>
      </c>
      <c r="L50" s="45">
        <v>0</v>
      </c>
      <c r="M50" s="46">
        <v>9</v>
      </c>
    </row>
    <row r="51" spans="1:13" x14ac:dyDescent="0.25">
      <c r="A51" s="44" t="s">
        <v>82</v>
      </c>
      <c r="B51" s="45">
        <v>11305857.17</v>
      </c>
      <c r="C51" s="46">
        <v>57</v>
      </c>
      <c r="D51" s="45">
        <v>3141575.21</v>
      </c>
      <c r="E51" s="46">
        <v>53</v>
      </c>
      <c r="F51" s="45">
        <v>29264.4999995</v>
      </c>
      <c r="G51" s="46">
        <v>14</v>
      </c>
      <c r="H51" s="45">
        <v>11853649.970000001</v>
      </c>
      <c r="I51" s="46">
        <v>58</v>
      </c>
      <c r="J51" s="45">
        <v>2917852.99</v>
      </c>
      <c r="K51" s="46">
        <v>54</v>
      </c>
      <c r="L51" s="45">
        <v>45316.666666099998</v>
      </c>
      <c r="M51" s="46">
        <v>14</v>
      </c>
    </row>
    <row r="52" spans="1:13" x14ac:dyDescent="0.25">
      <c r="A52" s="44" t="s">
        <v>83</v>
      </c>
      <c r="B52" s="45">
        <v>31808687.899999999</v>
      </c>
      <c r="C52" s="46">
        <v>154</v>
      </c>
      <c r="D52" s="45">
        <v>8036884.1500000004</v>
      </c>
      <c r="E52" s="46">
        <v>148</v>
      </c>
      <c r="F52" s="45">
        <v>319966.66666579997</v>
      </c>
      <c r="G52" s="46">
        <v>31</v>
      </c>
      <c r="H52" s="45">
        <v>29016247.399999999</v>
      </c>
      <c r="I52" s="46">
        <v>150</v>
      </c>
      <c r="J52" s="45">
        <v>7868466.2300000004</v>
      </c>
      <c r="K52" s="46">
        <v>148</v>
      </c>
      <c r="L52" s="45">
        <v>297239.33333220001</v>
      </c>
      <c r="M52" s="46">
        <v>33</v>
      </c>
    </row>
    <row r="53" spans="1:13" x14ac:dyDescent="0.25">
      <c r="A53" s="44" t="s">
        <v>84</v>
      </c>
      <c r="B53" s="45">
        <v>34282297.280000001</v>
      </c>
      <c r="C53" s="46">
        <v>110</v>
      </c>
      <c r="D53" s="45">
        <v>9184262.5600000005</v>
      </c>
      <c r="E53" s="46">
        <v>109</v>
      </c>
      <c r="F53" s="45">
        <v>115404.1666656</v>
      </c>
      <c r="G53" s="46">
        <v>29</v>
      </c>
      <c r="H53" s="45">
        <v>33857383.630000003</v>
      </c>
      <c r="I53" s="46">
        <v>119</v>
      </c>
      <c r="J53" s="45">
        <v>8290140.5999999996</v>
      </c>
      <c r="K53" s="46">
        <v>118</v>
      </c>
      <c r="L53" s="45">
        <v>141233.33333269999</v>
      </c>
      <c r="M53" s="46">
        <v>29</v>
      </c>
    </row>
    <row r="54" spans="1:13" x14ac:dyDescent="0.25">
      <c r="A54" s="44" t="s">
        <v>85</v>
      </c>
      <c r="B54" s="45">
        <v>21290353.399999999</v>
      </c>
      <c r="C54" s="46">
        <v>64</v>
      </c>
      <c r="D54" s="45">
        <v>3781916.06</v>
      </c>
      <c r="E54" s="46">
        <v>61</v>
      </c>
      <c r="F54" s="45">
        <v>55949.999999400003</v>
      </c>
      <c r="G54" s="46">
        <v>18</v>
      </c>
      <c r="H54" s="45">
        <v>19671223.829999998</v>
      </c>
      <c r="I54" s="46">
        <v>64</v>
      </c>
      <c r="J54" s="45">
        <v>3638633.05</v>
      </c>
      <c r="K54" s="46">
        <v>62</v>
      </c>
      <c r="L54" s="45">
        <v>20633.333332999999</v>
      </c>
      <c r="M54" s="46">
        <v>13</v>
      </c>
    </row>
    <row r="55" spans="1:13" x14ac:dyDescent="0.25">
      <c r="A55" s="44" t="s">
        <v>86</v>
      </c>
      <c r="B55" s="45">
        <v>15619011.890000001</v>
      </c>
      <c r="C55" s="46">
        <v>109</v>
      </c>
      <c r="D55" s="45">
        <v>6272425.1900000004</v>
      </c>
      <c r="E55" s="46">
        <v>107</v>
      </c>
      <c r="F55" s="45">
        <v>408882.49999919999</v>
      </c>
      <c r="G55" s="46">
        <v>23</v>
      </c>
      <c r="H55" s="45">
        <v>16466216.869999999</v>
      </c>
      <c r="I55" s="46">
        <v>104</v>
      </c>
      <c r="J55" s="45">
        <v>5821055.2000000002</v>
      </c>
      <c r="K55" s="46">
        <v>103</v>
      </c>
      <c r="L55" s="45">
        <v>1117516.8333324001</v>
      </c>
      <c r="M55" s="46">
        <v>25</v>
      </c>
    </row>
    <row r="56" spans="1:13" x14ac:dyDescent="0.25">
      <c r="A56" s="44" t="s">
        <v>87</v>
      </c>
      <c r="B56" s="45">
        <v>20083548.530000001</v>
      </c>
      <c r="C56" s="46">
        <v>93</v>
      </c>
      <c r="D56" s="45">
        <v>6332914.1900000004</v>
      </c>
      <c r="E56" s="46">
        <v>91</v>
      </c>
      <c r="F56" s="45">
        <v>390616.66666549997</v>
      </c>
      <c r="G56" s="46">
        <v>34</v>
      </c>
      <c r="H56" s="45">
        <v>20668946.829999998</v>
      </c>
      <c r="I56" s="46">
        <v>95</v>
      </c>
      <c r="J56" s="45">
        <v>6097532.7599999998</v>
      </c>
      <c r="K56" s="46">
        <v>93</v>
      </c>
      <c r="L56" s="45">
        <v>147161.49999879999</v>
      </c>
      <c r="M56" s="46">
        <v>32</v>
      </c>
    </row>
    <row r="57" spans="1:13" x14ac:dyDescent="0.25">
      <c r="A57" s="44" t="s">
        <v>152</v>
      </c>
      <c r="B57" s="45">
        <v>10441879.630000001</v>
      </c>
      <c r="C57" s="46">
        <v>26</v>
      </c>
      <c r="D57" s="45">
        <v>827056.95</v>
      </c>
      <c r="E57" s="46">
        <v>23</v>
      </c>
      <c r="F57" s="45">
        <v>0</v>
      </c>
      <c r="G57" s="46">
        <v>1</v>
      </c>
      <c r="H57" s="45">
        <v>11650743.359999999</v>
      </c>
      <c r="I57" s="46">
        <v>24</v>
      </c>
      <c r="J57" s="45">
        <v>714948.84</v>
      </c>
      <c r="K57" s="46">
        <v>23</v>
      </c>
      <c r="L57" s="45">
        <v>0</v>
      </c>
      <c r="M57" s="46">
        <v>1</v>
      </c>
    </row>
    <row r="58" spans="1:13" x14ac:dyDescent="0.25">
      <c r="A58" s="44" t="s">
        <v>153</v>
      </c>
      <c r="B58" s="45">
        <v>3053929.1</v>
      </c>
      <c r="C58" s="46">
        <v>11</v>
      </c>
      <c r="D58" s="45">
        <v>139648.07</v>
      </c>
      <c r="E58" s="46">
        <v>11</v>
      </c>
      <c r="F58" s="45">
        <v>0</v>
      </c>
      <c r="G58" s="46">
        <v>7</v>
      </c>
      <c r="H58" s="45">
        <v>3160572.45</v>
      </c>
      <c r="I58" s="46">
        <v>11</v>
      </c>
      <c r="J58" s="45">
        <v>154666.53</v>
      </c>
      <c r="K58" s="46">
        <v>11</v>
      </c>
      <c r="L58" s="45">
        <v>0</v>
      </c>
      <c r="M58" s="46">
        <v>7</v>
      </c>
    </row>
    <row r="59" spans="1:13" x14ac:dyDescent="0.25">
      <c r="A59" s="44" t="s">
        <v>88</v>
      </c>
      <c r="B59" s="45">
        <v>13461167.630000001</v>
      </c>
      <c r="C59" s="46">
        <v>91</v>
      </c>
      <c r="D59" s="45">
        <v>3968920.94</v>
      </c>
      <c r="E59" s="46">
        <v>88</v>
      </c>
      <c r="F59" s="45">
        <v>58505.499998799998</v>
      </c>
      <c r="G59" s="46">
        <v>33</v>
      </c>
      <c r="H59" s="45">
        <v>13335695.67</v>
      </c>
      <c r="I59" s="46">
        <v>92</v>
      </c>
      <c r="J59" s="45">
        <v>4074075.96</v>
      </c>
      <c r="K59" s="46">
        <v>90</v>
      </c>
      <c r="L59" s="45">
        <v>100033.3333324</v>
      </c>
      <c r="M59" s="46">
        <v>27</v>
      </c>
    </row>
    <row r="60" spans="1:13" x14ac:dyDescent="0.25">
      <c r="A60" s="44" t="s">
        <v>89</v>
      </c>
      <c r="B60" s="45">
        <v>4446278.33</v>
      </c>
      <c r="C60" s="46">
        <v>36</v>
      </c>
      <c r="D60" s="45">
        <v>1170740.81</v>
      </c>
      <c r="E60" s="46">
        <v>35</v>
      </c>
      <c r="F60" s="45">
        <v>0</v>
      </c>
      <c r="G60" s="46">
        <v>8</v>
      </c>
      <c r="H60" s="45">
        <v>4955317.24</v>
      </c>
      <c r="I60" s="46">
        <v>36</v>
      </c>
      <c r="J60" s="45">
        <v>1234398.07</v>
      </c>
      <c r="K60" s="46">
        <v>35</v>
      </c>
      <c r="L60" s="45">
        <v>0</v>
      </c>
      <c r="M60" s="46">
        <v>7</v>
      </c>
    </row>
    <row r="61" spans="1:13" x14ac:dyDescent="0.25">
      <c r="A61" s="44" t="s">
        <v>154</v>
      </c>
      <c r="B61" s="45">
        <v>8400958</v>
      </c>
      <c r="C61" s="46">
        <v>17</v>
      </c>
      <c r="D61" s="45">
        <v>685211</v>
      </c>
      <c r="E61" s="46">
        <v>16</v>
      </c>
      <c r="F61" s="45">
        <v>0</v>
      </c>
      <c r="G61" s="46">
        <v>6</v>
      </c>
      <c r="H61" s="45">
        <v>8182754</v>
      </c>
      <c r="I61" s="46">
        <v>19</v>
      </c>
      <c r="J61" s="45">
        <v>678643</v>
      </c>
      <c r="K61" s="46">
        <v>18</v>
      </c>
      <c r="L61" s="45">
        <v>0</v>
      </c>
      <c r="M61" s="46">
        <v>5</v>
      </c>
    </row>
    <row r="62" spans="1:13" x14ac:dyDescent="0.25">
      <c r="A62" s="44" t="s">
        <v>155</v>
      </c>
      <c r="B62" s="45">
        <v>2281210.9500000002</v>
      </c>
      <c r="C62" s="46">
        <v>21</v>
      </c>
      <c r="D62" s="45">
        <v>917575.57</v>
      </c>
      <c r="E62" s="46">
        <v>21</v>
      </c>
      <c r="F62" s="45">
        <v>0</v>
      </c>
      <c r="G62" s="46">
        <v>2</v>
      </c>
      <c r="H62" s="45">
        <v>2358218.56</v>
      </c>
      <c r="I62" s="46">
        <v>21</v>
      </c>
      <c r="J62" s="45">
        <v>786654.88</v>
      </c>
      <c r="K62" s="46">
        <v>21</v>
      </c>
      <c r="L62" s="45">
        <v>0</v>
      </c>
      <c r="M62" s="46">
        <v>2</v>
      </c>
    </row>
    <row r="63" spans="1:13" x14ac:dyDescent="0.25">
      <c r="A63" s="44" t="s">
        <v>90</v>
      </c>
      <c r="B63" s="45">
        <v>2130444.39</v>
      </c>
      <c r="C63" s="46">
        <v>28</v>
      </c>
      <c r="D63" s="45">
        <v>698122.84</v>
      </c>
      <c r="E63" s="46">
        <v>28</v>
      </c>
      <c r="F63" s="45">
        <v>0</v>
      </c>
      <c r="G63" s="46">
        <v>1</v>
      </c>
      <c r="H63" s="45">
        <v>2159960.7599999998</v>
      </c>
      <c r="I63" s="46">
        <v>28</v>
      </c>
      <c r="J63" s="45">
        <v>729268.28</v>
      </c>
      <c r="K63" s="46">
        <v>28</v>
      </c>
      <c r="L63" s="45">
        <v>0</v>
      </c>
      <c r="M63" s="46">
        <v>1</v>
      </c>
    </row>
    <row r="64" spans="1:13" x14ac:dyDescent="0.25">
      <c r="A64" s="44" t="s">
        <v>156</v>
      </c>
      <c r="B64" s="45">
        <v>893270.79</v>
      </c>
      <c r="C64" s="46">
        <v>10</v>
      </c>
      <c r="D64" s="45">
        <v>427539.33</v>
      </c>
      <c r="E64" s="46">
        <v>10</v>
      </c>
      <c r="F64" s="45">
        <v>0</v>
      </c>
      <c r="G64" s="46">
        <v>2</v>
      </c>
      <c r="H64" s="45">
        <v>752031.89</v>
      </c>
      <c r="I64" s="46">
        <v>11</v>
      </c>
      <c r="J64" s="45">
        <v>429246.1</v>
      </c>
      <c r="K64" s="46">
        <v>10</v>
      </c>
      <c r="L64" s="45">
        <v>0</v>
      </c>
      <c r="M64" s="46">
        <v>2</v>
      </c>
    </row>
    <row r="65" spans="1:13" x14ac:dyDescent="0.25">
      <c r="A65" s="44" t="s">
        <v>91</v>
      </c>
      <c r="B65" s="45">
        <v>1277087.33</v>
      </c>
      <c r="C65" s="46">
        <v>17</v>
      </c>
      <c r="D65" s="45">
        <v>328229</v>
      </c>
      <c r="E65" s="46">
        <v>16</v>
      </c>
      <c r="F65" s="45">
        <v>0</v>
      </c>
      <c r="G65" s="46">
        <v>2</v>
      </c>
      <c r="H65" s="45">
        <v>1156520.28</v>
      </c>
      <c r="I65" s="46">
        <v>17</v>
      </c>
      <c r="J65" s="45">
        <v>349210.92</v>
      </c>
      <c r="K65" s="46">
        <v>14</v>
      </c>
      <c r="L65" s="45">
        <v>0</v>
      </c>
      <c r="M65" s="46">
        <v>2</v>
      </c>
    </row>
    <row r="66" spans="1:13" x14ac:dyDescent="0.25">
      <c r="A66" s="44" t="s">
        <v>92</v>
      </c>
      <c r="B66" s="45">
        <v>15887334.439999999</v>
      </c>
      <c r="C66" s="46">
        <v>58</v>
      </c>
      <c r="D66" s="45">
        <v>1745200.04</v>
      </c>
      <c r="E66" s="46">
        <v>51</v>
      </c>
      <c r="F66" s="45">
        <v>40533.333332900002</v>
      </c>
      <c r="G66" s="46">
        <v>13</v>
      </c>
      <c r="H66" s="45">
        <v>7496255.3899999997</v>
      </c>
      <c r="I66" s="46">
        <v>58</v>
      </c>
      <c r="J66" s="45">
        <v>2285353.27</v>
      </c>
      <c r="K66" s="46">
        <v>52</v>
      </c>
      <c r="L66" s="45">
        <v>52083.333333100003</v>
      </c>
      <c r="M66" s="46">
        <v>13</v>
      </c>
    </row>
    <row r="67" spans="1:13" x14ac:dyDescent="0.25">
      <c r="A67" s="44" t="s">
        <v>157</v>
      </c>
      <c r="B67" s="45">
        <v>5427229.5</v>
      </c>
      <c r="C67" s="46">
        <v>16</v>
      </c>
      <c r="D67" s="45">
        <v>230018</v>
      </c>
      <c r="E67" s="46">
        <v>12</v>
      </c>
      <c r="F67" s="45">
        <v>0</v>
      </c>
      <c r="G67" s="46">
        <v>5</v>
      </c>
      <c r="H67" s="45">
        <v>6179992.5</v>
      </c>
      <c r="I67" s="46">
        <v>17</v>
      </c>
      <c r="J67" s="45">
        <v>233641</v>
      </c>
      <c r="K67" s="46">
        <v>14</v>
      </c>
      <c r="L67" s="45">
        <v>0</v>
      </c>
      <c r="M67" s="46">
        <v>5</v>
      </c>
    </row>
    <row r="68" spans="1:13" x14ac:dyDescent="0.25">
      <c r="A68" s="44" t="s">
        <v>158</v>
      </c>
      <c r="B68" s="45">
        <v>7610677.2999999998</v>
      </c>
      <c r="C68" s="46">
        <v>18</v>
      </c>
      <c r="D68" s="45">
        <v>2042575.66</v>
      </c>
      <c r="E68" s="46">
        <v>18</v>
      </c>
      <c r="F68" s="45">
        <v>0</v>
      </c>
      <c r="G68" s="46">
        <v>8</v>
      </c>
      <c r="H68" s="45">
        <v>12371400.73</v>
      </c>
      <c r="I68" s="46">
        <v>19</v>
      </c>
      <c r="J68" s="45">
        <v>1869856.2</v>
      </c>
      <c r="K68" s="46">
        <v>17</v>
      </c>
      <c r="L68" s="45">
        <v>0</v>
      </c>
      <c r="M68" s="46">
        <v>9</v>
      </c>
    </row>
    <row r="69" spans="1:13" x14ac:dyDescent="0.25">
      <c r="A69" s="44" t="s">
        <v>159</v>
      </c>
      <c r="B69" s="45">
        <v>1328462.17</v>
      </c>
      <c r="C69" s="46">
        <v>14</v>
      </c>
      <c r="D69" s="45">
        <v>302537.38</v>
      </c>
      <c r="E69" s="46">
        <v>13</v>
      </c>
      <c r="F69" s="45">
        <v>0</v>
      </c>
      <c r="G69" s="46">
        <v>3</v>
      </c>
      <c r="H69" s="45">
        <v>1401575.86</v>
      </c>
      <c r="I69" s="46">
        <v>14</v>
      </c>
      <c r="J69" s="45">
        <v>235803.08</v>
      </c>
      <c r="K69" s="46">
        <v>13</v>
      </c>
      <c r="L69" s="45">
        <v>0</v>
      </c>
      <c r="M69" s="46">
        <v>1</v>
      </c>
    </row>
    <row r="70" spans="1:13" x14ac:dyDescent="0.25">
      <c r="A70" s="44" t="s">
        <v>93</v>
      </c>
      <c r="B70" s="45">
        <v>4751475.49</v>
      </c>
      <c r="C70" s="46">
        <v>48</v>
      </c>
      <c r="D70" s="45">
        <v>1181705.28</v>
      </c>
      <c r="E70" s="46">
        <v>46</v>
      </c>
      <c r="F70" s="45">
        <v>0</v>
      </c>
      <c r="G70" s="46">
        <v>9</v>
      </c>
      <c r="H70" s="45">
        <v>4783036.74</v>
      </c>
      <c r="I70" s="46">
        <v>47</v>
      </c>
      <c r="J70" s="45">
        <v>1157240.8400000001</v>
      </c>
      <c r="K70" s="46">
        <v>46</v>
      </c>
      <c r="L70" s="45">
        <v>0</v>
      </c>
      <c r="M70" s="46">
        <v>7</v>
      </c>
    </row>
    <row r="71" spans="1:13" x14ac:dyDescent="0.25">
      <c r="A71" s="44" t="s">
        <v>94</v>
      </c>
      <c r="B71" s="45">
        <v>4020680.45</v>
      </c>
      <c r="C71" s="46">
        <v>21</v>
      </c>
      <c r="D71" s="45">
        <v>1172202</v>
      </c>
      <c r="E71" s="46">
        <v>18</v>
      </c>
      <c r="F71" s="45">
        <v>0</v>
      </c>
      <c r="G71" s="46">
        <v>4</v>
      </c>
      <c r="H71" s="45">
        <v>3342288.56</v>
      </c>
      <c r="I71" s="46">
        <v>23</v>
      </c>
      <c r="J71" s="45">
        <v>964495.17</v>
      </c>
      <c r="K71" s="46">
        <v>22</v>
      </c>
      <c r="L71" s="45">
        <v>0</v>
      </c>
      <c r="M71" s="46">
        <v>4</v>
      </c>
    </row>
    <row r="72" spans="1:13" x14ac:dyDescent="0.25">
      <c r="A72" s="44" t="s">
        <v>95</v>
      </c>
      <c r="B72" s="45">
        <v>36795993.630000003</v>
      </c>
      <c r="C72" s="46">
        <v>219</v>
      </c>
      <c r="D72" s="45">
        <v>13598826.98</v>
      </c>
      <c r="E72" s="46">
        <v>213</v>
      </c>
      <c r="F72" s="45">
        <v>480196.99999769998</v>
      </c>
      <c r="G72" s="46">
        <v>68</v>
      </c>
      <c r="H72" s="45">
        <v>38772511.920000002</v>
      </c>
      <c r="I72" s="46">
        <v>235</v>
      </c>
      <c r="J72" s="45">
        <v>14024958.369999999</v>
      </c>
      <c r="K72" s="46">
        <v>229</v>
      </c>
      <c r="L72" s="45">
        <v>335015.99999789998</v>
      </c>
      <c r="M72" s="46">
        <v>69</v>
      </c>
    </row>
    <row r="73" spans="1:13" x14ac:dyDescent="0.25">
      <c r="A73" s="44" t="s">
        <v>160</v>
      </c>
      <c r="B73" s="45">
        <v>22766899.129999999</v>
      </c>
      <c r="C73" s="46">
        <v>79</v>
      </c>
      <c r="D73" s="45">
        <v>8766448.5700000003</v>
      </c>
      <c r="E73" s="46">
        <v>77</v>
      </c>
      <c r="F73" s="45">
        <v>602191.16666540003</v>
      </c>
      <c r="G73" s="46">
        <v>33</v>
      </c>
      <c r="H73" s="45">
        <v>21046564.210000001</v>
      </c>
      <c r="I73" s="46">
        <v>82</v>
      </c>
      <c r="J73" s="45">
        <v>8440711.9199999999</v>
      </c>
      <c r="K73" s="46">
        <v>82</v>
      </c>
      <c r="L73" s="45">
        <v>695176.99999839999</v>
      </c>
      <c r="M73" s="46">
        <v>37</v>
      </c>
    </row>
    <row r="74" spans="1:13" x14ac:dyDescent="0.25">
      <c r="A74" s="44" t="s">
        <v>161</v>
      </c>
      <c r="B74" s="45">
        <v>5864399</v>
      </c>
      <c r="C74" s="46">
        <v>10</v>
      </c>
      <c r="D74" s="45">
        <v>0</v>
      </c>
      <c r="E74" s="46">
        <v>8</v>
      </c>
      <c r="F74" s="45">
        <v>0</v>
      </c>
      <c r="G74" s="46">
        <v>1</v>
      </c>
      <c r="H74" s="45">
        <v>6583384.6699999999</v>
      </c>
      <c r="I74" s="46">
        <v>10</v>
      </c>
      <c r="J74" s="45">
        <v>0</v>
      </c>
      <c r="K74" s="46">
        <v>8</v>
      </c>
      <c r="L74" s="45">
        <v>0</v>
      </c>
      <c r="M74" s="46">
        <v>1</v>
      </c>
    </row>
    <row r="75" spans="1:13" x14ac:dyDescent="0.25">
      <c r="A75" s="44" t="s">
        <v>96</v>
      </c>
      <c r="B75" s="45">
        <v>13506949.07</v>
      </c>
      <c r="C75" s="46">
        <v>81</v>
      </c>
      <c r="D75" s="45">
        <v>4215082.2300000004</v>
      </c>
      <c r="E75" s="46">
        <v>76</v>
      </c>
      <c r="F75" s="45">
        <v>26897.166666199999</v>
      </c>
      <c r="G75" s="46">
        <v>16</v>
      </c>
      <c r="H75" s="45">
        <v>13314794.449999999</v>
      </c>
      <c r="I75" s="46">
        <v>83</v>
      </c>
      <c r="J75" s="45">
        <v>4427328.92</v>
      </c>
      <c r="K75" s="46">
        <v>81</v>
      </c>
      <c r="L75" s="45">
        <v>22796.999999600001</v>
      </c>
      <c r="M75" s="46">
        <v>11</v>
      </c>
    </row>
    <row r="76" spans="1:13" x14ac:dyDescent="0.25">
      <c r="A76" s="44" t="s">
        <v>97</v>
      </c>
      <c r="B76" s="45">
        <v>140879998.53</v>
      </c>
      <c r="C76" s="46">
        <v>324</v>
      </c>
      <c r="D76" s="45">
        <v>27271258.68</v>
      </c>
      <c r="E76" s="46">
        <v>301</v>
      </c>
      <c r="F76" s="45">
        <v>1576066.6666623999</v>
      </c>
      <c r="G76" s="46">
        <v>136</v>
      </c>
      <c r="H76" s="45">
        <v>151518685.16</v>
      </c>
      <c r="I76" s="46">
        <v>328</v>
      </c>
      <c r="J76" s="45">
        <v>26406937.460000001</v>
      </c>
      <c r="K76" s="46">
        <v>307</v>
      </c>
      <c r="L76" s="45">
        <v>2021387.8333282999</v>
      </c>
      <c r="M76" s="46">
        <v>140</v>
      </c>
    </row>
    <row r="77" spans="1:13" x14ac:dyDescent="0.25">
      <c r="A77" s="42" t="s">
        <v>98</v>
      </c>
      <c r="B77" s="43">
        <v>1650966.67</v>
      </c>
      <c r="C77" s="42">
        <v>19</v>
      </c>
      <c r="D77" s="43">
        <v>513549.05</v>
      </c>
      <c r="E77" s="42">
        <v>19</v>
      </c>
      <c r="F77" s="43">
        <v>0</v>
      </c>
      <c r="G77" s="42">
        <v>0</v>
      </c>
      <c r="H77" s="43">
        <v>2248379.11</v>
      </c>
      <c r="I77" s="42">
        <v>19</v>
      </c>
      <c r="J77" s="43">
        <v>559554</v>
      </c>
      <c r="K77" s="42">
        <v>18</v>
      </c>
      <c r="L77" s="43">
        <v>0</v>
      </c>
      <c r="M77" s="42">
        <v>0</v>
      </c>
    </row>
    <row r="78" spans="1:13" x14ac:dyDescent="0.25">
      <c r="A78" s="42" t="s">
        <v>99</v>
      </c>
      <c r="B78" s="43">
        <v>16617580.52</v>
      </c>
      <c r="C78" s="42">
        <v>68</v>
      </c>
      <c r="D78" s="43">
        <v>4095610.29</v>
      </c>
      <c r="E78" s="42">
        <v>65</v>
      </c>
      <c r="F78" s="43">
        <v>652904.16666580003</v>
      </c>
      <c r="G78" s="42">
        <v>26</v>
      </c>
      <c r="H78" s="43">
        <v>15354075.050000001</v>
      </c>
      <c r="I78" s="42">
        <v>67</v>
      </c>
      <c r="J78" s="43">
        <v>3895485.83</v>
      </c>
      <c r="K78" s="42">
        <v>67</v>
      </c>
      <c r="L78" s="43">
        <v>269714.16666599998</v>
      </c>
      <c r="M78" s="42">
        <v>22</v>
      </c>
    </row>
    <row r="79" spans="1:13" x14ac:dyDescent="0.25">
      <c r="A79" s="42" t="s">
        <v>100</v>
      </c>
      <c r="B79" s="43">
        <v>59322749.07</v>
      </c>
      <c r="C79" s="42">
        <v>94</v>
      </c>
      <c r="D79" s="43">
        <v>4568687.07</v>
      </c>
      <c r="E79" s="42">
        <v>92</v>
      </c>
      <c r="F79" s="43">
        <v>158051.33333250001</v>
      </c>
      <c r="G79" s="42">
        <v>23</v>
      </c>
      <c r="H79" s="43">
        <v>72848172.650000006</v>
      </c>
      <c r="I79" s="42">
        <v>93</v>
      </c>
      <c r="J79" s="43">
        <v>4659268.3499999996</v>
      </c>
      <c r="K79" s="42">
        <v>91</v>
      </c>
      <c r="L79" s="43">
        <v>80670.166665900004</v>
      </c>
      <c r="M79" s="42">
        <v>18</v>
      </c>
    </row>
    <row r="80" spans="1:13" x14ac:dyDescent="0.25">
      <c r="A80" s="42" t="s">
        <v>101</v>
      </c>
      <c r="B80" s="43">
        <v>19706306.739999998</v>
      </c>
      <c r="C80" s="42">
        <v>45</v>
      </c>
      <c r="D80" s="43">
        <v>5549755.0800000001</v>
      </c>
      <c r="E80" s="42">
        <v>42</v>
      </c>
      <c r="F80" s="43">
        <v>41822.499999400003</v>
      </c>
      <c r="G80" s="42">
        <v>15</v>
      </c>
      <c r="H80" s="43">
        <v>22477031.559999999</v>
      </c>
      <c r="I80" s="42">
        <v>50</v>
      </c>
      <c r="J80" s="43">
        <v>5181591.49</v>
      </c>
      <c r="K80" s="42">
        <v>47</v>
      </c>
      <c r="L80" s="43">
        <v>96716.166666200006</v>
      </c>
      <c r="M80" s="42">
        <v>18</v>
      </c>
    </row>
    <row r="81" spans="1:13" x14ac:dyDescent="0.25">
      <c r="A81" s="42" t="s">
        <v>102</v>
      </c>
      <c r="B81" s="43">
        <v>19428117.440000001</v>
      </c>
      <c r="C81" s="42">
        <v>118</v>
      </c>
      <c r="D81" s="43">
        <v>6286920.7999999998</v>
      </c>
      <c r="E81" s="42">
        <v>116</v>
      </c>
      <c r="F81" s="43">
        <v>182843.99999879999</v>
      </c>
      <c r="G81" s="42">
        <v>37</v>
      </c>
      <c r="H81" s="43">
        <v>18640130.43</v>
      </c>
      <c r="I81" s="42">
        <v>122</v>
      </c>
      <c r="J81" s="43">
        <v>5850344.0899999999</v>
      </c>
      <c r="K81" s="42">
        <v>120</v>
      </c>
      <c r="L81" s="43">
        <v>84709.999999000007</v>
      </c>
      <c r="M81" s="42">
        <v>34</v>
      </c>
    </row>
    <row r="82" spans="1:13" x14ac:dyDescent="0.25">
      <c r="A82" s="42" t="s">
        <v>103</v>
      </c>
      <c r="B82" s="43">
        <v>7623373.54</v>
      </c>
      <c r="C82" s="42">
        <v>90</v>
      </c>
      <c r="D82" s="43">
        <v>3250561.52</v>
      </c>
      <c r="E82" s="42">
        <v>89</v>
      </c>
      <c r="F82" s="43">
        <v>233361.49999929999</v>
      </c>
      <c r="G82" s="42">
        <v>19</v>
      </c>
      <c r="H82" s="43">
        <v>7968658.6100000003</v>
      </c>
      <c r="I82" s="42">
        <v>93</v>
      </c>
      <c r="J82" s="43">
        <v>3167797.88</v>
      </c>
      <c r="K82" s="42">
        <v>92</v>
      </c>
      <c r="L82" s="43">
        <v>479564.66666609998</v>
      </c>
      <c r="M82" s="42">
        <v>19</v>
      </c>
    </row>
    <row r="83" spans="1:13" x14ac:dyDescent="0.25">
      <c r="A83" s="42" t="s">
        <v>104</v>
      </c>
      <c r="B83" s="43">
        <v>7885432</v>
      </c>
      <c r="C83" s="42">
        <v>43</v>
      </c>
      <c r="D83" s="43">
        <v>2388751.5</v>
      </c>
      <c r="E83" s="42">
        <v>42</v>
      </c>
      <c r="F83" s="43">
        <v>53833.333332900002</v>
      </c>
      <c r="G83" s="42">
        <v>11</v>
      </c>
      <c r="H83" s="43">
        <v>8424894.75</v>
      </c>
      <c r="I83" s="42">
        <v>46</v>
      </c>
      <c r="J83" s="43">
        <v>2265059.75</v>
      </c>
      <c r="K83" s="42">
        <v>45</v>
      </c>
      <c r="L83" s="43">
        <v>25533.333333099999</v>
      </c>
      <c r="M83" s="42">
        <v>10</v>
      </c>
    </row>
    <row r="84" spans="1:13" x14ac:dyDescent="0.25">
      <c r="A84" s="42" t="s">
        <v>162</v>
      </c>
      <c r="B84" s="43">
        <v>1477475.97</v>
      </c>
      <c r="C84" s="42">
        <v>19</v>
      </c>
      <c r="D84" s="43">
        <v>619714.55000000005</v>
      </c>
      <c r="E84" s="42">
        <v>19</v>
      </c>
      <c r="F84" s="43">
        <v>0</v>
      </c>
      <c r="G84" s="42">
        <v>6</v>
      </c>
      <c r="H84" s="43">
        <v>4762145.3099999996</v>
      </c>
      <c r="I84" s="42">
        <v>18</v>
      </c>
      <c r="J84" s="43">
        <v>853658.93</v>
      </c>
      <c r="K84" s="42">
        <v>17</v>
      </c>
      <c r="L84" s="43">
        <v>0</v>
      </c>
      <c r="M84" s="42">
        <v>3</v>
      </c>
    </row>
    <row r="85" spans="1:13" x14ac:dyDescent="0.25">
      <c r="A85" s="42" t="s">
        <v>163</v>
      </c>
      <c r="B85" s="43">
        <v>807143.45</v>
      </c>
      <c r="C85" s="42">
        <v>11</v>
      </c>
      <c r="D85" s="43">
        <v>270567.31</v>
      </c>
      <c r="E85" s="42">
        <v>11</v>
      </c>
      <c r="F85" s="43">
        <v>0</v>
      </c>
      <c r="G85" s="42">
        <v>1</v>
      </c>
      <c r="H85" s="43">
        <v>714712.19</v>
      </c>
      <c r="I85" s="42">
        <v>12</v>
      </c>
      <c r="J85" s="43">
        <v>225896.26</v>
      </c>
      <c r="K85" s="42">
        <v>11</v>
      </c>
      <c r="L85" s="43">
        <v>0</v>
      </c>
      <c r="M85" s="42">
        <v>0</v>
      </c>
    </row>
    <row r="86" spans="1:13" x14ac:dyDescent="0.25">
      <c r="A86" s="42" t="s">
        <v>105</v>
      </c>
      <c r="B86" s="43">
        <v>16502237.640000001</v>
      </c>
      <c r="C86" s="42">
        <v>33</v>
      </c>
      <c r="D86" s="43">
        <v>1578561.88</v>
      </c>
      <c r="E86" s="42">
        <v>31</v>
      </c>
      <c r="F86" s="43">
        <v>277216.66666629998</v>
      </c>
      <c r="G86" s="42">
        <v>11</v>
      </c>
      <c r="H86" s="43">
        <v>20573270.460000001</v>
      </c>
      <c r="I86" s="42">
        <v>34</v>
      </c>
      <c r="J86" s="43">
        <v>1698529.43</v>
      </c>
      <c r="K86" s="42">
        <v>32</v>
      </c>
      <c r="L86" s="43">
        <v>0</v>
      </c>
      <c r="M86" s="42">
        <v>8</v>
      </c>
    </row>
    <row r="87" spans="1:13" x14ac:dyDescent="0.25">
      <c r="A87" s="42" t="s">
        <v>106</v>
      </c>
      <c r="B87" s="43">
        <v>8252972.2300000004</v>
      </c>
      <c r="C87" s="42">
        <v>60</v>
      </c>
      <c r="D87" s="43">
        <v>3891851.5</v>
      </c>
      <c r="E87" s="42">
        <v>58</v>
      </c>
      <c r="F87" s="43">
        <v>0</v>
      </c>
      <c r="G87" s="42">
        <v>7</v>
      </c>
      <c r="H87" s="43">
        <v>8083553.4299999997</v>
      </c>
      <c r="I87" s="42">
        <v>62</v>
      </c>
      <c r="J87" s="43">
        <v>3538919.8</v>
      </c>
      <c r="K87" s="42">
        <v>59</v>
      </c>
      <c r="L87" s="43">
        <v>0</v>
      </c>
      <c r="M87" s="42">
        <v>7</v>
      </c>
    </row>
    <row r="88" spans="1:13" x14ac:dyDescent="0.25">
      <c r="A88" s="42" t="s">
        <v>107</v>
      </c>
      <c r="B88" s="43">
        <v>2369850.58</v>
      </c>
      <c r="C88" s="42">
        <v>16</v>
      </c>
      <c r="D88" s="43">
        <v>2064695.7</v>
      </c>
      <c r="E88" s="42">
        <v>16</v>
      </c>
      <c r="F88" s="43">
        <v>0</v>
      </c>
      <c r="G88" s="42">
        <v>3</v>
      </c>
      <c r="H88" s="43">
        <v>2273221.7799999998</v>
      </c>
      <c r="I88" s="42">
        <v>17</v>
      </c>
      <c r="J88" s="43">
        <v>1877291.84</v>
      </c>
      <c r="K88" s="42">
        <v>16</v>
      </c>
      <c r="L88" s="43">
        <v>0</v>
      </c>
      <c r="M88" s="42">
        <v>4</v>
      </c>
    </row>
    <row r="89" spans="1:13" x14ac:dyDescent="0.25">
      <c r="A89" s="42" t="s">
        <v>108</v>
      </c>
      <c r="B89" s="43">
        <v>7470170.9299999997</v>
      </c>
      <c r="C89" s="42">
        <v>66</v>
      </c>
      <c r="D89" s="43">
        <v>3020415.96</v>
      </c>
      <c r="E89" s="42">
        <v>64</v>
      </c>
      <c r="F89" s="43">
        <v>550833.33333289996</v>
      </c>
      <c r="G89" s="42">
        <v>12</v>
      </c>
      <c r="H89" s="43">
        <v>7613381.1600000001</v>
      </c>
      <c r="I89" s="42">
        <v>65</v>
      </c>
      <c r="J89" s="43">
        <v>2747279.58</v>
      </c>
      <c r="K89" s="42">
        <v>63</v>
      </c>
      <c r="L89" s="43">
        <v>218605.83333269999</v>
      </c>
      <c r="M89" s="42">
        <v>14</v>
      </c>
    </row>
    <row r="90" spans="1:13" x14ac:dyDescent="0.25">
      <c r="A90" s="42" t="s">
        <v>164</v>
      </c>
      <c r="B90" s="43">
        <v>573753.1</v>
      </c>
      <c r="C90" s="42">
        <v>12</v>
      </c>
      <c r="D90" s="43">
        <v>342085.1</v>
      </c>
      <c r="E90" s="42">
        <v>11</v>
      </c>
      <c r="F90" s="43">
        <v>0</v>
      </c>
      <c r="G90" s="42">
        <v>4</v>
      </c>
      <c r="H90" s="43">
        <v>368897.35</v>
      </c>
      <c r="I90" s="42">
        <v>11</v>
      </c>
      <c r="J90" s="43">
        <v>172698.2</v>
      </c>
      <c r="K90" s="42">
        <v>11</v>
      </c>
      <c r="L90" s="43">
        <v>0</v>
      </c>
      <c r="M90" s="42">
        <v>3</v>
      </c>
    </row>
    <row r="91" spans="1:13" x14ac:dyDescent="0.25">
      <c r="A91" s="42" t="s">
        <v>109</v>
      </c>
      <c r="B91" s="43">
        <v>1155257</v>
      </c>
      <c r="C91" s="42">
        <v>11</v>
      </c>
      <c r="D91" s="43">
        <v>246803</v>
      </c>
      <c r="E91" s="42">
        <v>11</v>
      </c>
      <c r="F91" s="43">
        <v>0</v>
      </c>
      <c r="G91" s="42">
        <v>3</v>
      </c>
      <c r="H91" s="43">
        <v>1694232.16</v>
      </c>
      <c r="I91" s="42">
        <v>14</v>
      </c>
      <c r="J91" s="43">
        <v>298474.38</v>
      </c>
      <c r="K91" s="42">
        <v>13</v>
      </c>
      <c r="L91" s="43">
        <v>0</v>
      </c>
      <c r="M91" s="42">
        <v>3</v>
      </c>
    </row>
    <row r="92" spans="1:13" x14ac:dyDescent="0.25">
      <c r="A92" s="42" t="s">
        <v>110</v>
      </c>
      <c r="B92" s="43">
        <v>3854613.18</v>
      </c>
      <c r="C92" s="42">
        <v>22</v>
      </c>
      <c r="D92" s="43">
        <v>823029.87</v>
      </c>
      <c r="E92" s="42">
        <v>21</v>
      </c>
      <c r="F92" s="43">
        <v>0</v>
      </c>
      <c r="G92" s="42">
        <v>7</v>
      </c>
      <c r="H92" s="43">
        <v>3561581.49</v>
      </c>
      <c r="I92" s="42">
        <v>23</v>
      </c>
      <c r="J92" s="43">
        <v>808947.44</v>
      </c>
      <c r="K92" s="42">
        <v>21</v>
      </c>
      <c r="L92" s="43">
        <v>0</v>
      </c>
      <c r="M92" s="42">
        <v>7</v>
      </c>
    </row>
    <row r="93" spans="1:13" x14ac:dyDescent="0.25">
      <c r="A93" s="42" t="s">
        <v>165</v>
      </c>
      <c r="B93" s="43">
        <v>1895279.26</v>
      </c>
      <c r="C93" s="42">
        <v>19</v>
      </c>
      <c r="D93" s="43">
        <v>567601.32999999996</v>
      </c>
      <c r="E93" s="42">
        <v>19</v>
      </c>
      <c r="F93" s="43">
        <v>0</v>
      </c>
      <c r="G93" s="42">
        <v>4</v>
      </c>
      <c r="H93" s="43">
        <v>2042793.82</v>
      </c>
      <c r="I93" s="42">
        <v>19</v>
      </c>
      <c r="J93" s="43">
        <v>492652.39</v>
      </c>
      <c r="K93" s="42">
        <v>19</v>
      </c>
      <c r="L93" s="43">
        <v>0</v>
      </c>
      <c r="M93" s="42">
        <v>4</v>
      </c>
    </row>
    <row r="94" spans="1:13" x14ac:dyDescent="0.25">
      <c r="A94" s="42" t="s">
        <v>166</v>
      </c>
      <c r="B94" s="43">
        <v>1204271.1299999999</v>
      </c>
      <c r="C94" s="42">
        <v>13</v>
      </c>
      <c r="D94" s="43">
        <v>344376.4</v>
      </c>
      <c r="E94" s="42">
        <v>12</v>
      </c>
      <c r="F94" s="43">
        <v>0</v>
      </c>
      <c r="G94" s="42">
        <v>3</v>
      </c>
      <c r="H94" s="43">
        <v>1255859.83</v>
      </c>
      <c r="I94" s="42">
        <v>12</v>
      </c>
      <c r="J94" s="43">
        <v>341353.17</v>
      </c>
      <c r="K94" s="42">
        <v>12</v>
      </c>
      <c r="L94" s="43">
        <v>0</v>
      </c>
      <c r="M94" s="42">
        <v>2</v>
      </c>
    </row>
    <row r="95" spans="1:13" x14ac:dyDescent="0.25">
      <c r="A95" s="42" t="s">
        <v>111</v>
      </c>
      <c r="B95" s="43">
        <v>70092458.180000007</v>
      </c>
      <c r="C95" s="42">
        <v>221</v>
      </c>
      <c r="D95" s="43">
        <v>33359952.02</v>
      </c>
      <c r="E95" s="42">
        <v>208</v>
      </c>
      <c r="F95" s="43">
        <v>1549581.1666637</v>
      </c>
      <c r="G95" s="42">
        <v>88</v>
      </c>
      <c r="H95" s="43">
        <v>69818604.420000002</v>
      </c>
      <c r="I95" s="42">
        <v>225</v>
      </c>
      <c r="J95" s="43">
        <v>32567382.239999998</v>
      </c>
      <c r="K95" s="42">
        <v>211</v>
      </c>
      <c r="L95" s="43">
        <v>1335577.1666637</v>
      </c>
      <c r="M95" s="42">
        <v>89</v>
      </c>
    </row>
    <row r="96" spans="1:13" x14ac:dyDescent="0.25">
      <c r="A96" s="42" t="s">
        <v>112</v>
      </c>
      <c r="B96" s="43">
        <v>3779673.76</v>
      </c>
      <c r="C96" s="42">
        <v>33</v>
      </c>
      <c r="D96" s="43">
        <v>1222773.71</v>
      </c>
      <c r="E96" s="42">
        <v>31</v>
      </c>
      <c r="F96" s="43">
        <v>0</v>
      </c>
      <c r="G96" s="42">
        <v>3</v>
      </c>
      <c r="H96" s="43">
        <v>3490525.12</v>
      </c>
      <c r="I96" s="42">
        <v>34</v>
      </c>
      <c r="J96" s="43">
        <v>1091103.43</v>
      </c>
      <c r="K96" s="42">
        <v>33</v>
      </c>
      <c r="L96" s="43">
        <v>0</v>
      </c>
      <c r="M96" s="42">
        <v>3</v>
      </c>
    </row>
    <row r="97" spans="1:13" x14ac:dyDescent="0.25">
      <c r="A97" s="42" t="s">
        <v>113</v>
      </c>
      <c r="B97" s="43">
        <v>2782087.6</v>
      </c>
      <c r="C97" s="42">
        <v>26</v>
      </c>
      <c r="D97" s="43">
        <v>832271.9</v>
      </c>
      <c r="E97" s="42">
        <v>25</v>
      </c>
      <c r="F97" s="43">
        <v>0</v>
      </c>
      <c r="G97" s="42">
        <v>8</v>
      </c>
      <c r="H97" s="43">
        <v>2660991</v>
      </c>
      <c r="I97" s="42">
        <v>26</v>
      </c>
      <c r="J97" s="43">
        <v>864602</v>
      </c>
      <c r="K97" s="42">
        <v>25</v>
      </c>
      <c r="L97" s="43">
        <v>0</v>
      </c>
      <c r="M97" s="42">
        <v>6</v>
      </c>
    </row>
    <row r="98" spans="1:13" x14ac:dyDescent="0.25">
      <c r="A98" s="42" t="s">
        <v>114</v>
      </c>
      <c r="B98" s="43">
        <v>527784.17000000004</v>
      </c>
      <c r="C98" s="42">
        <v>11</v>
      </c>
      <c r="D98" s="43">
        <v>329725.77</v>
      </c>
      <c r="E98" s="42">
        <v>11</v>
      </c>
      <c r="F98" s="43">
        <v>0</v>
      </c>
      <c r="G98" s="42">
        <v>3</v>
      </c>
      <c r="H98" s="43">
        <v>644059.35</v>
      </c>
      <c r="I98" s="42">
        <v>11</v>
      </c>
      <c r="J98" s="43">
        <v>444804.46</v>
      </c>
      <c r="K98" s="42">
        <v>11</v>
      </c>
      <c r="L98" s="43">
        <v>0</v>
      </c>
      <c r="M98" s="42">
        <v>1</v>
      </c>
    </row>
    <row r="99" spans="1:13" x14ac:dyDescent="0.25">
      <c r="A99" s="42" t="s">
        <v>115</v>
      </c>
      <c r="B99" s="43">
        <v>10378695.140000001</v>
      </c>
      <c r="C99" s="42">
        <v>44</v>
      </c>
      <c r="D99" s="43">
        <v>1443864</v>
      </c>
      <c r="E99" s="42">
        <v>40</v>
      </c>
      <c r="F99" s="43">
        <v>1448866.6666661999</v>
      </c>
      <c r="G99" s="42">
        <v>13</v>
      </c>
      <c r="H99" s="43">
        <v>9186061</v>
      </c>
      <c r="I99" s="42">
        <v>46</v>
      </c>
      <c r="J99" s="43">
        <v>1431782.47</v>
      </c>
      <c r="K99" s="42">
        <v>41</v>
      </c>
      <c r="L99" s="43">
        <v>0</v>
      </c>
      <c r="M99" s="42">
        <v>9</v>
      </c>
    </row>
    <row r="100" spans="1:13" x14ac:dyDescent="0.25">
      <c r="A100" s="42" t="s">
        <v>116</v>
      </c>
      <c r="B100" s="43">
        <v>5063110.0599999996</v>
      </c>
      <c r="C100" s="42">
        <v>54</v>
      </c>
      <c r="D100" s="43">
        <v>1394293</v>
      </c>
      <c r="E100" s="42">
        <v>53</v>
      </c>
      <c r="F100" s="43">
        <v>66807.999999699998</v>
      </c>
      <c r="G100" s="42">
        <v>10</v>
      </c>
      <c r="H100" s="43">
        <v>4660396.62</v>
      </c>
      <c r="I100" s="42">
        <v>54</v>
      </c>
      <c r="J100" s="43">
        <v>1387571.29</v>
      </c>
      <c r="K100" s="42">
        <v>50</v>
      </c>
      <c r="L100" s="43">
        <v>112583.333333</v>
      </c>
      <c r="M100" s="42">
        <v>11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A2" sqref="A2:M16"/>
    </sheetView>
  </sheetViews>
  <sheetFormatPr defaultRowHeight="15" x14ac:dyDescent="0.25"/>
  <cols>
    <col min="1" max="1" width="15" style="42" customWidth="1"/>
    <col min="2" max="2" width="13.85546875" style="42" customWidth="1"/>
    <col min="3" max="3" width="15.28515625" style="47" customWidth="1"/>
    <col min="4" max="4" width="15.5703125" style="42" customWidth="1"/>
    <col min="5" max="5" width="16.28515625" style="47" customWidth="1"/>
    <col min="6" max="6" width="15.5703125" style="42" customWidth="1"/>
    <col min="7" max="7" width="16" style="47" customWidth="1"/>
    <col min="8" max="8" width="15.85546875" style="42" customWidth="1"/>
    <col min="9" max="9" width="20.7109375" style="47" customWidth="1"/>
    <col min="10" max="10" width="17.85546875" style="42" customWidth="1"/>
    <col min="11" max="11" width="18.85546875" style="47" customWidth="1"/>
    <col min="12" max="12" width="14.42578125" style="42" customWidth="1"/>
    <col min="13" max="13" width="19" style="48" bestFit="1" customWidth="1"/>
    <col min="14" max="16384" width="9.140625" style="42"/>
  </cols>
  <sheetData>
    <row r="1" spans="1:13" s="47" customFormat="1" x14ac:dyDescent="0.25">
      <c r="A1" s="47" t="s">
        <v>24</v>
      </c>
      <c r="B1" s="43" t="s">
        <v>40</v>
      </c>
      <c r="C1" s="42" t="s">
        <v>43</v>
      </c>
      <c r="D1" s="43" t="s">
        <v>41</v>
      </c>
      <c r="E1" s="42" t="s">
        <v>44</v>
      </c>
      <c r="F1" s="43" t="s">
        <v>42</v>
      </c>
      <c r="G1" s="42" t="s">
        <v>45</v>
      </c>
      <c r="H1" s="43" t="s">
        <v>46</v>
      </c>
      <c r="I1" s="42" t="s">
        <v>47</v>
      </c>
      <c r="J1" s="43" t="s">
        <v>48</v>
      </c>
      <c r="K1" s="42" t="s">
        <v>49</v>
      </c>
      <c r="L1" s="43" t="s">
        <v>50</v>
      </c>
      <c r="M1" s="42" t="s">
        <v>51</v>
      </c>
    </row>
    <row r="2" spans="1:13" x14ac:dyDescent="0.25">
      <c r="A2" s="42" t="s">
        <v>117</v>
      </c>
      <c r="B2" s="42">
        <v>72869834.459999993</v>
      </c>
      <c r="C2" s="47">
        <v>281</v>
      </c>
      <c r="D2" s="42">
        <v>15052462.85</v>
      </c>
      <c r="E2" s="47">
        <v>267</v>
      </c>
      <c r="F2" s="42">
        <v>859811.16666480002</v>
      </c>
      <c r="G2" s="47">
        <v>57</v>
      </c>
      <c r="H2" s="42">
        <v>77851040.579999998</v>
      </c>
      <c r="I2" s="47">
        <v>291</v>
      </c>
      <c r="J2" s="42">
        <v>14212612.34</v>
      </c>
      <c r="K2" s="47">
        <v>281</v>
      </c>
      <c r="L2" s="42">
        <v>443823.16666520003</v>
      </c>
      <c r="M2" s="48">
        <v>53</v>
      </c>
    </row>
    <row r="3" spans="1:13" x14ac:dyDescent="0.25">
      <c r="A3" s="42" t="s">
        <v>118</v>
      </c>
      <c r="B3" s="42">
        <v>85726869.310000002</v>
      </c>
      <c r="C3" s="47">
        <v>424</v>
      </c>
      <c r="D3" s="42">
        <v>22576677.960000001</v>
      </c>
      <c r="E3" s="47">
        <v>405</v>
      </c>
      <c r="F3" s="42">
        <v>787694.83333030005</v>
      </c>
      <c r="G3" s="47">
        <v>98</v>
      </c>
      <c r="H3" s="42">
        <v>82052508.829999998</v>
      </c>
      <c r="I3" s="47">
        <v>425</v>
      </c>
      <c r="J3" s="42">
        <v>22159584.600000001</v>
      </c>
      <c r="K3" s="47">
        <v>412</v>
      </c>
      <c r="L3" s="42">
        <v>778523.83333000005</v>
      </c>
      <c r="M3" s="48">
        <v>99</v>
      </c>
    </row>
    <row r="4" spans="1:13" x14ac:dyDescent="0.25">
      <c r="A4" s="42" t="s">
        <v>119</v>
      </c>
      <c r="B4" s="42">
        <v>42359736.770000003</v>
      </c>
      <c r="C4" s="47">
        <v>276</v>
      </c>
      <c r="D4" s="42">
        <v>12832051.1</v>
      </c>
      <c r="E4" s="47">
        <v>265</v>
      </c>
      <c r="F4" s="42">
        <v>492409.66666420002</v>
      </c>
      <c r="G4" s="47">
        <v>69</v>
      </c>
      <c r="H4" s="42">
        <v>43128806.799999997</v>
      </c>
      <c r="I4" s="47">
        <v>284</v>
      </c>
      <c r="J4" s="42">
        <v>11798080.779999999</v>
      </c>
      <c r="K4" s="47">
        <v>274</v>
      </c>
      <c r="L4" s="42">
        <v>166679.99999790001</v>
      </c>
      <c r="M4" s="48">
        <v>62</v>
      </c>
    </row>
    <row r="5" spans="1:13" x14ac:dyDescent="0.25">
      <c r="A5" s="42" t="s">
        <v>120</v>
      </c>
      <c r="B5" s="42">
        <v>504347025.50999999</v>
      </c>
      <c r="C5" s="47">
        <v>1419</v>
      </c>
      <c r="D5" s="42">
        <v>133189342.29000001</v>
      </c>
      <c r="E5" s="47">
        <v>1344</v>
      </c>
      <c r="F5" s="42">
        <v>7857671.1666508997</v>
      </c>
      <c r="G5" s="47">
        <v>471</v>
      </c>
      <c r="H5" s="42">
        <v>510597331.27999997</v>
      </c>
      <c r="I5" s="47">
        <v>1452</v>
      </c>
      <c r="J5" s="42">
        <v>130769874.69</v>
      </c>
      <c r="K5" s="47">
        <v>1375</v>
      </c>
      <c r="L5" s="42">
        <v>6486161.6666510003</v>
      </c>
      <c r="M5" s="48">
        <v>449</v>
      </c>
    </row>
    <row r="6" spans="1:13" x14ac:dyDescent="0.25">
      <c r="A6" s="42" t="s">
        <v>121</v>
      </c>
      <c r="B6" s="42">
        <v>1112119.6599999999</v>
      </c>
      <c r="C6" s="47">
        <v>29</v>
      </c>
      <c r="D6" s="42">
        <v>555850.13</v>
      </c>
      <c r="E6" s="47">
        <v>29</v>
      </c>
      <c r="F6" s="42">
        <v>0</v>
      </c>
      <c r="G6" s="47">
        <v>5</v>
      </c>
      <c r="H6" s="42">
        <v>1054670.6399999999</v>
      </c>
      <c r="I6" s="47">
        <v>29</v>
      </c>
      <c r="J6" s="42">
        <v>437899.53</v>
      </c>
      <c r="K6" s="47">
        <v>29</v>
      </c>
      <c r="L6" s="42">
        <v>0</v>
      </c>
      <c r="M6" s="48">
        <v>4</v>
      </c>
    </row>
    <row r="7" spans="1:13" x14ac:dyDescent="0.25">
      <c r="A7" s="42" t="s">
        <v>122</v>
      </c>
      <c r="B7" s="42">
        <v>107514699.55</v>
      </c>
      <c r="C7" s="47">
        <v>314</v>
      </c>
      <c r="D7" s="42">
        <v>17702265.43</v>
      </c>
      <c r="E7" s="47">
        <v>297</v>
      </c>
      <c r="F7" s="42">
        <v>423745.8333305</v>
      </c>
      <c r="G7" s="47">
        <v>79</v>
      </c>
      <c r="H7" s="42">
        <v>129923299.5</v>
      </c>
      <c r="I7" s="47">
        <v>324</v>
      </c>
      <c r="J7" s="42">
        <v>17455840.210000001</v>
      </c>
      <c r="K7" s="47">
        <v>310</v>
      </c>
      <c r="L7" s="42">
        <v>612955.99999739998</v>
      </c>
      <c r="M7" s="48">
        <v>76</v>
      </c>
    </row>
    <row r="8" spans="1:13" x14ac:dyDescent="0.25">
      <c r="A8" s="42" t="s">
        <v>123</v>
      </c>
      <c r="B8" s="42">
        <v>4098811.08</v>
      </c>
      <c r="C8" s="47">
        <v>54</v>
      </c>
      <c r="D8" s="42">
        <v>1384678.93</v>
      </c>
      <c r="E8" s="47">
        <v>51</v>
      </c>
      <c r="F8" s="42">
        <v>0</v>
      </c>
      <c r="G8" s="47">
        <v>3</v>
      </c>
      <c r="H8" s="42">
        <v>4685354.58</v>
      </c>
      <c r="I8" s="47">
        <v>54</v>
      </c>
      <c r="J8" s="42">
        <v>1195098.49</v>
      </c>
      <c r="K8" s="47">
        <v>49</v>
      </c>
      <c r="L8" s="42">
        <v>0</v>
      </c>
      <c r="M8" s="48">
        <v>1</v>
      </c>
    </row>
    <row r="9" spans="1:13" x14ac:dyDescent="0.25">
      <c r="A9" s="42" t="s">
        <v>124</v>
      </c>
      <c r="B9" s="42">
        <v>42456225.840000004</v>
      </c>
      <c r="C9" s="47">
        <v>271</v>
      </c>
      <c r="D9" s="42">
        <v>14080405.92</v>
      </c>
      <c r="E9" s="47">
        <v>264</v>
      </c>
      <c r="F9" s="42">
        <v>751970.33333079994</v>
      </c>
      <c r="G9" s="47">
        <v>72</v>
      </c>
      <c r="H9" s="42">
        <v>43277970.729999997</v>
      </c>
      <c r="I9" s="47">
        <v>278</v>
      </c>
      <c r="J9" s="42">
        <v>13435763.25</v>
      </c>
      <c r="K9" s="47">
        <v>273</v>
      </c>
      <c r="L9" s="42">
        <v>1409171.4999976</v>
      </c>
      <c r="M9" s="48">
        <v>68</v>
      </c>
    </row>
    <row r="10" spans="1:13" x14ac:dyDescent="0.25">
      <c r="A10" s="42" t="s">
        <v>125</v>
      </c>
      <c r="B10" s="42">
        <v>34723470.689999998</v>
      </c>
      <c r="C10" s="47">
        <v>189</v>
      </c>
      <c r="D10" s="42">
        <v>5771553.1699999999</v>
      </c>
      <c r="E10" s="47">
        <v>179</v>
      </c>
      <c r="F10" s="42">
        <v>161618.3333314</v>
      </c>
      <c r="G10" s="47">
        <v>54</v>
      </c>
      <c r="H10" s="42">
        <v>30036734.739999998</v>
      </c>
      <c r="I10" s="47">
        <v>189</v>
      </c>
      <c r="J10" s="42">
        <v>6355409.7699999996</v>
      </c>
      <c r="K10" s="47">
        <v>179</v>
      </c>
      <c r="L10" s="42">
        <v>354730.66666530003</v>
      </c>
      <c r="M10" s="48">
        <v>52</v>
      </c>
    </row>
    <row r="11" spans="1:13" x14ac:dyDescent="0.25">
      <c r="A11" s="42" t="s">
        <v>126</v>
      </c>
      <c r="B11" s="42">
        <v>47172457.329999998</v>
      </c>
      <c r="C11" s="47">
        <v>247</v>
      </c>
      <c r="D11" s="42">
        <v>11215097.289999999</v>
      </c>
      <c r="E11" s="47">
        <v>239</v>
      </c>
      <c r="F11" s="42">
        <v>292457.16666400002</v>
      </c>
      <c r="G11" s="47">
        <v>81</v>
      </c>
      <c r="H11" s="42">
        <v>53548679.200000003</v>
      </c>
      <c r="I11" s="47">
        <v>249</v>
      </c>
      <c r="J11" s="42">
        <v>10763883.15</v>
      </c>
      <c r="K11" s="47">
        <v>243</v>
      </c>
      <c r="L11" s="42">
        <v>280889.99999759998</v>
      </c>
      <c r="M11" s="48">
        <v>69</v>
      </c>
    </row>
    <row r="12" spans="1:13" x14ac:dyDescent="0.25">
      <c r="A12" s="42" t="s">
        <v>127</v>
      </c>
      <c r="B12" s="42">
        <v>453865529.32999998</v>
      </c>
      <c r="C12" s="47">
        <v>1962</v>
      </c>
      <c r="D12" s="42">
        <v>105987286.40000001</v>
      </c>
      <c r="E12" s="47">
        <v>1682</v>
      </c>
      <c r="F12" s="42">
        <v>4058500.6666597999</v>
      </c>
      <c r="G12" s="47">
        <v>218</v>
      </c>
      <c r="H12" s="42">
        <v>454509849.44</v>
      </c>
      <c r="I12" s="47">
        <v>1927</v>
      </c>
      <c r="J12" s="42">
        <v>109786399.27</v>
      </c>
      <c r="K12" s="47">
        <v>1661</v>
      </c>
      <c r="L12" s="42">
        <v>6003111.9999925001</v>
      </c>
      <c r="M12" s="48">
        <v>235</v>
      </c>
    </row>
    <row r="13" spans="1:13" x14ac:dyDescent="0.25">
      <c r="A13" s="42" t="s">
        <v>128</v>
      </c>
      <c r="B13" s="42">
        <v>99446856.540000007</v>
      </c>
      <c r="C13" s="47">
        <v>606</v>
      </c>
      <c r="D13" s="42">
        <v>32996565.43</v>
      </c>
      <c r="E13" s="47">
        <v>585</v>
      </c>
      <c r="F13" s="42">
        <v>1221480.8333284999</v>
      </c>
      <c r="G13" s="47">
        <v>145</v>
      </c>
      <c r="H13" s="42">
        <v>101436096.98999999</v>
      </c>
      <c r="I13" s="47">
        <v>628</v>
      </c>
      <c r="J13" s="42">
        <v>32753236.23</v>
      </c>
      <c r="K13" s="47">
        <v>608</v>
      </c>
      <c r="L13" s="42">
        <v>1232428.8333282</v>
      </c>
      <c r="M13" s="48">
        <v>155</v>
      </c>
    </row>
    <row r="14" spans="1:13" x14ac:dyDescent="0.25">
      <c r="A14" s="42" t="s">
        <v>129</v>
      </c>
      <c r="B14" s="42">
        <v>183144772.06999999</v>
      </c>
      <c r="C14" s="47">
        <v>588</v>
      </c>
      <c r="D14" s="42">
        <v>34282332.799999997</v>
      </c>
      <c r="E14" s="47">
        <v>568</v>
      </c>
      <c r="F14" s="42">
        <v>1534965.8333288</v>
      </c>
      <c r="G14" s="47">
        <v>141</v>
      </c>
      <c r="H14" s="42">
        <v>169613234.03999999</v>
      </c>
      <c r="I14" s="47">
        <v>592</v>
      </c>
      <c r="J14" s="42">
        <v>31648221.34</v>
      </c>
      <c r="K14" s="47">
        <v>575</v>
      </c>
      <c r="L14" s="42">
        <v>2492349.4999948</v>
      </c>
      <c r="M14" s="48">
        <v>147</v>
      </c>
    </row>
    <row r="15" spans="1:13" x14ac:dyDescent="0.25">
      <c r="A15" s="42" t="s">
        <v>130</v>
      </c>
      <c r="B15" s="42">
        <v>69660155.040000007</v>
      </c>
      <c r="C15" s="47">
        <v>433</v>
      </c>
      <c r="D15" s="42">
        <v>14835212.26</v>
      </c>
      <c r="E15" s="47">
        <v>407</v>
      </c>
      <c r="F15" s="42">
        <v>1270066.4999971001</v>
      </c>
      <c r="G15" s="47">
        <v>92</v>
      </c>
      <c r="H15" s="42">
        <v>86780812.359999999</v>
      </c>
      <c r="I15" s="47">
        <v>436</v>
      </c>
      <c r="J15" s="42">
        <v>14107121.119999999</v>
      </c>
      <c r="K15" s="47">
        <v>412</v>
      </c>
      <c r="L15" s="42">
        <v>1442760.9999969001</v>
      </c>
      <c r="M15" s="48">
        <v>90</v>
      </c>
    </row>
    <row r="16" spans="1:13" x14ac:dyDescent="0.25">
      <c r="A16" s="42" t="s">
        <v>131</v>
      </c>
      <c r="B16" s="42">
        <v>68351184.049999997</v>
      </c>
      <c r="C16" s="47">
        <v>453</v>
      </c>
      <c r="D16" s="42">
        <v>18602278</v>
      </c>
      <c r="E16" s="47">
        <v>427</v>
      </c>
      <c r="F16" s="42">
        <v>1367640.6666627</v>
      </c>
      <c r="G16" s="47">
        <v>131</v>
      </c>
      <c r="H16" s="42">
        <v>71084999.260000005</v>
      </c>
      <c r="I16" s="47">
        <v>472</v>
      </c>
      <c r="J16" s="42">
        <v>18175998.579999998</v>
      </c>
      <c r="K16" s="47">
        <v>449</v>
      </c>
      <c r="L16" s="42">
        <v>804307.66666260001</v>
      </c>
      <c r="M16" s="48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RSameroff</cp:lastModifiedBy>
  <dcterms:created xsi:type="dcterms:W3CDTF">2015-10-21T13:45:14Z</dcterms:created>
  <dcterms:modified xsi:type="dcterms:W3CDTF">2015-12-07T22:10:48Z</dcterms:modified>
</cp:coreProperties>
</file>