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<sst xmlns="http://schemas.openxmlformats.org/spreadsheetml/2006/main" count="202" uniqueCount="165">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</sst>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42491</v>
      </c>
      <c r="F7" s="3" t="s">
        <v>3</v>
      </c>
      <c r="G7" s="5">
        <v>42521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05/01/2016 - 05/31/2016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05/01/2015 - 05/31/2015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1724714812.36</v>
      </c>
      <c r="D6" s="46">
        <f>SUM(D7:D51)</f>
        <v>446731729.53999996</v>
      </c>
      <c r="E6" s="47">
        <f>SUM(E7:E51)</f>
        <v>17532514.6666144</v>
      </c>
      <c r="F6" s="45">
        <f>SUM(F7:F51)</f>
        <v>1818204411.7300003</v>
      </c>
      <c r="G6" s="46">
        <f>SUM(G7:G51)</f>
        <v>441423316.47</v>
      </c>
      <c r="H6" s="47">
        <f>SUM(H7:H51)</f>
        <v>21087665.1666114</v>
      </c>
      <c r="I6" s="20">
        <f>_xlfn.IFERROR((C6-F6)/F6,"")</f>
        <v>-0.05141864070225531</v>
      </c>
      <c r="J6" s="20">
        <f>_xlfn.IFERROR((D6-G6)/G6,"")</f>
        <v>0.012025674385418884</v>
      </c>
      <c r="K6" s="20">
        <f>_xlfn.IFERROR((E6-H6)/H6,"")</f>
        <v>-0.16858910040102285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74705710.74</v>
      </c>
      <c r="D7" s="53">
        <f>IF('County Data'!E2&gt;9,'County Data'!D2,"*")</f>
        <v>15821444.61</v>
      </c>
      <c r="E7" s="54">
        <f>IF('County Data'!G2&gt;9,'County Data'!F2,"*")</f>
        <v>716091.666665</v>
      </c>
      <c r="F7" s="53">
        <f>IF('County Data'!I2&gt;9,'County Data'!H2,"*")</f>
        <v>72697377.93</v>
      </c>
      <c r="G7" s="53">
        <f>IF('County Data'!K2&gt;9,'County Data'!J2,"*")</f>
        <v>14897747.19</v>
      </c>
      <c r="H7" s="54">
        <f>IF('County Data'!M2&gt;9,'County Data'!L2,"*")</f>
        <v>859811.1666648</v>
      </c>
      <c r="I7" s="22">
        <f aca="true" t="shared" si="0" ref="I7:I50">_xlfn.IFERROR((C7-F7)/F7,"")</f>
        <v>0.027625931872450785</v>
      </c>
      <c r="J7" s="22">
        <f aca="true" t="shared" si="1" ref="J7:J50">_xlfn.IFERROR((D7-G7)/G7,"")</f>
        <v>0.06200248992143086</v>
      </c>
      <c r="K7" s="22">
        <f aca="true" t="shared" si="2" ref="K7:K50">_xlfn.IFERROR((E7-H7)/H7,"")</f>
        <v>-0.16715239993600767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81354252.29</v>
      </c>
      <c r="D8" s="53">
        <f>IF('County Data'!E3&gt;9,'County Data'!D3,"*")</f>
        <v>21941703.68</v>
      </c>
      <c r="E8" s="54">
        <f>IF('County Data'!G3&gt;9,'County Data'!F3,"*")</f>
        <v>694091.83333</v>
      </c>
      <c r="F8" s="53">
        <f>IF('County Data'!I3&gt;9,'County Data'!H3,"*")</f>
        <v>85726869.31</v>
      </c>
      <c r="G8" s="53">
        <f>IF('County Data'!K3&gt;9,'County Data'!J3,"*")</f>
        <v>22576677.96</v>
      </c>
      <c r="H8" s="54">
        <f>IF('County Data'!M3&gt;9,'County Data'!L3,"*")</f>
        <v>787694.8333304</v>
      </c>
      <c r="I8" s="22">
        <f t="shared" si="0"/>
        <v>-0.051006377057676265</v>
      </c>
      <c r="J8" s="22">
        <f t="shared" si="1"/>
        <v>-0.02812523087431244</v>
      </c>
      <c r="K8" s="22">
        <f t="shared" si="2"/>
        <v>-0.11883155257556202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39827817.72</v>
      </c>
      <c r="D9" s="49">
        <f>IF('County Data'!E4&gt;9,'County Data'!D4,"*")</f>
        <v>12262711.47</v>
      </c>
      <c r="E9" s="50">
        <f>IF('County Data'!G4&gt;9,'County Data'!F4,"*")</f>
        <v>410662.3333309</v>
      </c>
      <c r="F9" s="51">
        <f>IF('County Data'!I4&gt;9,'County Data'!H4,"*")</f>
        <v>42338790.77</v>
      </c>
      <c r="G9" s="49">
        <f>IF('County Data'!K4&gt;9,'County Data'!J4,"*")</f>
        <v>12816050.1</v>
      </c>
      <c r="H9" s="50">
        <f>IF('County Data'!M4&gt;9,'County Data'!L4,"*")</f>
        <v>498648.6666642</v>
      </c>
      <c r="I9" s="9">
        <f t="shared" si="0"/>
        <v>-0.05930667844626315</v>
      </c>
      <c r="J9" s="9">
        <f t="shared" si="1"/>
        <v>-0.04317544217465247</v>
      </c>
      <c r="K9" s="9">
        <f t="shared" si="2"/>
        <v>-0.1764495509872721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496353406.36</v>
      </c>
      <c r="D10" s="53">
        <f>IF('County Data'!E5&gt;9,'County Data'!D5,"*")</f>
        <v>133481962.37</v>
      </c>
      <c r="E10" s="54">
        <f>IF('County Data'!G5&gt;9,'County Data'!F5,"*")</f>
        <v>5590247.3333196</v>
      </c>
      <c r="F10" s="53">
        <f>IF('County Data'!I5&gt;9,'County Data'!H5,"*")</f>
        <v>504589525.83</v>
      </c>
      <c r="G10" s="53">
        <f>IF('County Data'!K5&gt;9,'County Data'!J5,"*")</f>
        <v>133267238.69</v>
      </c>
      <c r="H10" s="54">
        <f>IF('County Data'!M5&gt;9,'County Data'!L5,"*")</f>
        <v>7857671.1666512</v>
      </c>
      <c r="I10" s="22">
        <f t="shared" si="0"/>
        <v>-0.016322414652686985</v>
      </c>
      <c r="J10" s="22">
        <f t="shared" si="1"/>
        <v>0.0016112263007076128</v>
      </c>
      <c r="K10" s="22">
        <f t="shared" si="2"/>
        <v>-0.2885618124304807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1128625.82</v>
      </c>
      <c r="D11" s="49">
        <f>IF('County Data'!E6&gt;9,'County Data'!D6,"*")</f>
        <v>519618.48</v>
      </c>
      <c r="E11" s="50" t="str">
        <f>IF('County Data'!G6&gt;9,'County Data'!F6,"*")</f>
        <v>*</v>
      </c>
      <c r="F11" s="51">
        <f>IF('County Data'!I6&gt;9,'County Data'!H6,"*")</f>
        <v>1112119.66</v>
      </c>
      <c r="G11" s="49">
        <f>IF('County Data'!K6&gt;9,'County Data'!J6,"*")</f>
        <v>555850.13</v>
      </c>
      <c r="H11" s="50" t="str">
        <f>IF('County Data'!M6&gt;9,'County Data'!L6,"*")</f>
        <v>*</v>
      </c>
      <c r="I11" s="9">
        <f t="shared" si="0"/>
        <v>0.014842071940352308</v>
      </c>
      <c r="J11" s="9">
        <f t="shared" si="1"/>
        <v>-0.06518240807103891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101528833.82</v>
      </c>
      <c r="D12" s="53">
        <f>IF('County Data'!E7&gt;9,'County Data'!D7,"*")</f>
        <v>18864097.76</v>
      </c>
      <c r="E12" s="54">
        <f>IF('County Data'!G7&gt;9,'County Data'!F7,"*")</f>
        <v>450748.166664</v>
      </c>
      <c r="F12" s="53">
        <f>IF('County Data'!I7&gt;9,'County Data'!H7,"*")</f>
        <v>107632382.88</v>
      </c>
      <c r="G12" s="53">
        <f>IF('County Data'!K7&gt;9,'County Data'!J7,"*")</f>
        <v>17756092.02</v>
      </c>
      <c r="H12" s="54">
        <f>IF('County Data'!M7&gt;9,'County Data'!L7,"*")</f>
        <v>418529.166664</v>
      </c>
      <c r="I12" s="22">
        <f t="shared" si="0"/>
        <v>-0.056707367213126615</v>
      </c>
      <c r="J12" s="22">
        <f t="shared" si="1"/>
        <v>0.0624014416433511</v>
      </c>
      <c r="K12" s="22">
        <f t="shared" si="2"/>
        <v>0.07698149272799852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3495468.07</v>
      </c>
      <c r="D13" s="49">
        <f>IF('County Data'!E8&gt;9,'County Data'!D8,"*")</f>
        <v>1217291.65</v>
      </c>
      <c r="E13" s="50" t="str">
        <f>IF('County Data'!G8&gt;9,'County Data'!F8,"*")</f>
        <v>*</v>
      </c>
      <c r="F13" s="51">
        <f>IF('County Data'!I8&gt;9,'County Data'!H8,"*")</f>
        <v>4098811.08</v>
      </c>
      <c r="G13" s="49">
        <f>IF('County Data'!K8&gt;9,'County Data'!J8,"*")</f>
        <v>1384678.93</v>
      </c>
      <c r="H13" s="50" t="str">
        <f>IF('County Data'!M8&gt;9,'County Data'!L8,"*")</f>
        <v>*</v>
      </c>
      <c r="I13" s="9">
        <f t="shared" si="0"/>
        <v>-0.14719951669497297</v>
      </c>
      <c r="J13" s="9">
        <f t="shared" si="1"/>
        <v>-0.12088526543839302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42983796.36</v>
      </c>
      <c r="D14" s="53">
        <f>IF('County Data'!E9&gt;9,'County Data'!D9,"*")</f>
        <v>15175234.36</v>
      </c>
      <c r="E14" s="54">
        <f>IF('County Data'!G9&gt;9,'County Data'!F9,"*")</f>
        <v>846694.9999979</v>
      </c>
      <c r="F14" s="53">
        <f>IF('County Data'!I9&gt;9,'County Data'!H9,"*")</f>
        <v>42491990.84</v>
      </c>
      <c r="G14" s="53">
        <f>IF('County Data'!K9&gt;9,'County Data'!J9,"*")</f>
        <v>14088230.92</v>
      </c>
      <c r="H14" s="54">
        <f>IF('County Data'!M9&gt;9,'County Data'!L9,"*")</f>
        <v>751970.3333308</v>
      </c>
      <c r="I14" s="22">
        <f t="shared" si="0"/>
        <v>0.011574075732338545</v>
      </c>
      <c r="J14" s="22">
        <f t="shared" si="1"/>
        <v>0.07715684433145276</v>
      </c>
      <c r="K14" s="22">
        <f t="shared" si="2"/>
        <v>0.1259686219900774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24122518.43</v>
      </c>
      <c r="D15" s="59">
        <f>IF('County Data'!E10&gt;9,'County Data'!D10,"*")</f>
        <v>5849499.79</v>
      </c>
      <c r="E15" s="58">
        <f>IF('County Data'!G10&gt;9,'County Data'!F10,"*")</f>
        <v>167382.3333315</v>
      </c>
      <c r="F15" s="59">
        <f>IF('County Data'!I10&gt;9,'County Data'!H10,"*")</f>
        <v>34729364.57</v>
      </c>
      <c r="G15" s="59">
        <f>IF('County Data'!K10&gt;9,'County Data'!J10,"*")</f>
        <v>5773558.66</v>
      </c>
      <c r="H15" s="58">
        <f>IF('County Data'!M10&gt;9,'County Data'!L10,"*")</f>
        <v>161618.3333314</v>
      </c>
      <c r="I15" s="23">
        <f t="shared" si="0"/>
        <v>-0.30541434521846766</v>
      </c>
      <c r="J15" s="23">
        <f t="shared" si="1"/>
        <v>0.013153262047224074</v>
      </c>
      <c r="K15" s="23">
        <f t="shared" si="2"/>
        <v>0.03566427076240702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52901956.38</v>
      </c>
      <c r="D16" s="53">
        <f>IF('County Data'!E11&gt;9,'County Data'!D11,"*")</f>
        <v>12860260.09</v>
      </c>
      <c r="E16" s="54">
        <f>IF('County Data'!G11&gt;9,'County Data'!F11,"*")</f>
        <v>241899.8333312</v>
      </c>
      <c r="F16" s="53">
        <f>IF('County Data'!I11&gt;9,'County Data'!H11,"*")</f>
        <v>47196769.58</v>
      </c>
      <c r="G16" s="53">
        <f>IF('County Data'!K11&gt;9,'County Data'!J11,"*")</f>
        <v>11231254.54</v>
      </c>
      <c r="H16" s="54">
        <f>IF('County Data'!M11&gt;9,'County Data'!L11,"*")</f>
        <v>292457.1666641</v>
      </c>
      <c r="I16" s="22">
        <f t="shared" si="0"/>
        <v>0.1208808749151684</v>
      </c>
      <c r="J16" s="22">
        <f t="shared" si="1"/>
        <v>0.145042171753682</v>
      </c>
      <c r="K16" s="22">
        <f t="shared" si="2"/>
        <v>-0.1728708990433712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455964640.15</v>
      </c>
      <c r="D17" s="49">
        <f>IF('County Data'!E12&gt;9,'County Data'!D12,"*")</f>
        <v>106662581.43</v>
      </c>
      <c r="E17" s="50">
        <f>IF('County Data'!G12&gt;9,'County Data'!F12,"*")</f>
        <v>3340542.3333265</v>
      </c>
      <c r="F17" s="51">
        <f>IF('County Data'!I12&gt;9,'County Data'!H12,"*")</f>
        <v>455598288.82</v>
      </c>
      <c r="G17" s="49">
        <f>IF('County Data'!K12&gt;9,'County Data'!J12,"*")</f>
        <v>106287866.97</v>
      </c>
      <c r="H17" s="50">
        <f>IF('County Data'!M12&gt;9,'County Data'!L12,"*")</f>
        <v>4067178.1666597</v>
      </c>
      <c r="I17" s="9">
        <f t="shared" si="0"/>
        <v>0.0008041104169834211</v>
      </c>
      <c r="J17" s="9">
        <f t="shared" si="1"/>
        <v>0.00352546787024875</v>
      </c>
      <c r="K17" s="9">
        <f t="shared" si="2"/>
        <v>-0.17865847119502345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103653360.69</v>
      </c>
      <c r="D18" s="53">
        <f>IF('County Data'!E13&gt;9,'County Data'!D13,"*")</f>
        <v>34393850.84</v>
      </c>
      <c r="E18" s="54">
        <f>IF('County Data'!G13&gt;9,'County Data'!F13,"*")</f>
        <v>1929098.166663</v>
      </c>
      <c r="F18" s="53">
        <f>IF('County Data'!I13&gt;9,'County Data'!H13,"*")</f>
        <v>99435017.79</v>
      </c>
      <c r="G18" s="53">
        <f>IF('County Data'!K13&gt;9,'County Data'!J13,"*")</f>
        <v>32935869.68</v>
      </c>
      <c r="H18" s="54">
        <f>IF('County Data'!M13&gt;9,'County Data'!L13,"*")</f>
        <v>1220680.8333286</v>
      </c>
      <c r="I18" s="22">
        <f t="shared" si="0"/>
        <v>0.04242311203593129</v>
      </c>
      <c r="J18" s="22">
        <f t="shared" si="1"/>
        <v>0.04426727377068016</v>
      </c>
      <c r="K18" s="22">
        <f t="shared" si="2"/>
        <v>0.5803460773629581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109572551.29</v>
      </c>
      <c r="D19" s="49">
        <f>IF('County Data'!E14&gt;9,'County Data'!D14,"*")</f>
        <v>34400027.89</v>
      </c>
      <c r="E19" s="50">
        <f>IF('County Data'!G14&gt;9,'County Data'!F14,"*")</f>
        <v>977504.3333287</v>
      </c>
      <c r="F19" s="51">
        <f>IF('County Data'!I14&gt;9,'County Data'!H14,"*")</f>
        <v>183139005.57</v>
      </c>
      <c r="G19" s="49">
        <f>IF('County Data'!K14&gt;9,'County Data'!J14,"*")</f>
        <v>34275683.8</v>
      </c>
      <c r="H19" s="50">
        <f>IF('County Data'!M14&gt;9,'County Data'!L14,"*")</f>
        <v>1534965.8333289</v>
      </c>
      <c r="I19" s="9">
        <f t="shared" si="0"/>
        <v>-0.4016973557928443</v>
      </c>
      <c r="J19" s="9">
        <f t="shared" si="1"/>
        <v>0.0036277639485051963</v>
      </c>
      <c r="K19" s="9">
        <f t="shared" si="2"/>
        <v>-0.36317518468227145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63978184.5</v>
      </c>
      <c r="D20" s="53">
        <f>IF('County Data'!E15&gt;9,'County Data'!D15,"*")</f>
        <v>14847553.27</v>
      </c>
      <c r="E20" s="54">
        <f>IF('County Data'!G15&gt;9,'County Data'!F15,"*")</f>
        <v>1205494.4999967</v>
      </c>
      <c r="F20" s="53">
        <f>IF('County Data'!I15&gt;9,'County Data'!H15,"*")</f>
        <v>69733963.93</v>
      </c>
      <c r="G20" s="53">
        <f>IF('County Data'!K15&gt;9,'County Data'!J15,"*")</f>
        <v>14946656.06</v>
      </c>
      <c r="H20" s="54">
        <f>IF('County Data'!M15&gt;9,'County Data'!L15,"*")</f>
        <v>1270866.4999972</v>
      </c>
      <c r="I20" s="22">
        <f t="shared" si="0"/>
        <v>-0.08253911158381509</v>
      </c>
      <c r="J20" s="22">
        <f t="shared" si="1"/>
        <v>-0.0066304322252532626</v>
      </c>
      <c r="K20" s="22">
        <f t="shared" si="2"/>
        <v>-0.051438919824107344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73143689.74</v>
      </c>
      <c r="D21" s="49">
        <f>IF('County Data'!E16&gt;9,'County Data'!D16,"*")</f>
        <v>18433891.85</v>
      </c>
      <c r="E21" s="50">
        <f>IF('County Data'!G16&gt;9,'County Data'!F16,"*")</f>
        <v>962056.8333294</v>
      </c>
      <c r="F21" s="51">
        <f>IF('County Data'!I16&gt;9,'County Data'!H16,"*")</f>
        <v>67684133.17</v>
      </c>
      <c r="G21" s="49">
        <f>IF('County Data'!K16&gt;9,'County Data'!J16,"*")</f>
        <v>18629860.82</v>
      </c>
      <c r="H21" s="50">
        <f>IF('County Data'!M16&gt;9,'County Data'!L16,"*")</f>
        <v>1365572.9999961</v>
      </c>
      <c r="I21" s="9">
        <f t="shared" si="0"/>
        <v>0.08066228101477499</v>
      </c>
      <c r="J21" s="9">
        <f t="shared" si="1"/>
        <v>-0.010519078585365342</v>
      </c>
      <c r="K21" s="9">
        <f t="shared" si="2"/>
        <v>-0.2954921975374824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05/01/2016 - 05/31/2016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05/01/2015 - 05/31/2015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1372324.52</v>
      </c>
      <c r="D6" s="46">
        <f>IF('Town Data'!E2&gt;9,'Town Data'!D2,"*")</f>
        <v>413205.71</v>
      </c>
      <c r="E6" s="47" t="str">
        <f>IF('Town Data'!G2&gt;9,'Town Data'!F2,"*")</f>
        <v>*</v>
      </c>
      <c r="F6" s="46">
        <f>IF('Town Data'!I2&gt;9,'Town Data'!H2,"*")</f>
        <v>1543059.41</v>
      </c>
      <c r="G6" s="46">
        <f>IF('Town Data'!K2&gt;9,'Town Data'!J2,"*")</f>
        <v>445566.88</v>
      </c>
      <c r="H6" s="47" t="str">
        <f>IF('Town Data'!M2&gt;9,'Town Data'!L2,"*")</f>
        <v>*</v>
      </c>
      <c r="I6" s="20">
        <f>_xlfn.IFERROR((C6-F6)/F6,"")</f>
        <v>-0.11064699705891422</v>
      </c>
      <c r="J6" s="20">
        <f>_xlfn.IFERROR((D6-G6)/G6,"")</f>
        <v>-0.0726292088855437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11601011.65</v>
      </c>
      <c r="D7" s="49">
        <f>IF('Town Data'!E3&gt;9,'Town Data'!D3,"*")</f>
        <v>463175.79</v>
      </c>
      <c r="E7" s="50" t="str">
        <f>IF('Town Data'!G3&gt;9,'Town Data'!F3,"*")</f>
        <v>*</v>
      </c>
      <c r="F7" s="51">
        <f>IF('Town Data'!I3&gt;9,'Town Data'!H3,"*")</f>
        <v>9403188.82</v>
      </c>
      <c r="G7" s="49">
        <f>IF('Town Data'!K3&gt;9,'Town Data'!J3,"*")</f>
        <v>433913</v>
      </c>
      <c r="H7" s="50" t="str">
        <f>IF('Town Data'!M3&gt;9,'Town Data'!L3,"*")</f>
        <v>*</v>
      </c>
      <c r="I7" s="9">
        <f aca="true" t="shared" si="0" ref="I7:I70">_xlfn.IFERROR((C7-F7)/F7,"")</f>
        <v>0.23373164913219302</v>
      </c>
      <c r="J7" s="9">
        <f aca="true" t="shared" si="1" ref="J7:J70">_xlfn.IFERROR((D7-G7)/G7,"")</f>
        <v>0.06743930234862744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42511248.18</v>
      </c>
      <c r="D8" s="53">
        <f>IF('Town Data'!E4&gt;9,'Town Data'!D4,"*")</f>
        <v>9154520.73</v>
      </c>
      <c r="E8" s="54">
        <f>IF('Town Data'!G4&gt;9,'Town Data'!F4,"*")</f>
        <v>320230.4999987</v>
      </c>
      <c r="F8" s="53">
        <f>IF('Town Data'!I4&gt;9,'Town Data'!H4,"*")</f>
        <v>45668234.44</v>
      </c>
      <c r="G8" s="53">
        <f>IF('Town Data'!K4&gt;9,'Town Data'!J4,"*")</f>
        <v>9252024.44</v>
      </c>
      <c r="H8" s="54">
        <f>IF('Town Data'!M4&gt;9,'Town Data'!L4,"*")</f>
        <v>138549.9999989</v>
      </c>
      <c r="I8" s="22">
        <f t="shared" si="0"/>
        <v>-0.0691287127411882</v>
      </c>
      <c r="J8" s="22">
        <f t="shared" si="1"/>
        <v>-0.010538635153021605</v>
      </c>
      <c r="K8" s="22">
        <f t="shared" si="2"/>
        <v>1.3112991699837058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8016871.38</v>
      </c>
      <c r="D9" s="49">
        <f>IF('Town Data'!E5&gt;9,'Town Data'!D5,"*")</f>
        <v>1037818.09</v>
      </c>
      <c r="E9" s="50" t="str">
        <f>IF('Town Data'!G5&gt;9,'Town Data'!F5,"*")</f>
        <v>*</v>
      </c>
      <c r="F9" s="51">
        <f>IF('Town Data'!I5&gt;9,'Town Data'!H5,"*")</f>
        <v>7718588</v>
      </c>
      <c r="G9" s="49">
        <f>IF('Town Data'!K5&gt;9,'Town Data'!J5,"*")</f>
        <v>1049240</v>
      </c>
      <c r="H9" s="50" t="str">
        <f>IF('Town Data'!M5&gt;9,'Town Data'!L5,"*")</f>
        <v>*</v>
      </c>
      <c r="I9" s="9">
        <f t="shared" si="0"/>
        <v>0.03864481171944919</v>
      </c>
      <c r="J9" s="9">
        <f t="shared" si="1"/>
        <v>-0.010885888833822608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14553302.25</v>
      </c>
      <c r="D10" s="53">
        <f>IF('Town Data'!E6&gt;9,'Town Data'!D6,"*")</f>
        <v>1340821.68</v>
      </c>
      <c r="E10" s="54">
        <f>IF('Town Data'!G6&gt;9,'Town Data'!F6,"*")</f>
        <v>23854.9999996</v>
      </c>
      <c r="F10" s="53">
        <f>IF('Town Data'!I6&gt;9,'Town Data'!H6,"*")</f>
        <v>15354814.47</v>
      </c>
      <c r="G10" s="53">
        <f>IF('Town Data'!K6&gt;9,'Town Data'!J6,"*")</f>
        <v>1343368.29</v>
      </c>
      <c r="H10" s="54">
        <f>IF('Town Data'!M6&gt;9,'Town Data'!L6,"*")</f>
        <v>31199.9999995</v>
      </c>
      <c r="I10" s="22">
        <f t="shared" si="0"/>
        <v>-0.052199407655884274</v>
      </c>
      <c r="J10" s="22">
        <f t="shared" si="1"/>
        <v>-0.0018956901238156383</v>
      </c>
      <c r="K10" s="22">
        <f t="shared" si="2"/>
        <v>-0.2354166666672342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32584731.55</v>
      </c>
      <c r="D11" s="49">
        <f>IF('Town Data'!E7&gt;9,'Town Data'!D7,"*")</f>
        <v>10730035.77</v>
      </c>
      <c r="E11" s="50">
        <f>IF('Town Data'!G7&gt;9,'Town Data'!F7,"*")</f>
        <v>200018.1666654</v>
      </c>
      <c r="F11" s="51">
        <f>IF('Town Data'!I7&gt;9,'Town Data'!H7,"*")</f>
        <v>34746252.22</v>
      </c>
      <c r="G11" s="49">
        <f>IF('Town Data'!K7&gt;9,'Town Data'!J7,"*")</f>
        <v>11321569.63</v>
      </c>
      <c r="H11" s="50">
        <f>IF('Town Data'!M7&gt;9,'Town Data'!L7,"*")</f>
        <v>196466.6666651</v>
      </c>
      <c r="I11" s="9">
        <f t="shared" si="0"/>
        <v>-0.062208742868556724</v>
      </c>
      <c r="J11" s="9">
        <f t="shared" si="1"/>
        <v>-0.052248396585624426</v>
      </c>
      <c r="K11" s="9">
        <f t="shared" si="2"/>
        <v>0.01807685782318454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14871662.1</v>
      </c>
      <c r="D12" s="53">
        <f>IF('Town Data'!E8&gt;9,'Town Data'!D8,"*")</f>
        <v>5689339.8</v>
      </c>
      <c r="E12" s="54">
        <f>IF('Town Data'!G8&gt;9,'Town Data'!F8,"*")</f>
        <v>178474.3333326</v>
      </c>
      <c r="F12" s="53">
        <f>IF('Town Data'!I8&gt;9,'Town Data'!H8,"*")</f>
        <v>16235868</v>
      </c>
      <c r="G12" s="53">
        <f>IF('Town Data'!K8&gt;9,'Town Data'!J8,"*")</f>
        <v>5363394.93</v>
      </c>
      <c r="H12" s="54">
        <f>IF('Town Data'!M8&gt;9,'Town Data'!L8,"*")</f>
        <v>98216.6666658</v>
      </c>
      <c r="I12" s="22">
        <f t="shared" si="0"/>
        <v>-0.08402420492701716</v>
      </c>
      <c r="J12" s="22">
        <f t="shared" si="1"/>
        <v>0.06077211808081418</v>
      </c>
      <c r="K12" s="22">
        <f t="shared" si="2"/>
        <v>0.8171491600289313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1589428.4</v>
      </c>
      <c r="D13" s="49">
        <f>IF('Town Data'!E9&gt;9,'Town Data'!D9,"*")</f>
        <v>587283.71</v>
      </c>
      <c r="E13" s="50" t="str">
        <f>IF('Town Data'!G9&gt;9,'Town Data'!F9,"*")</f>
        <v>*</v>
      </c>
      <c r="F13" s="51">
        <f>IF('Town Data'!I9&gt;9,'Town Data'!H9,"*")</f>
        <v>1678661</v>
      </c>
      <c r="G13" s="49">
        <f>IF('Town Data'!K9&gt;9,'Town Data'!J9,"*")</f>
        <v>581977</v>
      </c>
      <c r="H13" s="50" t="str">
        <f>IF('Town Data'!M9&gt;9,'Town Data'!L9,"*")</f>
        <v>*</v>
      </c>
      <c r="I13" s="9">
        <f t="shared" si="0"/>
        <v>-0.0531570102599632</v>
      </c>
      <c r="J13" s="9">
        <f t="shared" si="1"/>
        <v>0.00911841876912655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6583771.5</v>
      </c>
      <c r="D14" s="53">
        <f>IF('Town Data'!E10&gt;9,'Town Data'!D10,"*")</f>
        <v>1843244.59</v>
      </c>
      <c r="E14" s="54">
        <f>IF('Town Data'!G10&gt;9,'Town Data'!F10,"*")</f>
        <v>41540.3333328</v>
      </c>
      <c r="F14" s="53">
        <f>IF('Town Data'!I10&gt;9,'Town Data'!H10,"*")</f>
        <v>7464691</v>
      </c>
      <c r="G14" s="53">
        <f>IF('Town Data'!K10&gt;9,'Town Data'!J10,"*")</f>
        <v>1994633</v>
      </c>
      <c r="H14" s="54">
        <f>IF('Town Data'!M10&gt;9,'Town Data'!L10,"*")</f>
        <v>54680.666666</v>
      </c>
      <c r="I14" s="22">
        <f t="shared" si="0"/>
        <v>-0.11801151581492121</v>
      </c>
      <c r="J14" s="22">
        <f t="shared" si="1"/>
        <v>-0.0758978769528028</v>
      </c>
      <c r="K14" s="22">
        <f t="shared" si="2"/>
        <v>-0.24031040831055836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9710973.78</v>
      </c>
      <c r="D15" s="49">
        <f>IF('Town Data'!E11&gt;9,'Town Data'!D11,"*")</f>
        <v>1295611.5</v>
      </c>
      <c r="E15" s="50" t="str">
        <f>IF('Town Data'!G11&gt;9,'Town Data'!F11,"*")</f>
        <v>*</v>
      </c>
      <c r="F15" s="51">
        <f>IF('Town Data'!I11&gt;9,'Town Data'!H11,"*")</f>
        <v>6425766</v>
      </c>
      <c r="G15" s="49">
        <f>IF('Town Data'!K11&gt;9,'Town Data'!J11,"*")</f>
        <v>1169955</v>
      </c>
      <c r="H15" s="50" t="str">
        <f>IF('Town Data'!M11&gt;9,'Town Data'!L11,"*")</f>
        <v>*</v>
      </c>
      <c r="I15" s="9">
        <f t="shared" si="0"/>
        <v>0.5112554332043836</v>
      </c>
      <c r="J15" s="9">
        <f t="shared" si="1"/>
        <v>0.107402848827519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43495837.43</v>
      </c>
      <c r="D16" s="56">
        <f>IF('Town Data'!E12&gt;9,'Town Data'!D12,"*")</f>
        <v>8110462.31</v>
      </c>
      <c r="E16" s="57">
        <f>IF('Town Data'!G12&gt;9,'Town Data'!F12,"*")</f>
        <v>981072.8333313</v>
      </c>
      <c r="F16" s="56">
        <f>IF('Town Data'!I12&gt;9,'Town Data'!H12,"*")</f>
        <v>48270568.8</v>
      </c>
      <c r="G16" s="56">
        <f>IF('Town Data'!K12&gt;9,'Town Data'!J12,"*")</f>
        <v>8005060.38</v>
      </c>
      <c r="H16" s="57">
        <f>IF('Town Data'!M12&gt;9,'Town Data'!L12,"*")</f>
        <v>524349.9999985</v>
      </c>
      <c r="I16" s="26">
        <f t="shared" si="0"/>
        <v>-0.09891599557865574</v>
      </c>
      <c r="J16" s="26">
        <f t="shared" si="1"/>
        <v>0.013166912552382235</v>
      </c>
      <c r="K16" s="26">
        <f t="shared" si="2"/>
        <v>0.8710266679395566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630357.75</v>
      </c>
      <c r="D17" s="53">
        <f>IF('Town Data'!E13&gt;9,'Town Data'!D13,"*")</f>
        <v>289028.51</v>
      </c>
      <c r="E17" s="54" t="str">
        <f>IF('Town Data'!G13&gt;9,'Town Data'!F13,"*")</f>
        <v>*</v>
      </c>
      <c r="F17" s="53">
        <f>IF('Town Data'!I13&gt;9,'Town Data'!H13,"*")</f>
        <v>685186.15</v>
      </c>
      <c r="G17" s="53">
        <f>IF('Town Data'!K13&gt;9,'Town Data'!J13,"*")</f>
        <v>281295.15</v>
      </c>
      <c r="H17" s="54" t="str">
        <f>IF('Town Data'!M13&gt;9,'Town Data'!L13,"*")</f>
        <v>*</v>
      </c>
      <c r="I17" s="22">
        <f t="shared" si="0"/>
        <v>-0.08001971435061847</v>
      </c>
      <c r="J17" s="22">
        <f t="shared" si="1"/>
        <v>0.02749197773228577</v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4186649.88</v>
      </c>
      <c r="D18" s="49">
        <f>IF('Town Data'!E14&gt;9,'Town Data'!D14,"*")</f>
        <v>1482172.82</v>
      </c>
      <c r="E18" s="50" t="str">
        <f>IF('Town Data'!G14&gt;9,'Town Data'!F14,"*")</f>
        <v>*</v>
      </c>
      <c r="F18" s="51">
        <f>IF('Town Data'!I14&gt;9,'Town Data'!H14,"*")</f>
        <v>3919157.15</v>
      </c>
      <c r="G18" s="49">
        <f>IF('Town Data'!K14&gt;9,'Town Data'!J14,"*")</f>
        <v>1333717.17</v>
      </c>
      <c r="H18" s="50" t="str">
        <f>IF('Town Data'!M14&gt;9,'Town Data'!L14,"*")</f>
        <v>*</v>
      </c>
      <c r="I18" s="9">
        <f t="shared" si="0"/>
        <v>0.06825261650964927</v>
      </c>
      <c r="J18" s="9">
        <f t="shared" si="1"/>
        <v>0.11130969394358187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562471.94</v>
      </c>
      <c r="D19" s="53">
        <f>IF('Town Data'!E15&gt;9,'Town Data'!D15,"*")</f>
        <v>267138.79</v>
      </c>
      <c r="E19" s="54" t="str">
        <f>IF('Town Data'!G15&gt;9,'Town Data'!F15,"*")</f>
        <v>*</v>
      </c>
      <c r="F19" s="53">
        <f>IF('Town Data'!I15&gt;9,'Town Data'!H15,"*")</f>
        <v>964747.86</v>
      </c>
      <c r="G19" s="53">
        <f>IF('Town Data'!K15&gt;9,'Town Data'!J15,"*")</f>
        <v>612810.86</v>
      </c>
      <c r="H19" s="54" t="str">
        <f>IF('Town Data'!M15&gt;9,'Town Data'!L15,"*")</f>
        <v>*</v>
      </c>
      <c r="I19" s="22">
        <f t="shared" si="0"/>
        <v>-0.4169751876930829</v>
      </c>
      <c r="J19" s="22">
        <f t="shared" si="1"/>
        <v>-0.5640762795881261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89624265.84</v>
      </c>
      <c r="D20" s="49">
        <f>IF('Town Data'!E16&gt;9,'Town Data'!D16,"*")</f>
        <v>19408494.96</v>
      </c>
      <c r="E20" s="50">
        <f>IF('Town Data'!G16&gt;9,'Town Data'!F16,"*")</f>
        <v>611226.8333306</v>
      </c>
      <c r="F20" s="51">
        <f>IF('Town Data'!I16&gt;9,'Town Data'!H16,"*")</f>
        <v>86782475.36</v>
      </c>
      <c r="G20" s="49">
        <f>IF('Town Data'!K16&gt;9,'Town Data'!J16,"*")</f>
        <v>19734437.89</v>
      </c>
      <c r="H20" s="50">
        <f>IF('Town Data'!M16&gt;9,'Town Data'!L16,"*")</f>
        <v>618981.8333302</v>
      </c>
      <c r="I20" s="9">
        <f t="shared" si="0"/>
        <v>0.03274613299760575</v>
      </c>
      <c r="J20" s="9">
        <f t="shared" si="1"/>
        <v>-0.01651645371491246</v>
      </c>
      <c r="K20" s="9">
        <f t="shared" si="2"/>
        <v>-0.012528639100564749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3574332.83</v>
      </c>
      <c r="D21" s="53">
        <f>IF('Town Data'!E17&gt;9,'Town Data'!D17,"*")</f>
        <v>1277314.01</v>
      </c>
      <c r="E21" s="54" t="str">
        <f>IF('Town Data'!G17&gt;9,'Town Data'!F17,"*")</f>
        <v>*</v>
      </c>
      <c r="F21" s="53">
        <f>IF('Town Data'!I17&gt;9,'Town Data'!H17,"*")</f>
        <v>3696584.62</v>
      </c>
      <c r="G21" s="53">
        <f>IF('Town Data'!K17&gt;9,'Town Data'!J17,"*")</f>
        <v>1119652.96</v>
      </c>
      <c r="H21" s="54" t="str">
        <f>IF('Town Data'!M17&gt;9,'Town Data'!L17,"*")</f>
        <v>*</v>
      </c>
      <c r="I21" s="22">
        <f t="shared" si="0"/>
        <v>-0.03307155186941183</v>
      </c>
      <c r="J21" s="22">
        <f t="shared" si="1"/>
        <v>0.14081242637897376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8516422.6</v>
      </c>
      <c r="D22" s="49">
        <f>IF('Town Data'!E18&gt;9,'Town Data'!D18,"*")</f>
        <v>1800935.78</v>
      </c>
      <c r="E22" s="50" t="str">
        <f>IF('Town Data'!G18&gt;9,'Town Data'!F18,"*")</f>
        <v>*</v>
      </c>
      <c r="F22" s="51">
        <f>IF('Town Data'!I18&gt;9,'Town Data'!H18,"*")</f>
        <v>6377418</v>
      </c>
      <c r="G22" s="49">
        <f>IF('Town Data'!K18&gt;9,'Town Data'!J18,"*")</f>
        <v>914942</v>
      </c>
      <c r="H22" s="50" t="str">
        <f>IF('Town Data'!M18&gt;9,'Town Data'!L18,"*")</f>
        <v>*</v>
      </c>
      <c r="I22" s="9">
        <f t="shared" si="0"/>
        <v>0.3354029169798811</v>
      </c>
      <c r="J22" s="9">
        <f t="shared" si="1"/>
        <v>0.9683605955350175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1381564.31</v>
      </c>
      <c r="D23" s="53">
        <f>IF('Town Data'!E19&gt;9,'Town Data'!D19,"*")</f>
        <v>827056.83</v>
      </c>
      <c r="E23" s="54" t="str">
        <f>IF('Town Data'!G19&gt;9,'Town Data'!F19,"*")</f>
        <v>*</v>
      </c>
      <c r="F23" s="53">
        <f>IF('Town Data'!I19&gt;9,'Town Data'!H19,"*")</f>
        <v>1116672.3</v>
      </c>
      <c r="G23" s="53">
        <f>IF('Town Data'!K19&gt;9,'Town Data'!J19,"*")</f>
        <v>609953.3</v>
      </c>
      <c r="H23" s="54" t="str">
        <f>IF('Town Data'!M19&gt;9,'Town Data'!L19,"*")</f>
        <v>*</v>
      </c>
      <c r="I23" s="22">
        <f t="shared" si="0"/>
        <v>0.2372155286739001</v>
      </c>
      <c r="J23" s="22">
        <f t="shared" si="1"/>
        <v>0.355934675654677</v>
      </c>
      <c r="K23" s="22">
        <f t="shared" si="2"/>
      </c>
      <c r="L23" s="15"/>
    </row>
    <row r="24" spans="1:12" ht="15">
      <c r="A24" s="15"/>
      <c r="B24" s="15" t="str">
        <f>'Town Data'!A20</f>
        <v>CHESTER</v>
      </c>
      <c r="C24" s="48">
        <f>IF('Town Data'!C20&gt;9,'Town Data'!B20,"*")</f>
        <v>2526624.61</v>
      </c>
      <c r="D24" s="49">
        <f>IF('Town Data'!E20&gt;9,'Town Data'!D20,"*")</f>
        <v>659323.84</v>
      </c>
      <c r="E24" s="50">
        <f>IF('Town Data'!G20&gt;9,'Town Data'!F20,"*")</f>
        <v>115442.4999999</v>
      </c>
      <c r="F24" s="51">
        <f>IF('Town Data'!I20&gt;9,'Town Data'!H20,"*")</f>
        <v>2289554</v>
      </c>
      <c r="G24" s="49">
        <f>IF('Town Data'!K20&gt;9,'Town Data'!J20,"*")</f>
        <v>651011</v>
      </c>
      <c r="H24" s="50" t="str">
        <f>IF('Town Data'!M20&gt;9,'Town Data'!L20,"*")</f>
        <v>*</v>
      </c>
      <c r="I24" s="9">
        <f t="shared" si="0"/>
        <v>0.10354445014181796</v>
      </c>
      <c r="J24" s="9">
        <f t="shared" si="1"/>
        <v>0.012769123716803506</v>
      </c>
      <c r="K24" s="9">
        <f t="shared" si="2"/>
      </c>
      <c r="L24" s="15"/>
    </row>
    <row r="25" spans="1:12" ht="15">
      <c r="A25" s="15"/>
      <c r="B25" s="27" t="str">
        <f>'Town Data'!A21</f>
        <v>CLARENDON</v>
      </c>
      <c r="C25" s="52">
        <f>IF('Town Data'!C21&gt;9,'Town Data'!B21,"*")</f>
        <v>3800326.21</v>
      </c>
      <c r="D25" s="53">
        <f>IF('Town Data'!E21&gt;9,'Town Data'!D21,"*")</f>
        <v>1655443.9</v>
      </c>
      <c r="E25" s="54" t="str">
        <f>IF('Town Data'!G21&gt;9,'Town Data'!F21,"*")</f>
        <v>*</v>
      </c>
      <c r="F25" s="53">
        <f>IF('Town Data'!I21&gt;9,'Town Data'!H21,"*")</f>
        <v>4478498.87</v>
      </c>
      <c r="G25" s="53">
        <f>IF('Town Data'!K21&gt;9,'Town Data'!J21,"*")</f>
        <v>1952805.68</v>
      </c>
      <c r="H25" s="54" t="str">
        <f>IF('Town Data'!M21&gt;9,'Town Data'!L21,"*")</f>
        <v>*</v>
      </c>
      <c r="I25" s="22">
        <f t="shared" si="0"/>
        <v>-0.15142856561667506</v>
      </c>
      <c r="J25" s="22">
        <f t="shared" si="1"/>
        <v>-0.15227412693719738</v>
      </c>
      <c r="K25" s="22">
        <f t="shared" si="2"/>
      </c>
      <c r="L25" s="15"/>
    </row>
    <row r="26" spans="1:12" ht="15">
      <c r="A26" s="15"/>
      <c r="B26" s="15" t="str">
        <f>'Town Data'!A22</f>
        <v>COLCHESTER</v>
      </c>
      <c r="C26" s="48">
        <f>IF('Town Data'!C22&gt;9,'Town Data'!B22,"*")</f>
        <v>101997947.56</v>
      </c>
      <c r="D26" s="49">
        <f>IF('Town Data'!E22&gt;9,'Town Data'!D22,"*")</f>
        <v>27198120.26</v>
      </c>
      <c r="E26" s="50">
        <f>IF('Town Data'!G22&gt;9,'Town Data'!F22,"*")</f>
        <v>1326968.6666658</v>
      </c>
      <c r="F26" s="51">
        <f>IF('Town Data'!I22&gt;9,'Town Data'!H22,"*")</f>
        <v>103459620.62</v>
      </c>
      <c r="G26" s="49">
        <f>IF('Town Data'!K22&gt;9,'Town Data'!J22,"*")</f>
        <v>25900934.14</v>
      </c>
      <c r="H26" s="50">
        <f>IF('Town Data'!M22&gt;9,'Town Data'!L22,"*")</f>
        <v>794316.3333321</v>
      </c>
      <c r="I26" s="9">
        <f t="shared" si="0"/>
        <v>-0.01412795689024055</v>
      </c>
      <c r="J26" s="9">
        <f t="shared" si="1"/>
        <v>0.05008259983938946</v>
      </c>
      <c r="K26" s="9">
        <f t="shared" si="2"/>
        <v>0.6705796053560446</v>
      </c>
      <c r="L26" s="15"/>
    </row>
    <row r="27" spans="1:12" ht="15">
      <c r="A27" s="15"/>
      <c r="B27" s="27" t="str">
        <f>'Town Data'!A23</f>
        <v>CRAFTSBURY</v>
      </c>
      <c r="C27" s="52">
        <f>IF('Town Data'!C23&gt;9,'Town Data'!B23,"*")</f>
        <v>513969.12</v>
      </c>
      <c r="D27" s="53">
        <f>IF('Town Data'!E23&gt;9,'Town Data'!D23,"*")</f>
        <v>244031.16</v>
      </c>
      <c r="E27" s="54" t="str">
        <f>IF('Town Data'!G23&gt;9,'Town Data'!F23,"*")</f>
        <v>*</v>
      </c>
      <c r="F27" s="53">
        <f>IF('Town Data'!I23&gt;9,'Town Data'!H23,"*")</f>
        <v>577198.91</v>
      </c>
      <c r="G27" s="53">
        <f>IF('Town Data'!K23&gt;9,'Town Data'!J23,"*")</f>
        <v>203391.78</v>
      </c>
      <c r="H27" s="54" t="str">
        <f>IF('Town Data'!M23&gt;9,'Town Data'!L23,"*")</f>
        <v>*</v>
      </c>
      <c r="I27" s="22">
        <f t="shared" si="0"/>
        <v>-0.10954592759019596</v>
      </c>
      <c r="J27" s="22">
        <f t="shared" si="1"/>
        <v>0.19980836983677513</v>
      </c>
      <c r="K27" s="22">
        <f t="shared" si="2"/>
      </c>
      <c r="L27" s="15"/>
    </row>
    <row r="28" spans="1:12" ht="15">
      <c r="A28" s="15"/>
      <c r="B28" s="15" t="str">
        <f>'Town Data'!A24</f>
        <v>DANBY</v>
      </c>
      <c r="C28" s="48">
        <f>IF('Town Data'!C24&gt;9,'Town Data'!B24,"*")</f>
        <v>692897.87</v>
      </c>
      <c r="D28" s="49" t="str">
        <f>IF('Town Data'!E24&gt;9,'Town Data'!D24,"*")</f>
        <v>*</v>
      </c>
      <c r="E28" s="50" t="str">
        <f>IF('Town Data'!G24&gt;9,'Town Data'!F24,"*")</f>
        <v>*</v>
      </c>
      <c r="F28" s="51">
        <f>IF('Town Data'!I24&gt;9,'Town Data'!H24,"*")</f>
        <v>709347</v>
      </c>
      <c r="G28" s="49">
        <f>IF('Town Data'!K24&gt;9,'Town Data'!J24,"*")</f>
        <v>307853</v>
      </c>
      <c r="H28" s="50" t="str">
        <f>IF('Town Data'!M24&gt;9,'Town Data'!L24,"*")</f>
        <v>*</v>
      </c>
      <c r="I28" s="9">
        <f t="shared" si="0"/>
        <v>-0.02318911618714114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DANVILLE</v>
      </c>
      <c r="C29" s="52">
        <f>IF('Town Data'!C25&gt;9,'Town Data'!B25,"*")</f>
        <v>793419.54</v>
      </c>
      <c r="D29" s="53">
        <f>IF('Town Data'!E25&gt;9,'Town Data'!D25,"*")</f>
        <v>638426.4</v>
      </c>
      <c r="E29" s="54" t="str">
        <f>IF('Town Data'!G25&gt;9,'Town Data'!F25,"*")</f>
        <v>*</v>
      </c>
      <c r="F29" s="53">
        <f>IF('Town Data'!I25&gt;9,'Town Data'!H25,"*")</f>
        <v>765841.1</v>
      </c>
      <c r="G29" s="53">
        <f>IF('Town Data'!K25&gt;9,'Town Data'!J25,"*")</f>
        <v>608507.62</v>
      </c>
      <c r="H29" s="54" t="str">
        <f>IF('Town Data'!M25&gt;9,'Town Data'!L25,"*")</f>
        <v>*</v>
      </c>
      <c r="I29" s="22">
        <f t="shared" si="0"/>
        <v>0.03601065547409255</v>
      </c>
      <c r="J29" s="22">
        <f t="shared" si="1"/>
        <v>0.04916746975165246</v>
      </c>
      <c r="K29" s="22">
        <f t="shared" si="2"/>
      </c>
      <c r="L29" s="15"/>
    </row>
    <row r="30" spans="1:12" ht="15">
      <c r="A30" s="15"/>
      <c r="B30" s="15" t="str">
        <f>'Town Data'!A26</f>
        <v>DERBY</v>
      </c>
      <c r="C30" s="48">
        <f>IF('Town Data'!C26&gt;9,'Town Data'!B26,"*")</f>
        <v>16799252.36</v>
      </c>
      <c r="D30" s="49">
        <f>IF('Town Data'!E26&gt;9,'Town Data'!D26,"*")</f>
        <v>5219982.78</v>
      </c>
      <c r="E30" s="50">
        <f>IF('Town Data'!G26&gt;9,'Town Data'!F26,"*")</f>
        <v>130264.4999992</v>
      </c>
      <c r="F30" s="51">
        <f>IF('Town Data'!I26&gt;9,'Town Data'!H26,"*")</f>
        <v>12710001.77</v>
      </c>
      <c r="G30" s="49">
        <f>IF('Town Data'!K26&gt;9,'Town Data'!J26,"*")</f>
        <v>3333431.99</v>
      </c>
      <c r="H30" s="50">
        <f>IF('Town Data'!M26&gt;9,'Town Data'!L26,"*")</f>
        <v>95283.3333326</v>
      </c>
      <c r="I30" s="9">
        <f t="shared" si="0"/>
        <v>0.32173485606052754</v>
      </c>
      <c r="J30" s="9">
        <f t="shared" si="1"/>
        <v>0.5659484866226414</v>
      </c>
      <c r="K30" s="9">
        <f t="shared" si="2"/>
        <v>0.3671278642666002</v>
      </c>
      <c r="L30" s="15"/>
    </row>
    <row r="31" spans="1:12" ht="15">
      <c r="A31" s="15"/>
      <c r="B31" s="27" t="str">
        <f>'Town Data'!A27</f>
        <v>DORSET</v>
      </c>
      <c r="C31" s="52">
        <f>IF('Town Data'!C27&gt;9,'Town Data'!B27,"*")</f>
        <v>1525065.45</v>
      </c>
      <c r="D31" s="53">
        <f>IF('Town Data'!E27&gt;9,'Town Data'!D27,"*")</f>
        <v>696734.35</v>
      </c>
      <c r="E31" s="54" t="str">
        <f>IF('Town Data'!G27&gt;9,'Town Data'!F27,"*")</f>
        <v>*</v>
      </c>
      <c r="F31" s="53">
        <f>IF('Town Data'!I27&gt;9,'Town Data'!H27,"*")</f>
        <v>1608725.41</v>
      </c>
      <c r="G31" s="53">
        <f>IF('Town Data'!K27&gt;9,'Town Data'!J27,"*")</f>
        <v>836194.08</v>
      </c>
      <c r="H31" s="54" t="str">
        <f>IF('Town Data'!M27&gt;9,'Town Data'!L27,"*")</f>
        <v>*</v>
      </c>
      <c r="I31" s="22">
        <f t="shared" si="0"/>
        <v>-0.0520038780266422</v>
      </c>
      <c r="J31" s="22">
        <f t="shared" si="1"/>
        <v>-0.16677914055550355</v>
      </c>
      <c r="K31" s="22">
        <f t="shared" si="2"/>
      </c>
      <c r="L31" s="15"/>
    </row>
    <row r="32" spans="1:12" ht="15">
      <c r="A32" s="15"/>
      <c r="B32" s="15" t="str">
        <f>'Town Data'!A28</f>
        <v>DOVER</v>
      </c>
      <c r="C32" s="48">
        <f>IF('Town Data'!C28&gt;9,'Town Data'!B28,"*")</f>
        <v>751551.05</v>
      </c>
      <c r="D32" s="49">
        <f>IF('Town Data'!E28&gt;9,'Town Data'!D28,"*")</f>
        <v>586011.61</v>
      </c>
      <c r="E32" s="50" t="str">
        <f>IF('Town Data'!G28&gt;9,'Town Data'!F28,"*")</f>
        <v>*</v>
      </c>
      <c r="F32" s="51">
        <f>IF('Town Data'!I28&gt;9,'Town Data'!H28,"*")</f>
        <v>818311.97</v>
      </c>
      <c r="G32" s="49">
        <f>IF('Town Data'!K28&gt;9,'Town Data'!J28,"*")</f>
        <v>556842.97</v>
      </c>
      <c r="H32" s="50" t="str">
        <f>IF('Town Data'!M28&gt;9,'Town Data'!L28,"*")</f>
        <v>*</v>
      </c>
      <c r="I32" s="9">
        <f t="shared" si="0"/>
        <v>-0.08158370211790979</v>
      </c>
      <c r="J32" s="9">
        <f t="shared" si="1"/>
        <v>0.052382164400854365</v>
      </c>
      <c r="K32" s="9">
        <f t="shared" si="2"/>
      </c>
      <c r="L32" s="15"/>
    </row>
    <row r="33" spans="1:12" ht="15">
      <c r="A33" s="15"/>
      <c r="B33" s="27" t="str">
        <f>'Town Data'!A29</f>
        <v>DUMMERSTON</v>
      </c>
      <c r="C33" s="52">
        <f>IF('Town Data'!C29&gt;9,'Town Data'!B29,"*")</f>
        <v>1313168.18</v>
      </c>
      <c r="D33" s="53">
        <f>IF('Town Data'!E29&gt;9,'Town Data'!D29,"*")</f>
        <v>500533.8</v>
      </c>
      <c r="E33" s="54" t="str">
        <f>IF('Town Data'!G29&gt;9,'Town Data'!F29,"*")</f>
        <v>*</v>
      </c>
      <c r="F33" s="53">
        <f>IF('Town Data'!I29&gt;9,'Town Data'!H29,"*")</f>
        <v>1110961.35</v>
      </c>
      <c r="G33" s="53">
        <f>IF('Town Data'!K29&gt;9,'Town Data'!J29,"*")</f>
        <v>491416.42</v>
      </c>
      <c r="H33" s="54" t="str">
        <f>IF('Town Data'!M29&gt;9,'Town Data'!L29,"*")</f>
        <v>*</v>
      </c>
      <c r="I33" s="22">
        <f t="shared" si="0"/>
        <v>0.18201067930941056</v>
      </c>
      <c r="J33" s="22">
        <f t="shared" si="1"/>
        <v>0.01855326690141938</v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4334472.36</v>
      </c>
      <c r="D34" s="49">
        <f>IF('Town Data'!E30&gt;9,'Town Data'!D30,"*")</f>
        <v>1673427.83</v>
      </c>
      <c r="E34" s="50" t="str">
        <f>IF('Town Data'!G30&gt;9,'Town Data'!F30,"*")</f>
        <v>*</v>
      </c>
      <c r="F34" s="51">
        <f>IF('Town Data'!I30&gt;9,'Town Data'!H30,"*")</f>
        <v>4434626.96</v>
      </c>
      <c r="G34" s="49">
        <f>IF('Town Data'!K30&gt;9,'Town Data'!J30,"*")</f>
        <v>1358146.4</v>
      </c>
      <c r="H34" s="50" t="str">
        <f>IF('Town Data'!M30&gt;9,'Town Data'!L30,"*")</f>
        <v>*</v>
      </c>
      <c r="I34" s="9">
        <f t="shared" si="0"/>
        <v>-0.022584673052183767</v>
      </c>
      <c r="J34" s="9">
        <f t="shared" si="1"/>
        <v>0.23214097537643968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6287842.39</v>
      </c>
      <c r="D35" s="53">
        <f>IF('Town Data'!E31&gt;9,'Town Data'!D31,"*")</f>
        <v>2021869.84</v>
      </c>
      <c r="E35" s="54">
        <f>IF('Town Data'!G31&gt;9,'Town Data'!F31,"*")</f>
        <v>82235.1666664</v>
      </c>
      <c r="F35" s="53">
        <f>IF('Town Data'!I31&gt;9,'Town Data'!H31,"*")</f>
        <v>6527145.37</v>
      </c>
      <c r="G35" s="53">
        <f>IF('Town Data'!K31&gt;9,'Town Data'!J31,"*")</f>
        <v>1819276.29</v>
      </c>
      <c r="H35" s="54">
        <f>IF('Town Data'!M31&gt;9,'Town Data'!L31,"*")</f>
        <v>70959.9999997</v>
      </c>
      <c r="I35" s="22">
        <f t="shared" si="0"/>
        <v>-0.036662731781627295</v>
      </c>
      <c r="J35" s="22">
        <f t="shared" si="1"/>
        <v>0.11135941864003518</v>
      </c>
      <c r="K35" s="22">
        <f t="shared" si="2"/>
        <v>0.15889468245134813</v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33825219.24</v>
      </c>
      <c r="D36" s="49">
        <f>IF('Town Data'!E32&gt;9,'Town Data'!D32,"*")</f>
        <v>12653472.23</v>
      </c>
      <c r="E36" s="50">
        <f>IF('Town Data'!G32&gt;9,'Town Data'!F32,"*")</f>
        <v>639926.3333319</v>
      </c>
      <c r="F36" s="51">
        <f>IF('Town Data'!I32&gt;9,'Town Data'!H32,"*")</f>
        <v>37528950.1</v>
      </c>
      <c r="G36" s="49">
        <f>IF('Town Data'!K32&gt;9,'Town Data'!J32,"*")</f>
        <v>12729267.8</v>
      </c>
      <c r="H36" s="50">
        <f>IF('Town Data'!M32&gt;9,'Town Data'!L32,"*")</f>
        <v>1700044.6666648</v>
      </c>
      <c r="I36" s="9">
        <f t="shared" si="0"/>
        <v>-0.0986899673487002</v>
      </c>
      <c r="J36" s="9">
        <f t="shared" si="1"/>
        <v>-0.005954432822915415</v>
      </c>
      <c r="K36" s="9">
        <f t="shared" si="2"/>
        <v>-0.6235826352802087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5142135.95</v>
      </c>
      <c r="D37" s="53">
        <f>IF('Town Data'!E33&gt;9,'Town Data'!D33,"*")</f>
        <v>1483940.78</v>
      </c>
      <c r="E37" s="54" t="str">
        <f>IF('Town Data'!G33&gt;9,'Town Data'!F33,"*")</f>
        <v>*</v>
      </c>
      <c r="F37" s="53">
        <f>IF('Town Data'!I33&gt;9,'Town Data'!H33,"*")</f>
        <v>6010988</v>
      </c>
      <c r="G37" s="53">
        <f>IF('Town Data'!K33&gt;9,'Town Data'!J33,"*")</f>
        <v>1230771</v>
      </c>
      <c r="H37" s="54" t="str">
        <f>IF('Town Data'!M33&gt;9,'Town Data'!L33,"*")</f>
        <v>*</v>
      </c>
      <c r="I37" s="22">
        <f t="shared" si="0"/>
        <v>-0.14454396681543863</v>
      </c>
      <c r="J37" s="22">
        <f t="shared" si="1"/>
        <v>0.2057001505560336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2992331.12</v>
      </c>
      <c r="D38" s="49">
        <f>IF('Town Data'!E34&gt;9,'Town Data'!D34,"*")</f>
        <v>1292062.41</v>
      </c>
      <c r="E38" s="50" t="str">
        <f>IF('Town Data'!G34&gt;9,'Town Data'!F34,"*")</f>
        <v>*</v>
      </c>
      <c r="F38" s="51">
        <f>IF('Town Data'!I34&gt;9,'Town Data'!H34,"*")</f>
        <v>2758470.9</v>
      </c>
      <c r="G38" s="49">
        <f>IF('Town Data'!K34&gt;9,'Town Data'!J34,"*")</f>
        <v>1082397.03</v>
      </c>
      <c r="H38" s="50" t="str">
        <f>IF('Town Data'!M34&gt;9,'Town Data'!L34,"*")</f>
        <v>*</v>
      </c>
      <c r="I38" s="9">
        <f t="shared" si="0"/>
        <v>0.08477893314009592</v>
      </c>
      <c r="J38" s="9">
        <f t="shared" si="1"/>
        <v>0.19370468893470622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3860552.82</v>
      </c>
      <c r="D39" s="53">
        <f>IF('Town Data'!E35&gt;9,'Town Data'!D35,"*")</f>
        <v>367823.67</v>
      </c>
      <c r="E39" s="54" t="str">
        <f>IF('Town Data'!G35&gt;9,'Town Data'!F35,"*")</f>
        <v>*</v>
      </c>
      <c r="F39" s="53">
        <f>IF('Town Data'!I35&gt;9,'Town Data'!H35,"*")</f>
        <v>4251371.58</v>
      </c>
      <c r="G39" s="53">
        <f>IF('Town Data'!K35&gt;9,'Town Data'!J35,"*")</f>
        <v>374407.19</v>
      </c>
      <c r="H39" s="54" t="str">
        <f>IF('Town Data'!M35&gt;9,'Town Data'!L35,"*")</f>
        <v>*</v>
      </c>
      <c r="I39" s="22">
        <f t="shared" si="0"/>
        <v>-0.09192768795805899</v>
      </c>
      <c r="J39" s="22">
        <f t="shared" si="1"/>
        <v>-0.01758385035287388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2109907.41</v>
      </c>
      <c r="D40" s="49">
        <f>IF('Town Data'!E36&gt;9,'Town Data'!D36,"*")</f>
        <v>1134232.68</v>
      </c>
      <c r="E40" s="50" t="str">
        <f>IF('Town Data'!G36&gt;9,'Town Data'!F36,"*")</f>
        <v>*</v>
      </c>
      <c r="F40" s="51">
        <f>IF('Town Data'!I36&gt;9,'Town Data'!H36,"*")</f>
        <v>1956661.26</v>
      </c>
      <c r="G40" s="49">
        <f>IF('Town Data'!K36&gt;9,'Town Data'!J36,"*")</f>
        <v>905147.36</v>
      </c>
      <c r="H40" s="50" t="str">
        <f>IF('Town Data'!M36&gt;9,'Town Data'!L36,"*")</f>
        <v>*</v>
      </c>
      <c r="I40" s="9">
        <f t="shared" si="0"/>
        <v>0.07832022493254664</v>
      </c>
      <c r="J40" s="9">
        <f t="shared" si="1"/>
        <v>0.25309173966988086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1325644.74</v>
      </c>
      <c r="D41" s="53">
        <f>IF('Town Data'!E37&gt;9,'Town Data'!D37,"*")</f>
        <v>755375.01</v>
      </c>
      <c r="E41" s="54" t="str">
        <f>IF('Town Data'!G37&gt;9,'Town Data'!F37,"*")</f>
        <v>*</v>
      </c>
      <c r="F41" s="53">
        <f>IF('Town Data'!I37&gt;9,'Town Data'!H37,"*")</f>
        <v>1994144</v>
      </c>
      <c r="G41" s="53">
        <f>IF('Town Data'!K37&gt;9,'Town Data'!J37,"*")</f>
        <v>661982</v>
      </c>
      <c r="H41" s="54" t="str">
        <f>IF('Town Data'!M37&gt;9,'Town Data'!L37,"*")</f>
        <v>*</v>
      </c>
      <c r="I41" s="22">
        <f t="shared" si="0"/>
        <v>-0.33523118691528797</v>
      </c>
      <c r="J41" s="22">
        <f t="shared" si="1"/>
        <v>0.14108089041695998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6943105.02</v>
      </c>
      <c r="D42" s="49">
        <f>IF('Town Data'!E38&gt;9,'Town Data'!D38,"*")</f>
        <v>1289372.21</v>
      </c>
      <c r="E42" s="50" t="str">
        <f>IF('Town Data'!G38&gt;9,'Town Data'!F38,"*")</f>
        <v>*</v>
      </c>
      <c r="F42" s="51">
        <f>IF('Town Data'!I38&gt;9,'Town Data'!H38,"*")</f>
        <v>6991387.63</v>
      </c>
      <c r="G42" s="49">
        <f>IF('Town Data'!K38&gt;9,'Town Data'!J38,"*")</f>
        <v>1207426.96</v>
      </c>
      <c r="H42" s="50" t="str">
        <f>IF('Town Data'!M38&gt;9,'Town Data'!L38,"*")</f>
        <v>*</v>
      </c>
      <c r="I42" s="9">
        <f t="shared" si="0"/>
        <v>-0.006906012447775026</v>
      </c>
      <c r="J42" s="9">
        <f t="shared" si="1"/>
        <v>0.06786766629759534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17813813.39</v>
      </c>
      <c r="D43" s="53">
        <f>IF('Town Data'!E39&gt;9,'Town Data'!D39,"*")</f>
        <v>4739091.13</v>
      </c>
      <c r="E43" s="54">
        <f>IF('Town Data'!G39&gt;9,'Town Data'!F39,"*")</f>
        <v>151793.9999987</v>
      </c>
      <c r="F43" s="53">
        <f>IF('Town Data'!I39&gt;9,'Town Data'!H39,"*")</f>
        <v>16492392.62</v>
      </c>
      <c r="G43" s="53">
        <f>IF('Town Data'!K39&gt;9,'Town Data'!J39,"*")</f>
        <v>5532649.59</v>
      </c>
      <c r="H43" s="54">
        <f>IF('Town Data'!M39&gt;9,'Town Data'!L39,"*")</f>
        <v>216351.166666</v>
      </c>
      <c r="I43" s="22">
        <f t="shared" si="0"/>
        <v>0.08012304827120963</v>
      </c>
      <c r="J43" s="22">
        <f t="shared" si="1"/>
        <v>-0.1434319031218458</v>
      </c>
      <c r="K43" s="22">
        <f t="shared" si="2"/>
        <v>-0.29839065655218994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677191.97</v>
      </c>
      <c r="D44" s="49">
        <f>IF('Town Data'!E40&gt;9,'Town Data'!D40,"*")</f>
        <v>239953.23</v>
      </c>
      <c r="E44" s="50" t="str">
        <f>IF('Town Data'!G40&gt;9,'Town Data'!F40,"*")</f>
        <v>*</v>
      </c>
      <c r="F44" s="51">
        <f>IF('Town Data'!I40&gt;9,'Town Data'!H40,"*")</f>
        <v>582680.83</v>
      </c>
      <c r="G44" s="49">
        <f>IF('Town Data'!K40&gt;9,'Town Data'!J40,"*")</f>
        <v>185248.83</v>
      </c>
      <c r="H44" s="50" t="str">
        <f>IF('Town Data'!M40&gt;9,'Town Data'!L40,"*")</f>
        <v>*</v>
      </c>
      <c r="I44" s="9">
        <f t="shared" si="0"/>
        <v>0.1622005309493364</v>
      </c>
      <c r="J44" s="9">
        <f t="shared" si="1"/>
        <v>0.2953022699252677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1400732.18</v>
      </c>
      <c r="D45" s="53">
        <f>IF('Town Data'!E41&gt;9,'Town Data'!D41,"*")</f>
        <v>729639.54</v>
      </c>
      <c r="E45" s="54" t="str">
        <f>IF('Town Data'!G41&gt;9,'Town Data'!F41,"*")</f>
        <v>*</v>
      </c>
      <c r="F45" s="53">
        <f>IF('Town Data'!I41&gt;9,'Town Data'!H41,"*")</f>
        <v>1579047.1</v>
      </c>
      <c r="G45" s="53">
        <f>IF('Town Data'!K41&gt;9,'Town Data'!J41,"*")</f>
        <v>741780.1</v>
      </c>
      <c r="H45" s="54" t="str">
        <f>IF('Town Data'!M41&gt;9,'Town Data'!L41,"*")</f>
        <v>*</v>
      </c>
      <c r="I45" s="22">
        <f t="shared" si="0"/>
        <v>-0.11292564990619985</v>
      </c>
      <c r="J45" s="22">
        <f t="shared" si="1"/>
        <v>-0.016366791182454127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7485099.59</v>
      </c>
      <c r="D46" s="49">
        <f>IF('Town Data'!E42&gt;9,'Town Data'!D42,"*")</f>
        <v>1309608.72</v>
      </c>
      <c r="E46" s="50" t="str">
        <f>IF('Town Data'!G42&gt;9,'Town Data'!F42,"*")</f>
        <v>*</v>
      </c>
      <c r="F46" s="51">
        <f>IF('Town Data'!I42&gt;9,'Town Data'!H42,"*")</f>
        <v>7526721.51</v>
      </c>
      <c r="G46" s="49">
        <f>IF('Town Data'!K42&gt;9,'Town Data'!J42,"*")</f>
        <v>1308820.51</v>
      </c>
      <c r="H46" s="50" t="str">
        <f>IF('Town Data'!M42&gt;9,'Town Data'!L42,"*")</f>
        <v>*</v>
      </c>
      <c r="I46" s="9">
        <f t="shared" si="0"/>
        <v>-0.005529887075627955</v>
      </c>
      <c r="J46" s="9">
        <f t="shared" si="1"/>
        <v>0.0006022292544911011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606326.19</v>
      </c>
      <c r="D47" s="53">
        <f>IF('Town Data'!E43&gt;9,'Town Data'!D43,"*")</f>
        <v>299228.32</v>
      </c>
      <c r="E47" s="54" t="str">
        <f>IF('Town Data'!G43&gt;9,'Town Data'!F43,"*")</f>
        <v>*</v>
      </c>
      <c r="F47" s="53">
        <f>IF('Town Data'!I43&gt;9,'Town Data'!H43,"*")</f>
        <v>719278.11</v>
      </c>
      <c r="G47" s="53">
        <f>IF('Town Data'!K43&gt;9,'Town Data'!J43,"*")</f>
        <v>332818.52</v>
      </c>
      <c r="H47" s="54" t="str">
        <f>IF('Town Data'!M43&gt;9,'Town Data'!L43,"*")</f>
        <v>*</v>
      </c>
      <c r="I47" s="22">
        <f t="shared" si="0"/>
        <v>-0.15703511399783882</v>
      </c>
      <c r="J47" s="22">
        <f t="shared" si="1"/>
        <v>-0.10092647488487122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605091</v>
      </c>
      <c r="D48" s="49">
        <f>IF('Town Data'!E44&gt;9,'Town Data'!D44,"*")</f>
        <v>216816.72</v>
      </c>
      <c r="E48" s="50" t="str">
        <f>IF('Town Data'!G44&gt;9,'Town Data'!F44,"*")</f>
        <v>*</v>
      </c>
      <c r="F48" s="51">
        <f>IF('Town Data'!I44&gt;9,'Town Data'!H44,"*")</f>
        <v>505206.45</v>
      </c>
      <c r="G48" s="49">
        <f>IF('Town Data'!K44&gt;9,'Town Data'!J44,"*")</f>
        <v>204847</v>
      </c>
      <c r="H48" s="50" t="str">
        <f>IF('Town Data'!M44&gt;9,'Town Data'!L44,"*")</f>
        <v>*</v>
      </c>
      <c r="I48" s="9">
        <f t="shared" si="0"/>
        <v>0.19771036177388468</v>
      </c>
      <c r="J48" s="9">
        <f t="shared" si="1"/>
        <v>0.058432488637861435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1300177.84</v>
      </c>
      <c r="D49" s="53">
        <f>IF('Town Data'!E45&gt;9,'Town Data'!D45,"*")</f>
        <v>612945.48</v>
      </c>
      <c r="E49" s="54" t="str">
        <f>IF('Town Data'!G45&gt;9,'Town Data'!F45,"*")</f>
        <v>*</v>
      </c>
      <c r="F49" s="53">
        <f>IF('Town Data'!I45&gt;9,'Town Data'!H45,"*")</f>
        <v>1232771</v>
      </c>
      <c r="G49" s="53">
        <f>IF('Town Data'!K45&gt;9,'Town Data'!J45,"*")</f>
        <v>530440</v>
      </c>
      <c r="H49" s="54" t="str">
        <f>IF('Town Data'!M45&gt;9,'Town Data'!L45,"*")</f>
        <v>*</v>
      </c>
      <c r="I49" s="22">
        <f t="shared" si="0"/>
        <v>0.05467912532011224</v>
      </c>
      <c r="J49" s="22">
        <f t="shared" si="1"/>
        <v>0.1555415881155267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8861217.26</v>
      </c>
      <c r="D50" s="49">
        <f>IF('Town Data'!E46&gt;9,'Town Data'!D46,"*")</f>
        <v>2757915.86</v>
      </c>
      <c r="E50" s="50" t="str">
        <f>IF('Town Data'!G46&gt;9,'Town Data'!F46,"*")</f>
        <v>*</v>
      </c>
      <c r="F50" s="51">
        <f>IF('Town Data'!I46&gt;9,'Town Data'!H46,"*")</f>
        <v>9349679.7</v>
      </c>
      <c r="G50" s="49">
        <f>IF('Town Data'!K46&gt;9,'Town Data'!J46,"*")</f>
        <v>2715827.39</v>
      </c>
      <c r="H50" s="50" t="str">
        <f>IF('Town Data'!M46&gt;9,'Town Data'!L46,"*")</f>
        <v>*</v>
      </c>
      <c r="I50" s="9">
        <f t="shared" si="0"/>
        <v>-0.052243761890581074</v>
      </c>
      <c r="J50" s="9">
        <f t="shared" si="1"/>
        <v>0.015497476074869301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899386.84</v>
      </c>
      <c r="D51" s="53">
        <f>IF('Town Data'!E47&gt;9,'Town Data'!D47,"*")</f>
        <v>540825.7</v>
      </c>
      <c r="E51" s="54" t="str">
        <f>IF('Town Data'!G47&gt;9,'Town Data'!F47,"*")</f>
        <v>*</v>
      </c>
      <c r="F51" s="53">
        <f>IF('Town Data'!I47&gt;9,'Town Data'!H47,"*")</f>
        <v>1667599</v>
      </c>
      <c r="G51" s="53">
        <f>IF('Town Data'!K47&gt;9,'Town Data'!J47,"*")</f>
        <v>963905</v>
      </c>
      <c r="H51" s="54" t="str">
        <f>IF('Town Data'!M47&gt;9,'Town Data'!L47,"*")</f>
        <v>*</v>
      </c>
      <c r="I51" s="22">
        <f t="shared" si="0"/>
        <v>-0.46066959742719926</v>
      </c>
      <c r="J51" s="22">
        <f t="shared" si="1"/>
        <v>-0.4389221966895078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2464272.96</v>
      </c>
      <c r="D52" s="49">
        <f>IF('Town Data'!E48&gt;9,'Town Data'!D48,"*")</f>
        <v>949150.57</v>
      </c>
      <c r="E52" s="50" t="str">
        <f>IF('Town Data'!G48&gt;9,'Town Data'!F48,"*")</f>
        <v>*</v>
      </c>
      <c r="F52" s="51">
        <f>IF('Town Data'!I48&gt;9,'Town Data'!H48,"*")</f>
        <v>2550785.02</v>
      </c>
      <c r="G52" s="49">
        <f>IF('Town Data'!K48&gt;9,'Town Data'!J48,"*")</f>
        <v>981708.39</v>
      </c>
      <c r="H52" s="50" t="str">
        <f>IF('Town Data'!M48&gt;9,'Town Data'!L48,"*")</f>
        <v>*</v>
      </c>
      <c r="I52" s="9">
        <f t="shared" si="0"/>
        <v>-0.03391585700938453</v>
      </c>
      <c r="J52" s="9">
        <f t="shared" si="1"/>
        <v>-0.03316445120734892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4965590.65</v>
      </c>
      <c r="D53" s="53">
        <f>IF('Town Data'!E49&gt;9,'Town Data'!D49,"*")</f>
        <v>2347041.24</v>
      </c>
      <c r="E53" s="54" t="str">
        <f>IF('Town Data'!G49&gt;9,'Town Data'!F49,"*")</f>
        <v>*</v>
      </c>
      <c r="F53" s="53">
        <f>IF('Town Data'!I49&gt;9,'Town Data'!H49,"*")</f>
        <v>4677151.73</v>
      </c>
      <c r="G53" s="53">
        <f>IF('Town Data'!K49&gt;9,'Town Data'!J49,"*")</f>
        <v>2040242.47</v>
      </c>
      <c r="H53" s="54" t="str">
        <f>IF('Town Data'!M49&gt;9,'Town Data'!L49,"*")</f>
        <v>*</v>
      </c>
      <c r="I53" s="22">
        <f t="shared" si="0"/>
        <v>0.061669780381488695</v>
      </c>
      <c r="J53" s="22">
        <f t="shared" si="1"/>
        <v>0.15037368083020067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9976515.23</v>
      </c>
      <c r="D54" s="49">
        <f>IF('Town Data'!E50&gt;9,'Town Data'!D50,"*")</f>
        <v>3042885.85</v>
      </c>
      <c r="E54" s="50">
        <f>IF('Town Data'!G50&gt;9,'Town Data'!F50,"*")</f>
        <v>46072.1666662</v>
      </c>
      <c r="F54" s="51">
        <f>IF('Town Data'!I50&gt;9,'Town Data'!H50,"*")</f>
        <v>11306469.17</v>
      </c>
      <c r="G54" s="49">
        <f>IF('Town Data'!K50&gt;9,'Town Data'!J50,"*")</f>
        <v>3142187.21</v>
      </c>
      <c r="H54" s="50">
        <f>IF('Town Data'!M50&gt;9,'Town Data'!L50,"*")</f>
        <v>29264.4999995</v>
      </c>
      <c r="I54" s="9">
        <f t="shared" si="0"/>
        <v>-0.11762769791375989</v>
      </c>
      <c r="J54" s="9">
        <f t="shared" si="1"/>
        <v>-0.03160262370236046</v>
      </c>
      <c r="K54" s="9">
        <f t="shared" si="2"/>
        <v>0.5743363688765285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29057447.61</v>
      </c>
      <c r="D55" s="53">
        <f>IF('Town Data'!E51&gt;9,'Town Data'!D51,"*")</f>
        <v>8184230.09</v>
      </c>
      <c r="E55" s="54">
        <f>IF('Town Data'!G51&gt;9,'Town Data'!F51,"*")</f>
        <v>231352.4999985</v>
      </c>
      <c r="F55" s="53">
        <f>IF('Town Data'!I51&gt;9,'Town Data'!H51,"*")</f>
        <v>31806398.9</v>
      </c>
      <c r="G55" s="53">
        <f>IF('Town Data'!K51&gt;9,'Town Data'!J51,"*")</f>
        <v>8038058.15</v>
      </c>
      <c r="H55" s="54">
        <f>IF('Town Data'!M51&gt;9,'Town Data'!L51,"*")</f>
        <v>319966.6666658</v>
      </c>
      <c r="I55" s="22">
        <f t="shared" si="0"/>
        <v>-0.08642761787157235</v>
      </c>
      <c r="J55" s="22">
        <f t="shared" si="1"/>
        <v>0.01818498165505303</v>
      </c>
      <c r="K55" s="22">
        <f t="shared" si="2"/>
        <v>-0.2769481195985207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34606838.01</v>
      </c>
      <c r="D56" s="49">
        <f>IF('Town Data'!E52&gt;9,'Town Data'!D52,"*")</f>
        <v>9379858.19</v>
      </c>
      <c r="E56" s="50">
        <f>IF('Town Data'!G52&gt;9,'Town Data'!F52,"*")</f>
        <v>130123.6666658</v>
      </c>
      <c r="F56" s="51">
        <f>IF('Town Data'!I52&gt;9,'Town Data'!H52,"*")</f>
        <v>34177131.3</v>
      </c>
      <c r="G56" s="49">
        <f>IF('Town Data'!K52&gt;9,'Town Data'!J52,"*")</f>
        <v>9067959.38</v>
      </c>
      <c r="H56" s="50">
        <f>IF('Town Data'!M52&gt;9,'Town Data'!L52,"*")</f>
        <v>115404.1666656</v>
      </c>
      <c r="I56" s="9">
        <f t="shared" si="0"/>
        <v>0.012572930894290736</v>
      </c>
      <c r="J56" s="9">
        <f t="shared" si="1"/>
        <v>0.03439569995074224</v>
      </c>
      <c r="K56" s="9">
        <f t="shared" si="2"/>
        <v>0.1275473878066452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21846380.21</v>
      </c>
      <c r="D57" s="53">
        <f>IF('Town Data'!E53&gt;9,'Town Data'!D53,"*")</f>
        <v>4004124.31</v>
      </c>
      <c r="E57" s="54">
        <f>IF('Town Data'!G53&gt;9,'Town Data'!F53,"*")</f>
        <v>74112.4999996</v>
      </c>
      <c r="F57" s="53">
        <f>IF('Town Data'!I53&gt;9,'Town Data'!H53,"*")</f>
        <v>21290353.4</v>
      </c>
      <c r="G57" s="53">
        <f>IF('Town Data'!K53&gt;9,'Town Data'!J53,"*")</f>
        <v>3781916.06</v>
      </c>
      <c r="H57" s="54">
        <f>IF('Town Data'!M53&gt;9,'Town Data'!L53,"*")</f>
        <v>55949.9999994</v>
      </c>
      <c r="I57" s="22">
        <f t="shared" si="0"/>
        <v>0.026116372967299004</v>
      </c>
      <c r="J57" s="22">
        <f t="shared" si="1"/>
        <v>0.05875546851772273</v>
      </c>
      <c r="K57" s="22">
        <f t="shared" si="2"/>
        <v>0.3246201966111665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15537533.84</v>
      </c>
      <c r="D58" s="49">
        <f>IF('Town Data'!E54&gt;9,'Town Data'!D54,"*")</f>
        <v>6145202.13</v>
      </c>
      <c r="E58" s="50">
        <f>IF('Town Data'!G54&gt;9,'Town Data'!F54,"*")</f>
        <v>227592.6666662</v>
      </c>
      <c r="F58" s="51">
        <f>IF('Town Data'!I54&gt;9,'Town Data'!H54,"*")</f>
        <v>15613245.39</v>
      </c>
      <c r="G58" s="49">
        <f>IF('Town Data'!K54&gt;9,'Town Data'!J54,"*")</f>
        <v>6265776.19</v>
      </c>
      <c r="H58" s="50">
        <f>IF('Town Data'!M54&gt;9,'Town Data'!L54,"*")</f>
        <v>408882.4999992</v>
      </c>
      <c r="I58" s="9">
        <f t="shared" si="0"/>
        <v>-0.004849187219493303</v>
      </c>
      <c r="J58" s="9">
        <f t="shared" si="1"/>
        <v>-0.01924327590768934</v>
      </c>
      <c r="K58" s="9">
        <f t="shared" si="2"/>
        <v>-0.4433788027938459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20643655.77</v>
      </c>
      <c r="D59" s="53">
        <f>IF('Town Data'!E55&gt;9,'Town Data'!D55,"*")</f>
        <v>6767423.94</v>
      </c>
      <c r="E59" s="54">
        <f>IF('Town Data'!G55&gt;9,'Town Data'!F55,"*")</f>
        <v>187824.1666657</v>
      </c>
      <c r="F59" s="53">
        <f>IF('Town Data'!I55&gt;9,'Town Data'!H55,"*")</f>
        <v>20087422.53</v>
      </c>
      <c r="G59" s="53">
        <f>IF('Town Data'!K55&gt;9,'Town Data'!J55,"*")</f>
        <v>6331111.19</v>
      </c>
      <c r="H59" s="54">
        <f>IF('Town Data'!M55&gt;9,'Town Data'!L55,"*")</f>
        <v>390616.6666655</v>
      </c>
      <c r="I59" s="22">
        <f t="shared" si="0"/>
        <v>0.027690622784943147</v>
      </c>
      <c r="J59" s="22">
        <f t="shared" si="1"/>
        <v>0.06891566691944324</v>
      </c>
      <c r="K59" s="22">
        <f t="shared" si="2"/>
        <v>-0.5191598754117139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10599672.88</v>
      </c>
      <c r="D60" s="49">
        <f>IF('Town Data'!E56&gt;9,'Town Data'!D56,"*")</f>
        <v>864057.91</v>
      </c>
      <c r="E60" s="50" t="str">
        <f>IF('Town Data'!G56&gt;9,'Town Data'!F56,"*")</f>
        <v>*</v>
      </c>
      <c r="F60" s="51">
        <f>IF('Town Data'!I56&gt;9,'Town Data'!H56,"*")</f>
        <v>10462688.33</v>
      </c>
      <c r="G60" s="49">
        <f>IF('Town Data'!K56&gt;9,'Town Data'!J56,"*")</f>
        <v>846404.72</v>
      </c>
      <c r="H60" s="50" t="str">
        <f>IF('Town Data'!M56&gt;9,'Town Data'!L56,"*")</f>
        <v>*</v>
      </c>
      <c r="I60" s="9">
        <f t="shared" si="0"/>
        <v>0.013092672330420144</v>
      </c>
      <c r="J60" s="9">
        <f t="shared" si="1"/>
        <v>0.020856677169758767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2797484.99</v>
      </c>
      <c r="D61" s="53">
        <f>IF('Town Data'!E57&gt;9,'Town Data'!D57,"*")</f>
        <v>189213.32</v>
      </c>
      <c r="E61" s="54" t="str">
        <f>IF('Town Data'!G57&gt;9,'Town Data'!F57,"*")</f>
        <v>*</v>
      </c>
      <c r="F61" s="53">
        <f>IF('Town Data'!I57&gt;9,'Town Data'!H57,"*")</f>
        <v>3053929.1</v>
      </c>
      <c r="G61" s="53">
        <f>IF('Town Data'!K57&gt;9,'Town Data'!J57,"*")</f>
        <v>139648.07</v>
      </c>
      <c r="H61" s="54" t="str">
        <f>IF('Town Data'!M57&gt;9,'Town Data'!L57,"*")</f>
        <v>*</v>
      </c>
      <c r="I61" s="22">
        <f t="shared" si="0"/>
        <v>-0.08397186103632853</v>
      </c>
      <c r="J61" s="22">
        <f t="shared" si="1"/>
        <v>0.35492971725280553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16131132.19</v>
      </c>
      <c r="D62" s="49">
        <f>IF('Town Data'!E58&gt;9,'Town Data'!D58,"*")</f>
        <v>4065142.74</v>
      </c>
      <c r="E62" s="50">
        <f>IF('Town Data'!G58&gt;9,'Town Data'!F58,"*")</f>
        <v>59035.166666</v>
      </c>
      <c r="F62" s="51">
        <f>IF('Town Data'!I58&gt;9,'Town Data'!H58,"*")</f>
        <v>13467889.63</v>
      </c>
      <c r="G62" s="49">
        <f>IF('Town Data'!K58&gt;9,'Town Data'!J58,"*")</f>
        <v>3974349.94</v>
      </c>
      <c r="H62" s="50">
        <f>IF('Town Data'!M58&gt;9,'Town Data'!L58,"*")</f>
        <v>58505.4999989</v>
      </c>
      <c r="I62" s="9">
        <f t="shared" si="0"/>
        <v>0.1977475783635449</v>
      </c>
      <c r="J62" s="9">
        <f t="shared" si="1"/>
        <v>0.022844691929669453</v>
      </c>
      <c r="K62" s="9">
        <f t="shared" si="2"/>
        <v>0.009053279898641273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4482234.11</v>
      </c>
      <c r="D63" s="53">
        <f>IF('Town Data'!E59&gt;9,'Town Data'!D59,"*")</f>
        <v>1110664.08</v>
      </c>
      <c r="E63" s="54" t="str">
        <f>IF('Town Data'!G59&gt;9,'Town Data'!F59,"*")</f>
        <v>*</v>
      </c>
      <c r="F63" s="53">
        <f>IF('Town Data'!I59&gt;9,'Town Data'!H59,"*")</f>
        <v>4446278.33</v>
      </c>
      <c r="G63" s="53">
        <f>IF('Town Data'!K59&gt;9,'Town Data'!J59,"*")</f>
        <v>1170740.81</v>
      </c>
      <c r="H63" s="54" t="str">
        <f>IF('Town Data'!M59&gt;9,'Town Data'!L59,"*")</f>
        <v>*</v>
      </c>
      <c r="I63" s="22">
        <f t="shared" si="0"/>
        <v>0.00808671372581398</v>
      </c>
      <c r="J63" s="22">
        <f t="shared" si="1"/>
        <v>-0.051315141222419654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10288419.52</v>
      </c>
      <c r="D64" s="49">
        <f>IF('Town Data'!E60&gt;9,'Town Data'!D60,"*")</f>
        <v>639201.48</v>
      </c>
      <c r="E64" s="50" t="str">
        <f>IF('Town Data'!G60&gt;9,'Town Data'!F60,"*")</f>
        <v>*</v>
      </c>
      <c r="F64" s="51">
        <f>IF('Town Data'!I60&gt;9,'Town Data'!H60,"*")</f>
        <v>8400958</v>
      </c>
      <c r="G64" s="49">
        <f>IF('Town Data'!K60&gt;9,'Town Data'!J60,"*")</f>
        <v>685211</v>
      </c>
      <c r="H64" s="50" t="str">
        <f>IF('Town Data'!M60&gt;9,'Town Data'!L60,"*")</f>
        <v>*</v>
      </c>
      <c r="I64" s="9">
        <f t="shared" si="0"/>
        <v>0.22467217667318412</v>
      </c>
      <c r="J64" s="9">
        <f t="shared" si="1"/>
        <v>-0.06714649939945509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2040096.31</v>
      </c>
      <c r="D65" s="53">
        <f>IF('Town Data'!E61&gt;9,'Town Data'!D61,"*")</f>
        <v>663217.49</v>
      </c>
      <c r="E65" s="54" t="str">
        <f>IF('Town Data'!G61&gt;9,'Town Data'!F61,"*")</f>
        <v>*</v>
      </c>
      <c r="F65" s="53">
        <f>IF('Town Data'!I61&gt;9,'Town Data'!H61,"*")</f>
        <v>2281210.95</v>
      </c>
      <c r="G65" s="53">
        <f>IF('Town Data'!K61&gt;9,'Town Data'!J61,"*")</f>
        <v>917575.57</v>
      </c>
      <c r="H65" s="54" t="str">
        <f>IF('Town Data'!M61&gt;9,'Town Data'!L61,"*")</f>
        <v>*</v>
      </c>
      <c r="I65" s="22">
        <f t="shared" si="0"/>
        <v>-0.1056958980492357</v>
      </c>
      <c r="J65" s="22">
        <f t="shared" si="1"/>
        <v>-0.2772066828239553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2276626.81</v>
      </c>
      <c r="D66" s="49">
        <f>IF('Town Data'!E62&gt;9,'Town Data'!D62,"*")</f>
        <v>712006.89</v>
      </c>
      <c r="E66" s="50" t="str">
        <f>IF('Town Data'!G62&gt;9,'Town Data'!F62,"*")</f>
        <v>*</v>
      </c>
      <c r="F66" s="51">
        <f>IF('Town Data'!I62&gt;9,'Town Data'!H62,"*")</f>
        <v>2130444.39</v>
      </c>
      <c r="G66" s="49">
        <f>IF('Town Data'!K62&gt;9,'Town Data'!J62,"*")</f>
        <v>698122.84</v>
      </c>
      <c r="H66" s="50" t="str">
        <f>IF('Town Data'!M62&gt;9,'Town Data'!L62,"*")</f>
        <v>*</v>
      </c>
      <c r="I66" s="9">
        <f t="shared" si="0"/>
        <v>0.06861592852935247</v>
      </c>
      <c r="J66" s="9">
        <f t="shared" si="1"/>
        <v>0.019887689106404323</v>
      </c>
      <c r="K66" s="9">
        <f t="shared" si="2"/>
      </c>
      <c r="L66" s="15"/>
    </row>
    <row r="67" spans="1:12" ht="15">
      <c r="A67" s="15"/>
      <c r="B67" s="27" t="str">
        <f>'Town Data'!A63</f>
        <v>POWNAL</v>
      </c>
      <c r="C67" s="52">
        <f>IF('Town Data'!C63&gt;9,'Town Data'!B63,"*")</f>
        <v>738240.77</v>
      </c>
      <c r="D67" s="53">
        <f>IF('Town Data'!E63&gt;9,'Town Data'!D63,"*")</f>
        <v>437673.74</v>
      </c>
      <c r="E67" s="54" t="str">
        <f>IF('Town Data'!G63&gt;9,'Town Data'!F63,"*")</f>
        <v>*</v>
      </c>
      <c r="F67" s="53" t="str">
        <f>IF('Town Data'!I63&gt;9,'Town Data'!H63,"*")</f>
        <v>*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PUTNEY</v>
      </c>
      <c r="C68" s="48">
        <f>IF('Town Data'!C64&gt;9,'Town Data'!B64,"*")</f>
        <v>1150910.18</v>
      </c>
      <c r="D68" s="49">
        <f>IF('Town Data'!E64&gt;9,'Town Data'!D64,"*")</f>
        <v>332611.98</v>
      </c>
      <c r="E68" s="50" t="str">
        <f>IF('Town Data'!G64&gt;9,'Town Data'!F64,"*")</f>
        <v>*</v>
      </c>
      <c r="F68" s="51">
        <f>IF('Town Data'!I64&gt;9,'Town Data'!H64,"*")</f>
        <v>1286323.33</v>
      </c>
      <c r="G68" s="49">
        <f>IF('Town Data'!K64&gt;9,'Town Data'!J64,"*")</f>
        <v>328429</v>
      </c>
      <c r="H68" s="50" t="str">
        <f>IF('Town Data'!M64&gt;9,'Town Data'!L64,"*")</f>
        <v>*</v>
      </c>
      <c r="I68" s="9">
        <f t="shared" si="0"/>
        <v>-0.10527147167578788</v>
      </c>
      <c r="J68" s="9">
        <f t="shared" si="1"/>
        <v>0.012736329617664644</v>
      </c>
      <c r="K68" s="9">
        <f t="shared" si="2"/>
      </c>
      <c r="L68" s="15"/>
    </row>
    <row r="69" spans="1:12" ht="15">
      <c r="A69" s="15"/>
      <c r="B69" s="27" t="str">
        <f>'Town Data'!A65</f>
        <v>RANDOLPH</v>
      </c>
      <c r="C69" s="52">
        <f>IF('Town Data'!C65&gt;9,'Town Data'!B65,"*")</f>
        <v>6925676.03</v>
      </c>
      <c r="D69" s="53">
        <f>IF('Town Data'!E65&gt;9,'Town Data'!D65,"*")</f>
        <v>1801087.55</v>
      </c>
      <c r="E69" s="54">
        <f>IF('Town Data'!G65&gt;9,'Town Data'!F65,"*")</f>
        <v>38816.6666662</v>
      </c>
      <c r="F69" s="53">
        <f>IF('Town Data'!I65&gt;9,'Town Data'!H65,"*")</f>
        <v>15887334.44</v>
      </c>
      <c r="G69" s="53">
        <f>IF('Town Data'!K65&gt;9,'Town Data'!J65,"*")</f>
        <v>1745200.04</v>
      </c>
      <c r="H69" s="54">
        <f>IF('Town Data'!M65&gt;9,'Town Data'!L65,"*")</f>
        <v>40533.3333329</v>
      </c>
      <c r="I69" s="22">
        <f t="shared" si="0"/>
        <v>-0.5640756442715132</v>
      </c>
      <c r="J69" s="22">
        <f t="shared" si="1"/>
        <v>0.032023555305442236</v>
      </c>
      <c r="K69" s="22">
        <f t="shared" si="2"/>
        <v>-0.04235197368548574</v>
      </c>
      <c r="L69" s="15"/>
    </row>
    <row r="70" spans="1:12" ht="15">
      <c r="A70" s="15"/>
      <c r="B70" s="15" t="str">
        <f>'Town Data'!A66</f>
        <v>RICHFORD</v>
      </c>
      <c r="C70" s="48">
        <f>IF('Town Data'!C66&gt;9,'Town Data'!B66,"*")</f>
        <v>5387891.25</v>
      </c>
      <c r="D70" s="49">
        <f>IF('Town Data'!E66&gt;9,'Town Data'!D66,"*")</f>
        <v>252136.48</v>
      </c>
      <c r="E70" s="50" t="str">
        <f>IF('Town Data'!G66&gt;9,'Town Data'!F66,"*")</f>
        <v>*</v>
      </c>
      <c r="F70" s="51">
        <f>IF('Town Data'!I66&gt;9,'Town Data'!H66,"*")</f>
        <v>5427229.5</v>
      </c>
      <c r="G70" s="49">
        <f>IF('Town Data'!K66&gt;9,'Town Data'!J66,"*")</f>
        <v>230018</v>
      </c>
      <c r="H70" s="50" t="str">
        <f>IF('Town Data'!M66&gt;9,'Town Data'!L66,"*")</f>
        <v>*</v>
      </c>
      <c r="I70" s="9">
        <f t="shared" si="0"/>
        <v>-0.007248311500370493</v>
      </c>
      <c r="J70" s="9">
        <f t="shared" si="1"/>
        <v>0.09615977879992005</v>
      </c>
      <c r="K70" s="9">
        <f t="shared" si="2"/>
      </c>
      <c r="L70" s="15"/>
    </row>
    <row r="71" spans="1:12" ht="15">
      <c r="A71" s="15"/>
      <c r="B71" s="27" t="str">
        <f>'Town Data'!A67</f>
        <v>RICHMOND</v>
      </c>
      <c r="C71" s="52">
        <f>IF('Town Data'!C67&gt;9,'Town Data'!B67,"*")</f>
        <v>8699420.84</v>
      </c>
      <c r="D71" s="53">
        <f>IF('Town Data'!E67&gt;9,'Town Data'!D67,"*")</f>
        <v>2099896.91</v>
      </c>
      <c r="E71" s="54" t="str">
        <f>IF('Town Data'!G67&gt;9,'Town Data'!F67,"*")</f>
        <v>*</v>
      </c>
      <c r="F71" s="53">
        <f>IF('Town Data'!I67&gt;9,'Town Data'!H67,"*")</f>
        <v>7610677.3</v>
      </c>
      <c r="G71" s="53">
        <f>IF('Town Data'!K67&gt;9,'Town Data'!J67,"*")</f>
        <v>2042575.66</v>
      </c>
      <c r="H71" s="54" t="str">
        <f>IF('Town Data'!M67&gt;9,'Town Data'!L67,"*")</f>
        <v>*</v>
      </c>
      <c r="I71" s="22">
        <f aca="true" t="shared" si="3" ref="I71:I100">_xlfn.IFERROR((C71-F71)/F71,"")</f>
        <v>0.14305475019943364</v>
      </c>
      <c r="J71" s="22">
        <f aca="true" t="shared" si="4" ref="J71:J100">_xlfn.IFERROR((D71-G71)/G71,"")</f>
        <v>0.028063219944567553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ROCHESTER</v>
      </c>
      <c r="C72" s="48">
        <f>IF('Town Data'!C68&gt;9,'Town Data'!B68,"*")</f>
        <v>1393363.1</v>
      </c>
      <c r="D72" s="49">
        <f>IF('Town Data'!E68&gt;9,'Town Data'!D68,"*")</f>
        <v>273731.84</v>
      </c>
      <c r="E72" s="50" t="str">
        <f>IF('Town Data'!G68&gt;9,'Town Data'!F68,"*")</f>
        <v>*</v>
      </c>
      <c r="F72" s="51">
        <f>IF('Town Data'!I68&gt;9,'Town Data'!H68,"*")</f>
        <v>1328462.17</v>
      </c>
      <c r="G72" s="49">
        <f>IF('Town Data'!K68&gt;9,'Town Data'!J68,"*")</f>
        <v>302537.38</v>
      </c>
      <c r="H72" s="50" t="str">
        <f>IF('Town Data'!M68&gt;9,'Town Data'!L68,"*")</f>
        <v>*</v>
      </c>
      <c r="I72" s="9">
        <f t="shared" si="3"/>
        <v>0.048854180017787165</v>
      </c>
      <c r="J72" s="9">
        <f t="shared" si="4"/>
        <v>-0.09521316010603377</v>
      </c>
      <c r="K72" s="9">
        <f t="shared" si="5"/>
      </c>
      <c r="L72" s="15"/>
    </row>
    <row r="73" spans="1:12" ht="15">
      <c r="A73" s="15"/>
      <c r="B73" s="27" t="str">
        <f>'Town Data'!A69</f>
        <v>ROCKINGHAM</v>
      </c>
      <c r="C73" s="52">
        <f>IF('Town Data'!C69&gt;9,'Town Data'!B69,"*")</f>
        <v>4810386.65</v>
      </c>
      <c r="D73" s="53">
        <f>IF('Town Data'!E69&gt;9,'Town Data'!D69,"*")</f>
        <v>1123452.03</v>
      </c>
      <c r="E73" s="54" t="str">
        <f>IF('Town Data'!G69&gt;9,'Town Data'!F69,"*")</f>
        <v>*</v>
      </c>
      <c r="F73" s="53">
        <f>IF('Town Data'!I69&gt;9,'Town Data'!H69,"*")</f>
        <v>4778756.38</v>
      </c>
      <c r="G73" s="53">
        <f>IF('Town Data'!K69&gt;9,'Town Data'!J69,"*")</f>
        <v>1192162.08</v>
      </c>
      <c r="H73" s="54" t="str">
        <f>IF('Town Data'!M69&gt;9,'Town Data'!L69,"*")</f>
        <v>*</v>
      </c>
      <c r="I73" s="22">
        <f t="shared" si="3"/>
        <v>0.00661893335520914</v>
      </c>
      <c r="J73" s="22">
        <f t="shared" si="4"/>
        <v>-0.05763482260734215</v>
      </c>
      <c r="K73" s="22">
        <f t="shared" si="5"/>
      </c>
      <c r="L73" s="15"/>
    </row>
    <row r="74" spans="1:12" ht="15">
      <c r="A74" s="15"/>
      <c r="B74" s="15" t="str">
        <f>'Town Data'!A70</f>
        <v>ROYALTON</v>
      </c>
      <c r="C74" s="48">
        <f>IF('Town Data'!C70&gt;9,'Town Data'!B70,"*")</f>
        <v>4501600.53</v>
      </c>
      <c r="D74" s="49">
        <f>IF('Town Data'!E70&gt;9,'Town Data'!D70,"*")</f>
        <v>1128862.96</v>
      </c>
      <c r="E74" s="50" t="str">
        <f>IF('Town Data'!G70&gt;9,'Town Data'!F70,"*")</f>
        <v>*</v>
      </c>
      <c r="F74" s="51">
        <f>IF('Town Data'!I70&gt;9,'Town Data'!H70,"*")</f>
        <v>4031486.45</v>
      </c>
      <c r="G74" s="49">
        <f>IF('Town Data'!K70&gt;9,'Town Data'!J70,"*")</f>
        <v>1175629</v>
      </c>
      <c r="H74" s="50" t="str">
        <f>IF('Town Data'!M70&gt;9,'Town Data'!L70,"*")</f>
        <v>*</v>
      </c>
      <c r="I74" s="9">
        <f t="shared" si="3"/>
        <v>0.11661060649230262</v>
      </c>
      <c r="J74" s="9">
        <f t="shared" si="4"/>
        <v>-0.039779590329942556</v>
      </c>
      <c r="K74" s="9">
        <f t="shared" si="5"/>
      </c>
      <c r="L74" s="15"/>
    </row>
    <row r="75" spans="1:12" ht="15">
      <c r="A75" s="15"/>
      <c r="B75" s="27" t="str">
        <f>'Town Data'!A71</f>
        <v>RUTLAND</v>
      </c>
      <c r="C75" s="52">
        <f>IF('Town Data'!C71&gt;9,'Town Data'!B71,"*")</f>
        <v>37443937.25</v>
      </c>
      <c r="D75" s="53">
        <f>IF('Town Data'!E71&gt;9,'Town Data'!D71,"*")</f>
        <v>14982409.83</v>
      </c>
      <c r="E75" s="54">
        <f>IF('Town Data'!G71&gt;9,'Town Data'!F71,"*")</f>
        <v>565926.833332</v>
      </c>
      <c r="F75" s="53">
        <f>IF('Town Data'!I71&gt;9,'Town Data'!H71,"*")</f>
        <v>36917491.88</v>
      </c>
      <c r="G75" s="53">
        <f>IF('Town Data'!K71&gt;9,'Town Data'!J71,"*")</f>
        <v>13705933.23</v>
      </c>
      <c r="H75" s="54">
        <f>IF('Town Data'!M71&gt;9,'Town Data'!L71,"*")</f>
        <v>483746.9999978</v>
      </c>
      <c r="I75" s="22">
        <f t="shared" si="3"/>
        <v>0.014260052435609754</v>
      </c>
      <c r="J75" s="22">
        <f t="shared" si="4"/>
        <v>0.09313314012109773</v>
      </c>
      <c r="K75" s="22">
        <f t="shared" si="5"/>
        <v>0.16988184595371902</v>
      </c>
      <c r="L75" s="15"/>
    </row>
    <row r="76" spans="1:12" ht="15">
      <c r="A76" s="15"/>
      <c r="B76" s="15" t="str">
        <f>'Town Data'!A72</f>
        <v>RUTLAND TOWN</v>
      </c>
      <c r="C76" s="48">
        <f>IF('Town Data'!C72&gt;9,'Town Data'!B72,"*")</f>
        <v>23327992.68</v>
      </c>
      <c r="D76" s="49">
        <f>IF('Town Data'!E72&gt;9,'Town Data'!D72,"*")</f>
        <v>8411589.54</v>
      </c>
      <c r="E76" s="50">
        <f>IF('Town Data'!G72&gt;9,'Town Data'!F72,"*")</f>
        <v>1111569.9999991</v>
      </c>
      <c r="F76" s="51">
        <f>IF('Town Data'!I72&gt;9,'Town Data'!H72,"*")</f>
        <v>22327847.13</v>
      </c>
      <c r="G76" s="49">
        <f>IF('Town Data'!K72&gt;9,'Town Data'!J72,"*")</f>
        <v>8651312.57</v>
      </c>
      <c r="H76" s="50">
        <f>IF('Town Data'!M72&gt;9,'Town Data'!L72,"*")</f>
        <v>598641.1666654</v>
      </c>
      <c r="I76" s="9">
        <f t="shared" si="3"/>
        <v>0.04479364016498445</v>
      </c>
      <c r="J76" s="9">
        <f t="shared" si="4"/>
        <v>-0.02770944039535508</v>
      </c>
      <c r="K76" s="9">
        <f t="shared" si="5"/>
        <v>0.8568218523808815</v>
      </c>
      <c r="L76" s="15"/>
    </row>
    <row r="77" spans="1:12" ht="15">
      <c r="A77" s="15"/>
      <c r="B77" s="27" t="str">
        <f>'Town Data'!A73</f>
        <v>SHAFTSBURY</v>
      </c>
      <c r="C77" s="52">
        <f>IF('Town Data'!C73&gt;9,'Town Data'!B73,"*")</f>
        <v>4686129.9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>
        <f>IF('Town Data'!I73&gt;9,'Town Data'!H73,"*")</f>
        <v>5864399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  <v>-0.200918985901198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SHELBURNE</v>
      </c>
      <c r="C78" s="48">
        <f>IF('Town Data'!C74&gt;9,'Town Data'!B74,"*")</f>
        <v>15277011.2</v>
      </c>
      <c r="D78" s="49">
        <f>IF('Town Data'!E74&gt;9,'Town Data'!D74,"*")</f>
        <v>4810056.41</v>
      </c>
      <c r="E78" s="50">
        <f>IF('Town Data'!G74&gt;9,'Town Data'!F74,"*")</f>
        <v>30327.9999995</v>
      </c>
      <c r="F78" s="51">
        <f>IF('Town Data'!I74&gt;9,'Town Data'!H74,"*")</f>
        <v>13506949.07</v>
      </c>
      <c r="G78" s="49">
        <f>IF('Town Data'!K74&gt;9,'Town Data'!J74,"*")</f>
        <v>4215082.23</v>
      </c>
      <c r="H78" s="50">
        <f>IF('Town Data'!M74&gt;9,'Town Data'!L74,"*")</f>
        <v>26897.1666662</v>
      </c>
      <c r="I78" s="9">
        <f t="shared" si="3"/>
        <v>0.13104825677705756</v>
      </c>
      <c r="J78" s="9">
        <f t="shared" si="4"/>
        <v>0.14115363533489111</v>
      </c>
      <c r="K78" s="9">
        <f t="shared" si="5"/>
        <v>0.12755370764056412</v>
      </c>
      <c r="L78" s="15"/>
    </row>
    <row r="79" spans="1:12" ht="15">
      <c r="A79" s="15"/>
      <c r="B79" s="27" t="str">
        <f>'Town Data'!A75</f>
        <v>SOUTH BURLINGTON</v>
      </c>
      <c r="C79" s="52">
        <f>IF('Town Data'!C75&gt;9,'Town Data'!B75,"*")</f>
        <v>128721064.7</v>
      </c>
      <c r="D79" s="53">
        <f>IF('Town Data'!E75&gt;9,'Town Data'!D75,"*")</f>
        <v>26047292.37</v>
      </c>
      <c r="E79" s="54">
        <f>IF('Town Data'!G75&gt;9,'Town Data'!F75,"*")</f>
        <v>1227845.6666625</v>
      </c>
      <c r="F79" s="53">
        <f>IF('Town Data'!I75&gt;9,'Town Data'!H75,"*")</f>
        <v>140906711.53</v>
      </c>
      <c r="G79" s="53">
        <f>IF('Town Data'!K75&gt;9,'Town Data'!J75,"*")</f>
        <v>27143281.22</v>
      </c>
      <c r="H79" s="54">
        <f>IF('Town Data'!M75&gt;9,'Town Data'!L75,"*")</f>
        <v>1576066.6666625</v>
      </c>
      <c r="I79" s="22">
        <f t="shared" si="3"/>
        <v>-0.08648024425298997</v>
      </c>
      <c r="J79" s="22">
        <f t="shared" si="4"/>
        <v>-0.040377905718798644</v>
      </c>
      <c r="K79" s="22">
        <f t="shared" si="5"/>
        <v>-0.22094306501475441</v>
      </c>
      <c r="L79" s="15"/>
    </row>
    <row r="80" spans="1:12" ht="15">
      <c r="A80" s="15"/>
      <c r="B80" s="15" t="str">
        <f>'Town Data'!A76</f>
        <v>SOUTH HERO</v>
      </c>
      <c r="C80" s="48">
        <f>IF('Town Data'!C76&gt;9,'Town Data'!B76,"*")</f>
        <v>1457404.72</v>
      </c>
      <c r="D80" s="49">
        <f>IF('Town Data'!E76&gt;9,'Town Data'!D76,"*")</f>
        <v>497833.46</v>
      </c>
      <c r="E80" s="50" t="str">
        <f>IF('Town Data'!G76&gt;9,'Town Data'!F76,"*")</f>
        <v>*</v>
      </c>
      <c r="F80" s="51">
        <f>IF('Town Data'!I76&gt;9,'Town Data'!H76,"*")</f>
        <v>1650966.67</v>
      </c>
      <c r="G80" s="49">
        <f>IF('Town Data'!K76&gt;9,'Town Data'!J76,"*")</f>
        <v>513549.05</v>
      </c>
      <c r="H80" s="50" t="str">
        <f>IF('Town Data'!M76&gt;9,'Town Data'!L76,"*")</f>
        <v>*</v>
      </c>
      <c r="I80" s="9">
        <f t="shared" si="3"/>
        <v>-0.11724158550093562</v>
      </c>
      <c r="J80" s="9">
        <f t="shared" si="4"/>
        <v>-0.03060192595040331</v>
      </c>
      <c r="K80" s="9">
        <f t="shared" si="5"/>
      </c>
      <c r="L80" s="15"/>
    </row>
    <row r="81" spans="1:12" ht="15">
      <c r="A81" s="15"/>
      <c r="B81" s="27" t="str">
        <f>'Town Data'!A77</f>
        <v>SPRINGFIELD</v>
      </c>
      <c r="C81" s="52">
        <f>IF('Town Data'!C77&gt;9,'Town Data'!B77,"*")</f>
        <v>17125786.19</v>
      </c>
      <c r="D81" s="53">
        <f>IF('Town Data'!E77&gt;9,'Town Data'!D77,"*")</f>
        <v>4353634.18</v>
      </c>
      <c r="E81" s="54">
        <f>IF('Town Data'!G77&gt;9,'Town Data'!F77,"*")</f>
        <v>113897.3333327</v>
      </c>
      <c r="F81" s="53">
        <f>IF('Town Data'!I77&gt;9,'Town Data'!H77,"*")</f>
        <v>16617580.52</v>
      </c>
      <c r="G81" s="53">
        <f>IF('Town Data'!K77&gt;9,'Town Data'!J77,"*")</f>
        <v>4095610.29</v>
      </c>
      <c r="H81" s="54">
        <f>IF('Town Data'!M77&gt;9,'Town Data'!L77,"*")</f>
        <v>652904.1666658</v>
      </c>
      <c r="I81" s="22">
        <f t="shared" si="3"/>
        <v>0.030582410561414378</v>
      </c>
      <c r="J81" s="22">
        <f t="shared" si="4"/>
        <v>0.06300010785449991</v>
      </c>
      <c r="K81" s="22">
        <f t="shared" si="5"/>
        <v>-0.8255527546801517</v>
      </c>
      <c r="L81" s="15"/>
    </row>
    <row r="82" spans="1:12" ht="15">
      <c r="A82" s="15"/>
      <c r="B82" s="15" t="str">
        <f>'Town Data'!A78</f>
        <v>ST ALBANS</v>
      </c>
      <c r="C82" s="48">
        <f>IF('Town Data'!C78&gt;9,'Town Data'!B78,"*")</f>
        <v>50298302.03</v>
      </c>
      <c r="D82" s="49">
        <f>IF('Town Data'!E78&gt;9,'Town Data'!D78,"*")</f>
        <v>4668341.67</v>
      </c>
      <c r="E82" s="50">
        <f>IF('Town Data'!G78&gt;9,'Town Data'!F78,"*")</f>
        <v>133758.3333325</v>
      </c>
      <c r="F82" s="51">
        <f>IF('Town Data'!I78&gt;9,'Town Data'!H78,"*")</f>
        <v>59387683.4</v>
      </c>
      <c r="G82" s="49">
        <f>IF('Town Data'!K78&gt;9,'Town Data'!J78,"*")</f>
        <v>4585761.66</v>
      </c>
      <c r="H82" s="50">
        <f>IF('Town Data'!M78&gt;9,'Town Data'!L78,"*")</f>
        <v>158051.3333326</v>
      </c>
      <c r="I82" s="9">
        <f t="shared" si="3"/>
        <v>-0.15305162366377129</v>
      </c>
      <c r="J82" s="9">
        <f t="shared" si="4"/>
        <v>0.01800791583224144</v>
      </c>
      <c r="K82" s="9">
        <f t="shared" si="5"/>
        <v>-0.1537032272228815</v>
      </c>
      <c r="L82" s="15"/>
    </row>
    <row r="83" spans="1:12" ht="15">
      <c r="A83" s="15"/>
      <c r="B83" s="27" t="str">
        <f>'Town Data'!A79</f>
        <v>ST ALBANS TOWN</v>
      </c>
      <c r="C83" s="52">
        <f>IF('Town Data'!C79&gt;9,'Town Data'!B79,"*")</f>
        <v>21281383.63</v>
      </c>
      <c r="D83" s="53">
        <f>IF('Town Data'!E79&gt;9,'Town Data'!D79,"*")</f>
        <v>5806538.54</v>
      </c>
      <c r="E83" s="54">
        <f>IF('Town Data'!G79&gt;9,'Town Data'!F79,"*")</f>
        <v>50161.1666661</v>
      </c>
      <c r="F83" s="53">
        <f>IF('Town Data'!I79&gt;9,'Town Data'!H79,"*")</f>
        <v>19706306.74</v>
      </c>
      <c r="G83" s="53">
        <f>IF('Town Data'!K79&gt;9,'Town Data'!J79,"*")</f>
        <v>5549755.08</v>
      </c>
      <c r="H83" s="54">
        <f>IF('Town Data'!M79&gt;9,'Town Data'!L79,"*")</f>
        <v>41822.4999994</v>
      </c>
      <c r="I83" s="22">
        <f t="shared" si="3"/>
        <v>0.07992755369035734</v>
      </c>
      <c r="J83" s="22">
        <f t="shared" si="4"/>
        <v>0.04626933194320351</v>
      </c>
      <c r="K83" s="22">
        <f t="shared" si="5"/>
        <v>0.1993823101636589</v>
      </c>
      <c r="L83" s="15"/>
    </row>
    <row r="84" spans="1:12" ht="15">
      <c r="A84" s="15"/>
      <c r="B84" s="15" t="str">
        <f>'Town Data'!A80</f>
        <v>ST JOHNSBURY</v>
      </c>
      <c r="C84" s="48">
        <f>IF('Town Data'!C80&gt;9,'Town Data'!B80,"*")</f>
        <v>19093262.47</v>
      </c>
      <c r="D84" s="51">
        <f>IF('Town Data'!E80&gt;9,'Town Data'!D80,"*")</f>
        <v>6232088.36</v>
      </c>
      <c r="E84" s="58">
        <f>IF('Town Data'!G80&gt;9,'Town Data'!F80,"*")</f>
        <v>329122.4999987</v>
      </c>
      <c r="F84" s="51">
        <f>IF('Town Data'!I80&gt;9,'Town Data'!H80,"*")</f>
        <v>19406559.44</v>
      </c>
      <c r="G84" s="49">
        <f>IF('Town Data'!K80&gt;9,'Town Data'!J80,"*")</f>
        <v>6270307.8</v>
      </c>
      <c r="H84" s="50">
        <f>IF('Town Data'!M80&gt;9,'Town Data'!L80,"*")</f>
        <v>189082.9999988</v>
      </c>
      <c r="I84" s="9">
        <f t="shared" si="3"/>
        <v>-0.016143869858468975</v>
      </c>
      <c r="J84" s="9">
        <f t="shared" si="4"/>
        <v>-0.006095305241634147</v>
      </c>
      <c r="K84" s="9">
        <f t="shared" si="5"/>
        <v>0.7406244876630302</v>
      </c>
      <c r="L84" s="15"/>
    </row>
    <row r="85" spans="1:12" ht="15">
      <c r="A85" s="15"/>
      <c r="B85" s="27" t="str">
        <f>'Town Data'!A81</f>
        <v>STOWE</v>
      </c>
      <c r="C85" s="52">
        <f>IF('Town Data'!C81&gt;9,'Town Data'!B81,"*")</f>
        <v>8407969.04</v>
      </c>
      <c r="D85" s="53">
        <f>IF('Town Data'!E81&gt;9,'Town Data'!D81,"*")</f>
        <v>3723930.79</v>
      </c>
      <c r="E85" s="54">
        <f>IF('Town Data'!G81&gt;9,'Town Data'!F81,"*")</f>
        <v>292831.9999993</v>
      </c>
      <c r="F85" s="53">
        <f>IF('Town Data'!I81&gt;9,'Town Data'!H81,"*")</f>
        <v>7642396.54</v>
      </c>
      <c r="G85" s="53">
        <f>IF('Town Data'!K81&gt;9,'Town Data'!J81,"*")</f>
        <v>3252925.52</v>
      </c>
      <c r="H85" s="54">
        <f>IF('Town Data'!M81&gt;9,'Town Data'!L81,"*")</f>
        <v>233361.4999993</v>
      </c>
      <c r="I85" s="22">
        <f t="shared" si="3"/>
        <v>0.10017440157586995</v>
      </c>
      <c r="J85" s="22">
        <f t="shared" si="4"/>
        <v>0.1447943603701077</v>
      </c>
      <c r="K85" s="22">
        <f t="shared" si="5"/>
        <v>0.2548428082617672</v>
      </c>
      <c r="L85" s="15"/>
    </row>
    <row r="86" spans="1:12" ht="15">
      <c r="A86" s="15"/>
      <c r="B86" s="15" t="str">
        <f>'Town Data'!A82</f>
        <v>SWANTON</v>
      </c>
      <c r="C86" s="48">
        <f>IF('Town Data'!C82&gt;9,'Town Data'!B82,"*")</f>
        <v>10532396.82</v>
      </c>
      <c r="D86" s="49">
        <f>IF('Town Data'!E82&gt;9,'Town Data'!D82,"*")</f>
        <v>2656044.35</v>
      </c>
      <c r="E86" s="50" t="str">
        <f>IF('Town Data'!G82&gt;9,'Town Data'!F82,"*")</f>
        <v>*</v>
      </c>
      <c r="F86" s="51">
        <f>IF('Town Data'!I82&gt;9,'Town Data'!H82,"*")</f>
        <v>7924403</v>
      </c>
      <c r="G86" s="49">
        <f>IF('Town Data'!K82&gt;9,'Town Data'!J82,"*")</f>
        <v>2411725.5</v>
      </c>
      <c r="H86" s="50">
        <f>IF('Town Data'!M82&gt;9,'Town Data'!L82,"*")</f>
        <v>48616.6666663</v>
      </c>
      <c r="I86" s="9">
        <f t="shared" si="3"/>
        <v>0.32910918589072263</v>
      </c>
      <c r="J86" s="9">
        <f t="shared" si="4"/>
        <v>0.10130458462208908</v>
      </c>
      <c r="K86" s="9">
        <f t="shared" si="5"/>
      </c>
      <c r="L86" s="15"/>
    </row>
    <row r="87" spans="1:12" ht="15">
      <c r="A87" s="15"/>
      <c r="B87" s="27" t="str">
        <f>'Town Data'!A83</f>
        <v>THETFORD</v>
      </c>
      <c r="C87" s="52">
        <f>IF('Town Data'!C83&gt;9,'Town Data'!B83,"*")</f>
        <v>1471842.07</v>
      </c>
      <c r="D87" s="53">
        <f>IF('Town Data'!E83&gt;9,'Town Data'!D83,"*")</f>
        <v>693211.87</v>
      </c>
      <c r="E87" s="54" t="str">
        <f>IF('Town Data'!G83&gt;9,'Town Data'!F83,"*")</f>
        <v>*</v>
      </c>
      <c r="F87" s="53">
        <f>IF('Town Data'!I83&gt;9,'Town Data'!H83,"*")</f>
        <v>1477475.97</v>
      </c>
      <c r="G87" s="53">
        <f>IF('Town Data'!K83&gt;9,'Town Data'!J83,"*")</f>
        <v>619714.55</v>
      </c>
      <c r="H87" s="54" t="str">
        <f>IF('Town Data'!M83&gt;9,'Town Data'!L83,"*")</f>
        <v>*</v>
      </c>
      <c r="I87" s="22">
        <f t="shared" si="3"/>
        <v>-0.0038131923052527935</v>
      </c>
      <c r="J87" s="22">
        <f t="shared" si="4"/>
        <v>0.11859866772532603</v>
      </c>
      <c r="K87" s="22">
        <f t="shared" si="5"/>
      </c>
      <c r="L87" s="15"/>
    </row>
    <row r="88" spans="1:12" ht="15">
      <c r="A88" s="15"/>
      <c r="B88" s="15" t="str">
        <f>'Town Data'!A84</f>
        <v>TOWNSHEND</v>
      </c>
      <c r="C88" s="48">
        <f>IF('Town Data'!C84&gt;9,'Town Data'!B84,"*")</f>
        <v>747675.19</v>
      </c>
      <c r="D88" s="49" t="str">
        <f>IF('Town Data'!E84&gt;9,'Town Data'!D84,"*")</f>
        <v>*</v>
      </c>
      <c r="E88" s="50" t="str">
        <f>IF('Town Data'!G84&gt;9,'Town Data'!F84,"*")</f>
        <v>*</v>
      </c>
      <c r="F88" s="51">
        <f>IF('Town Data'!I84&gt;9,'Town Data'!H84,"*")</f>
        <v>807143.45</v>
      </c>
      <c r="G88" s="49">
        <f>IF('Town Data'!K84&gt;9,'Town Data'!J84,"*")</f>
        <v>270567.31</v>
      </c>
      <c r="H88" s="50" t="str">
        <f>IF('Town Data'!M84&gt;9,'Town Data'!L84,"*")</f>
        <v>*</v>
      </c>
      <c r="I88" s="9">
        <f t="shared" si="3"/>
        <v>-0.07367743614843188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17963821.71</v>
      </c>
      <c r="D89" s="53">
        <f>IF('Town Data'!E85&gt;9,'Town Data'!D85,"*")</f>
        <v>1724160.84</v>
      </c>
      <c r="E89" s="54">
        <f>IF('Town Data'!G85&gt;9,'Town Data'!F85,"*")</f>
        <v>353479.333333</v>
      </c>
      <c r="F89" s="53">
        <f>IF('Town Data'!I85&gt;9,'Town Data'!H85,"*")</f>
        <v>16508587.39</v>
      </c>
      <c r="G89" s="53">
        <f>IF('Town Data'!K85&gt;9,'Town Data'!J85,"*")</f>
        <v>1580577.63</v>
      </c>
      <c r="H89" s="54">
        <f>IF('Town Data'!M85&gt;9,'Town Data'!L85,"*")</f>
        <v>277216.6666663</v>
      </c>
      <c r="I89" s="22">
        <f t="shared" si="3"/>
        <v>0.08815014183960414</v>
      </c>
      <c r="J89" s="22">
        <f t="shared" si="4"/>
        <v>0.09084223847961218</v>
      </c>
      <c r="K89" s="22">
        <f t="shared" si="5"/>
        <v>0.2751013046358477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7873395.66</v>
      </c>
      <c r="D90" s="49">
        <f>IF('Town Data'!E86&gt;9,'Town Data'!D86,"*")</f>
        <v>3772155.64</v>
      </c>
      <c r="E90" s="50" t="str">
        <f>IF('Town Data'!G86&gt;9,'Town Data'!F86,"*")</f>
        <v>*</v>
      </c>
      <c r="F90" s="51">
        <f>IF('Town Data'!I86&gt;9,'Town Data'!H86,"*")</f>
        <v>8252972.23</v>
      </c>
      <c r="G90" s="49">
        <f>IF('Town Data'!K86&gt;9,'Town Data'!J86,"*")</f>
        <v>3891851.5</v>
      </c>
      <c r="H90" s="50" t="str">
        <f>IF('Town Data'!M86&gt;9,'Town Data'!L86,"*")</f>
        <v>*</v>
      </c>
      <c r="I90" s="9">
        <f t="shared" si="3"/>
        <v>-0.045992711404046524</v>
      </c>
      <c r="J90" s="9">
        <f t="shared" si="4"/>
        <v>-0.03075550544515891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1892684.7</v>
      </c>
      <c r="D91" s="53">
        <f>IF('Town Data'!E87&gt;9,'Town Data'!D87,"*")</f>
        <v>1573387.1</v>
      </c>
      <c r="E91" s="54" t="str">
        <f>IF('Town Data'!G87&gt;9,'Town Data'!F87,"*")</f>
        <v>*</v>
      </c>
      <c r="F91" s="53">
        <f>IF('Town Data'!I87&gt;9,'Town Data'!H87,"*")</f>
        <v>2369850.58</v>
      </c>
      <c r="G91" s="53">
        <f>IF('Town Data'!K87&gt;9,'Town Data'!J87,"*")</f>
        <v>2064695.7</v>
      </c>
      <c r="H91" s="54" t="str">
        <f>IF('Town Data'!M87&gt;9,'Town Data'!L87,"*")</f>
        <v>*</v>
      </c>
      <c r="I91" s="22">
        <f t="shared" si="3"/>
        <v>-0.2013485086473258</v>
      </c>
      <c r="J91" s="22">
        <f t="shared" si="4"/>
        <v>-0.237956905707703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7925670.57</v>
      </c>
      <c r="D92" s="49">
        <f>IF('Town Data'!E88&gt;9,'Town Data'!D88,"*")</f>
        <v>3301893.62</v>
      </c>
      <c r="E92" s="50">
        <f>IF('Town Data'!G88&gt;9,'Town Data'!F88,"*")</f>
        <v>84599.6666661</v>
      </c>
      <c r="F92" s="51">
        <f>IF('Town Data'!I88&gt;9,'Town Data'!H88,"*")</f>
        <v>7470170.93</v>
      </c>
      <c r="G92" s="49">
        <f>IF('Town Data'!K88&gt;9,'Town Data'!J88,"*")</f>
        <v>3020415.96</v>
      </c>
      <c r="H92" s="50">
        <f>IF('Town Data'!M88&gt;9,'Town Data'!L88,"*")</f>
        <v>550833.3333329</v>
      </c>
      <c r="I92" s="9">
        <f t="shared" si="3"/>
        <v>0.060975798849625604</v>
      </c>
      <c r="J92" s="9">
        <f t="shared" si="4"/>
        <v>0.09319168741248479</v>
      </c>
      <c r="K92" s="9">
        <f t="shared" si="5"/>
        <v>-0.8464151285939487</v>
      </c>
      <c r="L92" s="15"/>
    </row>
    <row r="93" spans="1:12" ht="15">
      <c r="A93" s="15"/>
      <c r="B93" s="27" t="str">
        <f>'Town Data'!A89</f>
        <v>WATERFORD</v>
      </c>
      <c r="C93" s="52">
        <f>IF('Town Data'!C89&gt;9,'Town Data'!B89,"*")</f>
        <v>460618.08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>
        <f>IF('Town Data'!I89&gt;9,'Town Data'!H89,"*")</f>
        <v>573753.1</v>
      </c>
      <c r="G93" s="53">
        <f>IF('Town Data'!K89&gt;9,'Town Data'!J89,"*")</f>
        <v>342085.1</v>
      </c>
      <c r="H93" s="54" t="str">
        <f>IF('Town Data'!M89&gt;9,'Town Data'!L89,"*")</f>
        <v>*</v>
      </c>
      <c r="I93" s="22">
        <f t="shared" si="3"/>
        <v>-0.19718415464770467</v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1269475.95</v>
      </c>
      <c r="D94" s="49">
        <f>IF('Town Data'!E90&gt;9,'Town Data'!D90,"*")</f>
        <v>304689.91</v>
      </c>
      <c r="E94" s="50" t="str">
        <f>IF('Town Data'!G90&gt;9,'Town Data'!F90,"*")</f>
        <v>*</v>
      </c>
      <c r="F94" s="51">
        <f>IF('Town Data'!I90&gt;9,'Town Data'!H90,"*")</f>
        <v>1240244.62</v>
      </c>
      <c r="G94" s="49">
        <f>IF('Town Data'!K90&gt;9,'Town Data'!J90,"*")</f>
        <v>267487.32</v>
      </c>
      <c r="H94" s="50" t="str">
        <f>IF('Town Data'!M90&gt;9,'Town Data'!L90,"*")</f>
        <v>*</v>
      </c>
      <c r="I94" s="9">
        <f t="shared" si="3"/>
        <v>0.02356900366961466</v>
      </c>
      <c r="J94" s="9">
        <f t="shared" si="4"/>
        <v>0.13908169553607239</v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3498016.04</v>
      </c>
      <c r="D95" s="53">
        <f>IF('Town Data'!E91&gt;9,'Town Data'!D91,"*")</f>
        <v>836759.14</v>
      </c>
      <c r="E95" s="54" t="str">
        <f>IF('Town Data'!G91&gt;9,'Town Data'!F91,"*")</f>
        <v>*</v>
      </c>
      <c r="F95" s="53">
        <f>IF('Town Data'!I91&gt;9,'Town Data'!H91,"*")</f>
        <v>3854613.18</v>
      </c>
      <c r="G95" s="53">
        <f>IF('Town Data'!K91&gt;9,'Town Data'!J91,"*")</f>
        <v>823029.87</v>
      </c>
      <c r="H95" s="54" t="str">
        <f>IF('Town Data'!M91&gt;9,'Town Data'!L91,"*")</f>
        <v>*</v>
      </c>
      <c r="I95" s="22">
        <f t="shared" si="3"/>
        <v>-0.09251178350404543</v>
      </c>
      <c r="J95" s="22">
        <f t="shared" si="4"/>
        <v>0.01668137512433178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1885365.38</v>
      </c>
      <c r="D96" s="49">
        <f>IF('Town Data'!E92&gt;9,'Town Data'!D92,"*")</f>
        <v>578834.3</v>
      </c>
      <c r="E96" s="50" t="str">
        <f>IF('Town Data'!G92&gt;9,'Town Data'!F92,"*")</f>
        <v>*</v>
      </c>
      <c r="F96" s="51">
        <f>IF('Town Data'!I92&gt;9,'Town Data'!H92,"*")</f>
        <v>1895279.26</v>
      </c>
      <c r="G96" s="49">
        <f>IF('Town Data'!K92&gt;9,'Town Data'!J92,"*")</f>
        <v>567601.33</v>
      </c>
      <c r="H96" s="50" t="str">
        <f>IF('Town Data'!M92&gt;9,'Town Data'!L92,"*")</f>
        <v>*</v>
      </c>
      <c r="I96" s="9">
        <f t="shared" si="3"/>
        <v>-0.005230828094430855</v>
      </c>
      <c r="J96" s="9">
        <f t="shared" si="4"/>
        <v>0.01979024608698519</v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1300073.19</v>
      </c>
      <c r="D97" s="53">
        <f>IF('Town Data'!E93&gt;9,'Town Data'!D93,"*")</f>
        <v>464311.71</v>
      </c>
      <c r="E97" s="54" t="str">
        <f>IF('Town Data'!G93&gt;9,'Town Data'!F93,"*")</f>
        <v>*</v>
      </c>
      <c r="F97" s="53">
        <f>IF('Town Data'!I93&gt;9,'Town Data'!H93,"*")</f>
        <v>1204271.13</v>
      </c>
      <c r="G97" s="53">
        <f>IF('Town Data'!K93&gt;9,'Town Data'!J93,"*")</f>
        <v>344376.4</v>
      </c>
      <c r="H97" s="54" t="str">
        <f>IF('Town Data'!M93&gt;9,'Town Data'!L93,"*")</f>
        <v>*</v>
      </c>
      <c r="I97" s="22">
        <f t="shared" si="3"/>
        <v>0.0795519029008028</v>
      </c>
      <c r="J97" s="22">
        <f t="shared" si="4"/>
        <v>0.34826808689561767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70038071.53</v>
      </c>
      <c r="D98" s="49">
        <f>IF('Town Data'!E94&gt;9,'Town Data'!D94,"*")</f>
        <v>32655629.39</v>
      </c>
      <c r="E98" s="50">
        <f>IF('Town Data'!G94&gt;9,'Town Data'!F94,"*")</f>
        <v>1458751.3333308</v>
      </c>
      <c r="F98" s="51">
        <f>IF('Town Data'!I94&gt;9,'Town Data'!H94,"*")</f>
        <v>69940560.5</v>
      </c>
      <c r="G98" s="49">
        <f>IF('Town Data'!K94&gt;9,'Town Data'!J94,"*")</f>
        <v>33358394.88</v>
      </c>
      <c r="H98" s="50">
        <f>IF('Town Data'!M94&gt;9,'Town Data'!L94,"*")</f>
        <v>1549581.1666637</v>
      </c>
      <c r="I98" s="9">
        <f t="shared" si="3"/>
        <v>0.0013941985780911948</v>
      </c>
      <c r="J98" s="9">
        <f t="shared" si="4"/>
        <v>-0.02106712545756633</v>
      </c>
      <c r="K98" s="9">
        <f t="shared" si="5"/>
        <v>-0.05861573132594249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3517347.23</v>
      </c>
      <c r="D99" s="53">
        <f>IF('Town Data'!E95&gt;9,'Town Data'!D95,"*")</f>
        <v>1211324.07</v>
      </c>
      <c r="E99" s="54" t="str">
        <f>IF('Town Data'!G95&gt;9,'Town Data'!F95,"*")</f>
        <v>*</v>
      </c>
      <c r="F99" s="53">
        <f>IF('Town Data'!I95&gt;9,'Town Data'!H95,"*")</f>
        <v>3785204.76</v>
      </c>
      <c r="G99" s="53">
        <f>IF('Town Data'!K95&gt;9,'Town Data'!J95,"*")</f>
        <v>1224445.71</v>
      </c>
      <c r="H99" s="54" t="str">
        <f>IF('Town Data'!M95&gt;9,'Town Data'!L95,"*")</f>
        <v>*</v>
      </c>
      <c r="I99" s="22">
        <f t="shared" si="3"/>
        <v>-0.07076434353844567</v>
      </c>
      <c r="J99" s="22">
        <f t="shared" si="4"/>
        <v>-0.010716391827613083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2811832.45</v>
      </c>
      <c r="D100" s="53">
        <f>IF('Town Data'!E96&gt;9,'Town Data'!D96,"*")</f>
        <v>943555.49</v>
      </c>
      <c r="E100" s="54">
        <f>IF('Town Data'!G96&gt;9,'Town Data'!F96,"*")</f>
        <v>60295.1666663</v>
      </c>
      <c r="F100" s="53">
        <f>IF('Town Data'!I96&gt;9,'Town Data'!H96,"*")</f>
        <v>3096678.6</v>
      </c>
      <c r="G100" s="53">
        <f>IF('Town Data'!K96&gt;9,'Town Data'!J96,"*")</f>
        <v>989023.9</v>
      </c>
      <c r="H100" s="54" t="str">
        <f>IF('Town Data'!M96&gt;9,'Town Data'!L96,"*")</f>
        <v>*</v>
      </c>
      <c r="I100" s="22">
        <f t="shared" si="3"/>
        <v>-0.09198440871454981</v>
      </c>
      <c r="J100" s="22">
        <f t="shared" si="4"/>
        <v>-0.04597301440339312</v>
      </c>
      <c r="K100" s="22">
        <f t="shared" si="5"/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450348.57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>
        <f>IF('Town Data'!I97&gt;9,'Town Data'!H97,"*")</f>
        <v>527784.17</v>
      </c>
      <c r="G101" s="53">
        <f>IF('Town Data'!K97&gt;9,'Town Data'!J97,"*")</f>
        <v>329725.77</v>
      </c>
      <c r="H101" s="54" t="str">
        <f>IF('Town Data'!M97&gt;9,'Town Data'!L97,"*")</f>
        <v>*</v>
      </c>
      <c r="I101" s="22">
        <f aca="true" t="shared" si="6" ref="I101:I164">_xlfn.IFERROR((C101-F101)/F101,"")</f>
        <v>-0.14671830722016546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13945112.21</v>
      </c>
      <c r="D102" s="53">
        <f>IF('Town Data'!E98&gt;9,'Town Data'!D98,"*")</f>
        <v>1436672.61</v>
      </c>
      <c r="E102" s="54">
        <f>IF('Town Data'!G98&gt;9,'Town Data'!F98,"*")</f>
        <v>149309.4999995</v>
      </c>
      <c r="F102" s="53">
        <f>IF('Town Data'!I98&gt;9,'Town Data'!H98,"*")</f>
        <v>10378695.14</v>
      </c>
      <c r="G102" s="53">
        <f>IF('Town Data'!K98&gt;9,'Town Data'!J98,"*")</f>
        <v>1443864</v>
      </c>
      <c r="H102" s="54">
        <f>IF('Town Data'!M98&gt;9,'Town Data'!L98,"*")</f>
        <v>1448866.6666662</v>
      </c>
      <c r="I102" s="22">
        <f t="shared" si="6"/>
        <v>0.3436286567715872</v>
      </c>
      <c r="J102" s="22">
        <f t="shared" si="7"/>
        <v>-0.004980656072871058</v>
      </c>
      <c r="K102" s="22">
        <f t="shared" si="8"/>
        <v>-0.8969473841626457</v>
      </c>
      <c r="L102" s="15"/>
    </row>
    <row r="103" spans="2:12" ht="15">
      <c r="B103" s="27" t="str">
        <f>'Town Data'!A99</f>
        <v>WOODSTOCK</v>
      </c>
      <c r="C103" s="52">
        <f>IF('Town Data'!C99&gt;9,'Town Data'!B99,"*")</f>
        <v>4698774.06</v>
      </c>
      <c r="D103" s="53">
        <f>IF('Town Data'!E99&gt;9,'Town Data'!D99,"*")</f>
        <v>1372958.87</v>
      </c>
      <c r="E103" s="54">
        <f>IF('Town Data'!G99&gt;9,'Town Data'!F99,"*")</f>
        <v>130631.9999996</v>
      </c>
      <c r="F103" s="53">
        <f>IF('Town Data'!I99&gt;9,'Town Data'!H99,"*")</f>
        <v>5056874.06</v>
      </c>
      <c r="G103" s="53">
        <f>IF('Town Data'!K99&gt;9,'Town Data'!J99,"*")</f>
        <v>1392493</v>
      </c>
      <c r="H103" s="54">
        <f>IF('Town Data'!M99&gt;9,'Town Data'!L99,"*")</f>
        <v>66807.9999997</v>
      </c>
      <c r="I103" s="22">
        <f t="shared" si="6"/>
        <v>-0.07081449839389514</v>
      </c>
      <c r="J103" s="22">
        <f t="shared" si="7"/>
        <v>-0.014028171057233241</v>
      </c>
      <c r="K103" s="22">
        <f t="shared" si="8"/>
        <v>0.9553346904590259</v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1372324.52</v>
      </c>
      <c r="C2" s="41">
        <v>15</v>
      </c>
      <c r="D2" s="44">
        <v>413205.71</v>
      </c>
      <c r="E2" s="41">
        <v>15</v>
      </c>
      <c r="F2" s="41">
        <v>0</v>
      </c>
      <c r="G2" s="41">
        <v>0</v>
      </c>
      <c r="H2" s="44">
        <v>1543059.41</v>
      </c>
      <c r="I2" s="41">
        <v>16</v>
      </c>
      <c r="J2" s="44">
        <v>445566.88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11601011.65</v>
      </c>
      <c r="C3" s="41">
        <v>17</v>
      </c>
      <c r="D3" s="44">
        <v>463175.79</v>
      </c>
      <c r="E3" s="41">
        <v>16</v>
      </c>
      <c r="F3" s="41">
        <v>0</v>
      </c>
      <c r="G3" s="41">
        <v>0</v>
      </c>
      <c r="H3" s="44">
        <v>9403188.82</v>
      </c>
      <c r="I3" s="41">
        <v>18</v>
      </c>
      <c r="J3" s="44">
        <v>433913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42511248.18</v>
      </c>
      <c r="C4" s="41">
        <v>152</v>
      </c>
      <c r="D4" s="44">
        <v>9154520.73</v>
      </c>
      <c r="E4" s="41">
        <v>148</v>
      </c>
      <c r="F4" s="44">
        <v>320230.4999987</v>
      </c>
      <c r="G4" s="41">
        <v>37</v>
      </c>
      <c r="H4" s="44">
        <v>45668234.44</v>
      </c>
      <c r="I4" s="41">
        <v>150</v>
      </c>
      <c r="J4" s="44">
        <v>9252024.44</v>
      </c>
      <c r="K4" s="41">
        <v>143</v>
      </c>
      <c r="L4" s="44">
        <v>138549.9999989</v>
      </c>
      <c r="M4" s="41">
        <v>40</v>
      </c>
      <c r="N4" s="37"/>
      <c r="O4" s="37"/>
      <c r="P4" s="37"/>
      <c r="Q4" s="37"/>
    </row>
    <row r="5" spans="1:17" ht="15">
      <c r="A5" s="40" t="s">
        <v>70</v>
      </c>
      <c r="B5" s="44">
        <v>8016871.38</v>
      </c>
      <c r="C5" s="41">
        <v>30</v>
      </c>
      <c r="D5" s="44">
        <v>1037818.09</v>
      </c>
      <c r="E5" s="41">
        <v>29</v>
      </c>
      <c r="F5" s="41">
        <v>0</v>
      </c>
      <c r="G5" s="41">
        <v>0</v>
      </c>
      <c r="H5" s="44">
        <v>7718588</v>
      </c>
      <c r="I5" s="41">
        <v>29</v>
      </c>
      <c r="J5" s="44">
        <v>1049240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14553302.25</v>
      </c>
      <c r="C6" s="41">
        <v>36</v>
      </c>
      <c r="D6" s="44">
        <v>1340821.68</v>
      </c>
      <c r="E6" s="41">
        <v>34</v>
      </c>
      <c r="F6" s="44">
        <v>23854.9999996</v>
      </c>
      <c r="G6" s="41">
        <v>13</v>
      </c>
      <c r="H6" s="44">
        <v>15354814.47</v>
      </c>
      <c r="I6" s="41">
        <v>34</v>
      </c>
      <c r="J6" s="44">
        <v>1343368.29</v>
      </c>
      <c r="K6" s="41">
        <v>33</v>
      </c>
      <c r="L6" s="44">
        <v>31199.9999995</v>
      </c>
      <c r="M6" s="41">
        <v>14</v>
      </c>
      <c r="N6" s="37"/>
      <c r="O6" s="37"/>
      <c r="P6" s="37"/>
      <c r="Q6" s="37"/>
    </row>
    <row r="7" spans="1:17" ht="15">
      <c r="A7" s="40" t="s">
        <v>72</v>
      </c>
      <c r="B7" s="44">
        <v>32584731.55</v>
      </c>
      <c r="C7" s="41">
        <v>162</v>
      </c>
      <c r="D7" s="44">
        <v>10730035.77</v>
      </c>
      <c r="E7" s="41">
        <v>155</v>
      </c>
      <c r="F7" s="44">
        <v>200018.1666654</v>
      </c>
      <c r="G7" s="41">
        <v>48</v>
      </c>
      <c r="H7" s="44">
        <v>34746252.22</v>
      </c>
      <c r="I7" s="41">
        <v>174</v>
      </c>
      <c r="J7" s="44">
        <v>11321569.63</v>
      </c>
      <c r="K7" s="41">
        <v>169</v>
      </c>
      <c r="L7" s="44">
        <v>196466.6666651</v>
      </c>
      <c r="M7" s="41">
        <v>50</v>
      </c>
      <c r="N7" s="37"/>
      <c r="O7" s="37"/>
      <c r="P7" s="37"/>
      <c r="Q7" s="37"/>
    </row>
    <row r="8" spans="1:17" ht="15">
      <c r="A8" s="40" t="s">
        <v>73</v>
      </c>
      <c r="B8" s="44">
        <v>14871662.1</v>
      </c>
      <c r="C8" s="41">
        <v>47</v>
      </c>
      <c r="D8" s="44">
        <v>5689339.8</v>
      </c>
      <c r="E8" s="41">
        <v>46</v>
      </c>
      <c r="F8" s="44">
        <v>178474.3333326</v>
      </c>
      <c r="G8" s="41">
        <v>24</v>
      </c>
      <c r="H8" s="44">
        <v>16235868</v>
      </c>
      <c r="I8" s="41">
        <v>44</v>
      </c>
      <c r="J8" s="44">
        <v>5363394.93</v>
      </c>
      <c r="K8" s="41">
        <v>43</v>
      </c>
      <c r="L8" s="44">
        <v>98216.6666658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1589428.4</v>
      </c>
      <c r="C9" s="41">
        <v>21</v>
      </c>
      <c r="D9" s="44">
        <v>587283.71</v>
      </c>
      <c r="E9" s="41">
        <v>21</v>
      </c>
      <c r="F9" s="41">
        <v>0</v>
      </c>
      <c r="G9" s="41">
        <v>0</v>
      </c>
      <c r="H9" s="44">
        <v>1678661</v>
      </c>
      <c r="I9" s="41">
        <v>21</v>
      </c>
      <c r="J9" s="44">
        <v>581977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6583771.5</v>
      </c>
      <c r="C10" s="41">
        <v>32</v>
      </c>
      <c r="D10" s="44">
        <v>1843244.59</v>
      </c>
      <c r="E10" s="41">
        <v>29</v>
      </c>
      <c r="F10" s="44">
        <v>41540.3333328</v>
      </c>
      <c r="G10" s="41">
        <v>14</v>
      </c>
      <c r="H10" s="44">
        <v>7464691</v>
      </c>
      <c r="I10" s="41">
        <v>33</v>
      </c>
      <c r="J10" s="44">
        <v>1994633</v>
      </c>
      <c r="K10" s="41">
        <v>32</v>
      </c>
      <c r="L10" s="44">
        <v>54680.666666</v>
      </c>
      <c r="M10" s="41">
        <v>16</v>
      </c>
      <c r="N10" s="37"/>
      <c r="O10" s="37"/>
      <c r="P10" s="37"/>
      <c r="Q10" s="37"/>
    </row>
    <row r="11" spans="1:17" ht="15">
      <c r="A11" s="40" t="s">
        <v>76</v>
      </c>
      <c r="B11" s="44">
        <v>9710973.78</v>
      </c>
      <c r="C11" s="41">
        <v>41</v>
      </c>
      <c r="D11" s="44">
        <v>1295611.5</v>
      </c>
      <c r="E11" s="41">
        <v>39</v>
      </c>
      <c r="F11" s="41">
        <v>0</v>
      </c>
      <c r="G11" s="41">
        <v>0</v>
      </c>
      <c r="H11" s="44">
        <v>6425766</v>
      </c>
      <c r="I11" s="41">
        <v>38</v>
      </c>
      <c r="J11" s="44">
        <v>1169955</v>
      </c>
      <c r="K11" s="41">
        <v>36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43495837.43</v>
      </c>
      <c r="C12" s="41">
        <v>187</v>
      </c>
      <c r="D12" s="44">
        <v>8110462.31</v>
      </c>
      <c r="E12" s="41">
        <v>175</v>
      </c>
      <c r="F12" s="44">
        <v>981072.8333313</v>
      </c>
      <c r="G12" s="41">
        <v>56</v>
      </c>
      <c r="H12" s="44">
        <v>48270568.8</v>
      </c>
      <c r="I12" s="41">
        <v>183</v>
      </c>
      <c r="J12" s="44">
        <v>8005060.38</v>
      </c>
      <c r="K12" s="41">
        <v>170</v>
      </c>
      <c r="L12" s="44">
        <v>524349.9999985</v>
      </c>
      <c r="M12" s="41">
        <v>53</v>
      </c>
      <c r="N12" s="37"/>
      <c r="O12" s="37"/>
      <c r="P12" s="37"/>
      <c r="Q12" s="37"/>
    </row>
    <row r="13" spans="1:17" ht="15">
      <c r="A13" s="40" t="s">
        <v>78</v>
      </c>
      <c r="B13" s="44">
        <v>630357.75</v>
      </c>
      <c r="C13" s="41">
        <v>12</v>
      </c>
      <c r="D13" s="44">
        <v>289028.51</v>
      </c>
      <c r="E13" s="41">
        <v>12</v>
      </c>
      <c r="F13" s="41">
        <v>0</v>
      </c>
      <c r="G13" s="41">
        <v>0</v>
      </c>
      <c r="H13" s="41">
        <v>685186.15</v>
      </c>
      <c r="I13" s="41">
        <v>12</v>
      </c>
      <c r="J13" s="41">
        <v>281295.15</v>
      </c>
      <c r="K13" s="41">
        <v>12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4186649.88</v>
      </c>
      <c r="C14" s="41">
        <v>30</v>
      </c>
      <c r="D14" s="44">
        <v>1482172.82</v>
      </c>
      <c r="E14" s="41">
        <v>29</v>
      </c>
      <c r="F14" s="41">
        <v>0</v>
      </c>
      <c r="G14" s="41">
        <v>0</v>
      </c>
      <c r="H14" s="44">
        <v>3919157.15</v>
      </c>
      <c r="I14" s="41">
        <v>28</v>
      </c>
      <c r="J14" s="44">
        <v>1333717.17</v>
      </c>
      <c r="K14" s="41">
        <v>25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562471.94</v>
      </c>
      <c r="C15" s="41">
        <v>13</v>
      </c>
      <c r="D15" s="44">
        <v>267138.79</v>
      </c>
      <c r="E15" s="41">
        <v>13</v>
      </c>
      <c r="F15" s="41">
        <v>0</v>
      </c>
      <c r="G15" s="41">
        <v>0</v>
      </c>
      <c r="H15" s="44">
        <v>964747.86</v>
      </c>
      <c r="I15" s="41">
        <v>11</v>
      </c>
      <c r="J15" s="44">
        <v>612810.86</v>
      </c>
      <c r="K15" s="41">
        <v>11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89624265.84</v>
      </c>
      <c r="C16" s="41">
        <v>300</v>
      </c>
      <c r="D16" s="44">
        <v>19408494.96</v>
      </c>
      <c r="E16" s="41">
        <v>290</v>
      </c>
      <c r="F16" s="41">
        <v>611226.8333306</v>
      </c>
      <c r="G16" s="41">
        <v>83</v>
      </c>
      <c r="H16" s="44">
        <v>86782475.36</v>
      </c>
      <c r="I16" s="41">
        <v>295</v>
      </c>
      <c r="J16" s="44">
        <v>19734437.89</v>
      </c>
      <c r="K16" s="41">
        <v>286</v>
      </c>
      <c r="L16" s="41">
        <v>618981.8333302</v>
      </c>
      <c r="M16" s="41">
        <v>87</v>
      </c>
      <c r="N16" s="37"/>
      <c r="O16" s="37"/>
      <c r="P16" s="37"/>
      <c r="Q16" s="37"/>
    </row>
    <row r="17" spans="1:17" ht="15">
      <c r="A17" s="40" t="s">
        <v>82</v>
      </c>
      <c r="B17" s="44">
        <v>3574332.83</v>
      </c>
      <c r="C17" s="41">
        <v>31</v>
      </c>
      <c r="D17" s="44">
        <v>1277314.01</v>
      </c>
      <c r="E17" s="41">
        <v>30</v>
      </c>
      <c r="F17" s="44">
        <v>0</v>
      </c>
      <c r="G17" s="41">
        <v>0</v>
      </c>
      <c r="H17" s="44">
        <v>3696584.62</v>
      </c>
      <c r="I17" s="41">
        <v>30</v>
      </c>
      <c r="J17" s="44">
        <v>1119652.96</v>
      </c>
      <c r="K17" s="41">
        <v>30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8516422.6</v>
      </c>
      <c r="C18" s="41">
        <v>36</v>
      </c>
      <c r="D18" s="44">
        <v>1800935.78</v>
      </c>
      <c r="E18" s="41">
        <v>34</v>
      </c>
      <c r="F18" s="41">
        <v>0</v>
      </c>
      <c r="G18" s="41">
        <v>0</v>
      </c>
      <c r="H18" s="44">
        <v>6377418</v>
      </c>
      <c r="I18" s="41">
        <v>37</v>
      </c>
      <c r="J18" s="44">
        <v>914942</v>
      </c>
      <c r="K18" s="41">
        <v>35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1381564.31</v>
      </c>
      <c r="C19" s="41">
        <v>18</v>
      </c>
      <c r="D19" s="44">
        <v>827056.83</v>
      </c>
      <c r="E19" s="41">
        <v>13</v>
      </c>
      <c r="F19" s="41">
        <v>0</v>
      </c>
      <c r="G19" s="41">
        <v>0</v>
      </c>
      <c r="H19" s="44">
        <v>1116672.3</v>
      </c>
      <c r="I19" s="41">
        <v>16</v>
      </c>
      <c r="J19" s="44">
        <v>609953.3</v>
      </c>
      <c r="K19" s="41">
        <v>14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2526624.61</v>
      </c>
      <c r="C20" s="41">
        <v>32</v>
      </c>
      <c r="D20" s="44">
        <v>659323.84</v>
      </c>
      <c r="E20" s="41">
        <v>28</v>
      </c>
      <c r="F20" s="41">
        <v>115442.4999999</v>
      </c>
      <c r="G20" s="41">
        <v>10</v>
      </c>
      <c r="H20" s="44">
        <v>2289554</v>
      </c>
      <c r="I20" s="41">
        <v>34</v>
      </c>
      <c r="J20" s="44">
        <v>651011</v>
      </c>
      <c r="K20" s="41">
        <v>31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3800326.21</v>
      </c>
      <c r="C21" s="41">
        <v>27</v>
      </c>
      <c r="D21" s="44">
        <v>1655443.9</v>
      </c>
      <c r="E21" s="41">
        <v>27</v>
      </c>
      <c r="F21" s="41">
        <v>0</v>
      </c>
      <c r="G21" s="41">
        <v>0</v>
      </c>
      <c r="H21" s="44">
        <v>4478498.87</v>
      </c>
      <c r="I21" s="41">
        <v>26</v>
      </c>
      <c r="J21" s="44">
        <v>1952805.68</v>
      </c>
      <c r="K21" s="41">
        <v>26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101997947.56</v>
      </c>
      <c r="C22" s="41">
        <v>120</v>
      </c>
      <c r="D22" s="44">
        <v>27198120.26</v>
      </c>
      <c r="E22" s="41">
        <v>110</v>
      </c>
      <c r="F22" s="41">
        <v>1326968.6666658</v>
      </c>
      <c r="G22" s="41">
        <v>39</v>
      </c>
      <c r="H22" s="44">
        <v>103459620.62</v>
      </c>
      <c r="I22" s="41">
        <v>120</v>
      </c>
      <c r="J22" s="44">
        <v>25900934.14</v>
      </c>
      <c r="K22" s="41">
        <v>114</v>
      </c>
      <c r="L22" s="41">
        <v>794316.3333321</v>
      </c>
      <c r="M22" s="41">
        <v>39</v>
      </c>
      <c r="N22" s="37"/>
      <c r="O22" s="37"/>
      <c r="P22" s="37"/>
      <c r="Q22" s="37"/>
    </row>
    <row r="23" spans="1:17" ht="15">
      <c r="A23" s="40" t="s">
        <v>88</v>
      </c>
      <c r="B23" s="44">
        <v>513969.12</v>
      </c>
      <c r="C23" s="41">
        <v>12</v>
      </c>
      <c r="D23" s="44">
        <v>244031.16</v>
      </c>
      <c r="E23" s="41">
        <v>12</v>
      </c>
      <c r="F23" s="44">
        <v>0</v>
      </c>
      <c r="G23" s="41">
        <v>0</v>
      </c>
      <c r="H23" s="44">
        <v>577198.91</v>
      </c>
      <c r="I23" s="41">
        <v>13</v>
      </c>
      <c r="J23" s="44">
        <v>203391.78</v>
      </c>
      <c r="K23" s="41">
        <v>12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692897.87</v>
      </c>
      <c r="C24" s="41">
        <v>10</v>
      </c>
      <c r="D24" s="44">
        <v>0</v>
      </c>
      <c r="E24" s="41">
        <v>0</v>
      </c>
      <c r="F24" s="41">
        <v>0</v>
      </c>
      <c r="G24" s="41">
        <v>0</v>
      </c>
      <c r="H24" s="44">
        <v>709347</v>
      </c>
      <c r="I24" s="41">
        <v>11</v>
      </c>
      <c r="J24" s="44">
        <v>307853</v>
      </c>
      <c r="K24" s="41">
        <v>10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793419.54</v>
      </c>
      <c r="C25" s="41">
        <v>11</v>
      </c>
      <c r="D25" s="41">
        <v>638426.4</v>
      </c>
      <c r="E25" s="41">
        <v>11</v>
      </c>
      <c r="F25" s="41">
        <v>0</v>
      </c>
      <c r="G25" s="41">
        <v>0</v>
      </c>
      <c r="H25" s="44">
        <v>765841.1</v>
      </c>
      <c r="I25" s="41">
        <v>12</v>
      </c>
      <c r="J25" s="44">
        <v>608507.62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16799252.36</v>
      </c>
      <c r="C26" s="41">
        <v>55</v>
      </c>
      <c r="D26" s="44">
        <v>5219982.78</v>
      </c>
      <c r="E26" s="41">
        <v>54</v>
      </c>
      <c r="F26" s="41">
        <v>130264.4999992</v>
      </c>
      <c r="G26" s="41">
        <v>24</v>
      </c>
      <c r="H26" s="44">
        <v>12710001.77</v>
      </c>
      <c r="I26" s="41">
        <v>52</v>
      </c>
      <c r="J26" s="44">
        <v>3333431.99</v>
      </c>
      <c r="K26" s="41">
        <v>50</v>
      </c>
      <c r="L26" s="41">
        <v>95283.3333326</v>
      </c>
      <c r="M26" s="41">
        <v>21</v>
      </c>
      <c r="N26" s="37"/>
      <c r="O26" s="37"/>
      <c r="P26" s="37"/>
      <c r="Q26" s="37"/>
    </row>
    <row r="27" spans="1:17" ht="15">
      <c r="A27" s="40" t="s">
        <v>92</v>
      </c>
      <c r="B27" s="44">
        <v>1525065.45</v>
      </c>
      <c r="C27" s="41">
        <v>23</v>
      </c>
      <c r="D27" s="44">
        <v>696734.35</v>
      </c>
      <c r="E27" s="41">
        <v>21</v>
      </c>
      <c r="F27" s="44">
        <v>0</v>
      </c>
      <c r="G27" s="41">
        <v>0</v>
      </c>
      <c r="H27" s="44">
        <v>1608725.41</v>
      </c>
      <c r="I27" s="41">
        <v>24</v>
      </c>
      <c r="J27" s="44">
        <v>836194.08</v>
      </c>
      <c r="K27" s="41">
        <v>22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751551.05</v>
      </c>
      <c r="C28" s="41">
        <v>24</v>
      </c>
      <c r="D28" s="44">
        <v>586011.61</v>
      </c>
      <c r="E28" s="41">
        <v>20</v>
      </c>
      <c r="F28" s="41">
        <v>0</v>
      </c>
      <c r="G28" s="41">
        <v>0</v>
      </c>
      <c r="H28" s="44">
        <v>818311.97</v>
      </c>
      <c r="I28" s="41">
        <v>23</v>
      </c>
      <c r="J28" s="44">
        <v>556842.97</v>
      </c>
      <c r="K28" s="41">
        <v>22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1313168.18</v>
      </c>
      <c r="C29" s="41">
        <v>10</v>
      </c>
      <c r="D29" s="44">
        <v>500533.8</v>
      </c>
      <c r="E29" s="41">
        <v>10</v>
      </c>
      <c r="F29" s="41">
        <v>0</v>
      </c>
      <c r="G29" s="41">
        <v>0</v>
      </c>
      <c r="H29" s="44">
        <v>1110961.35</v>
      </c>
      <c r="I29" s="41">
        <v>11</v>
      </c>
      <c r="J29" s="44">
        <v>491416.42</v>
      </c>
      <c r="K29" s="41">
        <v>11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4334472.36</v>
      </c>
      <c r="C30" s="41">
        <v>23</v>
      </c>
      <c r="D30" s="44">
        <v>1673427.83</v>
      </c>
      <c r="E30" s="41">
        <v>23</v>
      </c>
      <c r="F30" s="41">
        <v>0</v>
      </c>
      <c r="G30" s="41">
        <v>0</v>
      </c>
      <c r="H30" s="44">
        <v>4434626.96</v>
      </c>
      <c r="I30" s="41">
        <v>22</v>
      </c>
      <c r="J30" s="44">
        <v>1358146.4</v>
      </c>
      <c r="K30" s="41">
        <v>22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6287842.39</v>
      </c>
      <c r="C31" s="41">
        <v>40</v>
      </c>
      <c r="D31" s="44">
        <v>2021869.84</v>
      </c>
      <c r="E31" s="41">
        <v>39</v>
      </c>
      <c r="F31" s="41">
        <v>82235.1666664</v>
      </c>
      <c r="G31" s="41">
        <v>12</v>
      </c>
      <c r="H31" s="44">
        <v>6527145.37</v>
      </c>
      <c r="I31" s="41">
        <v>39</v>
      </c>
      <c r="J31" s="44">
        <v>1819276.29</v>
      </c>
      <c r="K31" s="41">
        <v>38</v>
      </c>
      <c r="L31" s="41">
        <v>70959.9999997</v>
      </c>
      <c r="M31" s="41">
        <v>11</v>
      </c>
      <c r="N31" s="37"/>
      <c r="O31" s="37"/>
      <c r="P31" s="37"/>
      <c r="Q31" s="37"/>
    </row>
    <row r="32" spans="1:17" ht="15">
      <c r="A32" s="40" t="s">
        <v>97</v>
      </c>
      <c r="B32" s="44">
        <v>33825219.24</v>
      </c>
      <c r="C32" s="41">
        <v>165</v>
      </c>
      <c r="D32" s="44">
        <v>12653472.23</v>
      </c>
      <c r="E32" s="41">
        <v>157</v>
      </c>
      <c r="F32" s="44">
        <v>639926.3333319</v>
      </c>
      <c r="G32" s="41">
        <v>51</v>
      </c>
      <c r="H32" s="44">
        <v>37528950.1</v>
      </c>
      <c r="I32" s="41">
        <v>162</v>
      </c>
      <c r="J32" s="44">
        <v>12729267.8</v>
      </c>
      <c r="K32" s="41">
        <v>155</v>
      </c>
      <c r="L32" s="44">
        <v>1700044.6666648</v>
      </c>
      <c r="M32" s="41">
        <v>49</v>
      </c>
      <c r="N32" s="37"/>
      <c r="O32" s="37"/>
      <c r="P32" s="37"/>
      <c r="Q32" s="37"/>
    </row>
    <row r="33" spans="1:17" ht="15">
      <c r="A33" s="40" t="s">
        <v>98</v>
      </c>
      <c r="B33" s="44">
        <v>5142135.95</v>
      </c>
      <c r="C33" s="41">
        <v>33</v>
      </c>
      <c r="D33" s="44">
        <v>1483940.78</v>
      </c>
      <c r="E33" s="41">
        <v>32</v>
      </c>
      <c r="F33" s="44">
        <v>0</v>
      </c>
      <c r="G33" s="41">
        <v>0</v>
      </c>
      <c r="H33" s="44">
        <v>6010988</v>
      </c>
      <c r="I33" s="41">
        <v>31</v>
      </c>
      <c r="J33" s="44">
        <v>1230771</v>
      </c>
      <c r="K33" s="41">
        <v>31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2992331.12</v>
      </c>
      <c r="C34" s="41">
        <v>20</v>
      </c>
      <c r="D34" s="44">
        <v>1292062.41</v>
      </c>
      <c r="E34" s="41">
        <v>19</v>
      </c>
      <c r="F34" s="41">
        <v>0</v>
      </c>
      <c r="G34" s="41">
        <v>0</v>
      </c>
      <c r="H34" s="44">
        <v>2758470.9</v>
      </c>
      <c r="I34" s="41">
        <v>20</v>
      </c>
      <c r="J34" s="44">
        <v>1082397.03</v>
      </c>
      <c r="K34" s="41">
        <v>18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3860552.82</v>
      </c>
      <c r="C35" s="41">
        <v>16</v>
      </c>
      <c r="D35" s="44">
        <v>367823.67</v>
      </c>
      <c r="E35" s="41">
        <v>15</v>
      </c>
      <c r="F35" s="41">
        <v>0</v>
      </c>
      <c r="G35" s="41">
        <v>0</v>
      </c>
      <c r="H35" s="44">
        <v>4251371.58</v>
      </c>
      <c r="I35" s="41">
        <v>17</v>
      </c>
      <c r="J35" s="44">
        <v>374407.19</v>
      </c>
      <c r="K35" s="41">
        <v>16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2109907.41</v>
      </c>
      <c r="C36" s="41">
        <v>17</v>
      </c>
      <c r="D36" s="44">
        <v>1134232.68</v>
      </c>
      <c r="E36" s="41">
        <v>15</v>
      </c>
      <c r="F36" s="41">
        <v>0</v>
      </c>
      <c r="G36" s="41">
        <v>0</v>
      </c>
      <c r="H36" s="44">
        <v>1956661.26</v>
      </c>
      <c r="I36" s="41">
        <v>16</v>
      </c>
      <c r="J36" s="44">
        <v>905147.36</v>
      </c>
      <c r="K36" s="41">
        <v>16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1325644.74</v>
      </c>
      <c r="C37" s="41">
        <v>14</v>
      </c>
      <c r="D37" s="44">
        <v>755375.01</v>
      </c>
      <c r="E37" s="41">
        <v>14</v>
      </c>
      <c r="F37" s="41">
        <v>0</v>
      </c>
      <c r="G37" s="41">
        <v>0</v>
      </c>
      <c r="H37" s="44">
        <v>1994144</v>
      </c>
      <c r="I37" s="41">
        <v>13</v>
      </c>
      <c r="J37" s="44">
        <v>661982</v>
      </c>
      <c r="K37" s="41">
        <v>13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6943105.02</v>
      </c>
      <c r="C38" s="41">
        <v>34</v>
      </c>
      <c r="D38" s="44">
        <v>1289372.21</v>
      </c>
      <c r="E38" s="41">
        <v>34</v>
      </c>
      <c r="F38" s="41">
        <v>0</v>
      </c>
      <c r="G38" s="41">
        <v>0</v>
      </c>
      <c r="H38" s="44">
        <v>6991387.63</v>
      </c>
      <c r="I38" s="41">
        <v>35</v>
      </c>
      <c r="J38" s="44">
        <v>1207426.96</v>
      </c>
      <c r="K38" s="41">
        <v>34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17813813.39</v>
      </c>
      <c r="C39" s="41">
        <v>103</v>
      </c>
      <c r="D39" s="44">
        <v>4739091.13</v>
      </c>
      <c r="E39" s="41">
        <v>97</v>
      </c>
      <c r="F39" s="41">
        <v>151793.9999987</v>
      </c>
      <c r="G39" s="41">
        <v>38</v>
      </c>
      <c r="H39" s="44">
        <v>16492392.62</v>
      </c>
      <c r="I39" s="41">
        <v>96</v>
      </c>
      <c r="J39" s="44">
        <v>5532649.59</v>
      </c>
      <c r="K39" s="41">
        <v>91</v>
      </c>
      <c r="L39" s="41">
        <v>216351.166666</v>
      </c>
      <c r="M39" s="41">
        <v>32</v>
      </c>
      <c r="N39" s="37"/>
      <c r="O39" s="37"/>
      <c r="P39" s="37"/>
      <c r="Q39" s="37"/>
    </row>
    <row r="40" spans="1:17" ht="15">
      <c r="A40" s="40" t="s">
        <v>105</v>
      </c>
      <c r="B40" s="44">
        <v>677191.97</v>
      </c>
      <c r="C40" s="41">
        <v>13</v>
      </c>
      <c r="D40" s="44">
        <v>239953.23</v>
      </c>
      <c r="E40" s="41">
        <v>13</v>
      </c>
      <c r="F40" s="44">
        <v>0</v>
      </c>
      <c r="G40" s="41">
        <v>0</v>
      </c>
      <c r="H40" s="44">
        <v>582680.83</v>
      </c>
      <c r="I40" s="41">
        <v>11</v>
      </c>
      <c r="J40" s="44">
        <v>185248.83</v>
      </c>
      <c r="K40" s="41">
        <v>11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1400732.18</v>
      </c>
      <c r="C41" s="41">
        <v>15</v>
      </c>
      <c r="D41" s="44">
        <v>729639.54</v>
      </c>
      <c r="E41" s="41">
        <v>14</v>
      </c>
      <c r="F41" s="41">
        <v>0</v>
      </c>
      <c r="G41" s="41">
        <v>0</v>
      </c>
      <c r="H41" s="44">
        <v>1579047.1</v>
      </c>
      <c r="I41" s="41">
        <v>13</v>
      </c>
      <c r="J41" s="44">
        <v>741780.1</v>
      </c>
      <c r="K41" s="41">
        <v>13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7485099.59</v>
      </c>
      <c r="C42" s="41">
        <v>26</v>
      </c>
      <c r="D42" s="44">
        <v>1309608.72</v>
      </c>
      <c r="E42" s="41">
        <v>24</v>
      </c>
      <c r="F42" s="41">
        <v>0</v>
      </c>
      <c r="G42" s="41">
        <v>0</v>
      </c>
      <c r="H42" s="44">
        <v>7526721.51</v>
      </c>
      <c r="I42" s="41">
        <v>26</v>
      </c>
      <c r="J42" s="44">
        <v>1308820.51</v>
      </c>
      <c r="K42" s="41">
        <v>26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606326.19</v>
      </c>
      <c r="C43" s="41">
        <v>16</v>
      </c>
      <c r="D43" s="44">
        <v>299228.32</v>
      </c>
      <c r="E43" s="41">
        <v>16</v>
      </c>
      <c r="F43" s="41">
        <v>0</v>
      </c>
      <c r="G43" s="41">
        <v>0</v>
      </c>
      <c r="H43" s="44">
        <v>719278.11</v>
      </c>
      <c r="I43" s="41">
        <v>16</v>
      </c>
      <c r="J43" s="44">
        <v>332818.52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605091</v>
      </c>
      <c r="C44" s="41">
        <v>12</v>
      </c>
      <c r="D44" s="44">
        <v>216816.72</v>
      </c>
      <c r="E44" s="41">
        <v>11</v>
      </c>
      <c r="F44" s="41">
        <v>0</v>
      </c>
      <c r="G44" s="41">
        <v>0</v>
      </c>
      <c r="H44" s="44">
        <v>505206.45</v>
      </c>
      <c r="I44" s="41">
        <v>11</v>
      </c>
      <c r="J44" s="44">
        <v>204847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1300177.84</v>
      </c>
      <c r="C45" s="41">
        <v>13</v>
      </c>
      <c r="D45" s="44">
        <v>612945.48</v>
      </c>
      <c r="E45" s="41">
        <v>13</v>
      </c>
      <c r="F45" s="41">
        <v>0</v>
      </c>
      <c r="G45" s="41">
        <v>0</v>
      </c>
      <c r="H45" s="44">
        <v>1232771</v>
      </c>
      <c r="I45" s="41">
        <v>12</v>
      </c>
      <c r="J45" s="44">
        <v>530440</v>
      </c>
      <c r="K45" s="41">
        <v>12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8861217.26</v>
      </c>
      <c r="C46" s="41">
        <v>28</v>
      </c>
      <c r="D46" s="44">
        <v>2757915.86</v>
      </c>
      <c r="E46" s="41">
        <v>27</v>
      </c>
      <c r="F46" s="41">
        <v>0</v>
      </c>
      <c r="G46" s="41">
        <v>0</v>
      </c>
      <c r="H46" s="44">
        <v>9349679.7</v>
      </c>
      <c r="I46" s="41">
        <v>27</v>
      </c>
      <c r="J46" s="44">
        <v>2715827.39</v>
      </c>
      <c r="K46" s="41">
        <v>26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899386.84</v>
      </c>
      <c r="C47" s="41">
        <v>24</v>
      </c>
      <c r="D47" s="44">
        <v>540825.7</v>
      </c>
      <c r="E47" s="41">
        <v>21</v>
      </c>
      <c r="F47" s="41">
        <v>0</v>
      </c>
      <c r="G47" s="41">
        <v>0</v>
      </c>
      <c r="H47" s="44">
        <v>1667599</v>
      </c>
      <c r="I47" s="41">
        <v>27</v>
      </c>
      <c r="J47" s="44">
        <v>963905</v>
      </c>
      <c r="K47" s="41">
        <v>25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2464272.96</v>
      </c>
      <c r="C48" s="41">
        <v>22</v>
      </c>
      <c r="D48" s="44">
        <v>949150.57</v>
      </c>
      <c r="E48" s="41">
        <v>21</v>
      </c>
      <c r="F48" s="41">
        <v>0</v>
      </c>
      <c r="G48" s="41">
        <v>0</v>
      </c>
      <c r="H48" s="44">
        <v>2550785.02</v>
      </c>
      <c r="I48" s="41">
        <v>19</v>
      </c>
      <c r="J48" s="44">
        <v>981708.39</v>
      </c>
      <c r="K48" s="41">
        <v>17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4965590.65</v>
      </c>
      <c r="C49" s="41">
        <v>34</v>
      </c>
      <c r="D49" s="44">
        <v>2347041.24</v>
      </c>
      <c r="E49" s="41">
        <v>34</v>
      </c>
      <c r="F49" s="41">
        <v>0</v>
      </c>
      <c r="G49" s="41">
        <v>0</v>
      </c>
      <c r="H49" s="44">
        <v>4677151.73</v>
      </c>
      <c r="I49" s="41">
        <v>36</v>
      </c>
      <c r="J49" s="44">
        <v>2040242.47</v>
      </c>
      <c r="K49" s="41">
        <v>34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9976515.23</v>
      </c>
      <c r="C50" s="41">
        <v>52</v>
      </c>
      <c r="D50" s="44">
        <v>3042885.85</v>
      </c>
      <c r="E50" s="41">
        <v>50</v>
      </c>
      <c r="F50" s="41">
        <v>46072.1666662</v>
      </c>
      <c r="G50" s="41">
        <v>14</v>
      </c>
      <c r="H50" s="44">
        <v>11306469.17</v>
      </c>
      <c r="I50" s="41">
        <v>56</v>
      </c>
      <c r="J50" s="44">
        <v>3142187.21</v>
      </c>
      <c r="K50" s="41">
        <v>52</v>
      </c>
      <c r="L50" s="41">
        <v>29264.4999995</v>
      </c>
      <c r="M50" s="41">
        <v>14</v>
      </c>
      <c r="N50" s="37"/>
      <c r="O50" s="37"/>
      <c r="P50" s="37"/>
      <c r="Q50" s="37"/>
    </row>
    <row r="51" spans="1:17" ht="15">
      <c r="A51" s="40" t="s">
        <v>116</v>
      </c>
      <c r="B51" s="44">
        <v>29057447.61</v>
      </c>
      <c r="C51" s="41">
        <v>147</v>
      </c>
      <c r="D51" s="44">
        <v>8184230.09</v>
      </c>
      <c r="E51" s="41">
        <v>142</v>
      </c>
      <c r="F51" s="44">
        <v>231352.4999985</v>
      </c>
      <c r="G51" s="41">
        <v>36</v>
      </c>
      <c r="H51" s="44">
        <v>31806398.9</v>
      </c>
      <c r="I51" s="41">
        <v>151</v>
      </c>
      <c r="J51" s="44">
        <v>8038058.15</v>
      </c>
      <c r="K51" s="41">
        <v>145</v>
      </c>
      <c r="L51" s="44">
        <v>319966.6666658</v>
      </c>
      <c r="M51" s="41">
        <v>30</v>
      </c>
      <c r="N51" s="37"/>
      <c r="O51" s="37"/>
      <c r="P51" s="37"/>
      <c r="Q51" s="37"/>
    </row>
    <row r="52" spans="1:17" ht="15">
      <c r="A52" s="40" t="s">
        <v>117</v>
      </c>
      <c r="B52" s="44">
        <v>34606838.01</v>
      </c>
      <c r="C52" s="41">
        <v>115</v>
      </c>
      <c r="D52" s="44">
        <v>9379858.19</v>
      </c>
      <c r="E52" s="41">
        <v>112</v>
      </c>
      <c r="F52" s="44">
        <v>130123.6666658</v>
      </c>
      <c r="G52" s="41">
        <v>32</v>
      </c>
      <c r="H52" s="44">
        <v>34177131.3</v>
      </c>
      <c r="I52" s="41">
        <v>110</v>
      </c>
      <c r="J52" s="44">
        <v>9067959.38</v>
      </c>
      <c r="K52" s="41">
        <v>109</v>
      </c>
      <c r="L52" s="44">
        <v>115404.1666656</v>
      </c>
      <c r="M52" s="41">
        <v>29</v>
      </c>
      <c r="N52" s="37"/>
      <c r="O52" s="37"/>
      <c r="P52" s="37"/>
      <c r="Q52" s="37"/>
    </row>
    <row r="53" spans="1:17" ht="15">
      <c r="A53" s="40" t="s">
        <v>118</v>
      </c>
      <c r="B53" s="44">
        <v>21846380.21</v>
      </c>
      <c r="C53" s="41">
        <v>61</v>
      </c>
      <c r="D53" s="44">
        <v>4004124.31</v>
      </c>
      <c r="E53" s="41">
        <v>59</v>
      </c>
      <c r="F53" s="44">
        <v>74112.4999996</v>
      </c>
      <c r="G53" s="41">
        <v>19</v>
      </c>
      <c r="H53" s="44">
        <v>21290353.4</v>
      </c>
      <c r="I53" s="41">
        <v>61</v>
      </c>
      <c r="J53" s="44">
        <v>3781916.06</v>
      </c>
      <c r="K53" s="41">
        <v>58</v>
      </c>
      <c r="L53" s="44">
        <v>55949.9999994</v>
      </c>
      <c r="M53" s="41">
        <v>17</v>
      </c>
      <c r="N53" s="37"/>
      <c r="O53" s="37"/>
      <c r="P53" s="37"/>
      <c r="Q53" s="37"/>
    </row>
    <row r="54" spans="1:17" ht="15">
      <c r="A54" s="40" t="s">
        <v>119</v>
      </c>
      <c r="B54" s="44">
        <v>15537533.84</v>
      </c>
      <c r="C54" s="41">
        <v>101</v>
      </c>
      <c r="D54" s="44">
        <v>6145202.13</v>
      </c>
      <c r="E54" s="41">
        <v>100</v>
      </c>
      <c r="F54" s="44">
        <v>227592.6666662</v>
      </c>
      <c r="G54" s="41">
        <v>23</v>
      </c>
      <c r="H54" s="44">
        <v>15613245.39</v>
      </c>
      <c r="I54" s="41">
        <v>104</v>
      </c>
      <c r="J54" s="44">
        <v>6265776.19</v>
      </c>
      <c r="K54" s="41">
        <v>101</v>
      </c>
      <c r="L54" s="44">
        <v>408882.4999992</v>
      </c>
      <c r="M54" s="41">
        <v>23</v>
      </c>
      <c r="N54" s="37"/>
      <c r="O54" s="37"/>
      <c r="P54" s="37"/>
      <c r="Q54" s="37"/>
    </row>
    <row r="55" spans="1:17" ht="15">
      <c r="A55" s="40" t="s">
        <v>120</v>
      </c>
      <c r="B55" s="44">
        <v>20643655.77</v>
      </c>
      <c r="C55" s="41">
        <v>91</v>
      </c>
      <c r="D55" s="44">
        <v>6767423.94</v>
      </c>
      <c r="E55" s="41">
        <v>90</v>
      </c>
      <c r="F55" s="44">
        <v>187824.1666657</v>
      </c>
      <c r="G55" s="41">
        <v>40</v>
      </c>
      <c r="H55" s="44">
        <v>20087422.53</v>
      </c>
      <c r="I55" s="41">
        <v>91</v>
      </c>
      <c r="J55" s="44">
        <v>6331111.19</v>
      </c>
      <c r="K55" s="41">
        <v>89</v>
      </c>
      <c r="L55" s="44">
        <v>390616.6666655</v>
      </c>
      <c r="M55" s="41">
        <v>34</v>
      </c>
      <c r="N55" s="37"/>
      <c r="O55" s="37"/>
      <c r="P55" s="37"/>
      <c r="Q55" s="37"/>
    </row>
    <row r="56" spans="1:17" ht="15">
      <c r="A56" s="40" t="s">
        <v>121</v>
      </c>
      <c r="B56" s="44">
        <v>10599672.88</v>
      </c>
      <c r="C56" s="41">
        <v>26</v>
      </c>
      <c r="D56" s="44">
        <v>864057.91</v>
      </c>
      <c r="E56" s="41">
        <v>23</v>
      </c>
      <c r="F56" s="44">
        <v>0</v>
      </c>
      <c r="G56" s="41">
        <v>0</v>
      </c>
      <c r="H56" s="44">
        <v>10462688.33</v>
      </c>
      <c r="I56" s="41">
        <v>26</v>
      </c>
      <c r="J56" s="44">
        <v>846404.72</v>
      </c>
      <c r="K56" s="41">
        <v>23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2797484.99</v>
      </c>
      <c r="C57" s="41">
        <v>11</v>
      </c>
      <c r="D57" s="44">
        <v>189213.32</v>
      </c>
      <c r="E57" s="41">
        <v>11</v>
      </c>
      <c r="F57" s="41">
        <v>0</v>
      </c>
      <c r="G57" s="41">
        <v>0</v>
      </c>
      <c r="H57" s="44">
        <v>3053929.1</v>
      </c>
      <c r="I57" s="41">
        <v>11</v>
      </c>
      <c r="J57" s="44">
        <v>139648.07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16131132.19</v>
      </c>
      <c r="C58" s="41">
        <v>90</v>
      </c>
      <c r="D58" s="44">
        <v>4065142.74</v>
      </c>
      <c r="E58" s="41">
        <v>88</v>
      </c>
      <c r="F58" s="41">
        <v>59035.166666</v>
      </c>
      <c r="G58" s="41">
        <v>27</v>
      </c>
      <c r="H58" s="44">
        <v>13467889.63</v>
      </c>
      <c r="I58" s="41">
        <v>89</v>
      </c>
      <c r="J58" s="44">
        <v>3974349.94</v>
      </c>
      <c r="K58" s="41">
        <v>87</v>
      </c>
      <c r="L58" s="41">
        <v>58505.4999989</v>
      </c>
      <c r="M58" s="41">
        <v>31</v>
      </c>
      <c r="N58" s="37"/>
      <c r="O58" s="37"/>
      <c r="P58" s="37"/>
      <c r="Q58" s="37"/>
    </row>
    <row r="59" spans="1:17" ht="15">
      <c r="A59" s="40" t="s">
        <v>124</v>
      </c>
      <c r="B59" s="44">
        <v>4482234.11</v>
      </c>
      <c r="C59" s="41">
        <v>35</v>
      </c>
      <c r="D59" s="44">
        <v>1110664.08</v>
      </c>
      <c r="E59" s="41">
        <v>34</v>
      </c>
      <c r="F59" s="44">
        <v>0</v>
      </c>
      <c r="G59" s="41">
        <v>0</v>
      </c>
      <c r="H59" s="44">
        <v>4446278.33</v>
      </c>
      <c r="I59" s="41">
        <v>36</v>
      </c>
      <c r="J59" s="44">
        <v>1170740.81</v>
      </c>
      <c r="K59" s="41">
        <v>35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10288419.52</v>
      </c>
      <c r="C60" s="41">
        <v>18</v>
      </c>
      <c r="D60" s="44">
        <v>639201.48</v>
      </c>
      <c r="E60" s="41">
        <v>17</v>
      </c>
      <c r="F60" s="41">
        <v>0</v>
      </c>
      <c r="G60" s="41">
        <v>0</v>
      </c>
      <c r="H60" s="44">
        <v>8400958</v>
      </c>
      <c r="I60" s="41">
        <v>17</v>
      </c>
      <c r="J60" s="44">
        <v>685211</v>
      </c>
      <c r="K60" s="41">
        <v>16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2040096.31</v>
      </c>
      <c r="C61" s="41">
        <v>20</v>
      </c>
      <c r="D61" s="44">
        <v>663217.49</v>
      </c>
      <c r="E61" s="41">
        <v>20</v>
      </c>
      <c r="F61" s="41">
        <v>0</v>
      </c>
      <c r="G61" s="41">
        <v>0</v>
      </c>
      <c r="H61" s="44">
        <v>2281210.95</v>
      </c>
      <c r="I61" s="41">
        <v>21</v>
      </c>
      <c r="J61" s="44">
        <v>917575.57</v>
      </c>
      <c r="K61" s="41">
        <v>21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2276626.81</v>
      </c>
      <c r="C62" s="41">
        <v>28</v>
      </c>
      <c r="D62" s="44">
        <v>712006.89</v>
      </c>
      <c r="E62" s="41">
        <v>27</v>
      </c>
      <c r="F62" s="41">
        <v>0</v>
      </c>
      <c r="G62" s="41">
        <v>0</v>
      </c>
      <c r="H62" s="44">
        <v>2130444.39</v>
      </c>
      <c r="I62" s="41">
        <v>27</v>
      </c>
      <c r="J62" s="44">
        <v>698122.84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738240.77</v>
      </c>
      <c r="C63" s="41">
        <v>11</v>
      </c>
      <c r="D63" s="44">
        <v>437673.74</v>
      </c>
      <c r="E63" s="41">
        <v>11</v>
      </c>
      <c r="F63" s="41">
        <v>0</v>
      </c>
      <c r="G63" s="41">
        <v>0</v>
      </c>
      <c r="H63" s="44">
        <v>0</v>
      </c>
      <c r="I63" s="41">
        <v>0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1150910.18</v>
      </c>
      <c r="C64" s="41">
        <v>17</v>
      </c>
      <c r="D64" s="44">
        <v>332611.98</v>
      </c>
      <c r="E64" s="41">
        <v>14</v>
      </c>
      <c r="F64" s="41">
        <v>0</v>
      </c>
      <c r="G64" s="41">
        <v>0</v>
      </c>
      <c r="H64" s="44">
        <v>1286323.33</v>
      </c>
      <c r="I64" s="41">
        <v>18</v>
      </c>
      <c r="J64" s="44">
        <v>328429</v>
      </c>
      <c r="K64" s="41">
        <v>17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6925676.03</v>
      </c>
      <c r="C65" s="41">
        <v>53</v>
      </c>
      <c r="D65" s="44">
        <v>1801087.55</v>
      </c>
      <c r="E65" s="41">
        <v>48</v>
      </c>
      <c r="F65" s="44">
        <v>38816.6666662</v>
      </c>
      <c r="G65" s="41">
        <v>14</v>
      </c>
      <c r="H65" s="44">
        <v>15887334.44</v>
      </c>
      <c r="I65" s="41">
        <v>58</v>
      </c>
      <c r="J65" s="44">
        <v>1745200.04</v>
      </c>
      <c r="K65" s="41">
        <v>51</v>
      </c>
      <c r="L65" s="44">
        <v>40533.3333329</v>
      </c>
      <c r="M65" s="41">
        <v>13</v>
      </c>
      <c r="N65" s="37"/>
      <c r="O65" s="37"/>
      <c r="P65" s="37"/>
      <c r="Q65" s="37"/>
    </row>
    <row r="66" spans="1:17" ht="15">
      <c r="A66" s="40" t="s">
        <v>131</v>
      </c>
      <c r="B66" s="44">
        <v>5387891.25</v>
      </c>
      <c r="C66" s="41">
        <v>17</v>
      </c>
      <c r="D66" s="44">
        <v>252136.48</v>
      </c>
      <c r="E66" s="41">
        <v>14</v>
      </c>
      <c r="F66" s="41">
        <v>0</v>
      </c>
      <c r="G66" s="41">
        <v>0</v>
      </c>
      <c r="H66" s="44">
        <v>5427229.5</v>
      </c>
      <c r="I66" s="41">
        <v>15</v>
      </c>
      <c r="J66" s="44">
        <v>230018</v>
      </c>
      <c r="K66" s="41">
        <v>11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8699420.84</v>
      </c>
      <c r="C67" s="41">
        <v>20</v>
      </c>
      <c r="D67" s="44">
        <v>2099896.91</v>
      </c>
      <c r="E67" s="41">
        <v>19</v>
      </c>
      <c r="F67" s="41">
        <v>0</v>
      </c>
      <c r="G67" s="41">
        <v>0</v>
      </c>
      <c r="H67" s="44">
        <v>7610677.3</v>
      </c>
      <c r="I67" s="41">
        <v>18</v>
      </c>
      <c r="J67" s="44">
        <v>2042575.66</v>
      </c>
      <c r="K67" s="41">
        <v>18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1393363.1</v>
      </c>
      <c r="C68" s="41">
        <v>13</v>
      </c>
      <c r="D68" s="44">
        <v>273731.84</v>
      </c>
      <c r="E68" s="41">
        <v>13</v>
      </c>
      <c r="F68" s="41">
        <v>0</v>
      </c>
      <c r="G68" s="41">
        <v>0</v>
      </c>
      <c r="H68" s="44">
        <v>1328462.17</v>
      </c>
      <c r="I68" s="41">
        <v>14</v>
      </c>
      <c r="J68" s="44">
        <v>302537.38</v>
      </c>
      <c r="K68" s="41">
        <v>13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4810386.65</v>
      </c>
      <c r="C69" s="41">
        <v>43</v>
      </c>
      <c r="D69" s="44">
        <v>1123452.03</v>
      </c>
      <c r="E69" s="41">
        <v>44</v>
      </c>
      <c r="F69" s="41">
        <v>0</v>
      </c>
      <c r="G69" s="41">
        <v>0</v>
      </c>
      <c r="H69" s="44">
        <v>4778756.38</v>
      </c>
      <c r="I69" s="41">
        <v>46</v>
      </c>
      <c r="J69" s="44">
        <v>1192162.08</v>
      </c>
      <c r="K69" s="41">
        <v>46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4501600.53</v>
      </c>
      <c r="C70" s="41">
        <v>23</v>
      </c>
      <c r="D70" s="44">
        <v>1128862.96</v>
      </c>
      <c r="E70" s="41">
        <v>20</v>
      </c>
      <c r="F70" s="41">
        <v>0</v>
      </c>
      <c r="G70" s="41">
        <v>0</v>
      </c>
      <c r="H70" s="44">
        <v>4031486.45</v>
      </c>
      <c r="I70" s="41">
        <v>23</v>
      </c>
      <c r="J70" s="44">
        <v>1175629</v>
      </c>
      <c r="K70" s="41">
        <v>20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37443937.25</v>
      </c>
      <c r="C71" s="41">
        <v>218</v>
      </c>
      <c r="D71" s="44">
        <v>14982409.83</v>
      </c>
      <c r="E71" s="41">
        <v>215</v>
      </c>
      <c r="F71" s="44">
        <v>565926.833332</v>
      </c>
      <c r="G71" s="41">
        <v>67</v>
      </c>
      <c r="H71" s="44">
        <v>36917491.88</v>
      </c>
      <c r="I71" s="41">
        <v>211</v>
      </c>
      <c r="J71" s="44">
        <v>13705933.23</v>
      </c>
      <c r="K71" s="41">
        <v>206</v>
      </c>
      <c r="L71" s="44">
        <v>483746.9999978</v>
      </c>
      <c r="M71" s="41">
        <v>66</v>
      </c>
      <c r="N71" s="37"/>
      <c r="O71" s="37"/>
      <c r="P71" s="37"/>
      <c r="Q71" s="37"/>
    </row>
    <row r="72" spans="1:17" ht="15">
      <c r="A72" s="40" t="s">
        <v>137</v>
      </c>
      <c r="B72" s="44">
        <v>23327992.68</v>
      </c>
      <c r="C72" s="41">
        <v>69</v>
      </c>
      <c r="D72" s="44">
        <v>8411589.54</v>
      </c>
      <c r="E72" s="41">
        <v>67</v>
      </c>
      <c r="F72" s="44">
        <v>1111569.9999991</v>
      </c>
      <c r="G72" s="41">
        <v>27</v>
      </c>
      <c r="H72" s="44">
        <v>22327847.13</v>
      </c>
      <c r="I72" s="41">
        <v>76</v>
      </c>
      <c r="J72" s="44">
        <v>8651312.57</v>
      </c>
      <c r="K72" s="41">
        <v>74</v>
      </c>
      <c r="L72" s="44">
        <v>598641.1666654</v>
      </c>
      <c r="M72" s="41">
        <v>32</v>
      </c>
      <c r="N72" s="37"/>
      <c r="O72" s="37"/>
      <c r="P72" s="37"/>
      <c r="Q72" s="37"/>
    </row>
    <row r="73" spans="1:17" ht="15">
      <c r="A73" s="40" t="s">
        <v>138</v>
      </c>
      <c r="B73" s="44">
        <v>4686129.9</v>
      </c>
      <c r="C73" s="41">
        <v>11</v>
      </c>
      <c r="D73" s="41">
        <v>0</v>
      </c>
      <c r="E73" s="41">
        <v>0</v>
      </c>
      <c r="F73" s="41">
        <v>0</v>
      </c>
      <c r="G73" s="41">
        <v>0</v>
      </c>
      <c r="H73" s="44">
        <v>5864399</v>
      </c>
      <c r="I73" s="41">
        <v>10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15277011.2</v>
      </c>
      <c r="C74" s="41">
        <v>79</v>
      </c>
      <c r="D74" s="44">
        <v>4810056.41</v>
      </c>
      <c r="E74" s="41">
        <v>76</v>
      </c>
      <c r="F74" s="44">
        <v>30327.9999995</v>
      </c>
      <c r="G74" s="41">
        <v>13</v>
      </c>
      <c r="H74" s="44">
        <v>13506949.07</v>
      </c>
      <c r="I74" s="41">
        <v>80</v>
      </c>
      <c r="J74" s="44">
        <v>4215082.23</v>
      </c>
      <c r="K74" s="41">
        <v>75</v>
      </c>
      <c r="L74" s="44">
        <v>26897.1666662</v>
      </c>
      <c r="M74" s="41">
        <v>16</v>
      </c>
      <c r="N74" s="37"/>
      <c r="O74" s="37"/>
      <c r="P74" s="37"/>
      <c r="Q74" s="37"/>
    </row>
    <row r="75" spans="1:17" ht="15">
      <c r="A75" s="40" t="s">
        <v>140</v>
      </c>
      <c r="B75" s="44">
        <v>128721064.7</v>
      </c>
      <c r="C75" s="41">
        <v>316</v>
      </c>
      <c r="D75" s="44">
        <v>26047292.37</v>
      </c>
      <c r="E75" s="41">
        <v>294</v>
      </c>
      <c r="F75" s="44">
        <v>1227845.6666625</v>
      </c>
      <c r="G75" s="41">
        <v>131</v>
      </c>
      <c r="H75" s="44">
        <v>140906711.53</v>
      </c>
      <c r="I75" s="41">
        <v>315</v>
      </c>
      <c r="J75" s="44">
        <v>27143281.22</v>
      </c>
      <c r="K75" s="41">
        <v>293</v>
      </c>
      <c r="L75" s="44">
        <v>1576066.6666625</v>
      </c>
      <c r="M75" s="41">
        <v>133</v>
      </c>
      <c r="N75" s="37"/>
      <c r="O75" s="37"/>
      <c r="P75" s="37"/>
      <c r="Q75" s="37"/>
    </row>
    <row r="76" spans="1:17" ht="15">
      <c r="A76" s="40" t="s">
        <v>141</v>
      </c>
      <c r="B76" s="44">
        <v>1457404.72</v>
      </c>
      <c r="C76" s="41">
        <v>17</v>
      </c>
      <c r="D76" s="44">
        <v>497833.46</v>
      </c>
      <c r="E76" s="41">
        <v>16</v>
      </c>
      <c r="F76" s="41">
        <v>0</v>
      </c>
      <c r="G76" s="41">
        <v>0</v>
      </c>
      <c r="H76" s="44">
        <v>1650966.67</v>
      </c>
      <c r="I76" s="41">
        <v>18</v>
      </c>
      <c r="J76" s="44">
        <v>513549.05</v>
      </c>
      <c r="K76" s="41">
        <v>18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17125786.19</v>
      </c>
      <c r="C77" s="37">
        <v>68</v>
      </c>
      <c r="D77" s="42">
        <v>4353634.18</v>
      </c>
      <c r="E77" s="37">
        <v>67</v>
      </c>
      <c r="F77" s="42">
        <v>113897.3333327</v>
      </c>
      <c r="G77" s="37">
        <v>22</v>
      </c>
      <c r="H77" s="42">
        <v>16617580.52</v>
      </c>
      <c r="I77" s="37">
        <v>68</v>
      </c>
      <c r="J77" s="42">
        <v>4095610.29</v>
      </c>
      <c r="K77" s="37">
        <v>65</v>
      </c>
      <c r="L77" s="42">
        <v>652904.1666658</v>
      </c>
      <c r="M77" s="37">
        <v>26</v>
      </c>
      <c r="N77" s="37"/>
      <c r="O77" s="37"/>
      <c r="P77" s="37"/>
      <c r="Q77" s="37"/>
    </row>
    <row r="78" spans="1:17" ht="15">
      <c r="A78" s="37" t="s">
        <v>143</v>
      </c>
      <c r="B78" s="42">
        <v>50298302.03</v>
      </c>
      <c r="C78" s="37">
        <v>94</v>
      </c>
      <c r="D78" s="42">
        <v>4668341.67</v>
      </c>
      <c r="E78" s="37">
        <v>91</v>
      </c>
      <c r="F78" s="42">
        <v>133758.3333325</v>
      </c>
      <c r="G78" s="37">
        <v>25</v>
      </c>
      <c r="H78" s="42">
        <v>59387683.4</v>
      </c>
      <c r="I78" s="37">
        <v>91</v>
      </c>
      <c r="J78" s="42">
        <v>4585761.66</v>
      </c>
      <c r="K78" s="37">
        <v>89</v>
      </c>
      <c r="L78" s="42">
        <v>158051.3333326</v>
      </c>
      <c r="M78" s="37">
        <v>21</v>
      </c>
      <c r="N78" s="37"/>
      <c r="O78" s="37"/>
      <c r="P78" s="37"/>
      <c r="Q78" s="37"/>
    </row>
    <row r="79" spans="1:17" ht="15">
      <c r="A79" s="37" t="s">
        <v>144</v>
      </c>
      <c r="B79" s="42">
        <v>21281383.63</v>
      </c>
      <c r="C79" s="37">
        <v>44</v>
      </c>
      <c r="D79" s="42">
        <v>5806538.54</v>
      </c>
      <c r="E79" s="37">
        <v>41</v>
      </c>
      <c r="F79" s="42">
        <v>50161.1666661</v>
      </c>
      <c r="G79" s="37">
        <v>16</v>
      </c>
      <c r="H79" s="42">
        <v>19706306.74</v>
      </c>
      <c r="I79" s="37">
        <v>45</v>
      </c>
      <c r="J79" s="42">
        <v>5549755.08</v>
      </c>
      <c r="K79" s="37">
        <v>42</v>
      </c>
      <c r="L79" s="42">
        <v>41822.4999994</v>
      </c>
      <c r="M79" s="37">
        <v>15</v>
      </c>
      <c r="N79" s="37"/>
      <c r="O79" s="37"/>
      <c r="P79" s="37"/>
      <c r="Q79" s="37"/>
    </row>
    <row r="80" spans="1:17" ht="15">
      <c r="A80" s="37" t="s">
        <v>145</v>
      </c>
      <c r="B80" s="42">
        <v>19093262.47</v>
      </c>
      <c r="C80" s="37">
        <v>114</v>
      </c>
      <c r="D80" s="42">
        <v>6232088.36</v>
      </c>
      <c r="E80" s="37">
        <v>112</v>
      </c>
      <c r="F80" s="42">
        <v>329122.4999987</v>
      </c>
      <c r="G80" s="37">
        <v>42</v>
      </c>
      <c r="H80" s="42">
        <v>19406559.44</v>
      </c>
      <c r="I80" s="37">
        <v>114</v>
      </c>
      <c r="J80" s="42">
        <v>6270307.8</v>
      </c>
      <c r="K80" s="37">
        <v>112</v>
      </c>
      <c r="L80" s="42">
        <v>189082.9999988</v>
      </c>
      <c r="M80" s="37">
        <v>38</v>
      </c>
      <c r="N80" s="37"/>
      <c r="O80" s="37"/>
      <c r="P80" s="37"/>
      <c r="Q80" s="37"/>
    </row>
    <row r="81" spans="1:17" ht="15">
      <c r="A81" s="37" t="s">
        <v>146</v>
      </c>
      <c r="B81" s="42">
        <v>8407969.04</v>
      </c>
      <c r="C81" s="37">
        <v>86</v>
      </c>
      <c r="D81" s="42">
        <v>3723930.79</v>
      </c>
      <c r="E81" s="37">
        <v>85</v>
      </c>
      <c r="F81" s="42">
        <v>292831.9999993</v>
      </c>
      <c r="G81" s="37">
        <v>18</v>
      </c>
      <c r="H81" s="42">
        <v>7642396.54</v>
      </c>
      <c r="I81" s="37">
        <v>89</v>
      </c>
      <c r="J81" s="42">
        <v>3252925.52</v>
      </c>
      <c r="K81" s="37">
        <v>88</v>
      </c>
      <c r="L81" s="42">
        <v>233361.4999993</v>
      </c>
      <c r="M81" s="37">
        <v>17</v>
      </c>
      <c r="N81" s="37"/>
      <c r="O81" s="37"/>
      <c r="P81" s="37"/>
      <c r="Q81" s="37"/>
    </row>
    <row r="82" spans="1:17" ht="15">
      <c r="A82" s="37" t="s">
        <v>147</v>
      </c>
      <c r="B82" s="42">
        <v>10532396.82</v>
      </c>
      <c r="C82" s="37">
        <v>46</v>
      </c>
      <c r="D82" s="42">
        <v>2656044.35</v>
      </c>
      <c r="E82" s="37">
        <v>46</v>
      </c>
      <c r="F82" s="42">
        <v>0</v>
      </c>
      <c r="G82" s="37">
        <v>0</v>
      </c>
      <c r="H82" s="42">
        <v>7924403</v>
      </c>
      <c r="I82" s="37">
        <v>43</v>
      </c>
      <c r="J82" s="42">
        <v>2411725.5</v>
      </c>
      <c r="K82" s="37">
        <v>42</v>
      </c>
      <c r="L82" s="42">
        <v>48616.6666663</v>
      </c>
      <c r="M82" s="37">
        <v>10</v>
      </c>
      <c r="N82" s="37"/>
      <c r="O82" s="37"/>
      <c r="P82" s="37"/>
      <c r="Q82" s="37"/>
    </row>
    <row r="83" spans="1:17" ht="15">
      <c r="A83" s="37" t="s">
        <v>148</v>
      </c>
      <c r="B83" s="42">
        <v>1471842.07</v>
      </c>
      <c r="C83" s="37">
        <v>20</v>
      </c>
      <c r="D83" s="42">
        <v>693211.87</v>
      </c>
      <c r="E83" s="37">
        <v>20</v>
      </c>
      <c r="F83" s="37">
        <v>0</v>
      </c>
      <c r="G83" s="37">
        <v>0</v>
      </c>
      <c r="H83" s="42">
        <v>1477475.97</v>
      </c>
      <c r="I83" s="37">
        <v>19</v>
      </c>
      <c r="J83" s="42">
        <v>619714.55</v>
      </c>
      <c r="K83" s="37">
        <v>19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747675.19</v>
      </c>
      <c r="C84" s="37">
        <v>10</v>
      </c>
      <c r="D84" s="42">
        <v>0</v>
      </c>
      <c r="E84" s="37">
        <v>0</v>
      </c>
      <c r="F84" s="37">
        <v>0</v>
      </c>
      <c r="G84" s="37">
        <v>0</v>
      </c>
      <c r="H84" s="42">
        <v>807143.45</v>
      </c>
      <c r="I84" s="37">
        <v>10</v>
      </c>
      <c r="J84" s="42">
        <v>270567.31</v>
      </c>
      <c r="K84" s="37">
        <v>10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17963821.71</v>
      </c>
      <c r="C85" s="37">
        <v>33</v>
      </c>
      <c r="D85" s="42">
        <v>1724160.84</v>
      </c>
      <c r="E85" s="37">
        <v>30</v>
      </c>
      <c r="F85" s="42">
        <v>353479.333333</v>
      </c>
      <c r="G85" s="37">
        <v>12</v>
      </c>
      <c r="H85" s="42">
        <v>16508587.39</v>
      </c>
      <c r="I85" s="37">
        <v>33</v>
      </c>
      <c r="J85" s="42">
        <v>1580577.63</v>
      </c>
      <c r="K85" s="37">
        <v>31</v>
      </c>
      <c r="L85" s="42">
        <v>277216.6666663</v>
      </c>
      <c r="M85" s="37">
        <v>11</v>
      </c>
      <c r="N85" s="37"/>
      <c r="O85" s="37"/>
      <c r="P85" s="37"/>
      <c r="Q85" s="37"/>
    </row>
    <row r="86" spans="1:17" ht="15">
      <c r="A86" s="37" t="s">
        <v>151</v>
      </c>
      <c r="B86" s="42">
        <v>7873395.66</v>
      </c>
      <c r="C86" s="37">
        <v>59</v>
      </c>
      <c r="D86" s="42">
        <v>3772155.64</v>
      </c>
      <c r="E86" s="37">
        <v>54</v>
      </c>
      <c r="F86" s="37">
        <v>0</v>
      </c>
      <c r="G86" s="37">
        <v>0</v>
      </c>
      <c r="H86" s="42">
        <v>8252972.23</v>
      </c>
      <c r="I86" s="37">
        <v>60</v>
      </c>
      <c r="J86" s="42">
        <v>3891851.5</v>
      </c>
      <c r="K86" s="37">
        <v>58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1892684.7</v>
      </c>
      <c r="C87" s="37">
        <v>17</v>
      </c>
      <c r="D87" s="42">
        <v>1573387.1</v>
      </c>
      <c r="E87" s="37">
        <v>16</v>
      </c>
      <c r="F87" s="37">
        <v>0</v>
      </c>
      <c r="G87" s="37">
        <v>0</v>
      </c>
      <c r="H87" s="42">
        <v>2369850.58</v>
      </c>
      <c r="I87" s="37">
        <v>16</v>
      </c>
      <c r="J87" s="42">
        <v>2064695.7</v>
      </c>
      <c r="K87" s="37">
        <v>16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7925670.57</v>
      </c>
      <c r="C88" s="37">
        <v>64</v>
      </c>
      <c r="D88" s="42">
        <v>3301893.62</v>
      </c>
      <c r="E88" s="37">
        <v>63</v>
      </c>
      <c r="F88" s="42">
        <v>84599.6666661</v>
      </c>
      <c r="G88" s="37">
        <v>13</v>
      </c>
      <c r="H88" s="42">
        <v>7470170.93</v>
      </c>
      <c r="I88" s="37">
        <v>65</v>
      </c>
      <c r="J88" s="42">
        <v>3020415.96</v>
      </c>
      <c r="K88" s="37">
        <v>63</v>
      </c>
      <c r="L88" s="42">
        <v>550833.3333329</v>
      </c>
      <c r="M88" s="37">
        <v>12</v>
      </c>
      <c r="N88" s="37"/>
      <c r="O88" s="37"/>
      <c r="P88" s="37"/>
      <c r="Q88" s="37"/>
    </row>
    <row r="89" spans="1:17" ht="15">
      <c r="A89" s="37" t="s">
        <v>154</v>
      </c>
      <c r="B89" s="42">
        <v>460618.08</v>
      </c>
      <c r="C89" s="37">
        <v>11</v>
      </c>
      <c r="D89" s="42">
        <v>0</v>
      </c>
      <c r="E89" s="37">
        <v>0</v>
      </c>
      <c r="F89" s="37">
        <v>0</v>
      </c>
      <c r="G89" s="37">
        <v>0</v>
      </c>
      <c r="H89" s="42">
        <v>573753.1</v>
      </c>
      <c r="I89" s="37">
        <v>11</v>
      </c>
      <c r="J89" s="42">
        <v>342085.1</v>
      </c>
      <c r="K89" s="37">
        <v>10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1269475.95</v>
      </c>
      <c r="C90" s="37">
        <v>12</v>
      </c>
      <c r="D90" s="42">
        <v>304689.91</v>
      </c>
      <c r="E90" s="37">
        <v>10</v>
      </c>
      <c r="F90" s="37">
        <v>0</v>
      </c>
      <c r="G90" s="37">
        <v>0</v>
      </c>
      <c r="H90" s="42">
        <v>1240244.62</v>
      </c>
      <c r="I90" s="37">
        <v>12</v>
      </c>
      <c r="J90" s="42">
        <v>267487.32</v>
      </c>
      <c r="K90" s="37">
        <v>12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3498016.04</v>
      </c>
      <c r="C91" s="37">
        <v>22</v>
      </c>
      <c r="D91" s="42">
        <v>836759.14</v>
      </c>
      <c r="E91" s="37">
        <v>19</v>
      </c>
      <c r="F91" s="37">
        <v>0</v>
      </c>
      <c r="G91" s="37">
        <v>0</v>
      </c>
      <c r="H91" s="42">
        <v>3854613.18</v>
      </c>
      <c r="I91" s="37">
        <v>22</v>
      </c>
      <c r="J91" s="42">
        <v>823029.87</v>
      </c>
      <c r="K91" s="37">
        <v>21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1885365.38</v>
      </c>
      <c r="C92" s="37">
        <v>19</v>
      </c>
      <c r="D92" s="42">
        <v>578834.3</v>
      </c>
      <c r="E92" s="37">
        <v>18</v>
      </c>
      <c r="F92" s="37">
        <v>0</v>
      </c>
      <c r="G92" s="37">
        <v>0</v>
      </c>
      <c r="H92" s="42">
        <v>1895279.26</v>
      </c>
      <c r="I92" s="37">
        <v>19</v>
      </c>
      <c r="J92" s="42">
        <v>567601.33</v>
      </c>
      <c r="K92" s="37">
        <v>19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1300073.19</v>
      </c>
      <c r="C93" s="37">
        <v>12</v>
      </c>
      <c r="D93" s="42">
        <v>464311.71</v>
      </c>
      <c r="E93" s="37">
        <v>12</v>
      </c>
      <c r="F93" s="37">
        <v>0</v>
      </c>
      <c r="G93" s="37">
        <v>0</v>
      </c>
      <c r="H93" s="42">
        <v>1204271.13</v>
      </c>
      <c r="I93" s="37">
        <v>13</v>
      </c>
      <c r="J93" s="42">
        <v>344376.4</v>
      </c>
      <c r="K93" s="37">
        <v>12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70038071.53</v>
      </c>
      <c r="C94" s="37">
        <v>218</v>
      </c>
      <c r="D94" s="42">
        <v>32655629.39</v>
      </c>
      <c r="E94" s="37">
        <v>204</v>
      </c>
      <c r="F94" s="42">
        <v>1458751.3333308</v>
      </c>
      <c r="G94" s="37">
        <v>86</v>
      </c>
      <c r="H94" s="42">
        <v>69940560.5</v>
      </c>
      <c r="I94" s="37">
        <v>220</v>
      </c>
      <c r="J94" s="42">
        <v>33358394.88</v>
      </c>
      <c r="K94" s="37">
        <v>207</v>
      </c>
      <c r="L94" s="42">
        <v>1549581.1666637</v>
      </c>
      <c r="M94" s="37">
        <v>88</v>
      </c>
      <c r="N94" s="37"/>
      <c r="O94" s="37"/>
      <c r="P94" s="37"/>
      <c r="Q94" s="37"/>
    </row>
    <row r="95" spans="1:17" ht="15">
      <c r="A95" s="37" t="s">
        <v>160</v>
      </c>
      <c r="B95" s="42">
        <v>3517347.23</v>
      </c>
      <c r="C95" s="37">
        <v>30</v>
      </c>
      <c r="D95" s="42">
        <v>1211324.07</v>
      </c>
      <c r="E95" s="37">
        <v>30</v>
      </c>
      <c r="F95" s="37">
        <v>0</v>
      </c>
      <c r="G95" s="37">
        <v>0</v>
      </c>
      <c r="H95" s="42">
        <v>3785204.76</v>
      </c>
      <c r="I95" s="37">
        <v>33</v>
      </c>
      <c r="J95" s="42">
        <v>1224445.71</v>
      </c>
      <c r="K95" s="37">
        <v>31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2811832.45</v>
      </c>
      <c r="C96" s="37">
        <v>29</v>
      </c>
      <c r="D96" s="42">
        <v>943555.49</v>
      </c>
      <c r="E96" s="37">
        <v>27</v>
      </c>
      <c r="F96" s="37">
        <v>60295.1666663</v>
      </c>
      <c r="G96" s="37">
        <v>11</v>
      </c>
      <c r="H96" s="42">
        <v>3096678.6</v>
      </c>
      <c r="I96" s="37">
        <v>27</v>
      </c>
      <c r="J96" s="42">
        <v>989023.9</v>
      </c>
      <c r="K96" s="37">
        <v>26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450348.57</v>
      </c>
      <c r="C97" s="37">
        <v>10</v>
      </c>
      <c r="D97" s="42">
        <v>0</v>
      </c>
      <c r="E97" s="37">
        <v>0</v>
      </c>
      <c r="F97" s="37">
        <v>0</v>
      </c>
      <c r="G97" s="37">
        <v>0</v>
      </c>
      <c r="H97" s="42">
        <v>527784.17</v>
      </c>
      <c r="I97" s="37">
        <v>10</v>
      </c>
      <c r="J97" s="42">
        <v>329725.77</v>
      </c>
      <c r="K97" s="37">
        <v>10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13945112.21</v>
      </c>
      <c r="C98" s="37">
        <v>40</v>
      </c>
      <c r="D98" s="42">
        <v>1436672.61</v>
      </c>
      <c r="E98" s="37">
        <v>33</v>
      </c>
      <c r="F98" s="42">
        <v>149309.4999995</v>
      </c>
      <c r="G98" s="37">
        <v>12</v>
      </c>
      <c r="H98" s="42">
        <v>10378695.14</v>
      </c>
      <c r="I98" s="37">
        <v>43</v>
      </c>
      <c r="J98" s="42">
        <v>1443864</v>
      </c>
      <c r="K98" s="37">
        <v>39</v>
      </c>
      <c r="L98" s="42">
        <v>1448866.6666662</v>
      </c>
      <c r="M98" s="37">
        <v>13</v>
      </c>
      <c r="N98" s="37"/>
      <c r="O98" s="37"/>
      <c r="P98" s="37"/>
      <c r="Q98" s="37"/>
    </row>
    <row r="99" spans="1:17" ht="15">
      <c r="A99" s="37" t="s">
        <v>164</v>
      </c>
      <c r="B99" s="42">
        <v>4698774.06</v>
      </c>
      <c r="C99" s="37">
        <v>55</v>
      </c>
      <c r="D99" s="42">
        <v>1372958.87</v>
      </c>
      <c r="E99" s="37">
        <v>53</v>
      </c>
      <c r="F99" s="42">
        <v>130631.9999996</v>
      </c>
      <c r="G99" s="37">
        <v>13</v>
      </c>
      <c r="H99" s="42">
        <v>5056874.06</v>
      </c>
      <c r="I99" s="37">
        <v>53</v>
      </c>
      <c r="J99" s="42">
        <v>1392493</v>
      </c>
      <c r="K99" s="37">
        <v>52</v>
      </c>
      <c r="L99" s="42">
        <v>66807.9999997</v>
      </c>
      <c r="M99" s="37">
        <v>10</v>
      </c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74705710.74</v>
      </c>
      <c r="C2" s="38">
        <v>285</v>
      </c>
      <c r="D2" s="42">
        <v>15821444.61</v>
      </c>
      <c r="E2" s="38">
        <v>269</v>
      </c>
      <c r="F2" s="42">
        <v>716091.666665</v>
      </c>
      <c r="G2" s="38">
        <v>63</v>
      </c>
      <c r="H2" s="42">
        <v>72697377.93</v>
      </c>
      <c r="I2" s="38">
        <v>280</v>
      </c>
      <c r="J2" s="42">
        <v>14897747.19</v>
      </c>
      <c r="K2" s="38">
        <v>266</v>
      </c>
      <c r="L2" s="42">
        <v>859811.1666648</v>
      </c>
      <c r="M2" s="39">
        <v>57</v>
      </c>
      <c r="N2" s="37"/>
    </row>
    <row r="3" spans="1:14" ht="15">
      <c r="A3" s="37" t="s">
        <v>53</v>
      </c>
      <c r="B3" s="42">
        <v>81354252.29</v>
      </c>
      <c r="C3" s="38">
        <v>400</v>
      </c>
      <c r="D3" s="42">
        <v>21941703.68</v>
      </c>
      <c r="E3" s="38">
        <v>380</v>
      </c>
      <c r="F3" s="42">
        <v>694091.83333</v>
      </c>
      <c r="G3" s="38">
        <v>100</v>
      </c>
      <c r="H3" s="42">
        <v>85726869.31</v>
      </c>
      <c r="I3" s="38">
        <v>415</v>
      </c>
      <c r="J3" s="42">
        <v>22576677.96</v>
      </c>
      <c r="K3" s="38">
        <v>397</v>
      </c>
      <c r="L3" s="42">
        <v>787694.8333304</v>
      </c>
      <c r="M3" s="39">
        <v>96</v>
      </c>
      <c r="N3" s="37"/>
    </row>
    <row r="4" spans="1:14" ht="15">
      <c r="A4" s="37" t="s">
        <v>54</v>
      </c>
      <c r="B4" s="42">
        <v>39827817.72</v>
      </c>
      <c r="C4" s="38">
        <v>266</v>
      </c>
      <c r="D4" s="42">
        <v>12262711.47</v>
      </c>
      <c r="E4" s="38">
        <v>258</v>
      </c>
      <c r="F4" s="42">
        <v>410662.3333309</v>
      </c>
      <c r="G4" s="38">
        <v>72</v>
      </c>
      <c r="H4" s="42">
        <v>42338790.77</v>
      </c>
      <c r="I4" s="38">
        <v>269</v>
      </c>
      <c r="J4" s="42">
        <v>12816050.1</v>
      </c>
      <c r="K4" s="38">
        <v>258</v>
      </c>
      <c r="L4" s="42">
        <v>498648.6666642</v>
      </c>
      <c r="M4" s="39">
        <v>70</v>
      </c>
      <c r="N4" s="37"/>
    </row>
    <row r="5" spans="1:14" ht="15">
      <c r="A5" s="37" t="s">
        <v>55</v>
      </c>
      <c r="B5" s="42">
        <v>496353406.36</v>
      </c>
      <c r="C5" s="43">
        <v>1398</v>
      </c>
      <c r="D5" s="42">
        <v>133481962.37</v>
      </c>
      <c r="E5" s="43">
        <v>1313</v>
      </c>
      <c r="F5" s="42">
        <v>5590247.3333196</v>
      </c>
      <c r="G5" s="38">
        <v>455</v>
      </c>
      <c r="H5" s="42">
        <v>504589525.83</v>
      </c>
      <c r="I5" s="43">
        <v>1390</v>
      </c>
      <c r="J5" s="42">
        <v>133267238.69</v>
      </c>
      <c r="K5" s="43">
        <v>1317</v>
      </c>
      <c r="L5" s="42">
        <v>7857671.1666512</v>
      </c>
      <c r="M5" s="39">
        <v>462</v>
      </c>
      <c r="N5" s="37"/>
    </row>
    <row r="6" spans="1:14" ht="15">
      <c r="A6" s="37" t="s">
        <v>56</v>
      </c>
      <c r="B6" s="42">
        <v>1128625.82</v>
      </c>
      <c r="C6" s="38">
        <v>29</v>
      </c>
      <c r="D6" s="42">
        <v>519618.48</v>
      </c>
      <c r="E6" s="38">
        <v>29</v>
      </c>
      <c r="F6" s="37">
        <v>0</v>
      </c>
      <c r="G6" s="38">
        <v>0</v>
      </c>
      <c r="H6" s="42">
        <v>1112119.66</v>
      </c>
      <c r="I6" s="38">
        <v>29</v>
      </c>
      <c r="J6" s="42">
        <v>555850.13</v>
      </c>
      <c r="K6" s="38">
        <v>29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101528833.82</v>
      </c>
      <c r="C7" s="38">
        <v>322</v>
      </c>
      <c r="D7" s="42">
        <v>18864097.76</v>
      </c>
      <c r="E7" s="38">
        <v>306</v>
      </c>
      <c r="F7" s="42">
        <v>450748.166664</v>
      </c>
      <c r="G7" s="38">
        <v>84</v>
      </c>
      <c r="H7" s="42">
        <v>107632382.88</v>
      </c>
      <c r="I7" s="38">
        <v>311</v>
      </c>
      <c r="J7" s="42">
        <v>17756092.02</v>
      </c>
      <c r="K7" s="38">
        <v>294</v>
      </c>
      <c r="L7" s="42">
        <v>418529.166664</v>
      </c>
      <c r="M7" s="39">
        <v>76</v>
      </c>
      <c r="N7" s="37"/>
    </row>
    <row r="8" spans="1:14" ht="15">
      <c r="A8" s="37" t="s">
        <v>58</v>
      </c>
      <c r="B8" s="42">
        <v>3495468.07</v>
      </c>
      <c r="C8" s="38">
        <v>47</v>
      </c>
      <c r="D8" s="42">
        <v>1217291.65</v>
      </c>
      <c r="E8" s="38">
        <v>45</v>
      </c>
      <c r="F8" s="37">
        <v>0</v>
      </c>
      <c r="G8" s="38">
        <v>0</v>
      </c>
      <c r="H8" s="42">
        <v>4098811.08</v>
      </c>
      <c r="I8" s="38">
        <v>52</v>
      </c>
      <c r="J8" s="42">
        <v>1384678.93</v>
      </c>
      <c r="K8" s="38">
        <v>49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42983796.36</v>
      </c>
      <c r="C9" s="38">
        <v>268</v>
      </c>
      <c r="D9" s="42">
        <v>15175234.36</v>
      </c>
      <c r="E9" s="38">
        <v>261</v>
      </c>
      <c r="F9" s="42">
        <v>846694.9999979</v>
      </c>
      <c r="G9" s="38">
        <v>73</v>
      </c>
      <c r="H9" s="42">
        <v>42491990.84</v>
      </c>
      <c r="I9" s="38">
        <v>269</v>
      </c>
      <c r="J9" s="42">
        <v>14088230.92</v>
      </c>
      <c r="K9" s="38">
        <v>262</v>
      </c>
      <c r="L9" s="42">
        <v>751970.3333308</v>
      </c>
      <c r="M9" s="39">
        <v>70</v>
      </c>
      <c r="N9" s="37"/>
    </row>
    <row r="10" spans="1:14" ht="15">
      <c r="A10" s="37" t="s">
        <v>60</v>
      </c>
      <c r="B10" s="42">
        <v>24122518.43</v>
      </c>
      <c r="C10" s="38">
        <v>182</v>
      </c>
      <c r="D10" s="42">
        <v>5849499.79</v>
      </c>
      <c r="E10" s="38">
        <v>173</v>
      </c>
      <c r="F10" s="42">
        <v>167382.3333315</v>
      </c>
      <c r="G10" s="38">
        <v>55</v>
      </c>
      <c r="H10" s="42">
        <v>34729364.57</v>
      </c>
      <c r="I10" s="38">
        <v>190</v>
      </c>
      <c r="J10" s="42">
        <v>5773558.66</v>
      </c>
      <c r="K10" s="38">
        <v>179</v>
      </c>
      <c r="L10" s="42">
        <v>161618.3333314</v>
      </c>
      <c r="M10" s="39">
        <v>54</v>
      </c>
      <c r="N10" s="37"/>
    </row>
    <row r="11" spans="1:14" ht="15">
      <c r="A11" s="37" t="s">
        <v>61</v>
      </c>
      <c r="B11" s="42">
        <v>52901956.38</v>
      </c>
      <c r="C11" s="38">
        <v>258</v>
      </c>
      <c r="D11" s="42">
        <v>12860260.09</v>
      </c>
      <c r="E11" s="38">
        <v>251</v>
      </c>
      <c r="F11" s="42">
        <v>241899.8333312</v>
      </c>
      <c r="G11" s="38">
        <v>76</v>
      </c>
      <c r="H11" s="42">
        <v>47196769.58</v>
      </c>
      <c r="I11" s="38">
        <v>248</v>
      </c>
      <c r="J11" s="42">
        <v>11231254.54</v>
      </c>
      <c r="K11" s="38">
        <v>240</v>
      </c>
      <c r="L11" s="42">
        <v>292457.1666641</v>
      </c>
      <c r="M11" s="39">
        <v>79</v>
      </c>
      <c r="N11" s="37"/>
    </row>
    <row r="12" spans="1:14" ht="15">
      <c r="A12" s="37" t="s">
        <v>62</v>
      </c>
      <c r="B12" s="42">
        <v>455964640.15</v>
      </c>
      <c r="C12" s="38">
        <v>2191</v>
      </c>
      <c r="D12" s="42">
        <v>106662581.43</v>
      </c>
      <c r="E12" s="38">
        <v>1812</v>
      </c>
      <c r="F12" s="42">
        <v>3340542.3333265</v>
      </c>
      <c r="G12" s="38">
        <v>226</v>
      </c>
      <c r="H12" s="42">
        <v>455598288.82</v>
      </c>
      <c r="I12" s="38">
        <v>1977</v>
      </c>
      <c r="J12" s="42">
        <v>106287866.97</v>
      </c>
      <c r="K12" s="38">
        <v>1687</v>
      </c>
      <c r="L12" s="42">
        <v>4067178.1666597</v>
      </c>
      <c r="M12" s="39">
        <v>221</v>
      </c>
      <c r="N12" s="37"/>
    </row>
    <row r="13" spans="1:14" ht="15">
      <c r="A13" s="37" t="s">
        <v>63</v>
      </c>
      <c r="B13" s="42">
        <v>103653360.69</v>
      </c>
      <c r="C13" s="38">
        <v>595</v>
      </c>
      <c r="D13" s="42">
        <v>34393850.84</v>
      </c>
      <c r="E13" s="38">
        <v>574</v>
      </c>
      <c r="F13" s="42">
        <v>1929098.166663</v>
      </c>
      <c r="G13" s="38">
        <v>139</v>
      </c>
      <c r="H13" s="42">
        <v>99435017.79</v>
      </c>
      <c r="I13" s="38">
        <v>592</v>
      </c>
      <c r="J13" s="42">
        <v>32935869.68</v>
      </c>
      <c r="K13" s="38">
        <v>573</v>
      </c>
      <c r="L13" s="42">
        <v>1220680.8333286</v>
      </c>
      <c r="M13" s="39">
        <v>141</v>
      </c>
      <c r="N13" s="37"/>
    </row>
    <row r="14" spans="1:14" ht="15">
      <c r="A14" s="37" t="s">
        <v>64</v>
      </c>
      <c r="B14" s="42">
        <v>109572551.29</v>
      </c>
      <c r="C14" s="38">
        <v>574</v>
      </c>
      <c r="D14" s="42">
        <v>34400027.89</v>
      </c>
      <c r="E14" s="38">
        <v>555</v>
      </c>
      <c r="F14" s="42">
        <v>977504.3333287</v>
      </c>
      <c r="G14" s="38">
        <v>137</v>
      </c>
      <c r="H14" s="42">
        <v>183139005.57</v>
      </c>
      <c r="I14" s="38">
        <v>573</v>
      </c>
      <c r="J14" s="42">
        <v>34275683.8</v>
      </c>
      <c r="K14" s="38">
        <v>554</v>
      </c>
      <c r="L14" s="42">
        <v>1534965.8333289</v>
      </c>
      <c r="M14" s="39">
        <v>139</v>
      </c>
      <c r="N14" s="37"/>
    </row>
    <row r="15" spans="1:14" ht="15">
      <c r="A15" s="37" t="s">
        <v>65</v>
      </c>
      <c r="B15" s="42">
        <v>63978184.5</v>
      </c>
      <c r="C15" s="38">
        <v>422</v>
      </c>
      <c r="D15" s="42">
        <v>14847553.27</v>
      </c>
      <c r="E15" s="38">
        <v>397</v>
      </c>
      <c r="F15" s="42">
        <v>1205494.4999967</v>
      </c>
      <c r="G15" s="38">
        <v>101</v>
      </c>
      <c r="H15" s="42">
        <v>69733963.93</v>
      </c>
      <c r="I15" s="38">
        <v>426</v>
      </c>
      <c r="J15" s="42">
        <v>14946656.06</v>
      </c>
      <c r="K15" s="38">
        <v>405</v>
      </c>
      <c r="L15" s="42">
        <v>1270866.4999972</v>
      </c>
      <c r="M15" s="39">
        <v>91</v>
      </c>
      <c r="N15" s="37"/>
    </row>
    <row r="16" spans="1:14" ht="15">
      <c r="A16" s="37" t="s">
        <v>66</v>
      </c>
      <c r="B16" s="37">
        <v>73143689.74</v>
      </c>
      <c r="C16" s="38">
        <v>466</v>
      </c>
      <c r="D16" s="37">
        <v>18433891.85</v>
      </c>
      <c r="E16" s="38">
        <v>440</v>
      </c>
      <c r="F16" s="37">
        <v>962056.8333294</v>
      </c>
      <c r="G16" s="38">
        <v>130</v>
      </c>
      <c r="H16" s="37">
        <v>67684133.17</v>
      </c>
      <c r="I16" s="38">
        <v>455</v>
      </c>
      <c r="J16" s="37">
        <v>18629860.82</v>
      </c>
      <c r="K16" s="38">
        <v>430</v>
      </c>
      <c r="L16" s="37">
        <v>1365572.9999961</v>
      </c>
      <c r="M16" s="39">
        <v>130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2016-11-28T16:44:15Z</dcterms:modified>
  <cp:category/>
  <cp:version/>
  <cp:contentType/>
  <cp:contentStatus/>
</cp:coreProperties>
</file>