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<sst xmlns="http://schemas.openxmlformats.org/spreadsheetml/2006/main" count="204" uniqueCount="167">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</sst>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F28" sqref="F2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42278</v>
      </c>
      <c r="F7" s="3" t="s">
        <v>3</v>
      </c>
      <c r="G7" s="5">
        <v>42308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10/01/2015 - 10/31/2015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10/01/2014 - 10/31/2014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1994666733.5500002</v>
      </c>
      <c r="D6" s="46">
        <f>SUM(D7:D51)</f>
        <v>466206494.46</v>
      </c>
      <c r="E6" s="47">
        <f>SUM(E7:E51)</f>
        <v>23687698.68</v>
      </c>
      <c r="F6" s="45">
        <f>SUM(F7:F51)</f>
        <v>2086932925.63</v>
      </c>
      <c r="G6" s="46">
        <f>SUM(G7:G51)</f>
        <v>453637154.94</v>
      </c>
      <c r="H6" s="47">
        <f>SUM(H7:H51)</f>
        <v>29904589</v>
      </c>
      <c r="I6" s="20">
        <f>_xlfn.IFERROR((C6-F6)/F6,"")</f>
        <v>-0.044211383579636006</v>
      </c>
      <c r="J6" s="20">
        <f>_xlfn.IFERROR((D6-G6)/G6,"")</f>
        <v>0.027707914537252697</v>
      </c>
      <c r="K6" s="20">
        <f>_xlfn.IFERROR((E6-H6)/H6,"")</f>
        <v>-0.20789084645169342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65435875.12</v>
      </c>
      <c r="D7" s="53">
        <f>IF('County Data'!E2&gt;9,'County Data'!D2,"*")</f>
        <v>14774983.67</v>
      </c>
      <c r="E7" s="54">
        <f>IF('County Data'!G2&gt;9,'County Data'!F2,"*")</f>
        <v>659515.5</v>
      </c>
      <c r="F7" s="53">
        <f>IF('County Data'!I2&gt;9,'County Data'!H2,"*")</f>
        <v>73006257.41</v>
      </c>
      <c r="G7" s="53">
        <f>IF('County Data'!K2&gt;9,'County Data'!J2,"*")</f>
        <v>13258840.67</v>
      </c>
      <c r="H7" s="54">
        <f>IF('County Data'!M2&gt;9,'County Data'!L2,"*")</f>
        <v>1322640.33</v>
      </c>
      <c r="I7" s="22">
        <f aca="true" t="shared" si="0" ref="I7:I50">_xlfn.IFERROR((C7-F7)/F7,"")</f>
        <v>-0.10369497846581914</v>
      </c>
      <c r="J7" s="22">
        <f aca="true" t="shared" si="1" ref="J7:J50">_xlfn.IFERROR((D7-G7)/G7,"")</f>
        <v>0.11434959041558496</v>
      </c>
      <c r="K7" s="22">
        <f aca="true" t="shared" si="2" ref="K7:K50">_xlfn.IFERROR((E7-H7)/H7,"")</f>
        <v>-0.5013644412309732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87086195.66</v>
      </c>
      <c r="D8" s="53">
        <f>IF('County Data'!E3&gt;9,'County Data'!D3,"*")</f>
        <v>23299439.91</v>
      </c>
      <c r="E8" s="54">
        <f>IF('County Data'!G3&gt;9,'County Data'!F3,"*")</f>
        <v>858930.67</v>
      </c>
      <c r="F8" s="53">
        <f>IF('County Data'!I3&gt;9,'County Data'!H3,"*")</f>
        <v>140845364.78</v>
      </c>
      <c r="G8" s="53">
        <f>IF('County Data'!K3&gt;9,'County Data'!J3,"*")</f>
        <v>22624801.5</v>
      </c>
      <c r="H8" s="54">
        <f>IF('County Data'!M3&gt;9,'County Data'!L3,"*")</f>
        <v>917814.33</v>
      </c>
      <c r="I8" s="22">
        <f t="shared" si="0"/>
        <v>-0.3816893030450214</v>
      </c>
      <c r="J8" s="22">
        <f t="shared" si="1"/>
        <v>0.02981853387752375</v>
      </c>
      <c r="K8" s="22">
        <f t="shared" si="2"/>
        <v>-0.06415639642497184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42556465.27</v>
      </c>
      <c r="D9" s="49">
        <f>IF('County Data'!E4&gt;9,'County Data'!D4,"*")</f>
        <v>12869343</v>
      </c>
      <c r="E9" s="50">
        <f>IF('County Data'!G4&gt;9,'County Data'!F4,"*")</f>
        <v>231112.67</v>
      </c>
      <c r="F9" s="51">
        <f>IF('County Data'!I4&gt;9,'County Data'!H4,"*")</f>
        <v>41006249.15</v>
      </c>
      <c r="G9" s="49">
        <f>IF('County Data'!K4&gt;9,'County Data'!J4,"*")</f>
        <v>12483055.49</v>
      </c>
      <c r="H9" s="50">
        <f>IF('County Data'!M4&gt;9,'County Data'!L4,"*")</f>
        <v>232345.17</v>
      </c>
      <c r="I9" s="9">
        <f t="shared" si="0"/>
        <v>0.03780438718814166</v>
      </c>
      <c r="J9" s="9">
        <f t="shared" si="1"/>
        <v>0.03094494855922488</v>
      </c>
      <c r="K9" s="9">
        <f t="shared" si="2"/>
        <v>-0.005304607795376164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518768876.21</v>
      </c>
      <c r="D10" s="53">
        <f>IF('County Data'!E5&gt;9,'County Data'!D5,"*")</f>
        <v>132898309.18</v>
      </c>
      <c r="E10" s="54">
        <f>IF('County Data'!G5&gt;9,'County Data'!F5,"*")</f>
        <v>6458950.83</v>
      </c>
      <c r="F10" s="53">
        <f>IF('County Data'!I5&gt;9,'County Data'!H5,"*")</f>
        <v>536912641.6</v>
      </c>
      <c r="G10" s="53">
        <f>IF('County Data'!K5&gt;9,'County Data'!J5,"*")</f>
        <v>132420759.66</v>
      </c>
      <c r="H10" s="54">
        <f>IF('County Data'!M5&gt;9,'County Data'!L5,"*")</f>
        <v>8311712.67</v>
      </c>
      <c r="I10" s="22">
        <f t="shared" si="0"/>
        <v>-0.03379276996706878</v>
      </c>
      <c r="J10" s="22">
        <f t="shared" si="1"/>
        <v>0.003606304035909129</v>
      </c>
      <c r="K10" s="22">
        <f t="shared" si="2"/>
        <v>-0.2229097556135804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1166917.43</v>
      </c>
      <c r="D11" s="49">
        <f>IF('County Data'!E6&gt;9,'County Data'!D6,"*")</f>
        <v>505169.83</v>
      </c>
      <c r="E11" s="50" t="str">
        <f>IF('County Data'!G6&gt;9,'County Data'!F6,"*")</f>
        <v>*</v>
      </c>
      <c r="F11" s="51">
        <f>IF('County Data'!I6&gt;9,'County Data'!H6,"*")</f>
        <v>1275942.27</v>
      </c>
      <c r="G11" s="49">
        <f>IF('County Data'!K6&gt;9,'County Data'!J6,"*")</f>
        <v>514124.85</v>
      </c>
      <c r="H11" s="50" t="str">
        <f>IF('County Data'!M6&gt;9,'County Data'!L6,"*")</f>
        <v>*</v>
      </c>
      <c r="I11" s="9">
        <f t="shared" si="0"/>
        <v>-0.08544653042962522</v>
      </c>
      <c r="J11" s="9">
        <f t="shared" si="1"/>
        <v>-0.017417987090100704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129054173.57</v>
      </c>
      <c r="D12" s="53">
        <f>IF('County Data'!E7&gt;9,'County Data'!D7,"*")</f>
        <v>16287748.45</v>
      </c>
      <c r="E12" s="54">
        <f>IF('County Data'!G7&gt;9,'County Data'!F7,"*")</f>
        <v>589501.5</v>
      </c>
      <c r="F12" s="53">
        <f>IF('County Data'!I7&gt;9,'County Data'!H7,"*")</f>
        <v>124857236.98</v>
      </c>
      <c r="G12" s="53">
        <f>IF('County Data'!K7&gt;9,'County Data'!J7,"*")</f>
        <v>15374669.54</v>
      </c>
      <c r="H12" s="54">
        <f>IF('County Data'!M7&gt;9,'County Data'!L7,"*")</f>
        <v>933514.33</v>
      </c>
      <c r="I12" s="22">
        <f t="shared" si="0"/>
        <v>0.033613883275923094</v>
      </c>
      <c r="J12" s="22">
        <f t="shared" si="1"/>
        <v>0.059388522636174994</v>
      </c>
      <c r="K12" s="22">
        <f t="shared" si="2"/>
        <v>-0.3685137109785985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3126526.22</v>
      </c>
      <c r="D13" s="49">
        <f>IF('County Data'!E8&gt;9,'County Data'!D8,"*")</f>
        <v>972111.04</v>
      </c>
      <c r="E13" s="50" t="str">
        <f>IF('County Data'!G8&gt;9,'County Data'!F8,"*")</f>
        <v>*</v>
      </c>
      <c r="F13" s="51">
        <f>IF('County Data'!I8&gt;9,'County Data'!H8,"*")</f>
        <v>3282832.63</v>
      </c>
      <c r="G13" s="49">
        <f>IF('County Data'!K8&gt;9,'County Data'!J8,"*")</f>
        <v>895279.22</v>
      </c>
      <c r="H13" s="50" t="str">
        <f>IF('County Data'!M8&gt;9,'County Data'!L8,"*")</f>
        <v>*</v>
      </c>
      <c r="I13" s="9">
        <f t="shared" si="0"/>
        <v>-0.04761327414976976</v>
      </c>
      <c r="J13" s="9">
        <f t="shared" si="1"/>
        <v>0.08581883537964845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51243694.51</v>
      </c>
      <c r="D14" s="53">
        <f>IF('County Data'!E9&gt;9,'County Data'!D9,"*")</f>
        <v>16295382.43</v>
      </c>
      <c r="E14" s="54">
        <f>IF('County Data'!G9&gt;9,'County Data'!F9,"*")</f>
        <v>1595655.5</v>
      </c>
      <c r="F14" s="53">
        <f>IF('County Data'!I9&gt;9,'County Data'!H9,"*")</f>
        <v>51048310.57</v>
      </c>
      <c r="G14" s="53">
        <f>IF('County Data'!K9&gt;9,'County Data'!J9,"*")</f>
        <v>16401705.27</v>
      </c>
      <c r="H14" s="54">
        <f>IF('County Data'!M9&gt;9,'County Data'!L9,"*")</f>
        <v>1117782.17</v>
      </c>
      <c r="I14" s="22">
        <f t="shared" si="0"/>
        <v>0.0038274320505098276</v>
      </c>
      <c r="J14" s="22">
        <f t="shared" si="1"/>
        <v>-0.006482425958139404</v>
      </c>
      <c r="K14" s="22">
        <f t="shared" si="2"/>
        <v>0.427519191865442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26145143.55</v>
      </c>
      <c r="D15" s="59">
        <f>IF('County Data'!E10&gt;9,'County Data'!D10,"*")</f>
        <v>5494364.73</v>
      </c>
      <c r="E15" s="58">
        <f>IF('County Data'!G10&gt;9,'County Data'!F10,"*")</f>
        <v>250697.67</v>
      </c>
      <c r="F15" s="59">
        <f>IF('County Data'!I10&gt;9,'County Data'!H10,"*")</f>
        <v>35123644.98</v>
      </c>
      <c r="G15" s="59">
        <f>IF('County Data'!K10&gt;9,'County Data'!J10,"*")</f>
        <v>5317767.86</v>
      </c>
      <c r="H15" s="58">
        <f>IF('County Data'!M10&gt;9,'County Data'!L10,"*")</f>
        <v>243508.33</v>
      </c>
      <c r="I15" s="23">
        <f t="shared" si="0"/>
        <v>-0.25562556036289824</v>
      </c>
      <c r="J15" s="23">
        <f t="shared" si="1"/>
        <v>0.03320883397869874</v>
      </c>
      <c r="K15" s="23">
        <f t="shared" si="2"/>
        <v>0.02952400026725996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54772394.61</v>
      </c>
      <c r="D16" s="53">
        <f>IF('County Data'!E11&gt;9,'County Data'!D11,"*")</f>
        <v>12059689.18</v>
      </c>
      <c r="E16" s="54">
        <f>IF('County Data'!G11&gt;9,'County Data'!F11,"*")</f>
        <v>435039</v>
      </c>
      <c r="F16" s="53">
        <f>IF('County Data'!I11&gt;9,'County Data'!H11,"*")</f>
        <v>60344771.91</v>
      </c>
      <c r="G16" s="53">
        <f>IF('County Data'!K11&gt;9,'County Data'!J11,"*")</f>
        <v>10742897.89</v>
      </c>
      <c r="H16" s="54">
        <f>IF('County Data'!M11&gt;9,'County Data'!L11,"*")</f>
        <v>529324.67</v>
      </c>
      <c r="I16" s="22">
        <f t="shared" si="0"/>
        <v>-0.09234233759820665</v>
      </c>
      <c r="J16" s="22">
        <f t="shared" si="1"/>
        <v>0.1225731923995788</v>
      </c>
      <c r="K16" s="22">
        <f t="shared" si="2"/>
        <v>-0.1781244580948778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542965016.82</v>
      </c>
      <c r="D17" s="49">
        <f>IF('County Data'!E12&gt;9,'County Data'!D12,"*")</f>
        <v>114856065.58</v>
      </c>
      <c r="E17" s="50">
        <f>IF('County Data'!G12&gt;9,'County Data'!F12,"*")</f>
        <v>5867678.17</v>
      </c>
      <c r="F17" s="51">
        <f>IF('County Data'!I12&gt;9,'County Data'!H12,"*")</f>
        <v>502981498.8</v>
      </c>
      <c r="G17" s="49">
        <f>IF('County Data'!K12&gt;9,'County Data'!J12,"*")</f>
        <v>113394255.88</v>
      </c>
      <c r="H17" s="50">
        <f>IF('County Data'!M12&gt;9,'County Data'!L12,"*")</f>
        <v>7401462</v>
      </c>
      <c r="I17" s="9">
        <f t="shared" si="0"/>
        <v>0.07949301935636134</v>
      </c>
      <c r="J17" s="9">
        <f t="shared" si="1"/>
        <v>0.012891391090805957</v>
      </c>
      <c r="K17" s="9">
        <f t="shared" si="2"/>
        <v>-0.20722714377240606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111959102.24</v>
      </c>
      <c r="D18" s="53">
        <f>IF('County Data'!E13&gt;9,'County Data'!D13,"*")</f>
        <v>37605236.01</v>
      </c>
      <c r="E18" s="54">
        <f>IF('County Data'!G13&gt;9,'County Data'!F13,"*")</f>
        <v>2890629.67</v>
      </c>
      <c r="F18" s="53">
        <f>IF('County Data'!I13&gt;9,'County Data'!H13,"*")</f>
        <v>112592779.92</v>
      </c>
      <c r="G18" s="53">
        <f>IF('County Data'!K13&gt;9,'County Data'!J13,"*")</f>
        <v>37535290.03</v>
      </c>
      <c r="H18" s="54">
        <f>IF('County Data'!M13&gt;9,'County Data'!L13,"*")</f>
        <v>3441464.83</v>
      </c>
      <c r="I18" s="22">
        <f t="shared" si="0"/>
        <v>-0.005628048978364786</v>
      </c>
      <c r="J18" s="22">
        <f t="shared" si="1"/>
        <v>0.0018634724800072823</v>
      </c>
      <c r="K18" s="22">
        <f t="shared" si="2"/>
        <v>-0.1600583435280959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197770095.92</v>
      </c>
      <c r="D19" s="49">
        <f>IF('County Data'!E14&gt;9,'County Data'!D14,"*")</f>
        <v>35461021.34</v>
      </c>
      <c r="E19" s="50">
        <f>IF('County Data'!G14&gt;9,'County Data'!F14,"*")</f>
        <v>1450906.67</v>
      </c>
      <c r="F19" s="51">
        <f>IF('County Data'!I14&gt;9,'County Data'!H14,"*")</f>
        <v>228457682.05</v>
      </c>
      <c r="G19" s="49">
        <f>IF('County Data'!K14&gt;9,'County Data'!J14,"*")</f>
        <v>34845302.8</v>
      </c>
      <c r="H19" s="50">
        <f>IF('County Data'!M14&gt;9,'County Data'!L14,"*")</f>
        <v>2170934.67</v>
      </c>
      <c r="I19" s="9">
        <f t="shared" si="0"/>
        <v>-0.13432503496767412</v>
      </c>
      <c r="J19" s="9">
        <f t="shared" si="1"/>
        <v>0.017670058530815998</v>
      </c>
      <c r="K19" s="9">
        <f t="shared" si="2"/>
        <v>-0.3316672813558227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77692279.16</v>
      </c>
      <c r="D20" s="53">
        <f>IF('County Data'!E15&gt;9,'County Data'!D15,"*")</f>
        <v>20219545.21</v>
      </c>
      <c r="E20" s="54">
        <f>IF('County Data'!G15&gt;9,'County Data'!F15,"*")</f>
        <v>928700</v>
      </c>
      <c r="F20" s="53">
        <f>IF('County Data'!I15&gt;9,'County Data'!H15,"*")</f>
        <v>90292211.8</v>
      </c>
      <c r="G20" s="53">
        <f>IF('County Data'!K15&gt;9,'County Data'!J15,"*")</f>
        <v>17119047.59</v>
      </c>
      <c r="H20" s="54">
        <f>IF('County Data'!M15&gt;9,'County Data'!L15,"*")</f>
        <v>1723063</v>
      </c>
      <c r="I20" s="22">
        <f t="shared" si="0"/>
        <v>-0.1395461733500253</v>
      </c>
      <c r="J20" s="22">
        <f t="shared" si="1"/>
        <v>0.18111390856878862</v>
      </c>
      <c r="K20" s="22">
        <f t="shared" si="2"/>
        <v>-0.46101796626124525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84923977.26</v>
      </c>
      <c r="D21" s="49">
        <f>IF('County Data'!E16&gt;9,'County Data'!D16,"*")</f>
        <v>22608084.9</v>
      </c>
      <c r="E21" s="50">
        <f>IF('County Data'!G16&gt;9,'County Data'!F16,"*")</f>
        <v>1470380.83</v>
      </c>
      <c r="F21" s="51">
        <f>IF('County Data'!I16&gt;9,'County Data'!H16,"*")</f>
        <v>84905500.78</v>
      </c>
      <c r="G21" s="49">
        <f>IF('County Data'!K16&gt;9,'County Data'!J16,"*")</f>
        <v>20709356.69</v>
      </c>
      <c r="H21" s="50">
        <f>IF('County Data'!M16&gt;9,'County Data'!L16,"*")</f>
        <v>1559022.5</v>
      </c>
      <c r="I21" s="9">
        <f t="shared" si="0"/>
        <v>0.00021761228460189964</v>
      </c>
      <c r="J21" s="9">
        <f t="shared" si="1"/>
        <v>0.0916845577785061</v>
      </c>
      <c r="K21" s="9">
        <f t="shared" si="2"/>
        <v>-0.05685721020703673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10/01/2015 - 10/31/2015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10/01/2014 - 10/31/2014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1100619.02</v>
      </c>
      <c r="D6" s="46">
        <f>IF('Town Data'!E2&gt;9,'Town Data'!D2,"*")</f>
        <v>309910.92</v>
      </c>
      <c r="E6" s="47" t="str">
        <f>IF('Town Data'!G2&gt;9,'Town Data'!F2,"*")</f>
        <v>*</v>
      </c>
      <c r="F6" s="46">
        <f>IF('Town Data'!I2&gt;9,'Town Data'!H2,"*")</f>
        <v>907338</v>
      </c>
      <c r="G6" s="46">
        <f>IF('Town Data'!K2&gt;9,'Town Data'!J2,"*")</f>
        <v>266849</v>
      </c>
      <c r="H6" s="47" t="str">
        <f>IF('Town Data'!M2&gt;9,'Town Data'!L2,"*")</f>
        <v>*</v>
      </c>
      <c r="I6" s="20">
        <f>_xlfn.IFERROR((C6-F6)/F6,"")</f>
        <v>0.21301986690737082</v>
      </c>
      <c r="J6" s="20">
        <f>_xlfn.IFERROR((D6-G6)/G6,"")</f>
        <v>0.1613718619893647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10689247.57</v>
      </c>
      <c r="D7" s="49">
        <f>IF('Town Data'!E3&gt;9,'Town Data'!D3,"*")</f>
        <v>492670.28</v>
      </c>
      <c r="E7" s="50" t="str">
        <f>IF('Town Data'!G3&gt;9,'Town Data'!F3,"*")</f>
        <v>*</v>
      </c>
      <c r="F7" s="51">
        <f>IF('Town Data'!I3&gt;9,'Town Data'!H3,"*")</f>
        <v>11960065</v>
      </c>
      <c r="G7" s="49">
        <f>IF('Town Data'!K3&gt;9,'Town Data'!J3,"*")</f>
        <v>447119</v>
      </c>
      <c r="H7" s="50" t="str">
        <f>IF('Town Data'!M3&gt;9,'Town Data'!L3,"*")</f>
        <v>*</v>
      </c>
      <c r="I7" s="9">
        <f aca="true" t="shared" si="0" ref="I7:I70">_xlfn.IFERROR((C7-F7)/F7,"")</f>
        <v>-0.10625506048671138</v>
      </c>
      <c r="J7" s="9">
        <f aca="true" t="shared" si="1" ref="J7:J70">_xlfn.IFERROR((D7-G7)/G7,"")</f>
        <v>0.10187730783080126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43473188.14</v>
      </c>
      <c r="D8" s="53">
        <f>IF('Town Data'!E4&gt;9,'Town Data'!D4,"*")</f>
        <v>10408594.1</v>
      </c>
      <c r="E8" s="54">
        <f>IF('Town Data'!G4&gt;9,'Town Data'!F4,"*")</f>
        <v>343046.33</v>
      </c>
      <c r="F8" s="53">
        <f>IF('Town Data'!I4&gt;9,'Town Data'!H4,"*")</f>
        <v>57355301.87</v>
      </c>
      <c r="G8" s="53">
        <f>IF('Town Data'!K4&gt;9,'Town Data'!J4,"*")</f>
        <v>11574576.33</v>
      </c>
      <c r="H8" s="54">
        <f>IF('Town Data'!M4&gt;9,'Town Data'!L4,"*")</f>
        <v>290485.33</v>
      </c>
      <c r="I8" s="22">
        <f t="shared" si="0"/>
        <v>-0.24203714874458906</v>
      </c>
      <c r="J8" s="22">
        <f t="shared" si="1"/>
        <v>-0.10073649322074153</v>
      </c>
      <c r="K8" s="22">
        <f t="shared" si="2"/>
        <v>0.18094201177043948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9446264.01</v>
      </c>
      <c r="D9" s="49">
        <f>IF('Town Data'!E5&gt;9,'Town Data'!D5,"*")</f>
        <v>1429486.78</v>
      </c>
      <c r="E9" s="50" t="str">
        <f>IF('Town Data'!G5&gt;9,'Town Data'!F5,"*")</f>
        <v>*</v>
      </c>
      <c r="F9" s="51">
        <f>IF('Town Data'!I5&gt;9,'Town Data'!H5,"*")</f>
        <v>9582757</v>
      </c>
      <c r="G9" s="49">
        <f>IF('Town Data'!K5&gt;9,'Town Data'!J5,"*")</f>
        <v>998329</v>
      </c>
      <c r="H9" s="50" t="str">
        <f>IF('Town Data'!M5&gt;9,'Town Data'!L5,"*")</f>
        <v>*</v>
      </c>
      <c r="I9" s="9">
        <f t="shared" si="0"/>
        <v>-0.014243603380530281</v>
      </c>
      <c r="J9" s="9">
        <f t="shared" si="1"/>
        <v>0.4318794505618889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15056413.29</v>
      </c>
      <c r="D10" s="53">
        <f>IF('Town Data'!E6&gt;9,'Town Data'!D6,"*")</f>
        <v>1304554.39</v>
      </c>
      <c r="E10" s="54">
        <f>IF('Town Data'!G6&gt;9,'Town Data'!F6,"*")</f>
        <v>53769</v>
      </c>
      <c r="F10" s="53">
        <f>IF('Town Data'!I6&gt;9,'Town Data'!H6,"*")</f>
        <v>19628500.19</v>
      </c>
      <c r="G10" s="53">
        <f>IF('Town Data'!K6&gt;9,'Town Data'!J6,"*")</f>
        <v>1274544.23</v>
      </c>
      <c r="H10" s="54">
        <f>IF('Town Data'!M6&gt;9,'Town Data'!L6,"*")</f>
        <v>53650</v>
      </c>
      <c r="I10" s="22">
        <f t="shared" si="0"/>
        <v>-0.23293103679563415</v>
      </c>
      <c r="J10" s="22">
        <f t="shared" si="1"/>
        <v>0.023545797229806546</v>
      </c>
      <c r="K10" s="22">
        <f t="shared" si="2"/>
        <v>0.002218080149114632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33044731.41</v>
      </c>
      <c r="D11" s="49">
        <f>IF('Town Data'!E7&gt;9,'Town Data'!D7,"*")</f>
        <v>11284799.5</v>
      </c>
      <c r="E11" s="50">
        <f>IF('Town Data'!G7&gt;9,'Town Data'!F7,"*")</f>
        <v>343202</v>
      </c>
      <c r="F11" s="51">
        <f>IF('Town Data'!I7&gt;9,'Town Data'!H7,"*")</f>
        <v>83478463.62</v>
      </c>
      <c r="G11" s="49">
        <f>IF('Town Data'!K7&gt;9,'Town Data'!J7,"*")</f>
        <v>10736392.63</v>
      </c>
      <c r="H11" s="50">
        <f>IF('Town Data'!M7&gt;9,'Town Data'!L7,"*")</f>
        <v>194183.33</v>
      </c>
      <c r="I11" s="9">
        <f t="shared" si="0"/>
        <v>-0.6041526164110782</v>
      </c>
      <c r="J11" s="9">
        <f t="shared" si="1"/>
        <v>0.051079248766258946</v>
      </c>
      <c r="K11" s="9">
        <f t="shared" si="2"/>
        <v>0.767412269632002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16842575.68</v>
      </c>
      <c r="D12" s="53">
        <f>IF('Town Data'!E8&gt;9,'Town Data'!D8,"*")</f>
        <v>5412629.92</v>
      </c>
      <c r="E12" s="54">
        <f>IF('Town Data'!G8&gt;9,'Town Data'!F8,"*")</f>
        <v>87118</v>
      </c>
      <c r="F12" s="53">
        <f>IF('Town Data'!I8&gt;9,'Town Data'!H8,"*")</f>
        <v>17599369.98</v>
      </c>
      <c r="G12" s="53">
        <f>IF('Town Data'!K8&gt;9,'Town Data'!J8,"*")</f>
        <v>5236222.18</v>
      </c>
      <c r="H12" s="54">
        <f>IF('Town Data'!M8&gt;9,'Town Data'!L8,"*")</f>
        <v>125390.17</v>
      </c>
      <c r="I12" s="22">
        <f t="shared" si="0"/>
        <v>-0.043001215433281136</v>
      </c>
      <c r="J12" s="22">
        <f t="shared" si="1"/>
        <v>0.03368988823159529</v>
      </c>
      <c r="K12" s="22">
        <f t="shared" si="2"/>
        <v>-0.30522464400518795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1318353.65</v>
      </c>
      <c r="D13" s="49">
        <f>IF('Town Data'!E9&gt;9,'Town Data'!D9,"*")</f>
        <v>448827.17</v>
      </c>
      <c r="E13" s="50" t="str">
        <f>IF('Town Data'!G9&gt;9,'Town Data'!F9,"*")</f>
        <v>*</v>
      </c>
      <c r="F13" s="51">
        <f>IF('Town Data'!I9&gt;9,'Town Data'!H9,"*")</f>
        <v>4137765</v>
      </c>
      <c r="G13" s="49">
        <f>IF('Town Data'!K9&gt;9,'Town Data'!J9,"*")</f>
        <v>439193</v>
      </c>
      <c r="H13" s="50" t="str">
        <f>IF('Town Data'!M9&gt;9,'Town Data'!L9,"*")</f>
        <v>*</v>
      </c>
      <c r="I13" s="9">
        <f t="shared" si="0"/>
        <v>-0.6813850834931419</v>
      </c>
      <c r="J13" s="9">
        <f t="shared" si="1"/>
        <v>0.021936073662376186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7513036.63</v>
      </c>
      <c r="D14" s="53">
        <f>IF('Town Data'!E10&gt;9,'Town Data'!D10,"*")</f>
        <v>1816535.97</v>
      </c>
      <c r="E14" s="54">
        <f>IF('Town Data'!G10&gt;9,'Town Data'!F10,"*")</f>
        <v>82940.67</v>
      </c>
      <c r="F14" s="53">
        <f>IF('Town Data'!I10&gt;9,'Town Data'!H10,"*")</f>
        <v>8084104.66</v>
      </c>
      <c r="G14" s="53">
        <f>IF('Town Data'!K10&gt;9,'Town Data'!J10,"*")</f>
        <v>1793227.83</v>
      </c>
      <c r="H14" s="54">
        <f>IF('Town Data'!M10&gt;9,'Town Data'!L10,"*")</f>
        <v>83293.33</v>
      </c>
      <c r="I14" s="22">
        <f t="shared" si="0"/>
        <v>-0.07064085065915021</v>
      </c>
      <c r="J14" s="22">
        <f t="shared" si="1"/>
        <v>0.012997868764952134</v>
      </c>
      <c r="K14" s="22">
        <f t="shared" si="2"/>
        <v>-0.004233952466542081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7211265.58</v>
      </c>
      <c r="D15" s="49">
        <f>IF('Town Data'!E11&gt;9,'Town Data'!D11,"*")</f>
        <v>950147.88</v>
      </c>
      <c r="E15" s="50" t="str">
        <f>IF('Town Data'!G11&gt;9,'Town Data'!F11,"*")</f>
        <v>*</v>
      </c>
      <c r="F15" s="51">
        <f>IF('Town Data'!I11&gt;9,'Town Data'!H11,"*")</f>
        <v>6696253.1</v>
      </c>
      <c r="G15" s="49">
        <f>IF('Town Data'!K11&gt;9,'Town Data'!J11,"*")</f>
        <v>914447.19</v>
      </c>
      <c r="H15" s="50" t="str">
        <f>IF('Town Data'!M11&gt;9,'Town Data'!L11,"*")</f>
        <v>*</v>
      </c>
      <c r="I15" s="9">
        <f t="shared" si="0"/>
        <v>0.07691054569009652</v>
      </c>
      <c r="J15" s="9">
        <f t="shared" si="1"/>
        <v>0.03904073454476913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48957396.16</v>
      </c>
      <c r="D16" s="56">
        <f>IF('Town Data'!E12&gt;9,'Town Data'!D12,"*")</f>
        <v>8552876.57</v>
      </c>
      <c r="E16" s="57">
        <f>IF('Town Data'!G12&gt;9,'Town Data'!F12,"*")</f>
        <v>494217</v>
      </c>
      <c r="F16" s="56">
        <f>IF('Town Data'!I12&gt;9,'Town Data'!H12,"*")</f>
        <v>64363418.02</v>
      </c>
      <c r="G16" s="56">
        <f>IF('Town Data'!K12&gt;9,'Town Data'!J12,"*")</f>
        <v>7906176.82</v>
      </c>
      <c r="H16" s="57">
        <f>IF('Town Data'!M12&gt;9,'Town Data'!L12,"*")</f>
        <v>1060000</v>
      </c>
      <c r="I16" s="26">
        <f t="shared" si="0"/>
        <v>-0.23935990868621687</v>
      </c>
      <c r="J16" s="26">
        <f t="shared" si="1"/>
        <v>0.08179677291862035</v>
      </c>
      <c r="K16" s="26">
        <f t="shared" si="2"/>
        <v>-0.5337575471698113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508601.95</v>
      </c>
      <c r="D17" s="53">
        <f>IF('Town Data'!E13&gt;9,'Town Data'!D13,"*")</f>
        <v>237692.4</v>
      </c>
      <c r="E17" s="54" t="str">
        <f>IF('Town Data'!G13&gt;9,'Town Data'!F13,"*")</f>
        <v>*</v>
      </c>
      <c r="F17" s="53" t="str">
        <f>IF('Town Data'!I13&gt;9,'Town Data'!H13,"*")</f>
        <v>*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671545.27</v>
      </c>
      <c r="D18" s="49">
        <f>IF('Town Data'!E14&gt;9,'Town Data'!D14,"*")</f>
        <v>285628.4</v>
      </c>
      <c r="E18" s="50" t="str">
        <f>IF('Town Data'!G14&gt;9,'Town Data'!F14,"*")</f>
        <v>*</v>
      </c>
      <c r="F18" s="51">
        <f>IF('Town Data'!I14&gt;9,'Town Data'!H14,"*")</f>
        <v>637547.18</v>
      </c>
      <c r="G18" s="49">
        <f>IF('Town Data'!K14&gt;9,'Town Data'!J14,"*")</f>
        <v>229420.68</v>
      </c>
      <c r="H18" s="50" t="str">
        <f>IF('Town Data'!M14&gt;9,'Town Data'!L14,"*")</f>
        <v>*</v>
      </c>
      <c r="I18" s="9">
        <f t="shared" si="0"/>
        <v>0.053326390683745103</v>
      </c>
      <c r="J18" s="9">
        <f t="shared" si="1"/>
        <v>0.24499848923819784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4008191.14</v>
      </c>
      <c r="D19" s="53">
        <f>IF('Town Data'!E15&gt;9,'Town Data'!D15,"*")</f>
        <v>1169812.3</v>
      </c>
      <c r="E19" s="54" t="str">
        <f>IF('Town Data'!G15&gt;9,'Town Data'!F15,"*")</f>
        <v>*</v>
      </c>
      <c r="F19" s="53">
        <f>IF('Town Data'!I15&gt;9,'Town Data'!H15,"*")</f>
        <v>4067446.32</v>
      </c>
      <c r="G19" s="53">
        <f>IF('Town Data'!K15&gt;9,'Town Data'!J15,"*")</f>
        <v>1155927.33</v>
      </c>
      <c r="H19" s="54" t="str">
        <f>IF('Town Data'!M15&gt;9,'Town Data'!L15,"*")</f>
        <v>*</v>
      </c>
      <c r="I19" s="22">
        <f t="shared" si="0"/>
        <v>-0.01456815292401934</v>
      </c>
      <c r="J19" s="22">
        <f t="shared" si="1"/>
        <v>0.012011974835822916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748444.96</v>
      </c>
      <c r="D20" s="49">
        <f>IF('Town Data'!E16&gt;9,'Town Data'!D16,"*")</f>
        <v>425214.28</v>
      </c>
      <c r="E20" s="50" t="str">
        <f>IF('Town Data'!G16&gt;9,'Town Data'!F16,"*")</f>
        <v>*</v>
      </c>
      <c r="F20" s="51">
        <f>IF('Town Data'!I16&gt;9,'Town Data'!H16,"*")</f>
        <v>781137.57</v>
      </c>
      <c r="G20" s="49">
        <f>IF('Town Data'!K16&gt;9,'Town Data'!J16,"*")</f>
        <v>362140.57</v>
      </c>
      <c r="H20" s="50" t="str">
        <f>IF('Town Data'!M16&gt;9,'Town Data'!L16,"*")</f>
        <v>*</v>
      </c>
      <c r="I20" s="9">
        <f t="shared" si="0"/>
        <v>-0.04185256381920023</v>
      </c>
      <c r="J20" s="9">
        <f t="shared" si="1"/>
        <v>0.1741691354823902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87743227.38</v>
      </c>
      <c r="D21" s="53">
        <f>IF('Town Data'!E17&gt;9,'Town Data'!D17,"*")</f>
        <v>18906590.48</v>
      </c>
      <c r="E21" s="54">
        <f>IF('Town Data'!G17&gt;9,'Town Data'!F17,"*")</f>
        <v>670208.5</v>
      </c>
      <c r="F21" s="53">
        <f>IF('Town Data'!I17&gt;9,'Town Data'!H17,"*")</f>
        <v>85727973.82</v>
      </c>
      <c r="G21" s="53">
        <f>IF('Town Data'!K17&gt;9,'Town Data'!J17,"*")</f>
        <v>18910021.64</v>
      </c>
      <c r="H21" s="54">
        <f>IF('Town Data'!M17&gt;9,'Town Data'!L17,"*")</f>
        <v>1183051</v>
      </c>
      <c r="I21" s="22">
        <f t="shared" si="0"/>
        <v>0.02350753750731773</v>
      </c>
      <c r="J21" s="22">
        <f t="shared" si="1"/>
        <v>-0.00018144664587491975</v>
      </c>
      <c r="K21" s="22">
        <f t="shared" si="2"/>
        <v>-0.4334914555670043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5557505.16</v>
      </c>
      <c r="D22" s="49">
        <f>IF('Town Data'!E18&gt;9,'Town Data'!D18,"*")</f>
        <v>1732226.55</v>
      </c>
      <c r="E22" s="50" t="str">
        <f>IF('Town Data'!G18&gt;9,'Town Data'!F18,"*")</f>
        <v>*</v>
      </c>
      <c r="F22" s="51">
        <f>IF('Town Data'!I18&gt;9,'Town Data'!H18,"*")</f>
        <v>4790762.87</v>
      </c>
      <c r="G22" s="49">
        <f>IF('Town Data'!K18&gt;9,'Town Data'!J18,"*")</f>
        <v>1969394.03</v>
      </c>
      <c r="H22" s="50" t="str">
        <f>IF('Town Data'!M18&gt;9,'Town Data'!L18,"*")</f>
        <v>*</v>
      </c>
      <c r="I22" s="9">
        <f t="shared" si="0"/>
        <v>0.16004596988120182</v>
      </c>
      <c r="J22" s="9">
        <f t="shared" si="1"/>
        <v>-0.12042662686450815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7060604.84</v>
      </c>
      <c r="D23" s="53">
        <f>IF('Town Data'!E19&gt;9,'Town Data'!D19,"*")</f>
        <v>950928.47</v>
      </c>
      <c r="E23" s="54" t="str">
        <f>IF('Town Data'!G19&gt;9,'Town Data'!F19,"*")</f>
        <v>*</v>
      </c>
      <c r="F23" s="53">
        <f>IF('Town Data'!I19&gt;9,'Town Data'!H19,"*")</f>
        <v>6928141</v>
      </c>
      <c r="G23" s="53">
        <f>IF('Town Data'!K19&gt;9,'Town Data'!J19,"*")</f>
        <v>985226</v>
      </c>
      <c r="H23" s="54" t="str">
        <f>IF('Town Data'!M19&gt;9,'Town Data'!L19,"*")</f>
        <v>*</v>
      </c>
      <c r="I23" s="22">
        <f t="shared" si="0"/>
        <v>0.019119680156624966</v>
      </c>
      <c r="J23" s="22">
        <f t="shared" si="1"/>
        <v>-0.03481184012602188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887481.5</v>
      </c>
      <c r="D24" s="49">
        <f>IF('Town Data'!E20&gt;9,'Town Data'!D20,"*")</f>
        <v>329356.16</v>
      </c>
      <c r="E24" s="50" t="str">
        <f>IF('Town Data'!G20&gt;9,'Town Data'!F20,"*")</f>
        <v>*</v>
      </c>
      <c r="F24" s="51">
        <f>IF('Town Data'!I20&gt;9,'Town Data'!H20,"*")</f>
        <v>1089994</v>
      </c>
      <c r="G24" s="49">
        <f>IF('Town Data'!K20&gt;9,'Town Data'!J20,"*")</f>
        <v>383294</v>
      </c>
      <c r="H24" s="50" t="str">
        <f>IF('Town Data'!M20&gt;9,'Town Data'!L20,"*")</f>
        <v>*</v>
      </c>
      <c r="I24" s="9">
        <f t="shared" si="0"/>
        <v>-0.18579230711361713</v>
      </c>
      <c r="J24" s="9">
        <f t="shared" si="1"/>
        <v>-0.14072184798092333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410467.68</v>
      </c>
      <c r="D25" s="53">
        <f>IF('Town Data'!E21&gt;9,'Town Data'!D21,"*")</f>
        <v>116728.87</v>
      </c>
      <c r="E25" s="54" t="str">
        <f>IF('Town Data'!G21&gt;9,'Town Data'!F21,"*")</f>
        <v>*</v>
      </c>
      <c r="F25" s="53">
        <f>IF('Town Data'!I21&gt;9,'Town Data'!H21,"*")</f>
        <v>338831</v>
      </c>
      <c r="G25" s="53">
        <f>IF('Town Data'!K21&gt;9,'Town Data'!J21,"*")</f>
        <v>96781</v>
      </c>
      <c r="H25" s="54" t="str">
        <f>IF('Town Data'!M21&gt;9,'Town Data'!L21,"*")</f>
        <v>*</v>
      </c>
      <c r="I25" s="22">
        <f t="shared" si="0"/>
        <v>0.2114230398045043</v>
      </c>
      <c r="J25" s="22">
        <f t="shared" si="1"/>
        <v>0.2061134933509676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2544670.99</v>
      </c>
      <c r="D26" s="49">
        <f>IF('Town Data'!E22&gt;9,'Town Data'!D22,"*")</f>
        <v>682423.57</v>
      </c>
      <c r="E26" s="50" t="str">
        <f>IF('Town Data'!G22&gt;9,'Town Data'!F22,"*")</f>
        <v>*</v>
      </c>
      <c r="F26" s="51">
        <f>IF('Town Data'!I22&gt;9,'Town Data'!H22,"*")</f>
        <v>2486084.68</v>
      </c>
      <c r="G26" s="49">
        <f>IF('Town Data'!K22&gt;9,'Town Data'!J22,"*")</f>
        <v>627150.81</v>
      </c>
      <c r="H26" s="50" t="str">
        <f>IF('Town Data'!M22&gt;9,'Town Data'!L22,"*")</f>
        <v>*</v>
      </c>
      <c r="I26" s="9">
        <f t="shared" si="0"/>
        <v>0.023565693667361342</v>
      </c>
      <c r="J26" s="9">
        <f t="shared" si="1"/>
        <v>0.08813312383348415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4421116.23</v>
      </c>
      <c r="D27" s="53">
        <f>IF('Town Data'!E23&gt;9,'Town Data'!D23,"*")</f>
        <v>1902049.45</v>
      </c>
      <c r="E27" s="54" t="str">
        <f>IF('Town Data'!G23&gt;9,'Town Data'!F23,"*")</f>
        <v>*</v>
      </c>
      <c r="F27" s="53">
        <f>IF('Town Data'!I23&gt;9,'Town Data'!H23,"*")</f>
        <v>4971973.02</v>
      </c>
      <c r="G27" s="53">
        <f>IF('Town Data'!K23&gt;9,'Town Data'!J23,"*")</f>
        <v>2212529.56</v>
      </c>
      <c r="H27" s="54" t="str">
        <f>IF('Town Data'!M23&gt;9,'Town Data'!L23,"*")</f>
        <v>*</v>
      </c>
      <c r="I27" s="22">
        <f t="shared" si="0"/>
        <v>-0.11079239323788591</v>
      </c>
      <c r="J27" s="22">
        <f t="shared" si="1"/>
        <v>-0.14032811837325243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108112677.31</v>
      </c>
      <c r="D28" s="49">
        <f>IF('Town Data'!E24&gt;9,'Town Data'!D24,"*")</f>
        <v>24844887.4</v>
      </c>
      <c r="E28" s="50">
        <f>IF('Town Data'!G24&gt;9,'Town Data'!F24,"*")</f>
        <v>997722.83</v>
      </c>
      <c r="F28" s="51">
        <f>IF('Town Data'!I24&gt;9,'Town Data'!H24,"*")</f>
        <v>108707365.01</v>
      </c>
      <c r="G28" s="49">
        <f>IF('Town Data'!K24&gt;9,'Town Data'!J24,"*")</f>
        <v>26022394.42</v>
      </c>
      <c r="H28" s="50">
        <f>IF('Town Data'!M24&gt;9,'Town Data'!L24,"*")</f>
        <v>1046116.67</v>
      </c>
      <c r="I28" s="9">
        <f t="shared" si="0"/>
        <v>-0.005470537345333479</v>
      </c>
      <c r="J28" s="9">
        <f t="shared" si="1"/>
        <v>-0.04524975684385938</v>
      </c>
      <c r="K28" s="9">
        <f t="shared" si="2"/>
        <v>-0.04626046156018151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626013.61</v>
      </c>
      <c r="D29" s="53">
        <f>IF('Town Data'!E25&gt;9,'Town Data'!D25,"*")</f>
        <v>310199.09</v>
      </c>
      <c r="E29" s="54" t="str">
        <f>IF('Town Data'!G25&gt;9,'Town Data'!F25,"*")</f>
        <v>*</v>
      </c>
      <c r="F29" s="53">
        <f>IF('Town Data'!I25&gt;9,'Town Data'!H25,"*")</f>
        <v>469793.31</v>
      </c>
      <c r="G29" s="53">
        <f>IF('Town Data'!K25&gt;9,'Town Data'!J25,"*")</f>
        <v>187969.17</v>
      </c>
      <c r="H29" s="54" t="str">
        <f>IF('Town Data'!M25&gt;9,'Town Data'!L25,"*")</f>
        <v>*</v>
      </c>
      <c r="I29" s="22">
        <f t="shared" si="0"/>
        <v>0.3325298523301662</v>
      </c>
      <c r="J29" s="22">
        <f t="shared" si="1"/>
        <v>0.6502657856072888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>
        <f>IF('Town Data'!C26&gt;9,'Town Data'!B26,"*")</f>
        <v>1163636.6</v>
      </c>
      <c r="D30" s="49">
        <f>IF('Town Data'!E26&gt;9,'Town Data'!D26,"*")</f>
        <v>369595.33</v>
      </c>
      <c r="E30" s="50" t="str">
        <f>IF('Town Data'!G26&gt;9,'Town Data'!F26,"*")</f>
        <v>*</v>
      </c>
      <c r="F30" s="51">
        <f>IF('Town Data'!I26&gt;9,'Town Data'!H26,"*")</f>
        <v>1827558</v>
      </c>
      <c r="G30" s="49">
        <f>IF('Town Data'!K26&gt;9,'Town Data'!J26,"*")</f>
        <v>374176</v>
      </c>
      <c r="H30" s="50" t="str">
        <f>IF('Town Data'!M26&gt;9,'Town Data'!L26,"*")</f>
        <v>*</v>
      </c>
      <c r="I30" s="9">
        <f t="shared" si="0"/>
        <v>-0.3632833540713892</v>
      </c>
      <c r="J30" s="9">
        <f t="shared" si="1"/>
        <v>-0.012242019798169801</v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776374.09</v>
      </c>
      <c r="D31" s="53">
        <f>IF('Town Data'!E27&gt;9,'Town Data'!D27,"*")</f>
        <v>632688.04</v>
      </c>
      <c r="E31" s="54" t="str">
        <f>IF('Town Data'!G27&gt;9,'Town Data'!F27,"*")</f>
        <v>*</v>
      </c>
      <c r="F31" s="53">
        <f>IF('Town Data'!I27&gt;9,'Town Data'!H27,"*")</f>
        <v>817292.55</v>
      </c>
      <c r="G31" s="53">
        <f>IF('Town Data'!K27&gt;9,'Town Data'!J27,"*")</f>
        <v>651341.91</v>
      </c>
      <c r="H31" s="54" t="str">
        <f>IF('Town Data'!M27&gt;9,'Town Data'!L27,"*")</f>
        <v>*</v>
      </c>
      <c r="I31" s="22">
        <f t="shared" si="0"/>
        <v>-0.050065866867378246</v>
      </c>
      <c r="J31" s="22">
        <f t="shared" si="1"/>
        <v>-0.02863913670164414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15903042.33</v>
      </c>
      <c r="D32" s="49">
        <f>IF('Town Data'!E28&gt;9,'Town Data'!D28,"*")</f>
        <v>4652516.87</v>
      </c>
      <c r="E32" s="50">
        <f>IF('Town Data'!G28&gt;9,'Town Data'!F28,"*")</f>
        <v>112880</v>
      </c>
      <c r="F32" s="51">
        <f>IF('Town Data'!I28&gt;9,'Town Data'!H28,"*")</f>
        <v>16084459.56</v>
      </c>
      <c r="G32" s="49">
        <f>IF('Town Data'!K28&gt;9,'Town Data'!J28,"*")</f>
        <v>3510804.39</v>
      </c>
      <c r="H32" s="50">
        <f>IF('Town Data'!M28&gt;9,'Town Data'!L28,"*")</f>
        <v>191900</v>
      </c>
      <c r="I32" s="9">
        <f t="shared" si="0"/>
        <v>-0.01127903796352362</v>
      </c>
      <c r="J32" s="9">
        <f t="shared" si="1"/>
        <v>0.3251996845087686</v>
      </c>
      <c r="K32" s="9">
        <f t="shared" si="2"/>
        <v>-0.41177696717040124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1355874.45</v>
      </c>
      <c r="D33" s="53">
        <f>IF('Town Data'!E29&gt;9,'Town Data'!D29,"*")</f>
        <v>450333.31</v>
      </c>
      <c r="E33" s="54" t="str">
        <f>IF('Town Data'!G29&gt;9,'Town Data'!F29,"*")</f>
        <v>*</v>
      </c>
      <c r="F33" s="53">
        <f>IF('Town Data'!I29&gt;9,'Town Data'!H29,"*")</f>
        <v>1486003.05</v>
      </c>
      <c r="G33" s="53">
        <f>IF('Town Data'!K29&gt;9,'Town Data'!J29,"*")</f>
        <v>537113.8</v>
      </c>
      <c r="H33" s="54" t="str">
        <f>IF('Town Data'!M29&gt;9,'Town Data'!L29,"*")</f>
        <v>*</v>
      </c>
      <c r="I33" s="22">
        <f t="shared" si="0"/>
        <v>-0.0875695376264538</v>
      </c>
      <c r="J33" s="22">
        <f t="shared" si="1"/>
        <v>-0.16156816302243593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1884442.92</v>
      </c>
      <c r="D34" s="49">
        <f>IF('Town Data'!E30&gt;9,'Town Data'!D30,"*")</f>
        <v>1482222.22</v>
      </c>
      <c r="E34" s="50" t="str">
        <f>IF('Town Data'!G30&gt;9,'Town Data'!F30,"*")</f>
        <v>*</v>
      </c>
      <c r="F34" s="51">
        <f>IF('Town Data'!I30&gt;9,'Town Data'!H30,"*")</f>
        <v>1723045.12</v>
      </c>
      <c r="G34" s="49">
        <f>IF('Town Data'!K30&gt;9,'Town Data'!J30,"*")</f>
        <v>1361030.12</v>
      </c>
      <c r="H34" s="50" t="str">
        <f>IF('Town Data'!M30&gt;9,'Town Data'!L30,"*")</f>
        <v>*</v>
      </c>
      <c r="I34" s="9">
        <f t="shared" si="0"/>
        <v>0.09367009495375246</v>
      </c>
      <c r="J34" s="9">
        <f t="shared" si="1"/>
        <v>0.08904439234599734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717445.2</v>
      </c>
      <c r="D35" s="53">
        <f>IF('Town Data'!E31&gt;9,'Town Data'!D31,"*")</f>
        <v>199189.72</v>
      </c>
      <c r="E35" s="54" t="str">
        <f>IF('Town Data'!G31&gt;9,'Town Data'!F31,"*")</f>
        <v>*</v>
      </c>
      <c r="F35" s="53">
        <f>IF('Town Data'!I31&gt;9,'Town Data'!H31,"*")</f>
        <v>915928.93</v>
      </c>
      <c r="G35" s="53">
        <f>IF('Town Data'!K31&gt;9,'Town Data'!J31,"*")</f>
        <v>215062.25</v>
      </c>
      <c r="H35" s="54" t="str">
        <f>IF('Town Data'!M31&gt;9,'Town Data'!L31,"*")</f>
        <v>*</v>
      </c>
      <c r="I35" s="22">
        <f t="shared" si="0"/>
        <v>-0.2167021080991514</v>
      </c>
      <c r="J35" s="22">
        <f t="shared" si="1"/>
        <v>-0.07380435199575937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3267168.17</v>
      </c>
      <c r="D36" s="49">
        <f>IF('Town Data'!E32&gt;9,'Town Data'!D32,"*")</f>
        <v>1180139.98</v>
      </c>
      <c r="E36" s="50" t="str">
        <f>IF('Town Data'!G32&gt;9,'Town Data'!F32,"*")</f>
        <v>*</v>
      </c>
      <c r="F36" s="51">
        <f>IF('Town Data'!I32&gt;9,'Town Data'!H32,"*")</f>
        <v>3186441.01</v>
      </c>
      <c r="G36" s="49">
        <f>IF('Town Data'!K32&gt;9,'Town Data'!J32,"*")</f>
        <v>1075986.87</v>
      </c>
      <c r="H36" s="50" t="str">
        <f>IF('Town Data'!M32&gt;9,'Town Data'!L32,"*")</f>
        <v>*</v>
      </c>
      <c r="I36" s="9">
        <f t="shared" si="0"/>
        <v>0.02533458480689092</v>
      </c>
      <c r="J36" s="9">
        <f t="shared" si="1"/>
        <v>0.09679775181643235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5973884.3</v>
      </c>
      <c r="D37" s="53">
        <f>IF('Town Data'!E33&gt;9,'Town Data'!D33,"*")</f>
        <v>1488626.87</v>
      </c>
      <c r="E37" s="54">
        <f>IF('Town Data'!G33&gt;9,'Town Data'!F33,"*")</f>
        <v>39910.83</v>
      </c>
      <c r="F37" s="53">
        <f>IF('Town Data'!I33&gt;9,'Town Data'!H33,"*")</f>
        <v>6243069.43</v>
      </c>
      <c r="G37" s="53">
        <f>IF('Town Data'!K33&gt;9,'Town Data'!J33,"*")</f>
        <v>1520649.24</v>
      </c>
      <c r="H37" s="54">
        <f>IF('Town Data'!M33&gt;9,'Town Data'!L33,"*")</f>
        <v>119644.17</v>
      </c>
      <c r="I37" s="22">
        <f t="shared" si="0"/>
        <v>-0.04311743334239996</v>
      </c>
      <c r="J37" s="22">
        <f t="shared" si="1"/>
        <v>-0.02105835399621801</v>
      </c>
      <c r="K37" s="22">
        <f>_xlfn.IFERROR((E37-H37)/H37,"")</f>
        <v>-0.6664206036951069</v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32389504.22</v>
      </c>
      <c r="D38" s="49">
        <f>IF('Town Data'!E34&gt;9,'Town Data'!D34,"*")</f>
        <v>11544025.91</v>
      </c>
      <c r="E38" s="50">
        <f>IF('Town Data'!G34&gt;9,'Town Data'!F34,"*")</f>
        <v>879738.83</v>
      </c>
      <c r="F38" s="51">
        <f>IF('Town Data'!I34&gt;9,'Town Data'!H34,"*")</f>
        <v>36195391.5</v>
      </c>
      <c r="G38" s="49">
        <f>IF('Town Data'!K34&gt;9,'Town Data'!J34,"*")</f>
        <v>10647226</v>
      </c>
      <c r="H38" s="50">
        <f>IF('Town Data'!M34&gt;9,'Town Data'!L34,"*")</f>
        <v>1093209.5</v>
      </c>
      <c r="I38" s="9">
        <f t="shared" si="0"/>
        <v>-0.10514839382245668</v>
      </c>
      <c r="J38" s="9">
        <f t="shared" si="1"/>
        <v>0.08422850327399833</v>
      </c>
      <c r="K38" s="9">
        <f t="shared" si="2"/>
        <v>-0.1952696806970668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5767172.7</v>
      </c>
      <c r="D39" s="53">
        <f>IF('Town Data'!E35&gt;9,'Town Data'!D35,"*")</f>
        <v>1125066.76</v>
      </c>
      <c r="E39" s="54" t="str">
        <f>IF('Town Data'!G35&gt;9,'Town Data'!F35,"*")</f>
        <v>*</v>
      </c>
      <c r="F39" s="53">
        <f>IF('Town Data'!I35&gt;9,'Town Data'!H35,"*")</f>
        <v>6197061.5</v>
      </c>
      <c r="G39" s="53">
        <f>IF('Town Data'!K35&gt;9,'Town Data'!J35,"*")</f>
        <v>1061620.5</v>
      </c>
      <c r="H39" s="54" t="str">
        <f>IF('Town Data'!M35&gt;9,'Town Data'!L35,"*")</f>
        <v>*</v>
      </c>
      <c r="I39" s="22">
        <f t="shared" si="0"/>
        <v>-0.06936978114546706</v>
      </c>
      <c r="J39" s="22">
        <f t="shared" si="1"/>
        <v>0.059763597255328066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2569171.66</v>
      </c>
      <c r="D40" s="49">
        <f>IF('Town Data'!E36&gt;9,'Town Data'!D36,"*")</f>
        <v>1039811.15</v>
      </c>
      <c r="E40" s="50" t="str">
        <f>IF('Town Data'!G36&gt;9,'Town Data'!F36,"*")</f>
        <v>*</v>
      </c>
      <c r="F40" s="51">
        <f>IF('Town Data'!I36&gt;9,'Town Data'!H36,"*")</f>
        <v>2950394.85</v>
      </c>
      <c r="G40" s="49">
        <f>IF('Town Data'!K36&gt;9,'Town Data'!J36,"*")</f>
        <v>1225810.2</v>
      </c>
      <c r="H40" s="50" t="str">
        <f>IF('Town Data'!M36&gt;9,'Town Data'!L36,"*")</f>
        <v>*</v>
      </c>
      <c r="I40" s="9">
        <f t="shared" si="0"/>
        <v>-0.12921090544880795</v>
      </c>
      <c r="J40" s="9">
        <f t="shared" si="1"/>
        <v>-0.15173560311376094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4514197.28</v>
      </c>
      <c r="D41" s="53">
        <f>IF('Town Data'!E37&gt;9,'Town Data'!D37,"*")</f>
        <v>270558.57</v>
      </c>
      <c r="E41" s="54" t="str">
        <f>IF('Town Data'!G37&gt;9,'Town Data'!F37,"*")</f>
        <v>*</v>
      </c>
      <c r="F41" s="53">
        <f>IF('Town Data'!I37&gt;9,'Town Data'!H37,"*")</f>
        <v>4503177.74</v>
      </c>
      <c r="G41" s="53">
        <f>IF('Town Data'!K37&gt;9,'Town Data'!J37,"*")</f>
        <v>206986.74</v>
      </c>
      <c r="H41" s="54" t="str">
        <f>IF('Town Data'!M37&gt;9,'Town Data'!L37,"*")</f>
        <v>*</v>
      </c>
      <c r="I41" s="22">
        <f t="shared" si="0"/>
        <v>0.002447058640861028</v>
      </c>
      <c r="J41" s="22">
        <f t="shared" si="1"/>
        <v>0.3071299639774027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1807015.18</v>
      </c>
      <c r="D42" s="49">
        <f>IF('Town Data'!E38&gt;9,'Town Data'!D38,"*")</f>
        <v>639968.96</v>
      </c>
      <c r="E42" s="50" t="str">
        <f>IF('Town Data'!G38&gt;9,'Town Data'!F38,"*")</f>
        <v>*</v>
      </c>
      <c r="F42" s="51">
        <f>IF('Town Data'!I38&gt;9,'Town Data'!H38,"*")</f>
        <v>1399652.71</v>
      </c>
      <c r="G42" s="49">
        <f>IF('Town Data'!K38&gt;9,'Town Data'!J38,"*")</f>
        <v>458000.41</v>
      </c>
      <c r="H42" s="50" t="str">
        <f>IF('Town Data'!M38&gt;9,'Town Data'!L38,"*")</f>
        <v>*</v>
      </c>
      <c r="I42" s="9">
        <f t="shared" si="0"/>
        <v>0.29104539082412806</v>
      </c>
      <c r="J42" s="9">
        <f t="shared" si="1"/>
        <v>0.39731088887016497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1892544.91</v>
      </c>
      <c r="D43" s="53">
        <f>IF('Town Data'!E39&gt;9,'Town Data'!D39,"*")</f>
        <v>652091.12</v>
      </c>
      <c r="E43" s="54" t="str">
        <f>IF('Town Data'!G39&gt;9,'Town Data'!F39,"*")</f>
        <v>*</v>
      </c>
      <c r="F43" s="53">
        <f>IF('Town Data'!I39&gt;9,'Town Data'!H39,"*")</f>
        <v>8243615</v>
      </c>
      <c r="G43" s="53">
        <f>IF('Town Data'!K39&gt;9,'Town Data'!J39,"*")</f>
        <v>573549</v>
      </c>
      <c r="H43" s="54" t="str">
        <f>IF('Town Data'!M39&gt;9,'Town Data'!L39,"*")</f>
        <v>*</v>
      </c>
      <c r="I43" s="22">
        <f t="shared" si="0"/>
        <v>-0.7704229382376542</v>
      </c>
      <c r="J43" s="22">
        <f t="shared" si="1"/>
        <v>0.13694055782505068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7379819.27</v>
      </c>
      <c r="D44" s="49">
        <f>IF('Town Data'!E40&gt;9,'Town Data'!D40,"*")</f>
        <v>1399053.24</v>
      </c>
      <c r="E44" s="50" t="str">
        <f>IF('Town Data'!G40&gt;9,'Town Data'!F40,"*")</f>
        <v>*</v>
      </c>
      <c r="F44" s="51">
        <f>IF('Town Data'!I40&gt;9,'Town Data'!H40,"*")</f>
        <v>7510767.03</v>
      </c>
      <c r="G44" s="49">
        <f>IF('Town Data'!K40&gt;9,'Town Data'!J40,"*")</f>
        <v>1254328.38</v>
      </c>
      <c r="H44" s="50" t="str">
        <f>IF('Town Data'!M40&gt;9,'Town Data'!L40,"*")</f>
        <v>*</v>
      </c>
      <c r="I44" s="9">
        <f t="shared" si="0"/>
        <v>-0.01743467204840205</v>
      </c>
      <c r="J44" s="9">
        <f t="shared" si="1"/>
        <v>0.1153803599660243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19441200.14</v>
      </c>
      <c r="D45" s="53">
        <f>IF('Town Data'!E41&gt;9,'Town Data'!D41,"*")</f>
        <v>6494553.4</v>
      </c>
      <c r="E45" s="54">
        <f>IF('Town Data'!G41&gt;9,'Town Data'!F41,"*")</f>
        <v>156656.17</v>
      </c>
      <c r="F45" s="53">
        <f>IF('Town Data'!I41&gt;9,'Town Data'!H41,"*")</f>
        <v>18798539.27</v>
      </c>
      <c r="G45" s="53">
        <f>IF('Town Data'!K41&gt;9,'Town Data'!J41,"*")</f>
        <v>5643471.05</v>
      </c>
      <c r="H45" s="54">
        <f>IF('Town Data'!M41&gt;9,'Town Data'!L41,"*")</f>
        <v>121445.83</v>
      </c>
      <c r="I45" s="22">
        <f t="shared" si="0"/>
        <v>0.034186745085327104</v>
      </c>
      <c r="J45" s="22">
        <f t="shared" si="1"/>
        <v>0.15080831326316463</v>
      </c>
      <c r="K45" s="22">
        <f t="shared" si="2"/>
        <v>0.2899262988280455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741182.06</v>
      </c>
      <c r="D46" s="49">
        <f>IF('Town Data'!E42&gt;9,'Town Data'!D42,"*")</f>
        <v>223457.67</v>
      </c>
      <c r="E46" s="50" t="str">
        <f>IF('Town Data'!G42&gt;9,'Town Data'!F42,"*")</f>
        <v>*</v>
      </c>
      <c r="F46" s="51">
        <f>IF('Town Data'!I42&gt;9,'Town Data'!H42,"*")</f>
        <v>749978.38</v>
      </c>
      <c r="G46" s="49">
        <f>IF('Town Data'!K42&gt;9,'Town Data'!J42,"*")</f>
        <v>230635.33</v>
      </c>
      <c r="H46" s="50" t="str">
        <f>IF('Town Data'!M42&gt;9,'Town Data'!L42,"*")</f>
        <v>*</v>
      </c>
      <c r="I46" s="9">
        <f t="shared" si="0"/>
        <v>-0.011728764767858973</v>
      </c>
      <c r="J46" s="9">
        <f t="shared" si="1"/>
        <v>-0.031121251024290055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1691179.14</v>
      </c>
      <c r="D47" s="53">
        <f>IF('Town Data'!E43&gt;9,'Town Data'!D43,"*")</f>
        <v>567111.96</v>
      </c>
      <c r="E47" s="54" t="str">
        <f>IF('Town Data'!G43&gt;9,'Town Data'!F43,"*")</f>
        <v>*</v>
      </c>
      <c r="F47" s="53">
        <f>IF('Town Data'!I43&gt;9,'Town Data'!H43,"*")</f>
        <v>1810568.48</v>
      </c>
      <c r="G47" s="53">
        <f>IF('Town Data'!K43&gt;9,'Town Data'!J43,"*")</f>
        <v>611064.48</v>
      </c>
      <c r="H47" s="54" t="str">
        <f>IF('Town Data'!M43&gt;9,'Town Data'!L43,"*")</f>
        <v>*</v>
      </c>
      <c r="I47" s="22">
        <f t="shared" si="0"/>
        <v>-0.06594025098680613</v>
      </c>
      <c r="J47" s="22">
        <f t="shared" si="1"/>
        <v>-0.07192779393755634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5385558.59</v>
      </c>
      <c r="D48" s="49">
        <f>IF('Town Data'!E44&gt;9,'Town Data'!D44,"*")</f>
        <v>1328746.29</v>
      </c>
      <c r="E48" s="50" t="str">
        <f>IF('Town Data'!G44&gt;9,'Town Data'!F44,"*")</f>
        <v>*</v>
      </c>
      <c r="F48" s="51">
        <f>IF('Town Data'!I44&gt;9,'Town Data'!H44,"*")</f>
        <v>7983998.26</v>
      </c>
      <c r="G48" s="49">
        <f>IF('Town Data'!K44&gt;9,'Town Data'!J44,"*")</f>
        <v>1142447.91</v>
      </c>
      <c r="H48" s="50" t="str">
        <f>IF('Town Data'!M44&gt;9,'Town Data'!L44,"*")</f>
        <v>*</v>
      </c>
      <c r="I48" s="9">
        <f t="shared" si="0"/>
        <v>-0.3254559414195063</v>
      </c>
      <c r="J48" s="9">
        <f t="shared" si="1"/>
        <v>0.16306947421348963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636180.28</v>
      </c>
      <c r="D49" s="53">
        <f>IF('Town Data'!E45&gt;9,'Town Data'!D45,"*")</f>
        <v>291757.53</v>
      </c>
      <c r="E49" s="54" t="str">
        <f>IF('Town Data'!G45&gt;9,'Town Data'!F45,"*")</f>
        <v>*</v>
      </c>
      <c r="F49" s="53">
        <f>IF('Town Data'!I45&gt;9,'Town Data'!H45,"*")</f>
        <v>516012.36</v>
      </c>
      <c r="G49" s="53">
        <f>IF('Town Data'!K45&gt;9,'Town Data'!J45,"*")</f>
        <v>270431.46</v>
      </c>
      <c r="H49" s="54" t="str">
        <f>IF('Town Data'!M45&gt;9,'Town Data'!L45,"*")</f>
        <v>*</v>
      </c>
      <c r="I49" s="22">
        <f t="shared" si="0"/>
        <v>0.23287798765130363</v>
      </c>
      <c r="J49" s="22">
        <f t="shared" si="1"/>
        <v>0.07885942707997066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961007.02</v>
      </c>
      <c r="D50" s="49">
        <f>IF('Town Data'!E46&gt;9,'Town Data'!D46,"*")</f>
        <v>459539.7</v>
      </c>
      <c r="E50" s="50" t="str">
        <f>IF('Town Data'!G46&gt;9,'Town Data'!F46,"*")</f>
        <v>*</v>
      </c>
      <c r="F50" s="51">
        <f>IF('Town Data'!I46&gt;9,'Town Data'!H46,"*")</f>
        <v>769092.15</v>
      </c>
      <c r="G50" s="49">
        <f>IF('Town Data'!K46&gt;9,'Town Data'!J46,"*")</f>
        <v>328994.83</v>
      </c>
      <c r="H50" s="50" t="str">
        <f>IF('Town Data'!M46&gt;9,'Town Data'!L46,"*")</f>
        <v>*</v>
      </c>
      <c r="I50" s="9">
        <f t="shared" si="0"/>
        <v>0.24953429832823024</v>
      </c>
      <c r="J50" s="9">
        <f t="shared" si="1"/>
        <v>0.39679915334839755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1189570.46</v>
      </c>
      <c r="D51" s="53">
        <f>IF('Town Data'!E47&gt;9,'Town Data'!D47,"*")</f>
        <v>524828.5</v>
      </c>
      <c r="E51" s="54" t="str">
        <f>IF('Town Data'!G47&gt;9,'Town Data'!F47,"*")</f>
        <v>*</v>
      </c>
      <c r="F51" s="53">
        <f>IF('Town Data'!I47&gt;9,'Town Data'!H47,"*")</f>
        <v>1128694</v>
      </c>
      <c r="G51" s="53">
        <f>IF('Town Data'!K47&gt;9,'Town Data'!J47,"*")</f>
        <v>409070</v>
      </c>
      <c r="H51" s="54" t="str">
        <f>IF('Town Data'!M47&gt;9,'Town Data'!L47,"*")</f>
        <v>*</v>
      </c>
      <c r="I51" s="22">
        <f t="shared" si="0"/>
        <v>0.05393530930438185</v>
      </c>
      <c r="J51" s="22">
        <f t="shared" si="1"/>
        <v>0.28297968562837655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9823820.75</v>
      </c>
      <c r="D52" s="49">
        <f>IF('Town Data'!E48&gt;9,'Town Data'!D48,"*")</f>
        <v>3053831.23</v>
      </c>
      <c r="E52" s="50" t="str">
        <f>IF('Town Data'!G48&gt;9,'Town Data'!F48,"*")</f>
        <v>*</v>
      </c>
      <c r="F52" s="51">
        <f>IF('Town Data'!I48&gt;9,'Town Data'!H48,"*")</f>
        <v>9970176.14</v>
      </c>
      <c r="G52" s="49">
        <f>IF('Town Data'!K48&gt;9,'Town Data'!J48,"*")</f>
        <v>3075229.47</v>
      </c>
      <c r="H52" s="50" t="str">
        <f>IF('Town Data'!M48&gt;9,'Town Data'!L48,"*")</f>
        <v>*</v>
      </c>
      <c r="I52" s="9">
        <f t="shared" si="0"/>
        <v>-0.014679318393666874</v>
      </c>
      <c r="J52" s="9">
        <f t="shared" si="1"/>
        <v>-0.006958257980013512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4212442.53</v>
      </c>
      <c r="D53" s="53">
        <f>IF('Town Data'!E49&gt;9,'Town Data'!D49,"*")</f>
        <v>3396828.24</v>
      </c>
      <c r="E53" s="54" t="str">
        <f>IF('Town Data'!G49&gt;9,'Town Data'!F49,"*")</f>
        <v>*</v>
      </c>
      <c r="F53" s="53">
        <f>IF('Town Data'!I49&gt;9,'Town Data'!H49,"*")</f>
        <v>4002531</v>
      </c>
      <c r="G53" s="53">
        <f>IF('Town Data'!K49&gt;9,'Town Data'!J49,"*")</f>
        <v>3110768</v>
      </c>
      <c r="H53" s="54" t="str">
        <f>IF('Town Data'!M49&gt;9,'Town Data'!L49,"*")</f>
        <v>*</v>
      </c>
      <c r="I53" s="22">
        <f t="shared" si="0"/>
        <v>0.05244469811726637</v>
      </c>
      <c r="J53" s="22">
        <f t="shared" si="1"/>
        <v>0.0919580759478046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2811825.82</v>
      </c>
      <c r="D54" s="49">
        <f>IF('Town Data'!E50&gt;9,'Town Data'!D50,"*")</f>
        <v>1007979.77</v>
      </c>
      <c r="E54" s="50" t="str">
        <f>IF('Town Data'!G50&gt;9,'Town Data'!F50,"*")</f>
        <v>*</v>
      </c>
      <c r="F54" s="51">
        <f>IF('Town Data'!I50&gt;9,'Town Data'!H50,"*")</f>
        <v>2650740.42</v>
      </c>
      <c r="G54" s="49">
        <f>IF('Town Data'!K50&gt;9,'Town Data'!J50,"*")</f>
        <v>976464.96</v>
      </c>
      <c r="H54" s="50" t="str">
        <f>IF('Town Data'!M50&gt;9,'Town Data'!L50,"*")</f>
        <v>*</v>
      </c>
      <c r="I54" s="9">
        <f t="shared" si="0"/>
        <v>0.06076996403895328</v>
      </c>
      <c r="J54" s="9">
        <f t="shared" si="1"/>
        <v>0.032274389036960484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6986962.99</v>
      </c>
      <c r="D55" s="53">
        <f>IF('Town Data'!E51&gt;9,'Town Data'!D51,"*")</f>
        <v>4252232.87</v>
      </c>
      <c r="E55" s="54" t="str">
        <f>IF('Town Data'!G51&gt;9,'Town Data'!F51,"*")</f>
        <v>*</v>
      </c>
      <c r="F55" s="53">
        <f>IF('Town Data'!I51&gt;9,'Town Data'!H51,"*")</f>
        <v>7528249.19</v>
      </c>
      <c r="G55" s="53">
        <f>IF('Town Data'!K51&gt;9,'Town Data'!J51,"*")</f>
        <v>4349825.19</v>
      </c>
      <c r="H55" s="54" t="str">
        <f>IF('Town Data'!M51&gt;9,'Town Data'!L51,"*")</f>
        <v>*</v>
      </c>
      <c r="I55" s="22">
        <f t="shared" si="0"/>
        <v>-0.07190067522193698</v>
      </c>
      <c r="J55" s="22">
        <f t="shared" si="1"/>
        <v>-0.022435917706384954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9036092.26</v>
      </c>
      <c r="D56" s="49">
        <f>IF('Town Data'!E52&gt;9,'Town Data'!D52,"*")</f>
        <v>2802481.12</v>
      </c>
      <c r="E56" s="50">
        <f>IF('Town Data'!G52&gt;9,'Town Data'!F52,"*")</f>
        <v>54401</v>
      </c>
      <c r="F56" s="51">
        <f>IF('Town Data'!I52&gt;9,'Town Data'!H52,"*")</f>
        <v>7984254.11</v>
      </c>
      <c r="G56" s="49">
        <f>IF('Town Data'!K52&gt;9,'Town Data'!J52,"*")</f>
        <v>2838339.13</v>
      </c>
      <c r="H56" s="50">
        <f>IF('Town Data'!M52&gt;9,'Town Data'!L52,"*")</f>
        <v>61971</v>
      </c>
      <c r="I56" s="9">
        <f t="shared" si="0"/>
        <v>0.13173906234805438</v>
      </c>
      <c r="J56" s="9">
        <f t="shared" si="1"/>
        <v>-0.012633448068624476</v>
      </c>
      <c r="K56" s="9">
        <f t="shared" si="2"/>
        <v>-0.12215391070016621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35006860.67</v>
      </c>
      <c r="D57" s="53">
        <f>IF('Town Data'!E53&gt;9,'Town Data'!D53,"*")</f>
        <v>8863747.52</v>
      </c>
      <c r="E57" s="54">
        <f>IF('Town Data'!G53&gt;9,'Town Data'!F53,"*")</f>
        <v>395575.67</v>
      </c>
      <c r="F57" s="53">
        <f>IF('Town Data'!I53&gt;9,'Town Data'!H53,"*")</f>
        <v>32674674.04</v>
      </c>
      <c r="G57" s="53">
        <f>IF('Town Data'!K53&gt;9,'Town Data'!J53,"*")</f>
        <v>8802610.22</v>
      </c>
      <c r="H57" s="54">
        <f>IF('Town Data'!M53&gt;9,'Town Data'!L53,"*")</f>
        <v>558900</v>
      </c>
      <c r="I57" s="22">
        <f t="shared" si="0"/>
        <v>0.07137597232477251</v>
      </c>
      <c r="J57" s="22">
        <f t="shared" si="1"/>
        <v>0.006945360350171097</v>
      </c>
      <c r="K57" s="22">
        <f t="shared" si="2"/>
        <v>-0.2922246018965826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30510139.14</v>
      </c>
      <c r="D58" s="49">
        <f>IF('Town Data'!E54&gt;9,'Town Data'!D54,"*")</f>
        <v>9990342.01</v>
      </c>
      <c r="E58" s="50">
        <f>IF('Town Data'!G54&gt;9,'Town Data'!F54,"*")</f>
        <v>103858.67</v>
      </c>
      <c r="F58" s="51">
        <f>IF('Town Data'!I54&gt;9,'Town Data'!H54,"*")</f>
        <v>31675915.27</v>
      </c>
      <c r="G58" s="49">
        <f>IF('Town Data'!K54&gt;9,'Town Data'!J54,"*")</f>
        <v>8656468.06</v>
      </c>
      <c r="H58" s="50">
        <f>IF('Town Data'!M54&gt;9,'Town Data'!L54,"*")</f>
        <v>319016.67</v>
      </c>
      <c r="I58" s="9">
        <f t="shared" si="0"/>
        <v>-0.036803234257420055</v>
      </c>
      <c r="J58" s="9">
        <f t="shared" si="1"/>
        <v>0.15408985983135473</v>
      </c>
      <c r="K58" s="9">
        <f t="shared" si="2"/>
        <v>-0.6744412447161461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20513956.84</v>
      </c>
      <c r="D59" s="53">
        <f>IF('Town Data'!E55&gt;9,'Town Data'!D55,"*")</f>
        <v>4069918.96</v>
      </c>
      <c r="E59" s="54">
        <f>IF('Town Data'!G55&gt;9,'Town Data'!F55,"*")</f>
        <v>47822.67</v>
      </c>
      <c r="F59" s="53">
        <f>IF('Town Data'!I55&gt;9,'Town Data'!H55,"*")</f>
        <v>21328351.45</v>
      </c>
      <c r="G59" s="53">
        <f>IF('Town Data'!K55&gt;9,'Town Data'!J55,"*")</f>
        <v>3935417.85</v>
      </c>
      <c r="H59" s="54">
        <f>IF('Town Data'!M55&gt;9,'Town Data'!L55,"*")</f>
        <v>90050</v>
      </c>
      <c r="I59" s="22">
        <f t="shared" si="0"/>
        <v>-0.03818366421376648</v>
      </c>
      <c r="J59" s="22">
        <f t="shared" si="1"/>
        <v>0.034177084905990314</v>
      </c>
      <c r="K59" s="22">
        <f t="shared" si="2"/>
        <v>-0.4689320377568018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18184946.79</v>
      </c>
      <c r="D60" s="49">
        <f>IF('Town Data'!E56&gt;9,'Town Data'!D56,"*")</f>
        <v>6241079.68</v>
      </c>
      <c r="E60" s="50">
        <f>IF('Town Data'!G56&gt;9,'Town Data'!F56,"*")</f>
        <v>187141.33</v>
      </c>
      <c r="F60" s="51">
        <f>IF('Town Data'!I56&gt;9,'Town Data'!H56,"*")</f>
        <v>17725066.3</v>
      </c>
      <c r="G60" s="49">
        <f>IF('Town Data'!K56&gt;9,'Town Data'!J56,"*")</f>
        <v>5916658.66</v>
      </c>
      <c r="H60" s="50">
        <f>IF('Town Data'!M56&gt;9,'Town Data'!L56,"*")</f>
        <v>351320</v>
      </c>
      <c r="I60" s="9">
        <f t="shared" si="0"/>
        <v>0.025945205632319602</v>
      </c>
      <c r="J60" s="9">
        <f t="shared" si="1"/>
        <v>0.05483179589068935</v>
      </c>
      <c r="K60" s="9">
        <f t="shared" si="2"/>
        <v>-0.4673194523511329</v>
      </c>
      <c r="L60" s="15"/>
    </row>
    <row r="61" spans="1:12" ht="15">
      <c r="A61" s="15"/>
      <c r="B61" s="27" t="str">
        <f>'Town Data'!A57</f>
        <v>MORRISTOWN</v>
      </c>
      <c r="C61" s="52">
        <f>IF('Town Data'!C57&gt;9,'Town Data'!B57,"*")</f>
        <v>23482329.08</v>
      </c>
      <c r="D61" s="53">
        <f>IF('Town Data'!E57&gt;9,'Town Data'!D57,"*")</f>
        <v>6062148.43</v>
      </c>
      <c r="E61" s="54">
        <f>IF('Town Data'!G57&gt;9,'Town Data'!F57,"*")</f>
        <v>305021.33</v>
      </c>
      <c r="F61" s="53">
        <f>IF('Town Data'!I57&gt;9,'Town Data'!H57,"*")</f>
        <v>23293094.36</v>
      </c>
      <c r="G61" s="53">
        <f>IF('Town Data'!K57&gt;9,'Town Data'!J57,"*")</f>
        <v>5788920.01</v>
      </c>
      <c r="H61" s="54">
        <f>IF('Town Data'!M57&gt;9,'Town Data'!L57,"*")</f>
        <v>247651.17</v>
      </c>
      <c r="I61" s="22">
        <f t="shared" si="0"/>
        <v>0.008124069609444489</v>
      </c>
      <c r="J61" s="22">
        <f t="shared" si="1"/>
        <v>0.0471985136308698</v>
      </c>
      <c r="K61" s="22">
        <f t="shared" si="2"/>
        <v>0.23165713289381998</v>
      </c>
      <c r="L61" s="15"/>
    </row>
    <row r="62" spans="1:12" ht="15">
      <c r="A62" s="15"/>
      <c r="B62" s="15" t="str">
        <f>'Town Data'!A58</f>
        <v>NEW HAVEN</v>
      </c>
      <c r="C62" s="48">
        <f>IF('Town Data'!C58&gt;9,'Town Data'!B58,"*")</f>
        <v>10920495.91</v>
      </c>
      <c r="D62" s="49">
        <f>IF('Town Data'!E58&gt;9,'Town Data'!D58,"*")</f>
        <v>520570.66</v>
      </c>
      <c r="E62" s="50" t="str">
        <f>IF('Town Data'!G58&gt;9,'Town Data'!F58,"*")</f>
        <v>*</v>
      </c>
      <c r="F62" s="51">
        <f>IF('Town Data'!I58&gt;9,'Town Data'!H58,"*")</f>
        <v>11357809.44</v>
      </c>
      <c r="G62" s="49">
        <f>IF('Town Data'!K58&gt;9,'Town Data'!J58,"*")</f>
        <v>708345.25</v>
      </c>
      <c r="H62" s="50" t="str">
        <f>IF('Town Data'!M58&gt;9,'Town Data'!L58,"*")</f>
        <v>*</v>
      </c>
      <c r="I62" s="9">
        <f t="shared" si="0"/>
        <v>-0.038503333966835716</v>
      </c>
      <c r="J62" s="9">
        <f t="shared" si="1"/>
        <v>-0.26508907908961066</v>
      </c>
      <c r="K62" s="9">
        <f t="shared" si="2"/>
      </c>
      <c r="L62" s="15"/>
    </row>
    <row r="63" spans="1:12" ht="15">
      <c r="A63" s="15"/>
      <c r="B63" s="27" t="str">
        <f>'Town Data'!A59</f>
        <v>NEWBURY</v>
      </c>
      <c r="C63" s="52">
        <f>IF('Town Data'!C59&gt;9,'Town Data'!B59,"*")</f>
        <v>3618658.87</v>
      </c>
      <c r="D63" s="53">
        <f>IF('Town Data'!E59&gt;9,'Town Data'!D59,"*")</f>
        <v>183196.82</v>
      </c>
      <c r="E63" s="54" t="str">
        <f>IF('Town Data'!G59&gt;9,'Town Data'!F59,"*")</f>
        <v>*</v>
      </c>
      <c r="F63" s="53">
        <f>IF('Town Data'!I59&gt;9,'Town Data'!H59,"*")</f>
        <v>2942206.6</v>
      </c>
      <c r="G63" s="53">
        <f>IF('Town Data'!K59&gt;9,'Town Data'!J59,"*")</f>
        <v>175361.58</v>
      </c>
      <c r="H63" s="54" t="str">
        <f>IF('Town Data'!M59&gt;9,'Town Data'!L59,"*")</f>
        <v>*</v>
      </c>
      <c r="I63" s="22">
        <f t="shared" si="0"/>
        <v>0.2299132460650452</v>
      </c>
      <c r="J63" s="22">
        <f t="shared" si="1"/>
        <v>0.04468048246371879</v>
      </c>
      <c r="K63" s="22">
        <f t="shared" si="2"/>
      </c>
      <c r="L63" s="15"/>
    </row>
    <row r="64" spans="1:12" ht="15">
      <c r="A64" s="15"/>
      <c r="B64" s="15" t="str">
        <f>'Town Data'!A60</f>
        <v>NEWPORT</v>
      </c>
      <c r="C64" s="48">
        <f>IF('Town Data'!C60&gt;9,'Town Data'!B60,"*")</f>
        <v>17759391.17</v>
      </c>
      <c r="D64" s="49">
        <f>IF('Town Data'!E60&gt;9,'Town Data'!D60,"*")</f>
        <v>3930287.99</v>
      </c>
      <c r="E64" s="50">
        <f>IF('Town Data'!G60&gt;9,'Town Data'!F60,"*")</f>
        <v>74590.5</v>
      </c>
      <c r="F64" s="51">
        <f>IF('Town Data'!I60&gt;9,'Town Data'!H60,"*")</f>
        <v>18580341.68</v>
      </c>
      <c r="G64" s="49">
        <f>IF('Town Data'!K60&gt;9,'Town Data'!J60,"*")</f>
        <v>3685980.69</v>
      </c>
      <c r="H64" s="50">
        <f>IF('Town Data'!M60&gt;9,'Town Data'!L60,"*")</f>
        <v>39474.67</v>
      </c>
      <c r="I64" s="9">
        <f t="shared" si="0"/>
        <v>-0.0441838220275397</v>
      </c>
      <c r="J64" s="9">
        <f t="shared" si="1"/>
        <v>0.06628013561297313</v>
      </c>
      <c r="K64" s="9">
        <f t="shared" si="2"/>
        <v>0.8895788109184954</v>
      </c>
      <c r="L64" s="15"/>
    </row>
    <row r="65" spans="1:12" ht="15">
      <c r="A65" s="15"/>
      <c r="B65" s="27" t="str">
        <f>'Town Data'!A61</f>
        <v>NORTHFIELD</v>
      </c>
      <c r="C65" s="52">
        <f>IF('Town Data'!C61&gt;9,'Town Data'!B61,"*")</f>
        <v>5496157.75</v>
      </c>
      <c r="D65" s="53">
        <f>IF('Town Data'!E61&gt;9,'Town Data'!D61,"*")</f>
        <v>1139125.79</v>
      </c>
      <c r="E65" s="54" t="str">
        <f>IF('Town Data'!G61&gt;9,'Town Data'!F61,"*")</f>
        <v>*</v>
      </c>
      <c r="F65" s="53">
        <f>IF('Town Data'!I61&gt;9,'Town Data'!H61,"*")</f>
        <v>5588145.18</v>
      </c>
      <c r="G65" s="53">
        <f>IF('Town Data'!K61&gt;9,'Town Data'!J61,"*")</f>
        <v>1082673.09</v>
      </c>
      <c r="H65" s="54" t="str">
        <f>IF('Town Data'!M61&gt;9,'Town Data'!L61,"*")</f>
        <v>*</v>
      </c>
      <c r="I65" s="22">
        <f t="shared" si="0"/>
        <v>-0.016461173974008977</v>
      </c>
      <c r="J65" s="22">
        <f t="shared" si="1"/>
        <v>0.05214196281538682</v>
      </c>
      <c r="K65" s="22">
        <f t="shared" si="2"/>
      </c>
      <c r="L65" s="15"/>
    </row>
    <row r="66" spans="1:12" ht="15">
      <c r="A66" s="15"/>
      <c r="B66" s="15" t="str">
        <f>'Town Data'!A62</f>
        <v>NORWICH</v>
      </c>
      <c r="C66" s="48">
        <f>IF('Town Data'!C62&gt;9,'Town Data'!B62,"*")</f>
        <v>14436392.06</v>
      </c>
      <c r="D66" s="49">
        <f>IF('Town Data'!E62&gt;9,'Town Data'!D62,"*")</f>
        <v>623542.2</v>
      </c>
      <c r="E66" s="50" t="str">
        <f>IF('Town Data'!G62&gt;9,'Town Data'!F62,"*")</f>
        <v>*</v>
      </c>
      <c r="F66" s="51">
        <f>IF('Town Data'!I62&gt;9,'Town Data'!H62,"*")</f>
        <v>13518657.76</v>
      </c>
      <c r="G66" s="49">
        <f>IF('Town Data'!K62&gt;9,'Town Data'!J62,"*")</f>
        <v>699197.76</v>
      </c>
      <c r="H66" s="50" t="str">
        <f>IF('Town Data'!M62&gt;9,'Town Data'!L62,"*")</f>
        <v>*</v>
      </c>
      <c r="I66" s="9">
        <f t="shared" si="0"/>
        <v>0.06788649555989652</v>
      </c>
      <c r="J66" s="9">
        <f t="shared" si="1"/>
        <v>-0.10820337868359312</v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52">
        <f>IF('Town Data'!C63&gt;9,'Town Data'!B63,"*")</f>
        <v>2476719.13</v>
      </c>
      <c r="D67" s="53">
        <f>IF('Town Data'!E63&gt;9,'Town Data'!D63,"*")</f>
        <v>691403.52</v>
      </c>
      <c r="E67" s="54" t="str">
        <f>IF('Town Data'!G63&gt;9,'Town Data'!F63,"*")</f>
        <v>*</v>
      </c>
      <c r="F67" s="53">
        <f>IF('Town Data'!I63&gt;9,'Town Data'!H63,"*")</f>
        <v>2901480.16</v>
      </c>
      <c r="G67" s="53">
        <f>IF('Town Data'!K63&gt;9,'Town Data'!J63,"*")</f>
        <v>637601.72</v>
      </c>
      <c r="H67" s="54" t="str">
        <f>IF('Town Data'!M63&gt;9,'Town Data'!L63,"*")</f>
        <v>*</v>
      </c>
      <c r="I67" s="22">
        <f t="shared" si="0"/>
        <v>-0.14639460088536335</v>
      </c>
      <c r="J67" s="22">
        <f t="shared" si="1"/>
        <v>0.08438151641121679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8">
        <f>IF('Town Data'!C64&gt;9,'Town Data'!B64,"*")</f>
        <v>2339314.35</v>
      </c>
      <c r="D68" s="49">
        <f>IF('Town Data'!E64&gt;9,'Town Data'!D64,"*")</f>
        <v>669713.38</v>
      </c>
      <c r="E68" s="50" t="str">
        <f>IF('Town Data'!G64&gt;9,'Town Data'!F64,"*")</f>
        <v>*</v>
      </c>
      <c r="F68" s="51">
        <f>IF('Town Data'!I64&gt;9,'Town Data'!H64,"*")</f>
        <v>2286602.78</v>
      </c>
      <c r="G68" s="49">
        <f>IF('Town Data'!K64&gt;9,'Town Data'!J64,"*")</f>
        <v>722424.42</v>
      </c>
      <c r="H68" s="50" t="str">
        <f>IF('Town Data'!M64&gt;9,'Town Data'!L64,"*")</f>
        <v>*</v>
      </c>
      <c r="I68" s="9">
        <f t="shared" si="0"/>
        <v>0.023052351051545693</v>
      </c>
      <c r="J68" s="9">
        <f t="shared" si="1"/>
        <v>-0.07296408944758544</v>
      </c>
      <c r="K68" s="9">
        <f t="shared" si="2"/>
      </c>
      <c r="L68" s="15"/>
    </row>
    <row r="69" spans="1:12" ht="15">
      <c r="A69" s="15"/>
      <c r="B69" s="27" t="str">
        <f>'Town Data'!A65</f>
        <v>POWNAL</v>
      </c>
      <c r="C69" s="52">
        <f>IF('Town Data'!C65&gt;9,'Town Data'!B65,"*")</f>
        <v>708294.56</v>
      </c>
      <c r="D69" s="53">
        <f>IF('Town Data'!E65&gt;9,'Town Data'!D65,"*")</f>
        <v>359764.49</v>
      </c>
      <c r="E69" s="54" t="str">
        <f>IF('Town Data'!G65&gt;9,'Town Data'!F65,"*")</f>
        <v>*</v>
      </c>
      <c r="F69" s="53">
        <f>IF('Town Data'!I65&gt;9,'Town Data'!H65,"*")</f>
        <v>717866.78</v>
      </c>
      <c r="G69" s="53">
        <f>IF('Town Data'!K65&gt;9,'Town Data'!J65,"*")</f>
        <v>367421.4</v>
      </c>
      <c r="H69" s="54" t="str">
        <f>IF('Town Data'!M65&gt;9,'Town Data'!L65,"*")</f>
        <v>*</v>
      </c>
      <c r="I69" s="22">
        <f t="shared" si="0"/>
        <v>-0.013334256810156295</v>
      </c>
      <c r="J69" s="22">
        <f t="shared" si="1"/>
        <v>-0.02083958637139816</v>
      </c>
      <c r="K69" s="22">
        <f t="shared" si="2"/>
      </c>
      <c r="L69" s="15"/>
    </row>
    <row r="70" spans="1:12" ht="15">
      <c r="A70" s="15"/>
      <c r="B70" s="15" t="str">
        <f>'Town Data'!A66</f>
        <v>PUTNEY</v>
      </c>
      <c r="C70" s="48">
        <f>IF('Town Data'!C66&gt;9,'Town Data'!B66,"*")</f>
        <v>1197683.82</v>
      </c>
      <c r="D70" s="49">
        <f>IF('Town Data'!E66&gt;9,'Town Data'!D66,"*")</f>
        <v>420569.26</v>
      </c>
      <c r="E70" s="50" t="str">
        <f>IF('Town Data'!G66&gt;9,'Town Data'!F66,"*")</f>
        <v>*</v>
      </c>
      <c r="F70" s="51">
        <f>IF('Town Data'!I66&gt;9,'Town Data'!H66,"*")</f>
        <v>1230808.87</v>
      </c>
      <c r="G70" s="49">
        <f>IF('Town Data'!K66&gt;9,'Town Data'!J66,"*")</f>
        <v>426357.62</v>
      </c>
      <c r="H70" s="50" t="str">
        <f>IF('Town Data'!M66&gt;9,'Town Data'!L66,"*")</f>
        <v>*</v>
      </c>
      <c r="I70" s="9">
        <f t="shared" si="0"/>
        <v>-0.026913236333761588</v>
      </c>
      <c r="J70" s="9">
        <f t="shared" si="1"/>
        <v>-0.01357630244769634</v>
      </c>
      <c r="K70" s="9">
        <f t="shared" si="2"/>
      </c>
      <c r="L70" s="15"/>
    </row>
    <row r="71" spans="1:12" ht="15">
      <c r="A71" s="15"/>
      <c r="B71" s="27" t="str">
        <f>'Town Data'!A67</f>
        <v>RANDOLPH</v>
      </c>
      <c r="C71" s="52">
        <f>IF('Town Data'!C67&gt;9,'Town Data'!B67,"*")</f>
        <v>6642798.61</v>
      </c>
      <c r="D71" s="53">
        <f>IF('Town Data'!E67&gt;9,'Town Data'!D67,"*")</f>
        <v>1813573.08</v>
      </c>
      <c r="E71" s="54">
        <f>IF('Town Data'!G67&gt;9,'Town Data'!F67,"*")</f>
        <v>24132.33</v>
      </c>
      <c r="F71" s="53">
        <f>IF('Town Data'!I67&gt;9,'Town Data'!H67,"*")</f>
        <v>11804887.72</v>
      </c>
      <c r="G71" s="53">
        <f>IF('Town Data'!K67&gt;9,'Town Data'!J67,"*")</f>
        <v>1686751.66</v>
      </c>
      <c r="H71" s="54">
        <f>IF('Town Data'!M67&gt;9,'Town Data'!L67,"*")</f>
        <v>15250</v>
      </c>
      <c r="I71" s="22">
        <f aca="true" t="shared" si="3" ref="I71:I100">_xlfn.IFERROR((C71-F71)/F71,"")</f>
        <v>-0.4372840498308441</v>
      </c>
      <c r="J71" s="22">
        <f aca="true" t="shared" si="4" ref="J71:J100">_xlfn.IFERROR((D71-G71)/G71,"")</f>
        <v>0.075186776457656</v>
      </c>
      <c r="K71" s="22">
        <f aca="true" t="shared" si="5" ref="K71:K100">_xlfn.IFERROR((E71-H71)/H71,"")</f>
        <v>0.5824478688524591</v>
      </c>
      <c r="L71" s="15"/>
    </row>
    <row r="72" spans="1:12" ht="15">
      <c r="A72" s="15"/>
      <c r="B72" s="15" t="str">
        <f>'Town Data'!A68</f>
        <v>RICHFORD</v>
      </c>
      <c r="C72" s="48">
        <f>IF('Town Data'!C68&gt;9,'Town Data'!B68,"*")</f>
        <v>5702581.26</v>
      </c>
      <c r="D72" s="49">
        <f>IF('Town Data'!E68&gt;9,'Town Data'!D68,"*")</f>
        <v>261083.33</v>
      </c>
      <c r="E72" s="50" t="str">
        <f>IF('Town Data'!G68&gt;9,'Town Data'!F68,"*")</f>
        <v>*</v>
      </c>
      <c r="F72" s="51">
        <f>IF('Town Data'!I68&gt;9,'Town Data'!H68,"*")</f>
        <v>5884521</v>
      </c>
      <c r="G72" s="49">
        <f>IF('Town Data'!K68&gt;9,'Town Data'!J68,"*")</f>
        <v>238531</v>
      </c>
      <c r="H72" s="50" t="str">
        <f>IF('Town Data'!M68&gt;9,'Town Data'!L68,"*")</f>
        <v>*</v>
      </c>
      <c r="I72" s="9">
        <f t="shared" si="3"/>
        <v>-0.030918360219973764</v>
      </c>
      <c r="J72" s="9">
        <f t="shared" si="4"/>
        <v>0.09454674654447424</v>
      </c>
      <c r="K72" s="9">
        <f t="shared" si="5"/>
      </c>
      <c r="L72" s="15"/>
    </row>
    <row r="73" spans="1:12" ht="15">
      <c r="A73" s="15"/>
      <c r="B73" s="27" t="str">
        <f>'Town Data'!A69</f>
        <v>RICHMOND</v>
      </c>
      <c r="C73" s="52">
        <f>IF('Town Data'!C69&gt;9,'Town Data'!B69,"*")</f>
        <v>6639230.8</v>
      </c>
      <c r="D73" s="53">
        <f>IF('Town Data'!E69&gt;9,'Town Data'!D69,"*")</f>
        <v>2040012.56</v>
      </c>
      <c r="E73" s="54" t="str">
        <f>IF('Town Data'!G69&gt;9,'Town Data'!F69,"*")</f>
        <v>*</v>
      </c>
      <c r="F73" s="53">
        <f>IF('Town Data'!I69&gt;9,'Town Data'!H69,"*")</f>
        <v>7099255.46</v>
      </c>
      <c r="G73" s="53">
        <f>IF('Town Data'!K69&gt;9,'Town Data'!J69,"*")</f>
        <v>1818260.5</v>
      </c>
      <c r="H73" s="54">
        <f>IF('Town Data'!M69&gt;9,'Town Data'!L69,"*")</f>
        <v>116231.67</v>
      </c>
      <c r="I73" s="22">
        <f t="shared" si="3"/>
        <v>-0.06479900076732838</v>
      </c>
      <c r="J73" s="22">
        <f t="shared" si="4"/>
        <v>0.12195835525217649</v>
      </c>
      <c r="K73" s="22">
        <f t="shared" si="5"/>
      </c>
      <c r="L73" s="15"/>
    </row>
    <row r="74" spans="1:12" ht="15">
      <c r="A74" s="15"/>
      <c r="B74" s="15" t="str">
        <f>'Town Data'!A70</f>
        <v>ROCHESTER</v>
      </c>
      <c r="C74" s="48">
        <f>IF('Town Data'!C70&gt;9,'Town Data'!B70,"*")</f>
        <v>1539681.65</v>
      </c>
      <c r="D74" s="49">
        <f>IF('Town Data'!E70&gt;9,'Town Data'!D70,"*")</f>
        <v>269229.53</v>
      </c>
      <c r="E74" s="50" t="str">
        <f>IF('Town Data'!G70&gt;9,'Town Data'!F70,"*")</f>
        <v>*</v>
      </c>
      <c r="F74" s="51">
        <f>IF('Town Data'!I70&gt;9,'Town Data'!H70,"*")</f>
        <v>1718342.93</v>
      </c>
      <c r="G74" s="49">
        <f>IF('Town Data'!K70&gt;9,'Town Data'!J70,"*")</f>
        <v>294810</v>
      </c>
      <c r="H74" s="50" t="str">
        <f>IF('Town Data'!M70&gt;9,'Town Data'!L70,"*")</f>
        <v>*</v>
      </c>
      <c r="I74" s="9">
        <f t="shared" si="3"/>
        <v>-0.10397300613329845</v>
      </c>
      <c r="J74" s="9">
        <f t="shared" si="4"/>
        <v>-0.0867693429666564</v>
      </c>
      <c r="K74" s="9">
        <f t="shared" si="5"/>
      </c>
      <c r="L74" s="15"/>
    </row>
    <row r="75" spans="1:12" ht="15">
      <c r="A75" s="15"/>
      <c r="B75" s="27" t="str">
        <f>'Town Data'!A71</f>
        <v>ROCKINGHAM</v>
      </c>
      <c r="C75" s="52">
        <f>IF('Town Data'!C71&gt;9,'Town Data'!B71,"*")</f>
        <v>5886578.82</v>
      </c>
      <c r="D75" s="53">
        <f>IF('Town Data'!E71&gt;9,'Town Data'!D71,"*")</f>
        <v>1345632.71</v>
      </c>
      <c r="E75" s="54" t="str">
        <f>IF('Town Data'!G71&gt;9,'Town Data'!F71,"*")</f>
        <v>*</v>
      </c>
      <c r="F75" s="53">
        <f>IF('Town Data'!I71&gt;9,'Town Data'!H71,"*")</f>
        <v>6104977.65</v>
      </c>
      <c r="G75" s="53">
        <f>IF('Town Data'!K71&gt;9,'Town Data'!J71,"*")</f>
        <v>1269732.45</v>
      </c>
      <c r="H75" s="54" t="str">
        <f>IF('Town Data'!M71&gt;9,'Town Data'!L71,"*")</f>
        <v>*</v>
      </c>
      <c r="I75" s="22">
        <f t="shared" si="3"/>
        <v>-0.03577389509362087</v>
      </c>
      <c r="J75" s="22">
        <f t="shared" si="4"/>
        <v>0.05977657734115562</v>
      </c>
      <c r="K75" s="22">
        <f t="shared" si="5"/>
      </c>
      <c r="L75" s="15"/>
    </row>
    <row r="76" spans="1:12" ht="15">
      <c r="A76" s="15"/>
      <c r="B76" s="15" t="str">
        <f>'Town Data'!A72</f>
        <v>ROYALTON</v>
      </c>
      <c r="C76" s="48">
        <f>IF('Town Data'!C72&gt;9,'Town Data'!B72,"*")</f>
        <v>5076920.3</v>
      </c>
      <c r="D76" s="49">
        <f>IF('Town Data'!E72&gt;9,'Town Data'!D72,"*")</f>
        <v>1155719.96</v>
      </c>
      <c r="E76" s="50" t="str">
        <f>IF('Town Data'!G72&gt;9,'Town Data'!F72,"*")</f>
        <v>*</v>
      </c>
      <c r="F76" s="51">
        <f>IF('Town Data'!I72&gt;9,'Town Data'!H72,"*")</f>
        <v>3504560.19</v>
      </c>
      <c r="G76" s="49">
        <f>IF('Town Data'!K72&gt;9,'Town Data'!J72,"*")</f>
        <v>958785</v>
      </c>
      <c r="H76" s="50" t="str">
        <f>IF('Town Data'!M72&gt;9,'Town Data'!L72,"*")</f>
        <v>*</v>
      </c>
      <c r="I76" s="9">
        <f t="shared" si="3"/>
        <v>0.4486611799353915</v>
      </c>
      <c r="J76" s="9">
        <f t="shared" si="4"/>
        <v>0.20540054339606895</v>
      </c>
      <c r="K76" s="9">
        <f t="shared" si="5"/>
      </c>
      <c r="L76" s="15"/>
    </row>
    <row r="77" spans="1:12" ht="15">
      <c r="A77" s="15"/>
      <c r="B77" s="27" t="str">
        <f>'Town Data'!A73</f>
        <v>RUTLAND</v>
      </c>
      <c r="C77" s="52">
        <f>IF('Town Data'!C73&gt;9,'Town Data'!B73,"*")</f>
        <v>40850127.31</v>
      </c>
      <c r="D77" s="53">
        <f>IF('Town Data'!E73&gt;9,'Town Data'!D73,"*")</f>
        <v>16047192.64</v>
      </c>
      <c r="E77" s="54">
        <f>IF('Town Data'!G73&gt;9,'Town Data'!F73,"*")</f>
        <v>459880</v>
      </c>
      <c r="F77" s="53">
        <f>IF('Town Data'!I73&gt;9,'Town Data'!H73,"*")</f>
        <v>41953052.39</v>
      </c>
      <c r="G77" s="53">
        <f>IF('Town Data'!K73&gt;9,'Town Data'!J73,"*")</f>
        <v>15556252.03</v>
      </c>
      <c r="H77" s="54">
        <f>IF('Town Data'!M73&gt;9,'Town Data'!L73,"*")</f>
        <v>774491.17</v>
      </c>
      <c r="I77" s="22">
        <f t="shared" si="3"/>
        <v>-0.02628950736997848</v>
      </c>
      <c r="J77" s="22">
        <f t="shared" si="4"/>
        <v>0.031559054780883576</v>
      </c>
      <c r="K77" s="22">
        <f t="shared" si="5"/>
        <v>-0.406216600248651</v>
      </c>
      <c r="L77" s="15"/>
    </row>
    <row r="78" spans="1:12" ht="15">
      <c r="A78" s="15"/>
      <c r="B78" s="15" t="str">
        <f>'Town Data'!A74</f>
        <v>RUTLAND TOWN</v>
      </c>
      <c r="C78" s="48">
        <f>IF('Town Data'!C74&gt;9,'Town Data'!B74,"*")</f>
        <v>25244923.19</v>
      </c>
      <c r="D78" s="49">
        <f>IF('Town Data'!E74&gt;9,'Town Data'!D74,"*")</f>
        <v>8873174.1</v>
      </c>
      <c r="E78" s="50">
        <f>IF('Town Data'!G74&gt;9,'Town Data'!F74,"*")</f>
        <v>2096769.67</v>
      </c>
      <c r="F78" s="51">
        <f>IF('Town Data'!I74&gt;9,'Town Data'!H74,"*")</f>
        <v>22916052.03</v>
      </c>
      <c r="G78" s="49">
        <f>IF('Town Data'!K74&gt;9,'Town Data'!J74,"*")</f>
        <v>9414313.4</v>
      </c>
      <c r="H78" s="50">
        <f>IF('Town Data'!M74&gt;9,'Town Data'!L74,"*")</f>
        <v>2329639</v>
      </c>
      <c r="I78" s="9">
        <f t="shared" si="3"/>
        <v>0.10162619446627257</v>
      </c>
      <c r="J78" s="9">
        <f t="shared" si="4"/>
        <v>-0.057480484981517685</v>
      </c>
      <c r="K78" s="9">
        <f t="shared" si="5"/>
        <v>-0.09995940572766857</v>
      </c>
      <c r="L78" s="15"/>
    </row>
    <row r="79" spans="1:12" ht="15">
      <c r="A79" s="15"/>
      <c r="B79" s="27" t="str">
        <f>'Town Data'!A75</f>
        <v>SHAFTSBURY</v>
      </c>
      <c r="C79" s="52">
        <f>IF('Town Data'!C75&gt;9,'Town Data'!B75,"*")</f>
        <v>4676691.25</v>
      </c>
      <c r="D79" s="53" t="str">
        <f>IF('Town Data'!E75&gt;9,'Town Data'!D75,"*")</f>
        <v>*</v>
      </c>
      <c r="E79" s="54" t="str">
        <f>IF('Town Data'!G75&gt;9,'Town Data'!F75,"*")</f>
        <v>*</v>
      </c>
      <c r="F79" s="53">
        <f>IF('Town Data'!I75&gt;9,'Town Data'!H75,"*")</f>
        <v>8693725.67</v>
      </c>
      <c r="G79" s="53" t="str">
        <f>IF('Town Data'!K75&gt;9,'Town Data'!J75,"*")</f>
        <v>*</v>
      </c>
      <c r="H79" s="54" t="str">
        <f>IF('Town Data'!M75&gt;9,'Town Data'!L75,"*")</f>
        <v>*</v>
      </c>
      <c r="I79" s="22">
        <f t="shared" si="3"/>
        <v>-0.4620613270397799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SHELBURNE</v>
      </c>
      <c r="C80" s="48">
        <f>IF('Town Data'!C76&gt;9,'Town Data'!B76,"*")</f>
        <v>16993203.64</v>
      </c>
      <c r="D80" s="49">
        <f>IF('Town Data'!E76&gt;9,'Town Data'!D76,"*")</f>
        <v>4626138.08</v>
      </c>
      <c r="E80" s="50">
        <f>IF('Town Data'!G76&gt;9,'Town Data'!F76,"*")</f>
        <v>24976</v>
      </c>
      <c r="F80" s="51">
        <f>IF('Town Data'!I76&gt;9,'Town Data'!H76,"*")</f>
        <v>15158040.86</v>
      </c>
      <c r="G80" s="49">
        <f>IF('Town Data'!K76&gt;9,'Town Data'!J76,"*")</f>
        <v>4565991.13</v>
      </c>
      <c r="H80" s="50">
        <f>IF('Town Data'!M76&gt;9,'Town Data'!L76,"*")</f>
        <v>27660.67</v>
      </c>
      <c r="I80" s="9">
        <f t="shared" si="3"/>
        <v>0.12106859962640325</v>
      </c>
      <c r="J80" s="9">
        <f t="shared" si="4"/>
        <v>0.013172813588010668</v>
      </c>
      <c r="K80" s="9">
        <f t="shared" si="5"/>
        <v>-0.09705730193809471</v>
      </c>
      <c r="L80" s="15"/>
    </row>
    <row r="81" spans="1:12" ht="15">
      <c r="A81" s="15"/>
      <c r="B81" s="27" t="str">
        <f>'Town Data'!A77</f>
        <v>SOUTH BURLINGTON</v>
      </c>
      <c r="C81" s="52">
        <f>IF('Town Data'!C77&gt;9,'Town Data'!B77,"*")</f>
        <v>144858262.84</v>
      </c>
      <c r="D81" s="53">
        <f>IF('Town Data'!E77&gt;9,'Town Data'!D77,"*")</f>
        <v>27613009.67</v>
      </c>
      <c r="E81" s="54">
        <f>IF('Town Data'!G77&gt;9,'Town Data'!F77,"*")</f>
        <v>1631611.83</v>
      </c>
      <c r="F81" s="53">
        <f>IF('Town Data'!I77&gt;9,'Town Data'!H77,"*")</f>
        <v>152487103.71</v>
      </c>
      <c r="G81" s="53">
        <f>IF('Town Data'!K77&gt;9,'Town Data'!J77,"*")</f>
        <v>27232536.38</v>
      </c>
      <c r="H81" s="54">
        <f>IF('Town Data'!M77&gt;9,'Town Data'!L77,"*")</f>
        <v>2647252.5</v>
      </c>
      <c r="I81" s="22">
        <f t="shared" si="3"/>
        <v>-0.05002941681224751</v>
      </c>
      <c r="J81" s="22">
        <f t="shared" si="4"/>
        <v>0.013971276295785227</v>
      </c>
      <c r="K81" s="22">
        <f t="shared" si="5"/>
        <v>-0.3836584043267501</v>
      </c>
      <c r="L81" s="15"/>
    </row>
    <row r="82" spans="1:12" ht="15">
      <c r="A82" s="15"/>
      <c r="B82" s="15" t="str">
        <f>'Town Data'!A78</f>
        <v>SOUTH HERO</v>
      </c>
      <c r="C82" s="48">
        <f>IF('Town Data'!C78&gt;9,'Town Data'!B78,"*")</f>
        <v>1395620.25</v>
      </c>
      <c r="D82" s="49">
        <f>IF('Town Data'!E78&gt;9,'Town Data'!D78,"*")</f>
        <v>427951.59</v>
      </c>
      <c r="E82" s="50" t="str">
        <f>IF('Town Data'!G78&gt;9,'Town Data'!F78,"*")</f>
        <v>*</v>
      </c>
      <c r="F82" s="51">
        <f>IF('Town Data'!I78&gt;9,'Town Data'!H78,"*")</f>
        <v>1776080.42</v>
      </c>
      <c r="G82" s="49">
        <f>IF('Town Data'!K78&gt;9,'Town Data'!J78,"*")</f>
        <v>433950.25</v>
      </c>
      <c r="H82" s="50" t="str">
        <f>IF('Town Data'!M78&gt;9,'Town Data'!L78,"*")</f>
        <v>*</v>
      </c>
      <c r="I82" s="9">
        <f t="shared" si="3"/>
        <v>-0.21421336878428057</v>
      </c>
      <c r="J82" s="9">
        <f t="shared" si="4"/>
        <v>-0.013823381827755542</v>
      </c>
      <c r="K82" s="9">
        <f t="shared" si="5"/>
      </c>
      <c r="L82" s="15"/>
    </row>
    <row r="83" spans="1:12" ht="15">
      <c r="A83" s="15"/>
      <c r="B83" s="27" t="str">
        <f>'Town Data'!A79</f>
        <v>SPRINGFIELD</v>
      </c>
      <c r="C83" s="52">
        <f>IF('Town Data'!C79&gt;9,'Town Data'!B79,"*")</f>
        <v>19583723.15</v>
      </c>
      <c r="D83" s="53">
        <f>IF('Town Data'!E79&gt;9,'Town Data'!D79,"*")</f>
        <v>4553090.17</v>
      </c>
      <c r="E83" s="54">
        <f>IF('Town Data'!G79&gt;9,'Town Data'!F79,"*")</f>
        <v>542060.67</v>
      </c>
      <c r="F83" s="53">
        <f>IF('Town Data'!I79&gt;9,'Town Data'!H79,"*")</f>
        <v>18610715.61</v>
      </c>
      <c r="G83" s="53">
        <f>IF('Town Data'!K79&gt;9,'Town Data'!J79,"*")</f>
        <v>3851803.22</v>
      </c>
      <c r="H83" s="54">
        <f>IF('Town Data'!M79&gt;9,'Town Data'!L79,"*")</f>
        <v>760607.17</v>
      </c>
      <c r="I83" s="22">
        <f t="shared" si="3"/>
        <v>0.05228211318629672</v>
      </c>
      <c r="J83" s="22">
        <f t="shared" si="4"/>
        <v>0.18206717995318558</v>
      </c>
      <c r="K83" s="22">
        <f t="shared" si="5"/>
        <v>-0.287331632700754</v>
      </c>
      <c r="L83" s="15"/>
    </row>
    <row r="84" spans="1:12" ht="15">
      <c r="A84" s="15"/>
      <c r="B84" s="15" t="str">
        <f>'Town Data'!A80</f>
        <v>ST ALBANS</v>
      </c>
      <c r="C84" s="48">
        <f>IF('Town Data'!C80&gt;9,'Town Data'!B80,"*")</f>
        <v>53862907.59</v>
      </c>
      <c r="D84" s="51">
        <f>IF('Town Data'!E80&gt;9,'Town Data'!D80,"*")</f>
        <v>4396326.23</v>
      </c>
      <c r="E84" s="58">
        <f>IF('Town Data'!G80&gt;9,'Town Data'!F80,"*")</f>
        <v>224272.17</v>
      </c>
      <c r="F84" s="51">
        <f>IF('Town Data'!I80&gt;9,'Town Data'!H80,"*")</f>
        <v>68613591.84</v>
      </c>
      <c r="G84" s="49">
        <f>IF('Town Data'!K80&gt;9,'Town Data'!J80,"*")</f>
        <v>4110581.91</v>
      </c>
      <c r="H84" s="50">
        <f>IF('Town Data'!M80&gt;9,'Town Data'!L80,"*")</f>
        <v>218967.83</v>
      </c>
      <c r="I84" s="9">
        <f t="shared" si="3"/>
        <v>-0.21498195699180292</v>
      </c>
      <c r="J84" s="9">
        <f t="shared" si="4"/>
        <v>0.06951432333822544</v>
      </c>
      <c r="K84" s="9">
        <f t="shared" si="5"/>
        <v>0.02422428901998995</v>
      </c>
      <c r="L84" s="15"/>
    </row>
    <row r="85" spans="1:12" ht="15">
      <c r="A85" s="15"/>
      <c r="B85" s="27" t="str">
        <f>'Town Data'!A81</f>
        <v>ST ALBANS TOWN</v>
      </c>
      <c r="C85" s="52">
        <f>IF('Town Data'!C81&gt;9,'Town Data'!B81,"*")</f>
        <v>20192453.77</v>
      </c>
      <c r="D85" s="53">
        <f>IF('Town Data'!E81&gt;9,'Town Data'!D81,"*")</f>
        <v>5260099.56</v>
      </c>
      <c r="E85" s="54">
        <f>IF('Town Data'!G81&gt;9,'Town Data'!F81,"*")</f>
        <v>68291.67</v>
      </c>
      <c r="F85" s="53">
        <f>IF('Town Data'!I81&gt;9,'Town Data'!H81,"*")</f>
        <v>21660103.28</v>
      </c>
      <c r="G85" s="53">
        <f>IF('Town Data'!K81&gt;9,'Town Data'!J81,"*")</f>
        <v>4694542.71</v>
      </c>
      <c r="H85" s="54">
        <f>IF('Town Data'!M81&gt;9,'Town Data'!L81,"*")</f>
        <v>101928.33</v>
      </c>
      <c r="I85" s="22">
        <f t="shared" si="3"/>
        <v>-0.06775819538012848</v>
      </c>
      <c r="J85" s="22">
        <f t="shared" si="4"/>
        <v>0.12047112678201614</v>
      </c>
      <c r="K85" s="22">
        <f t="shared" si="5"/>
        <v>-0.3300030521445804</v>
      </c>
      <c r="L85" s="15"/>
    </row>
    <row r="86" spans="1:12" ht="15">
      <c r="A86" s="15"/>
      <c r="B86" s="15" t="str">
        <f>'Town Data'!A82</f>
        <v>ST JOHNSBURY</v>
      </c>
      <c r="C86" s="48">
        <f>IF('Town Data'!C82&gt;9,'Town Data'!B82,"*")</f>
        <v>20838256.66</v>
      </c>
      <c r="D86" s="49">
        <f>IF('Town Data'!E82&gt;9,'Town Data'!D82,"*")</f>
        <v>6717880.45</v>
      </c>
      <c r="E86" s="50">
        <f>IF('Town Data'!G82&gt;9,'Town Data'!F82,"*")</f>
        <v>109328.67</v>
      </c>
      <c r="F86" s="51">
        <f>IF('Town Data'!I82&gt;9,'Town Data'!H82,"*")</f>
        <v>20257127.27</v>
      </c>
      <c r="G86" s="49">
        <f>IF('Town Data'!K82&gt;9,'Town Data'!J82,"*")</f>
        <v>6655556.63</v>
      </c>
      <c r="H86" s="50">
        <f>IF('Town Data'!M82&gt;9,'Town Data'!L82,"*")</f>
        <v>93688.5</v>
      </c>
      <c r="I86" s="9">
        <f t="shared" si="3"/>
        <v>0.02868765063546943</v>
      </c>
      <c r="J86" s="9">
        <f t="shared" si="4"/>
        <v>0.009364178454898115</v>
      </c>
      <c r="K86" s="9">
        <f t="shared" si="5"/>
        <v>0.1669379913223074</v>
      </c>
      <c r="L86" s="15"/>
    </row>
    <row r="87" spans="1:12" ht="15">
      <c r="A87" s="15"/>
      <c r="B87" s="27" t="str">
        <f>'Town Data'!A83</f>
        <v>STOWE</v>
      </c>
      <c r="C87" s="52">
        <f>IF('Town Data'!C83&gt;9,'Town Data'!B83,"*")</f>
        <v>10761550.02</v>
      </c>
      <c r="D87" s="53">
        <f>IF('Town Data'!E83&gt;9,'Town Data'!D83,"*")</f>
        <v>4753547.91</v>
      </c>
      <c r="E87" s="54">
        <f>IF('Town Data'!G83&gt;9,'Town Data'!F83,"*")</f>
        <v>380159.17</v>
      </c>
      <c r="F87" s="53">
        <f>IF('Town Data'!I83&gt;9,'Town Data'!H83,"*")</f>
        <v>11541606.88</v>
      </c>
      <c r="G87" s="53">
        <f>IF('Town Data'!K83&gt;9,'Town Data'!J83,"*")</f>
        <v>4882760.34</v>
      </c>
      <c r="H87" s="54">
        <f>IF('Town Data'!M83&gt;9,'Town Data'!L83,"*")</f>
        <v>686065.67</v>
      </c>
      <c r="I87" s="22">
        <f t="shared" si="3"/>
        <v>-0.06758650403798896</v>
      </c>
      <c r="J87" s="22">
        <f t="shared" si="4"/>
        <v>-0.02646298835137989</v>
      </c>
      <c r="K87" s="22">
        <f t="shared" si="5"/>
        <v>-0.44588515848635896</v>
      </c>
      <c r="L87" s="15"/>
    </row>
    <row r="88" spans="1:12" ht="15">
      <c r="A88" s="15"/>
      <c r="B88" s="15" t="str">
        <f>'Town Data'!A84</f>
        <v>SWANTON</v>
      </c>
      <c r="C88" s="48">
        <f>IF('Town Data'!C84&gt;9,'Town Data'!B84,"*")</f>
        <v>35352001.22</v>
      </c>
      <c r="D88" s="49">
        <f>IF('Town Data'!E84&gt;9,'Town Data'!D84,"*")</f>
        <v>1978248.9</v>
      </c>
      <c r="E88" s="50" t="str">
        <f>IF('Town Data'!G84&gt;9,'Town Data'!F84,"*")</f>
        <v>*</v>
      </c>
      <c r="F88" s="51">
        <f>IF('Town Data'!I84&gt;9,'Town Data'!H84,"*")</f>
        <v>7266897.6</v>
      </c>
      <c r="G88" s="49">
        <f>IF('Town Data'!K84&gt;9,'Town Data'!J84,"*")</f>
        <v>1785435.5</v>
      </c>
      <c r="H88" s="50" t="str">
        <f>IF('Town Data'!M84&gt;9,'Town Data'!L84,"*")</f>
        <v>*</v>
      </c>
      <c r="I88" s="9">
        <f t="shared" si="3"/>
        <v>3.864799693888627</v>
      </c>
      <c r="J88" s="9">
        <f t="shared" si="4"/>
        <v>0.10799236376783138</v>
      </c>
      <c r="K88" s="9">
        <f t="shared" si="5"/>
      </c>
      <c r="L88" s="15"/>
    </row>
    <row r="89" spans="1:12" ht="15">
      <c r="A89" s="15"/>
      <c r="B89" s="27" t="str">
        <f>'Town Data'!A85</f>
        <v>THETFORD</v>
      </c>
      <c r="C89" s="52">
        <f>IF('Town Data'!C85&gt;9,'Town Data'!B85,"*")</f>
        <v>1058314.96</v>
      </c>
      <c r="D89" s="53">
        <f>IF('Town Data'!E85&gt;9,'Town Data'!D85,"*")</f>
        <v>461130.6</v>
      </c>
      <c r="E89" s="54" t="str">
        <f>IF('Town Data'!G85&gt;9,'Town Data'!F85,"*")</f>
        <v>*</v>
      </c>
      <c r="F89" s="53">
        <f>IF('Town Data'!I85&gt;9,'Town Data'!H85,"*")</f>
        <v>5057866.84</v>
      </c>
      <c r="G89" s="53">
        <f>IF('Town Data'!K85&gt;9,'Town Data'!J85,"*")</f>
        <v>557069.13</v>
      </c>
      <c r="H89" s="54" t="str">
        <f>IF('Town Data'!M85&gt;9,'Town Data'!L85,"*")</f>
        <v>*</v>
      </c>
      <c r="I89" s="22">
        <f t="shared" si="3"/>
        <v>-0.7907586353143294</v>
      </c>
      <c r="J89" s="22">
        <f t="shared" si="4"/>
        <v>-0.17222015156359505</v>
      </c>
      <c r="K89" s="22">
        <f t="shared" si="5"/>
      </c>
      <c r="L89" s="15"/>
    </row>
    <row r="90" spans="1:12" ht="15">
      <c r="A90" s="15"/>
      <c r="B90" s="15" t="str">
        <f>'Town Data'!A86</f>
        <v>TOWNSHEND</v>
      </c>
      <c r="C90" s="48">
        <f>IF('Town Data'!C86&gt;9,'Town Data'!B86,"*")</f>
        <v>791597.09</v>
      </c>
      <c r="D90" s="49">
        <f>IF('Town Data'!E86&gt;9,'Town Data'!D86,"*")</f>
        <v>264560.11</v>
      </c>
      <c r="E90" s="50" t="str">
        <f>IF('Town Data'!G86&gt;9,'Town Data'!F86,"*")</f>
        <v>*</v>
      </c>
      <c r="F90" s="51">
        <f>IF('Town Data'!I86&gt;9,'Town Data'!H86,"*")</f>
        <v>774303.59</v>
      </c>
      <c r="G90" s="49">
        <f>IF('Town Data'!K86&gt;9,'Town Data'!J86,"*")</f>
        <v>235951.9</v>
      </c>
      <c r="H90" s="50" t="str">
        <f>IF('Town Data'!M86&gt;9,'Town Data'!L86,"*")</f>
        <v>*</v>
      </c>
      <c r="I90" s="9">
        <f t="shared" si="3"/>
        <v>0.02233426297300262</v>
      </c>
      <c r="J90" s="9">
        <f t="shared" si="4"/>
        <v>0.12124594038022153</v>
      </c>
      <c r="K90" s="9">
        <f t="shared" si="5"/>
      </c>
      <c r="L90" s="15"/>
    </row>
    <row r="91" spans="1:12" ht="15">
      <c r="A91" s="15"/>
      <c r="B91" s="27" t="str">
        <f>'Town Data'!A87</f>
        <v>VERGENNES</v>
      </c>
      <c r="C91" s="52">
        <f>IF('Town Data'!C87&gt;9,'Town Data'!B87,"*")</f>
        <v>12658754.61</v>
      </c>
      <c r="D91" s="53">
        <f>IF('Town Data'!E87&gt;9,'Town Data'!D87,"*")</f>
        <v>1402757.7</v>
      </c>
      <c r="E91" s="54">
        <f>IF('Town Data'!G87&gt;9,'Town Data'!F87,"*")</f>
        <v>286942.83</v>
      </c>
      <c r="F91" s="53">
        <f>IF('Town Data'!I87&gt;9,'Town Data'!H87,"*")</f>
        <v>17539581.01</v>
      </c>
      <c r="G91" s="53">
        <f>IF('Town Data'!K87&gt;9,'Town Data'!J87,"*")</f>
        <v>1265507.62</v>
      </c>
      <c r="H91" s="54">
        <f>IF('Town Data'!M87&gt;9,'Town Data'!L87,"*")</f>
        <v>375233.33</v>
      </c>
      <c r="I91" s="22">
        <f t="shared" si="3"/>
        <v>-0.2782749711761787</v>
      </c>
      <c r="J91" s="22">
        <f t="shared" si="4"/>
        <v>0.10845456623959311</v>
      </c>
      <c r="K91" s="22">
        <f t="shared" si="5"/>
        <v>-0.23529492969081398</v>
      </c>
      <c r="L91" s="15"/>
    </row>
    <row r="92" spans="1:12" ht="15">
      <c r="A92" s="15"/>
      <c r="B92" s="15" t="str">
        <f>'Town Data'!A88</f>
        <v>WAITSFIELD</v>
      </c>
      <c r="C92" s="48">
        <f>IF('Town Data'!C88&gt;9,'Town Data'!B88,"*")</f>
        <v>8879984.97</v>
      </c>
      <c r="D92" s="49">
        <f>IF('Town Data'!E88&gt;9,'Town Data'!D88,"*")</f>
        <v>3865953.55</v>
      </c>
      <c r="E92" s="50" t="str">
        <f>IF('Town Data'!G88&gt;9,'Town Data'!F88,"*")</f>
        <v>*</v>
      </c>
      <c r="F92" s="51">
        <f>IF('Town Data'!I88&gt;9,'Town Data'!H88,"*")</f>
        <v>9284564</v>
      </c>
      <c r="G92" s="49">
        <f>IF('Town Data'!K88&gt;9,'Town Data'!J88,"*")</f>
        <v>3819076</v>
      </c>
      <c r="H92" s="50" t="str">
        <f>IF('Town Data'!M88&gt;9,'Town Data'!L88,"*")</f>
        <v>*</v>
      </c>
      <c r="I92" s="9">
        <f t="shared" si="3"/>
        <v>-0.04357544737695807</v>
      </c>
      <c r="J92" s="9">
        <f t="shared" si="4"/>
        <v>0.012274578981931706</v>
      </c>
      <c r="K92" s="9">
        <f t="shared" si="5"/>
      </c>
      <c r="L92" s="15"/>
    </row>
    <row r="93" spans="1:12" ht="15">
      <c r="A93" s="15"/>
      <c r="B93" s="27" t="str">
        <f>'Town Data'!A89</f>
        <v>WARREN</v>
      </c>
      <c r="C93" s="52">
        <f>IF('Town Data'!C89&gt;9,'Town Data'!B89,"*")</f>
        <v>1496094.35</v>
      </c>
      <c r="D93" s="53">
        <f>IF('Town Data'!E89&gt;9,'Town Data'!D89,"*")</f>
        <v>1082348.14</v>
      </c>
      <c r="E93" s="54" t="str">
        <f>IF('Town Data'!G89&gt;9,'Town Data'!F89,"*")</f>
        <v>*</v>
      </c>
      <c r="F93" s="53">
        <f>IF('Town Data'!I89&gt;9,'Town Data'!H89,"*")</f>
        <v>1360965.1</v>
      </c>
      <c r="G93" s="53">
        <f>IF('Town Data'!K89&gt;9,'Town Data'!J89,"*")</f>
        <v>889907.18</v>
      </c>
      <c r="H93" s="54" t="str">
        <f>IF('Town Data'!M89&gt;9,'Town Data'!L89,"*")</f>
        <v>*</v>
      </c>
      <c r="I93" s="22">
        <f t="shared" si="3"/>
        <v>0.09928928375900307</v>
      </c>
      <c r="J93" s="22">
        <f t="shared" si="4"/>
        <v>0.21624835075496282</v>
      </c>
      <c r="K93" s="22">
        <f t="shared" si="5"/>
      </c>
      <c r="L93" s="15"/>
    </row>
    <row r="94" spans="1:12" ht="15">
      <c r="A94" s="15"/>
      <c r="B94" s="15" t="str">
        <f>'Town Data'!A90</f>
        <v>WATERBURY</v>
      </c>
      <c r="C94" s="48">
        <f>IF('Town Data'!C90&gt;9,'Town Data'!B90,"*")</f>
        <v>8538051.76</v>
      </c>
      <c r="D94" s="49">
        <f>IF('Town Data'!E90&gt;9,'Town Data'!D90,"*")</f>
        <v>3097632.4</v>
      </c>
      <c r="E94" s="50">
        <f>IF('Town Data'!G90&gt;9,'Town Data'!F90,"*")</f>
        <v>426833.33</v>
      </c>
      <c r="F94" s="51">
        <f>IF('Town Data'!I90&gt;9,'Town Data'!H90,"*")</f>
        <v>8063995.45</v>
      </c>
      <c r="G94" s="49">
        <f>IF('Town Data'!K90&gt;9,'Town Data'!J90,"*")</f>
        <v>2765056.61</v>
      </c>
      <c r="H94" s="50">
        <f>IF('Town Data'!M90&gt;9,'Town Data'!L90,"*")</f>
        <v>742366.17</v>
      </c>
      <c r="I94" s="9">
        <f t="shared" si="3"/>
        <v>0.058786777961289595</v>
      </c>
      <c r="J94" s="9">
        <f t="shared" si="4"/>
        <v>0.12027811249766783</v>
      </c>
      <c r="K94" s="9">
        <f t="shared" si="5"/>
        <v>-0.425036663510677</v>
      </c>
      <c r="L94" s="15"/>
    </row>
    <row r="95" spans="1:12" ht="15">
      <c r="A95" s="15"/>
      <c r="B95" s="27" t="str">
        <f>'Town Data'!A91</f>
        <v>WATERFORD</v>
      </c>
      <c r="C95" s="52">
        <f>IF('Town Data'!C91&gt;9,'Town Data'!B91,"*")</f>
        <v>816102.15</v>
      </c>
      <c r="D95" s="53">
        <f>IF('Town Data'!E91&gt;9,'Town Data'!D91,"*")</f>
        <v>414803.14</v>
      </c>
      <c r="E95" s="54" t="str">
        <f>IF('Town Data'!G91&gt;9,'Town Data'!F91,"*")</f>
        <v>*</v>
      </c>
      <c r="F95" s="53">
        <f>IF('Town Data'!I91&gt;9,'Town Data'!H91,"*")</f>
        <v>606545.35</v>
      </c>
      <c r="G95" s="53">
        <f>IF('Town Data'!K91&gt;9,'Town Data'!J91,"*")</f>
        <v>160971.35</v>
      </c>
      <c r="H95" s="54" t="str">
        <f>IF('Town Data'!M91&gt;9,'Town Data'!L91,"*")</f>
        <v>*</v>
      </c>
      <c r="I95" s="22">
        <f t="shared" si="3"/>
        <v>0.3454923856888855</v>
      </c>
      <c r="J95" s="22">
        <f t="shared" si="4"/>
        <v>1.5768755744422842</v>
      </c>
      <c r="K95" s="22">
        <f t="shared" si="5"/>
      </c>
      <c r="L95" s="15"/>
    </row>
    <row r="96" spans="1:12" ht="15">
      <c r="A96" s="15"/>
      <c r="B96" s="15" t="str">
        <f>'Town Data'!A92</f>
        <v>WEATHERSFIELD</v>
      </c>
      <c r="C96" s="48">
        <f>IF('Town Data'!C92&gt;9,'Town Data'!B92,"*")</f>
        <v>1275684.51</v>
      </c>
      <c r="D96" s="49">
        <f>IF('Town Data'!E92&gt;9,'Town Data'!D92,"*")</f>
        <v>376345.75</v>
      </c>
      <c r="E96" s="50" t="str">
        <f>IF('Town Data'!G92&gt;9,'Town Data'!F92,"*")</f>
        <v>*</v>
      </c>
      <c r="F96" s="51">
        <f>IF('Town Data'!I92&gt;9,'Town Data'!H92,"*")</f>
        <v>1640024.5</v>
      </c>
      <c r="G96" s="49">
        <f>IF('Town Data'!K92&gt;9,'Town Data'!J92,"*")</f>
        <v>286548.01</v>
      </c>
      <c r="H96" s="50" t="str">
        <f>IF('Town Data'!M92&gt;9,'Town Data'!L92,"*")</f>
        <v>*</v>
      </c>
      <c r="I96" s="9">
        <f t="shared" si="3"/>
        <v>-0.22215521170567878</v>
      </c>
      <c r="J96" s="9">
        <f t="shared" si="4"/>
        <v>0.3133776430693062</v>
      </c>
      <c r="K96" s="9">
        <f t="shared" si="5"/>
      </c>
      <c r="L96" s="15"/>
    </row>
    <row r="97" spans="1:12" ht="15">
      <c r="A97" s="15"/>
      <c r="B97" s="27" t="str">
        <f>'Town Data'!A93</f>
        <v>WEST RUTLAND</v>
      </c>
      <c r="C97" s="52">
        <f>IF('Town Data'!C93&gt;9,'Town Data'!B93,"*")</f>
        <v>3665235.37</v>
      </c>
      <c r="D97" s="53">
        <f>IF('Town Data'!E93&gt;9,'Town Data'!D93,"*")</f>
        <v>769548.76</v>
      </c>
      <c r="E97" s="54" t="str">
        <f>IF('Town Data'!G93&gt;9,'Town Data'!F93,"*")</f>
        <v>*</v>
      </c>
      <c r="F97" s="53">
        <f>IF('Town Data'!I93&gt;9,'Town Data'!H93,"*")</f>
        <v>3438294.18</v>
      </c>
      <c r="G97" s="53">
        <f>IF('Town Data'!K93&gt;9,'Town Data'!J93,"*")</f>
        <v>698429.83</v>
      </c>
      <c r="H97" s="54" t="str">
        <f>IF('Town Data'!M93&gt;9,'Town Data'!L93,"*")</f>
        <v>*</v>
      </c>
      <c r="I97" s="22">
        <f t="shared" si="3"/>
        <v>0.06600400609118326</v>
      </c>
      <c r="J97" s="22">
        <f t="shared" si="4"/>
        <v>0.10182687930153278</v>
      </c>
      <c r="K97" s="22">
        <f t="shared" si="5"/>
      </c>
      <c r="L97" s="15"/>
    </row>
    <row r="98" spans="1:12" ht="15">
      <c r="A98" s="15"/>
      <c r="B98" s="15" t="str">
        <f>'Town Data'!A94</f>
        <v>WESTMINSTER</v>
      </c>
      <c r="C98" s="48">
        <f>IF('Town Data'!C94&gt;9,'Town Data'!B94,"*")</f>
        <v>2156239.72</v>
      </c>
      <c r="D98" s="49">
        <f>IF('Town Data'!E94&gt;9,'Town Data'!D94,"*")</f>
        <v>422331.72</v>
      </c>
      <c r="E98" s="50" t="str">
        <f>IF('Town Data'!G94&gt;9,'Town Data'!F94,"*")</f>
        <v>*</v>
      </c>
      <c r="F98" s="51">
        <f>IF('Town Data'!I94&gt;9,'Town Data'!H94,"*")</f>
        <v>1888391.85</v>
      </c>
      <c r="G98" s="49">
        <f>IF('Town Data'!K94&gt;9,'Town Data'!J94,"*")</f>
        <v>448717.72</v>
      </c>
      <c r="H98" s="50" t="str">
        <f>IF('Town Data'!M94&gt;9,'Town Data'!L94,"*")</f>
        <v>*</v>
      </c>
      <c r="I98" s="9">
        <f t="shared" si="3"/>
        <v>0.1418391368295728</v>
      </c>
      <c r="J98" s="9">
        <f t="shared" si="4"/>
        <v>-0.05880311568707383</v>
      </c>
      <c r="K98" s="9">
        <f t="shared" si="5"/>
      </c>
      <c r="L98" s="15"/>
    </row>
    <row r="99" spans="1:12" ht="15">
      <c r="A99" s="15"/>
      <c r="B99" s="27" t="str">
        <f>'Town Data'!A95</f>
        <v>WILLIAMSTOWN</v>
      </c>
      <c r="C99" s="52">
        <f>IF('Town Data'!C95&gt;9,'Town Data'!B95,"*")</f>
        <v>1217282.36</v>
      </c>
      <c r="D99" s="53">
        <f>IF('Town Data'!E95&gt;9,'Town Data'!D95,"*")</f>
        <v>394946.37</v>
      </c>
      <c r="E99" s="54" t="str">
        <f>IF('Town Data'!G95&gt;9,'Town Data'!F95,"*")</f>
        <v>*</v>
      </c>
      <c r="F99" s="53">
        <f>IF('Town Data'!I95&gt;9,'Town Data'!H95,"*")</f>
        <v>1277041</v>
      </c>
      <c r="G99" s="53">
        <f>IF('Town Data'!K95&gt;9,'Town Data'!J95,"*")</f>
        <v>366950</v>
      </c>
      <c r="H99" s="54" t="str">
        <f>IF('Town Data'!M95&gt;9,'Town Data'!L95,"*")</f>
        <v>*</v>
      </c>
      <c r="I99" s="22">
        <f t="shared" si="3"/>
        <v>-0.046794613485393106</v>
      </c>
      <c r="J99" s="22">
        <f t="shared" si="4"/>
        <v>0.07629478130535494</v>
      </c>
      <c r="K99" s="22">
        <f t="shared" si="5"/>
      </c>
      <c r="L99" s="15"/>
    </row>
    <row r="100" spans="1:12" ht="15">
      <c r="A100" s="15"/>
      <c r="B100" s="27" t="str">
        <f>'Town Data'!A96</f>
        <v>WILLISTON</v>
      </c>
      <c r="C100" s="52">
        <f>IF('Town Data'!C96&gt;9,'Town Data'!B96,"*")</f>
        <v>78467749.91</v>
      </c>
      <c r="D100" s="53">
        <f>IF('Town Data'!E96&gt;9,'Town Data'!D96,"*")</f>
        <v>34659586.3</v>
      </c>
      <c r="E100" s="54">
        <f>IF('Town Data'!G96&gt;9,'Town Data'!F96,"*")</f>
        <v>1440419.33</v>
      </c>
      <c r="F100" s="53">
        <f>IF('Town Data'!I96&gt;9,'Town Data'!H96,"*")</f>
        <v>87191838.93</v>
      </c>
      <c r="G100" s="53">
        <f>IF('Town Data'!K96&gt;9,'Town Data'!J96,"*")</f>
        <v>35201808.83</v>
      </c>
      <c r="H100" s="54">
        <f>IF('Town Data'!M96&gt;9,'Town Data'!L96,"*")</f>
        <v>1742407.33</v>
      </c>
      <c r="I100" s="22">
        <f t="shared" si="3"/>
        <v>-0.1000562567215029</v>
      </c>
      <c r="J100" s="22">
        <f t="shared" si="4"/>
        <v>-0.015403257617202428</v>
      </c>
      <c r="K100" s="22">
        <f t="shared" si="5"/>
        <v>-0.17331653442940922</v>
      </c>
      <c r="L100" s="15"/>
    </row>
    <row r="101" spans="1:12" ht="15">
      <c r="A101" s="15"/>
      <c r="B101" s="27" t="str">
        <f>'Town Data'!A97</f>
        <v>WILMINGTON</v>
      </c>
      <c r="C101" s="52">
        <f>IF('Town Data'!C97&gt;9,'Town Data'!B97,"*")</f>
        <v>6618606.61</v>
      </c>
      <c r="D101" s="53">
        <f>IF('Town Data'!E97&gt;9,'Town Data'!D97,"*")</f>
        <v>3994648.66</v>
      </c>
      <c r="E101" s="54" t="str">
        <f>IF('Town Data'!G97&gt;9,'Town Data'!F97,"*")</f>
        <v>*</v>
      </c>
      <c r="F101" s="53">
        <f>IF('Town Data'!I97&gt;9,'Town Data'!H97,"*")</f>
        <v>4217530.27</v>
      </c>
      <c r="G101" s="53">
        <f>IF('Town Data'!K97&gt;9,'Town Data'!J97,"*")</f>
        <v>1552595.88</v>
      </c>
      <c r="H101" s="54" t="str">
        <f>IF('Town Data'!M97&gt;9,'Town Data'!L97,"*")</f>
        <v>*</v>
      </c>
      <c r="I101" s="22">
        <f aca="true" t="shared" si="6" ref="I101:I164">_xlfn.IFERROR((C101-F101)/F101,"")</f>
        <v>0.5693086205164334</v>
      </c>
      <c r="J101" s="22">
        <f aca="true" t="shared" si="7" ref="J101:J164">_xlfn.IFERROR((D101-G101)/G101,"")</f>
        <v>1.5728837178158688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WINDSOR</v>
      </c>
      <c r="C102" s="52">
        <f>IF('Town Data'!C98&gt;9,'Town Data'!B98,"*")</f>
        <v>2261844.82</v>
      </c>
      <c r="D102" s="53">
        <f>IF('Town Data'!E98&gt;9,'Town Data'!D98,"*")</f>
        <v>733761.95</v>
      </c>
      <c r="E102" s="54" t="str">
        <f>IF('Town Data'!G98&gt;9,'Town Data'!F98,"*")</f>
        <v>*</v>
      </c>
      <c r="F102" s="53">
        <f>IF('Town Data'!I98&gt;9,'Town Data'!H98,"*")</f>
        <v>2657233.34</v>
      </c>
      <c r="G102" s="53">
        <f>IF('Town Data'!K98&gt;9,'Town Data'!J98,"*")</f>
        <v>716671.34</v>
      </c>
      <c r="H102" s="54" t="str">
        <f>IF('Town Data'!M98&gt;9,'Town Data'!L98,"*")</f>
        <v>*</v>
      </c>
      <c r="I102" s="22">
        <f t="shared" si="6"/>
        <v>-0.14879706424276615</v>
      </c>
      <c r="J102" s="22">
        <f t="shared" si="7"/>
        <v>0.02384720728472271</v>
      </c>
      <c r="K102" s="22">
        <f t="shared" si="8"/>
      </c>
      <c r="L102" s="15"/>
    </row>
    <row r="103" spans="2:12" ht="15">
      <c r="B103" s="27" t="str">
        <f>'Town Data'!A99</f>
        <v>WINHALL</v>
      </c>
      <c r="C103" s="52">
        <f>IF('Town Data'!C99&gt;9,'Town Data'!B99,"*")</f>
        <v>701706.83</v>
      </c>
      <c r="D103" s="53">
        <f>IF('Town Data'!E99&gt;9,'Town Data'!D99,"*")</f>
        <v>389288.63</v>
      </c>
      <c r="E103" s="54" t="str">
        <f>IF('Town Data'!G99&gt;9,'Town Data'!F99,"*")</f>
        <v>*</v>
      </c>
      <c r="F103" s="53">
        <f>IF('Town Data'!I99&gt;9,'Town Data'!H99,"*")</f>
        <v>799163.62</v>
      </c>
      <c r="G103" s="53">
        <f>IF('Town Data'!K99&gt;9,'Town Data'!J99,"*")</f>
        <v>421916.78</v>
      </c>
      <c r="H103" s="54" t="str">
        <f>IF('Town Data'!M99&gt;9,'Town Data'!L99,"*")</f>
        <v>*</v>
      </c>
      <c r="I103" s="22">
        <f t="shared" si="6"/>
        <v>-0.12194848158878908</v>
      </c>
      <c r="J103" s="22">
        <f t="shared" si="7"/>
        <v>-0.07733314138394785</v>
      </c>
      <c r="K103" s="22">
        <f t="shared" si="8"/>
      </c>
      <c r="L103" s="15"/>
    </row>
    <row r="104" spans="2:12" ht="15">
      <c r="B104" s="27" t="str">
        <f>'Town Data'!A100</f>
        <v>WINOOSKI</v>
      </c>
      <c r="C104" s="52">
        <f>IF('Town Data'!C100&gt;9,'Town Data'!B100,"*")</f>
        <v>11989912.43</v>
      </c>
      <c r="D104" s="53">
        <f>IF('Town Data'!E100&gt;9,'Town Data'!D100,"*")</f>
        <v>1628807.7</v>
      </c>
      <c r="E104" s="54">
        <f>IF('Town Data'!G100&gt;9,'Town Data'!F100,"*")</f>
        <v>669288.5</v>
      </c>
      <c r="F104" s="53">
        <f>IF('Town Data'!I100&gt;9,'Town Data'!H100,"*")</f>
        <v>8892073.6</v>
      </c>
      <c r="G104" s="53">
        <f>IF('Town Data'!K100&gt;9,'Town Data'!J100,"*")</f>
        <v>1284289</v>
      </c>
      <c r="H104" s="54">
        <f>IF('Town Data'!M100&gt;9,'Town Data'!L100,"*")</f>
        <v>358050</v>
      </c>
      <c r="I104" s="22">
        <f t="shared" si="6"/>
        <v>0.34838205005410666</v>
      </c>
      <c r="J104" s="22">
        <f t="shared" si="7"/>
        <v>0.26825636597370217</v>
      </c>
      <c r="K104" s="22">
        <f t="shared" si="8"/>
        <v>0.8692598799050412</v>
      </c>
      <c r="L104" s="15"/>
    </row>
    <row r="105" spans="2:12" ht="15">
      <c r="B105" s="27" t="str">
        <f>'Town Data'!A101</f>
        <v>WOODSTOCK</v>
      </c>
      <c r="C105" s="52">
        <f>IF('Town Data'!C101&gt;9,'Town Data'!B101,"*")</f>
        <v>6218194.13</v>
      </c>
      <c r="D105" s="53">
        <f>IF('Town Data'!E101&gt;9,'Town Data'!D101,"*")</f>
        <v>1600981.32</v>
      </c>
      <c r="E105" s="54">
        <f>IF('Town Data'!G101&gt;9,'Town Data'!F101,"*")</f>
        <v>112241</v>
      </c>
      <c r="F105" s="53">
        <f>IF('Town Data'!I101&gt;9,'Town Data'!H101,"*")</f>
        <v>6428781.63</v>
      </c>
      <c r="G105" s="53">
        <f>IF('Town Data'!K101&gt;9,'Town Data'!J101,"*")</f>
        <v>1545402.98</v>
      </c>
      <c r="H105" s="54" t="str">
        <f>IF('Town Data'!M101&gt;9,'Town Data'!L101,"*")</f>
        <v>*</v>
      </c>
      <c r="I105" s="22">
        <f t="shared" si="6"/>
        <v>-0.032756984467677434</v>
      </c>
      <c r="J105" s="22">
        <f t="shared" si="7"/>
        <v>0.03596365525320786</v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1100619.02</v>
      </c>
      <c r="C2" s="41">
        <v>15</v>
      </c>
      <c r="D2" s="44">
        <v>309910.92</v>
      </c>
      <c r="E2" s="41">
        <v>15</v>
      </c>
      <c r="F2" s="41">
        <v>0</v>
      </c>
      <c r="G2" s="41">
        <v>1</v>
      </c>
      <c r="H2" s="44">
        <v>907338</v>
      </c>
      <c r="I2" s="41">
        <v>13</v>
      </c>
      <c r="J2" s="44">
        <v>266849</v>
      </c>
      <c r="K2" s="41">
        <v>13</v>
      </c>
      <c r="L2" s="41">
        <v>0</v>
      </c>
      <c r="M2" s="41">
        <v>1</v>
      </c>
      <c r="N2" s="37"/>
      <c r="O2" s="37"/>
      <c r="P2" s="37"/>
      <c r="Q2" s="37"/>
    </row>
    <row r="3" spans="1:17" ht="15">
      <c r="A3" s="40" t="s">
        <v>68</v>
      </c>
      <c r="B3" s="44">
        <v>10689247.57</v>
      </c>
      <c r="C3" s="41">
        <v>18</v>
      </c>
      <c r="D3" s="44">
        <v>492670.28</v>
      </c>
      <c r="E3" s="41">
        <v>17</v>
      </c>
      <c r="F3" s="41">
        <v>0</v>
      </c>
      <c r="G3" s="41">
        <v>5</v>
      </c>
      <c r="H3" s="44">
        <v>11960065</v>
      </c>
      <c r="I3" s="41">
        <v>18</v>
      </c>
      <c r="J3" s="44">
        <v>447119</v>
      </c>
      <c r="K3" s="41">
        <v>17</v>
      </c>
      <c r="L3" s="41">
        <v>0</v>
      </c>
      <c r="M3" s="41">
        <v>6</v>
      </c>
      <c r="N3" s="37"/>
      <c r="O3" s="37"/>
      <c r="P3" s="37"/>
      <c r="Q3" s="37"/>
    </row>
    <row r="4" spans="1:17" ht="15">
      <c r="A4" s="40" t="s">
        <v>69</v>
      </c>
      <c r="B4" s="44">
        <v>43473188.14</v>
      </c>
      <c r="C4" s="41">
        <v>165</v>
      </c>
      <c r="D4" s="44">
        <v>10408594.1</v>
      </c>
      <c r="E4" s="41">
        <v>158</v>
      </c>
      <c r="F4" s="44">
        <v>343046.33</v>
      </c>
      <c r="G4" s="41">
        <v>42</v>
      </c>
      <c r="H4" s="44">
        <v>57355301.87</v>
      </c>
      <c r="I4" s="41">
        <v>158</v>
      </c>
      <c r="J4" s="44">
        <v>11574576.33</v>
      </c>
      <c r="K4" s="41">
        <v>154</v>
      </c>
      <c r="L4" s="44">
        <v>290485.33</v>
      </c>
      <c r="M4" s="41">
        <v>44</v>
      </c>
      <c r="N4" s="37"/>
      <c r="O4" s="37"/>
      <c r="P4" s="37"/>
      <c r="Q4" s="37"/>
    </row>
    <row r="5" spans="1:17" ht="15">
      <c r="A5" s="40" t="s">
        <v>70</v>
      </c>
      <c r="B5" s="44">
        <v>9446264.01</v>
      </c>
      <c r="C5" s="41">
        <v>28</v>
      </c>
      <c r="D5" s="44">
        <v>1429486.78</v>
      </c>
      <c r="E5" s="41">
        <v>27</v>
      </c>
      <c r="F5" s="41">
        <v>0</v>
      </c>
      <c r="G5" s="41">
        <v>7</v>
      </c>
      <c r="H5" s="44">
        <v>9582757</v>
      </c>
      <c r="I5" s="41">
        <v>28</v>
      </c>
      <c r="J5" s="44">
        <v>998329</v>
      </c>
      <c r="K5" s="41">
        <v>26</v>
      </c>
      <c r="L5" s="41">
        <v>0</v>
      </c>
      <c r="M5" s="41">
        <v>6</v>
      </c>
      <c r="N5" s="37"/>
      <c r="O5" s="37"/>
      <c r="P5" s="37"/>
      <c r="Q5" s="37"/>
    </row>
    <row r="6" spans="1:17" ht="15">
      <c r="A6" s="40" t="s">
        <v>71</v>
      </c>
      <c r="B6" s="44">
        <v>15056413.29</v>
      </c>
      <c r="C6" s="41">
        <v>34</v>
      </c>
      <c r="D6" s="44">
        <v>1304554.39</v>
      </c>
      <c r="E6" s="41">
        <v>32</v>
      </c>
      <c r="F6" s="44">
        <v>53769</v>
      </c>
      <c r="G6" s="41">
        <v>12</v>
      </c>
      <c r="H6" s="44">
        <v>19628500.19</v>
      </c>
      <c r="I6" s="41">
        <v>34</v>
      </c>
      <c r="J6" s="44">
        <v>1274544.23</v>
      </c>
      <c r="K6" s="41">
        <v>32</v>
      </c>
      <c r="L6" s="44">
        <v>53650</v>
      </c>
      <c r="M6" s="41">
        <v>12</v>
      </c>
      <c r="N6" s="37"/>
      <c r="O6" s="37"/>
      <c r="P6" s="37"/>
      <c r="Q6" s="37"/>
    </row>
    <row r="7" spans="1:17" ht="15">
      <c r="A7" s="40" t="s">
        <v>72</v>
      </c>
      <c r="B7" s="44">
        <v>33044731.41</v>
      </c>
      <c r="C7" s="41">
        <v>174</v>
      </c>
      <c r="D7" s="44">
        <v>11284799.5</v>
      </c>
      <c r="E7" s="41">
        <v>166</v>
      </c>
      <c r="F7" s="44">
        <v>343202</v>
      </c>
      <c r="G7" s="41">
        <v>50</v>
      </c>
      <c r="H7" s="44">
        <v>83478463.62</v>
      </c>
      <c r="I7" s="41">
        <v>176</v>
      </c>
      <c r="J7" s="44">
        <v>10736392.63</v>
      </c>
      <c r="K7" s="41">
        <v>169</v>
      </c>
      <c r="L7" s="44">
        <v>194183.33</v>
      </c>
      <c r="M7" s="41">
        <v>49</v>
      </c>
      <c r="N7" s="37"/>
      <c r="O7" s="37"/>
      <c r="P7" s="37"/>
      <c r="Q7" s="37"/>
    </row>
    <row r="8" spans="1:17" ht="15">
      <c r="A8" s="40" t="s">
        <v>73</v>
      </c>
      <c r="B8" s="44">
        <v>16842575.68</v>
      </c>
      <c r="C8" s="41">
        <v>47</v>
      </c>
      <c r="D8" s="44">
        <v>5412629.92</v>
      </c>
      <c r="E8" s="41">
        <v>45</v>
      </c>
      <c r="F8" s="44">
        <v>87118</v>
      </c>
      <c r="G8" s="41">
        <v>24</v>
      </c>
      <c r="H8" s="44">
        <v>17599369.98</v>
      </c>
      <c r="I8" s="41">
        <v>47</v>
      </c>
      <c r="J8" s="44">
        <v>5236222.18</v>
      </c>
      <c r="K8" s="41">
        <v>46</v>
      </c>
      <c r="L8" s="44">
        <v>125390.17</v>
      </c>
      <c r="M8" s="41">
        <v>26</v>
      </c>
      <c r="N8" s="37"/>
      <c r="O8" s="37"/>
      <c r="P8" s="37"/>
      <c r="Q8" s="37"/>
    </row>
    <row r="9" spans="1:17" ht="15">
      <c r="A9" s="40" t="s">
        <v>74</v>
      </c>
      <c r="B9" s="44">
        <v>1318353.65</v>
      </c>
      <c r="C9" s="41">
        <v>20</v>
      </c>
      <c r="D9" s="44">
        <v>448827.17</v>
      </c>
      <c r="E9" s="41">
        <v>20</v>
      </c>
      <c r="F9" s="41">
        <v>0</v>
      </c>
      <c r="G9" s="41">
        <v>7</v>
      </c>
      <c r="H9" s="44">
        <v>4137765</v>
      </c>
      <c r="I9" s="41">
        <v>21</v>
      </c>
      <c r="J9" s="44">
        <v>439193</v>
      </c>
      <c r="K9" s="41">
        <v>20</v>
      </c>
      <c r="L9" s="41">
        <v>0</v>
      </c>
      <c r="M9" s="41">
        <v>6</v>
      </c>
      <c r="N9" s="37"/>
      <c r="O9" s="37"/>
      <c r="P9" s="37"/>
      <c r="Q9" s="37"/>
    </row>
    <row r="10" spans="1:17" ht="15">
      <c r="A10" s="40" t="s">
        <v>75</v>
      </c>
      <c r="B10" s="44">
        <v>7513036.63</v>
      </c>
      <c r="C10" s="41">
        <v>27</v>
      </c>
      <c r="D10" s="44">
        <v>1816535.97</v>
      </c>
      <c r="E10" s="41">
        <v>25</v>
      </c>
      <c r="F10" s="44">
        <v>82940.67</v>
      </c>
      <c r="G10" s="41">
        <v>13</v>
      </c>
      <c r="H10" s="44">
        <v>8084104.66</v>
      </c>
      <c r="I10" s="41">
        <v>28</v>
      </c>
      <c r="J10" s="44">
        <v>1793227.83</v>
      </c>
      <c r="K10" s="41">
        <v>26</v>
      </c>
      <c r="L10" s="44">
        <v>83293.33</v>
      </c>
      <c r="M10" s="41">
        <v>13</v>
      </c>
      <c r="N10" s="37"/>
      <c r="O10" s="37"/>
      <c r="P10" s="37"/>
      <c r="Q10" s="37"/>
    </row>
    <row r="11" spans="1:17" ht="15">
      <c r="A11" s="40" t="s">
        <v>76</v>
      </c>
      <c r="B11" s="44">
        <v>7211265.58</v>
      </c>
      <c r="C11" s="41">
        <v>39</v>
      </c>
      <c r="D11" s="44">
        <v>950147.88</v>
      </c>
      <c r="E11" s="41">
        <v>38</v>
      </c>
      <c r="F11" s="41">
        <v>0</v>
      </c>
      <c r="G11" s="41">
        <v>5</v>
      </c>
      <c r="H11" s="44">
        <v>6696253.1</v>
      </c>
      <c r="I11" s="41">
        <v>35</v>
      </c>
      <c r="J11" s="44">
        <v>914447.19</v>
      </c>
      <c r="K11" s="41">
        <v>34</v>
      </c>
      <c r="L11" s="41">
        <v>0</v>
      </c>
      <c r="M11" s="41">
        <v>8</v>
      </c>
      <c r="N11" s="37"/>
      <c r="O11" s="37"/>
      <c r="P11" s="37"/>
      <c r="Q11" s="37"/>
    </row>
    <row r="12" spans="1:17" ht="15">
      <c r="A12" s="40" t="s">
        <v>77</v>
      </c>
      <c r="B12" s="44">
        <v>48957396.16</v>
      </c>
      <c r="C12" s="41">
        <v>185</v>
      </c>
      <c r="D12" s="44">
        <v>8552876.57</v>
      </c>
      <c r="E12" s="41">
        <v>172</v>
      </c>
      <c r="F12" s="44">
        <v>494217</v>
      </c>
      <c r="G12" s="41">
        <v>58</v>
      </c>
      <c r="H12" s="44">
        <v>64363418.02</v>
      </c>
      <c r="I12" s="41">
        <v>182</v>
      </c>
      <c r="J12" s="44">
        <v>7906176.82</v>
      </c>
      <c r="K12" s="41">
        <v>166</v>
      </c>
      <c r="L12" s="44">
        <v>1060000</v>
      </c>
      <c r="M12" s="41">
        <v>58</v>
      </c>
      <c r="N12" s="37"/>
      <c r="O12" s="37"/>
      <c r="P12" s="37"/>
      <c r="Q12" s="37"/>
    </row>
    <row r="13" spans="1:17" ht="15">
      <c r="A13" s="40" t="s">
        <v>78</v>
      </c>
      <c r="B13" s="44">
        <v>508601.95</v>
      </c>
      <c r="C13" s="41">
        <v>10</v>
      </c>
      <c r="D13" s="44">
        <v>237692.4</v>
      </c>
      <c r="E13" s="41">
        <v>10</v>
      </c>
      <c r="F13" s="41">
        <v>0</v>
      </c>
      <c r="G13" s="41">
        <v>3</v>
      </c>
      <c r="H13" s="41">
        <v>0</v>
      </c>
      <c r="I13" s="41">
        <v>9</v>
      </c>
      <c r="J13" s="41">
        <v>0</v>
      </c>
      <c r="K13" s="41">
        <v>9</v>
      </c>
      <c r="L13" s="41">
        <v>0</v>
      </c>
      <c r="M13" s="41">
        <v>2</v>
      </c>
      <c r="N13" s="37"/>
      <c r="O13" s="37"/>
      <c r="P13" s="37"/>
      <c r="Q13" s="37"/>
    </row>
    <row r="14" spans="1:17" ht="15">
      <c r="A14" s="40" t="s">
        <v>79</v>
      </c>
      <c r="B14" s="44">
        <v>671545.27</v>
      </c>
      <c r="C14" s="41">
        <v>12</v>
      </c>
      <c r="D14" s="44">
        <v>285628.4</v>
      </c>
      <c r="E14" s="41">
        <v>11</v>
      </c>
      <c r="F14" s="41">
        <v>0</v>
      </c>
      <c r="G14" s="41">
        <v>1</v>
      </c>
      <c r="H14" s="44">
        <v>637547.18</v>
      </c>
      <c r="I14" s="41">
        <v>12</v>
      </c>
      <c r="J14" s="44">
        <v>229420.68</v>
      </c>
      <c r="K14" s="41">
        <v>11</v>
      </c>
      <c r="L14" s="41">
        <v>0</v>
      </c>
      <c r="M14" s="41">
        <v>1</v>
      </c>
      <c r="N14" s="37"/>
      <c r="O14" s="37"/>
      <c r="P14" s="37"/>
      <c r="Q14" s="37"/>
    </row>
    <row r="15" spans="1:17" ht="15">
      <c r="A15" s="40" t="s">
        <v>80</v>
      </c>
      <c r="B15" s="44">
        <v>4008191.14</v>
      </c>
      <c r="C15" s="41">
        <v>27</v>
      </c>
      <c r="D15" s="44">
        <v>1169812.3</v>
      </c>
      <c r="E15" s="41">
        <v>26</v>
      </c>
      <c r="F15" s="41">
        <v>0</v>
      </c>
      <c r="G15" s="41">
        <v>4</v>
      </c>
      <c r="H15" s="44">
        <v>4067446.32</v>
      </c>
      <c r="I15" s="41">
        <v>30</v>
      </c>
      <c r="J15" s="44">
        <v>1155927.33</v>
      </c>
      <c r="K15" s="41">
        <v>28</v>
      </c>
      <c r="L15" s="41">
        <v>0</v>
      </c>
      <c r="M15" s="41">
        <v>4</v>
      </c>
      <c r="N15" s="37"/>
      <c r="O15" s="37"/>
      <c r="P15" s="37"/>
      <c r="Q15" s="37"/>
    </row>
    <row r="16" spans="1:17" ht="15">
      <c r="A16" s="40" t="s">
        <v>81</v>
      </c>
      <c r="B16" s="44">
        <v>748444.96</v>
      </c>
      <c r="C16" s="41">
        <v>11</v>
      </c>
      <c r="D16" s="44">
        <v>425214.28</v>
      </c>
      <c r="E16" s="41">
        <v>11</v>
      </c>
      <c r="F16" s="41">
        <v>0</v>
      </c>
      <c r="G16" s="41">
        <v>1</v>
      </c>
      <c r="H16" s="44">
        <v>781137.57</v>
      </c>
      <c r="I16" s="41">
        <v>12</v>
      </c>
      <c r="J16" s="44">
        <v>362140.57</v>
      </c>
      <c r="K16" s="41">
        <v>12</v>
      </c>
      <c r="L16" s="41">
        <v>0</v>
      </c>
      <c r="M16" s="41">
        <v>4</v>
      </c>
      <c r="N16" s="37"/>
      <c r="O16" s="37"/>
      <c r="P16" s="37"/>
      <c r="Q16" s="37"/>
    </row>
    <row r="17" spans="1:17" ht="15">
      <c r="A17" s="40" t="s">
        <v>82</v>
      </c>
      <c r="B17" s="44">
        <v>87743227.38</v>
      </c>
      <c r="C17" s="41">
        <v>309</v>
      </c>
      <c r="D17" s="44">
        <v>18906590.48</v>
      </c>
      <c r="E17" s="41">
        <v>298</v>
      </c>
      <c r="F17" s="44">
        <v>670208.5</v>
      </c>
      <c r="G17" s="41">
        <v>88</v>
      </c>
      <c r="H17" s="44">
        <v>85727973.82</v>
      </c>
      <c r="I17" s="41">
        <v>315</v>
      </c>
      <c r="J17" s="44">
        <v>18910021.64</v>
      </c>
      <c r="K17" s="41">
        <v>306</v>
      </c>
      <c r="L17" s="44">
        <v>1183051</v>
      </c>
      <c r="M17" s="41">
        <v>82</v>
      </c>
      <c r="N17" s="37"/>
      <c r="O17" s="37"/>
      <c r="P17" s="37"/>
      <c r="Q17" s="37"/>
    </row>
    <row r="18" spans="1:17" ht="15">
      <c r="A18" s="40" t="s">
        <v>83</v>
      </c>
      <c r="B18" s="44">
        <v>5557505.16</v>
      </c>
      <c r="C18" s="41">
        <v>30</v>
      </c>
      <c r="D18" s="44">
        <v>1732226.55</v>
      </c>
      <c r="E18" s="41">
        <v>30</v>
      </c>
      <c r="F18" s="41">
        <v>0</v>
      </c>
      <c r="G18" s="41">
        <v>7</v>
      </c>
      <c r="H18" s="44">
        <v>4790762.87</v>
      </c>
      <c r="I18" s="41">
        <v>31</v>
      </c>
      <c r="J18" s="44">
        <v>1969394.03</v>
      </c>
      <c r="K18" s="41">
        <v>30</v>
      </c>
      <c r="L18" s="41">
        <v>0</v>
      </c>
      <c r="M18" s="41">
        <v>6</v>
      </c>
      <c r="N18" s="37"/>
      <c r="O18" s="37"/>
      <c r="P18" s="37"/>
      <c r="Q18" s="37"/>
    </row>
    <row r="19" spans="1:17" ht="15">
      <c r="A19" s="40" t="s">
        <v>84</v>
      </c>
      <c r="B19" s="44">
        <v>7060604.84</v>
      </c>
      <c r="C19" s="41">
        <v>37</v>
      </c>
      <c r="D19" s="44">
        <v>950928.47</v>
      </c>
      <c r="E19" s="41">
        <v>35</v>
      </c>
      <c r="F19" s="41">
        <v>0</v>
      </c>
      <c r="G19" s="41">
        <v>5</v>
      </c>
      <c r="H19" s="44">
        <v>6928141</v>
      </c>
      <c r="I19" s="41">
        <v>36</v>
      </c>
      <c r="J19" s="44">
        <v>985226</v>
      </c>
      <c r="K19" s="41">
        <v>34</v>
      </c>
      <c r="L19" s="41">
        <v>0</v>
      </c>
      <c r="M19" s="41">
        <v>4</v>
      </c>
      <c r="N19" s="37"/>
      <c r="O19" s="37"/>
      <c r="P19" s="37"/>
      <c r="Q19" s="37"/>
    </row>
    <row r="20" spans="1:17" ht="15">
      <c r="A20" s="40" t="s">
        <v>85</v>
      </c>
      <c r="B20" s="44">
        <v>887481.5</v>
      </c>
      <c r="C20" s="41">
        <v>16</v>
      </c>
      <c r="D20" s="44">
        <v>329356.16</v>
      </c>
      <c r="E20" s="41">
        <v>13</v>
      </c>
      <c r="F20" s="41">
        <v>0</v>
      </c>
      <c r="G20" s="41">
        <v>1</v>
      </c>
      <c r="H20" s="44">
        <v>1089994</v>
      </c>
      <c r="I20" s="41">
        <v>17</v>
      </c>
      <c r="J20" s="44">
        <v>383294</v>
      </c>
      <c r="K20" s="41">
        <v>16</v>
      </c>
      <c r="L20" s="41">
        <v>0</v>
      </c>
      <c r="M20" s="41">
        <v>1</v>
      </c>
      <c r="N20" s="37"/>
      <c r="O20" s="37"/>
      <c r="P20" s="37"/>
      <c r="Q20" s="37"/>
    </row>
    <row r="21" spans="1:17" ht="15">
      <c r="A21" s="40" t="s">
        <v>86</v>
      </c>
      <c r="B21" s="44">
        <v>410467.68</v>
      </c>
      <c r="C21" s="41">
        <v>11</v>
      </c>
      <c r="D21" s="44">
        <v>116728.87</v>
      </c>
      <c r="E21" s="41">
        <v>11</v>
      </c>
      <c r="F21" s="41">
        <v>0</v>
      </c>
      <c r="G21" s="41">
        <v>0</v>
      </c>
      <c r="H21" s="44">
        <v>338831</v>
      </c>
      <c r="I21" s="41">
        <v>10</v>
      </c>
      <c r="J21" s="44">
        <v>96781</v>
      </c>
      <c r="K21" s="41">
        <v>10</v>
      </c>
      <c r="L21" s="44">
        <v>0</v>
      </c>
      <c r="M21" s="41">
        <v>1</v>
      </c>
      <c r="N21" s="37"/>
      <c r="O21" s="37"/>
      <c r="P21" s="37"/>
      <c r="Q21" s="37"/>
    </row>
    <row r="22" spans="1:17" ht="15">
      <c r="A22" s="40" t="s">
        <v>87</v>
      </c>
      <c r="B22" s="44">
        <v>2544670.99</v>
      </c>
      <c r="C22" s="41">
        <v>34</v>
      </c>
      <c r="D22" s="44">
        <v>682423.57</v>
      </c>
      <c r="E22" s="41">
        <v>31</v>
      </c>
      <c r="F22" s="41">
        <v>0</v>
      </c>
      <c r="G22" s="41">
        <v>9</v>
      </c>
      <c r="H22" s="44">
        <v>2486084.68</v>
      </c>
      <c r="I22" s="41">
        <v>34</v>
      </c>
      <c r="J22" s="44">
        <v>627150.81</v>
      </c>
      <c r="K22" s="41">
        <v>33</v>
      </c>
      <c r="L22" s="41">
        <v>0</v>
      </c>
      <c r="M22" s="41">
        <v>9</v>
      </c>
      <c r="N22" s="37"/>
      <c r="O22" s="37"/>
      <c r="P22" s="37"/>
      <c r="Q22" s="37"/>
    </row>
    <row r="23" spans="1:17" ht="15">
      <c r="A23" s="40" t="s">
        <v>88</v>
      </c>
      <c r="B23" s="44">
        <v>4421116.23</v>
      </c>
      <c r="C23" s="41">
        <v>27</v>
      </c>
      <c r="D23" s="44">
        <v>1902049.45</v>
      </c>
      <c r="E23" s="41">
        <v>27</v>
      </c>
      <c r="F23" s="44">
        <v>0</v>
      </c>
      <c r="G23" s="41">
        <v>7</v>
      </c>
      <c r="H23" s="44">
        <v>4971973.02</v>
      </c>
      <c r="I23" s="41">
        <v>25</v>
      </c>
      <c r="J23" s="44">
        <v>2212529.56</v>
      </c>
      <c r="K23" s="41">
        <v>24</v>
      </c>
      <c r="L23" s="44">
        <v>0</v>
      </c>
      <c r="M23" s="41">
        <v>7</v>
      </c>
      <c r="N23" s="37"/>
      <c r="O23" s="37"/>
      <c r="P23" s="37"/>
      <c r="Q23" s="37"/>
    </row>
    <row r="24" spans="1:17" ht="15">
      <c r="A24" s="40" t="s">
        <v>89</v>
      </c>
      <c r="B24" s="44">
        <v>108112677.31</v>
      </c>
      <c r="C24" s="41">
        <v>121</v>
      </c>
      <c r="D24" s="44">
        <v>24844887.4</v>
      </c>
      <c r="E24" s="41">
        <v>113</v>
      </c>
      <c r="F24" s="44">
        <v>997722.83</v>
      </c>
      <c r="G24" s="41">
        <v>41</v>
      </c>
      <c r="H24" s="44">
        <v>108707365.01</v>
      </c>
      <c r="I24" s="41">
        <v>127</v>
      </c>
      <c r="J24" s="44">
        <v>26022394.42</v>
      </c>
      <c r="K24" s="41">
        <v>118</v>
      </c>
      <c r="L24" s="44">
        <v>1046116.67</v>
      </c>
      <c r="M24" s="41">
        <v>39</v>
      </c>
      <c r="N24" s="37"/>
      <c r="O24" s="37"/>
      <c r="P24" s="37"/>
      <c r="Q24" s="37"/>
    </row>
    <row r="25" spans="1:17" ht="15">
      <c r="A25" s="40" t="s">
        <v>90</v>
      </c>
      <c r="B25" s="44">
        <v>626013.61</v>
      </c>
      <c r="C25" s="41">
        <v>12</v>
      </c>
      <c r="D25" s="44">
        <v>310199.09</v>
      </c>
      <c r="E25" s="41">
        <v>12</v>
      </c>
      <c r="F25" s="41">
        <v>0</v>
      </c>
      <c r="G25" s="41">
        <v>2</v>
      </c>
      <c r="H25" s="44">
        <v>469793.31</v>
      </c>
      <c r="I25" s="41">
        <v>13</v>
      </c>
      <c r="J25" s="44">
        <v>187969.17</v>
      </c>
      <c r="K25" s="41">
        <v>11</v>
      </c>
      <c r="L25" s="41">
        <v>0</v>
      </c>
      <c r="M25" s="41">
        <v>1</v>
      </c>
      <c r="N25" s="37"/>
      <c r="O25" s="37"/>
      <c r="P25" s="37"/>
      <c r="Q25" s="37"/>
    </row>
    <row r="26" spans="1:17" ht="15">
      <c r="A26" s="40" t="s">
        <v>91</v>
      </c>
      <c r="B26" s="44">
        <v>1163636.6</v>
      </c>
      <c r="C26" s="41">
        <v>11</v>
      </c>
      <c r="D26" s="44">
        <v>369595.33</v>
      </c>
      <c r="E26" s="41">
        <v>10</v>
      </c>
      <c r="F26" s="41">
        <v>0</v>
      </c>
      <c r="G26" s="41">
        <v>2</v>
      </c>
      <c r="H26" s="44">
        <v>1827558</v>
      </c>
      <c r="I26" s="41">
        <v>12</v>
      </c>
      <c r="J26" s="44">
        <v>374176</v>
      </c>
      <c r="K26" s="41">
        <v>11</v>
      </c>
      <c r="L26" s="41">
        <v>0</v>
      </c>
      <c r="M26" s="41">
        <v>1</v>
      </c>
      <c r="N26" s="37"/>
      <c r="O26" s="37"/>
      <c r="P26" s="37"/>
      <c r="Q26" s="37"/>
    </row>
    <row r="27" spans="1:17" ht="15">
      <c r="A27" s="40" t="s">
        <v>92</v>
      </c>
      <c r="B27" s="44">
        <v>776374.09</v>
      </c>
      <c r="C27" s="41">
        <v>11</v>
      </c>
      <c r="D27" s="44">
        <v>632688.04</v>
      </c>
      <c r="E27" s="41">
        <v>11</v>
      </c>
      <c r="F27" s="44">
        <v>0</v>
      </c>
      <c r="G27" s="41">
        <v>1</v>
      </c>
      <c r="H27" s="44">
        <v>817292.55</v>
      </c>
      <c r="I27" s="41">
        <v>13</v>
      </c>
      <c r="J27" s="44">
        <v>651341.91</v>
      </c>
      <c r="K27" s="41">
        <v>12</v>
      </c>
      <c r="L27" s="44">
        <v>0</v>
      </c>
      <c r="M27" s="41">
        <v>2</v>
      </c>
      <c r="N27" s="37"/>
      <c r="O27" s="37"/>
      <c r="P27" s="37"/>
      <c r="Q27" s="37"/>
    </row>
    <row r="28" spans="1:17" ht="15">
      <c r="A28" s="40" t="s">
        <v>93</v>
      </c>
      <c r="B28" s="44">
        <v>15903042.33</v>
      </c>
      <c r="C28" s="41">
        <v>56</v>
      </c>
      <c r="D28" s="44">
        <v>4652516.87</v>
      </c>
      <c r="E28" s="41">
        <v>54</v>
      </c>
      <c r="F28" s="44">
        <v>112880</v>
      </c>
      <c r="G28" s="41">
        <v>24</v>
      </c>
      <c r="H28" s="44">
        <v>16084459.56</v>
      </c>
      <c r="I28" s="41">
        <v>52</v>
      </c>
      <c r="J28" s="44">
        <v>3510804.39</v>
      </c>
      <c r="K28" s="41">
        <v>50</v>
      </c>
      <c r="L28" s="44">
        <v>191900</v>
      </c>
      <c r="M28" s="41">
        <v>21</v>
      </c>
      <c r="N28" s="37"/>
      <c r="O28" s="37"/>
      <c r="P28" s="37"/>
      <c r="Q28" s="37"/>
    </row>
    <row r="29" spans="1:17" ht="15">
      <c r="A29" s="40" t="s">
        <v>94</v>
      </c>
      <c r="B29" s="44">
        <v>1355874.45</v>
      </c>
      <c r="C29" s="41">
        <v>22</v>
      </c>
      <c r="D29" s="44">
        <v>450333.31</v>
      </c>
      <c r="E29" s="41">
        <v>20</v>
      </c>
      <c r="F29" s="41">
        <v>0</v>
      </c>
      <c r="G29" s="41">
        <v>3</v>
      </c>
      <c r="H29" s="44">
        <v>1486003.05</v>
      </c>
      <c r="I29" s="41">
        <v>23</v>
      </c>
      <c r="J29" s="44">
        <v>537113.8</v>
      </c>
      <c r="K29" s="41">
        <v>22</v>
      </c>
      <c r="L29" s="41">
        <v>0</v>
      </c>
      <c r="M29" s="41">
        <v>4</v>
      </c>
      <c r="N29" s="37"/>
      <c r="O29" s="37"/>
      <c r="P29" s="37"/>
      <c r="Q29" s="37"/>
    </row>
    <row r="30" spans="1:17" ht="15">
      <c r="A30" s="40" t="s">
        <v>95</v>
      </c>
      <c r="B30" s="44">
        <v>1884442.92</v>
      </c>
      <c r="C30" s="41">
        <v>25</v>
      </c>
      <c r="D30" s="44">
        <v>1482222.22</v>
      </c>
      <c r="E30" s="41">
        <v>24</v>
      </c>
      <c r="F30" s="41">
        <v>0</v>
      </c>
      <c r="G30" s="41">
        <v>3</v>
      </c>
      <c r="H30" s="44">
        <v>1723045.12</v>
      </c>
      <c r="I30" s="41">
        <v>24</v>
      </c>
      <c r="J30" s="44">
        <v>1361030.12</v>
      </c>
      <c r="K30" s="41">
        <v>23</v>
      </c>
      <c r="L30" s="41">
        <v>0</v>
      </c>
      <c r="M30" s="41">
        <v>3</v>
      </c>
      <c r="N30" s="37"/>
      <c r="O30" s="37"/>
      <c r="P30" s="37"/>
      <c r="Q30" s="37"/>
    </row>
    <row r="31" spans="1:17" ht="15">
      <c r="A31" s="40" t="s">
        <v>96</v>
      </c>
      <c r="B31" s="44">
        <v>717445.2</v>
      </c>
      <c r="C31" s="41">
        <v>10</v>
      </c>
      <c r="D31" s="44">
        <v>199189.72</v>
      </c>
      <c r="E31" s="41">
        <v>10</v>
      </c>
      <c r="F31" s="41">
        <v>0</v>
      </c>
      <c r="G31" s="41">
        <v>2</v>
      </c>
      <c r="H31" s="44">
        <v>915928.93</v>
      </c>
      <c r="I31" s="41">
        <v>11</v>
      </c>
      <c r="J31" s="44">
        <v>215062.25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3267168.17</v>
      </c>
      <c r="C32" s="41">
        <v>24</v>
      </c>
      <c r="D32" s="44">
        <v>1180139.98</v>
      </c>
      <c r="E32" s="41">
        <v>23</v>
      </c>
      <c r="F32" s="44">
        <v>0</v>
      </c>
      <c r="G32" s="41">
        <v>8</v>
      </c>
      <c r="H32" s="44">
        <v>3186441.01</v>
      </c>
      <c r="I32" s="41">
        <v>23</v>
      </c>
      <c r="J32" s="44">
        <v>1075986.87</v>
      </c>
      <c r="K32" s="41">
        <v>23</v>
      </c>
      <c r="L32" s="44">
        <v>0</v>
      </c>
      <c r="M32" s="41">
        <v>8</v>
      </c>
      <c r="N32" s="37"/>
      <c r="O32" s="37"/>
      <c r="P32" s="37"/>
      <c r="Q32" s="37"/>
    </row>
    <row r="33" spans="1:17" ht="15">
      <c r="A33" s="40" t="s">
        <v>98</v>
      </c>
      <c r="B33" s="44">
        <v>5973884.3</v>
      </c>
      <c r="C33" s="41">
        <v>40</v>
      </c>
      <c r="D33" s="44">
        <v>1488626.87</v>
      </c>
      <c r="E33" s="41">
        <v>39</v>
      </c>
      <c r="F33" s="44">
        <v>39910.83</v>
      </c>
      <c r="G33" s="41">
        <v>11</v>
      </c>
      <c r="H33" s="44">
        <v>6243069.43</v>
      </c>
      <c r="I33" s="41">
        <v>39</v>
      </c>
      <c r="J33" s="44">
        <v>1520649.24</v>
      </c>
      <c r="K33" s="41">
        <v>39</v>
      </c>
      <c r="L33" s="44">
        <v>119644.17</v>
      </c>
      <c r="M33" s="41">
        <v>12</v>
      </c>
      <c r="N33" s="37"/>
      <c r="O33" s="37"/>
      <c r="P33" s="37"/>
      <c r="Q33" s="37"/>
    </row>
    <row r="34" spans="1:17" ht="15">
      <c r="A34" s="40" t="s">
        <v>99</v>
      </c>
      <c r="B34" s="44">
        <v>32389504.22</v>
      </c>
      <c r="C34" s="41">
        <v>165</v>
      </c>
      <c r="D34" s="44">
        <v>11544025.91</v>
      </c>
      <c r="E34" s="41">
        <v>156</v>
      </c>
      <c r="F34" s="44">
        <v>879738.83</v>
      </c>
      <c r="G34" s="41">
        <v>52</v>
      </c>
      <c r="H34" s="44">
        <v>36195391.5</v>
      </c>
      <c r="I34" s="41">
        <v>161</v>
      </c>
      <c r="J34" s="44">
        <v>10647226</v>
      </c>
      <c r="K34" s="41">
        <v>154</v>
      </c>
      <c r="L34" s="44">
        <v>1093209.5</v>
      </c>
      <c r="M34" s="41">
        <v>51</v>
      </c>
      <c r="N34" s="37"/>
      <c r="O34" s="37"/>
      <c r="P34" s="37"/>
      <c r="Q34" s="37"/>
    </row>
    <row r="35" spans="1:17" ht="15">
      <c r="A35" s="40" t="s">
        <v>100</v>
      </c>
      <c r="B35" s="44">
        <v>5767172.7</v>
      </c>
      <c r="C35" s="41">
        <v>29</v>
      </c>
      <c r="D35" s="44">
        <v>1125066.76</v>
      </c>
      <c r="E35" s="41">
        <v>28</v>
      </c>
      <c r="F35" s="41">
        <v>0</v>
      </c>
      <c r="G35" s="41">
        <v>5</v>
      </c>
      <c r="H35" s="44">
        <v>6197061.5</v>
      </c>
      <c r="I35" s="41">
        <v>31</v>
      </c>
      <c r="J35" s="44">
        <v>1061620.5</v>
      </c>
      <c r="K35" s="41">
        <v>31</v>
      </c>
      <c r="L35" s="41">
        <v>0</v>
      </c>
      <c r="M35" s="41">
        <v>7</v>
      </c>
      <c r="N35" s="37"/>
      <c r="O35" s="37"/>
      <c r="P35" s="37"/>
      <c r="Q35" s="37"/>
    </row>
    <row r="36" spans="1:17" ht="15">
      <c r="A36" s="40" t="s">
        <v>101</v>
      </c>
      <c r="B36" s="44">
        <v>2569171.66</v>
      </c>
      <c r="C36" s="41">
        <v>19</v>
      </c>
      <c r="D36" s="44">
        <v>1039811.15</v>
      </c>
      <c r="E36" s="41">
        <v>18</v>
      </c>
      <c r="F36" s="41">
        <v>0</v>
      </c>
      <c r="G36" s="41">
        <v>3</v>
      </c>
      <c r="H36" s="44">
        <v>2950394.85</v>
      </c>
      <c r="I36" s="41">
        <v>20</v>
      </c>
      <c r="J36" s="44">
        <v>1225810.2</v>
      </c>
      <c r="K36" s="41">
        <v>19</v>
      </c>
      <c r="L36" s="41">
        <v>0</v>
      </c>
      <c r="M36" s="41">
        <v>1</v>
      </c>
      <c r="N36" s="37"/>
      <c r="O36" s="37"/>
      <c r="P36" s="37"/>
      <c r="Q36" s="37"/>
    </row>
    <row r="37" spans="1:17" ht="15">
      <c r="A37" s="40" t="s">
        <v>102</v>
      </c>
      <c r="B37" s="44">
        <v>4514197.28</v>
      </c>
      <c r="C37" s="41">
        <v>18</v>
      </c>
      <c r="D37" s="44">
        <v>270558.57</v>
      </c>
      <c r="E37" s="41">
        <v>17</v>
      </c>
      <c r="F37" s="41">
        <v>0</v>
      </c>
      <c r="G37" s="41">
        <v>4</v>
      </c>
      <c r="H37" s="44">
        <v>4503177.74</v>
      </c>
      <c r="I37" s="41">
        <v>18</v>
      </c>
      <c r="J37" s="44">
        <v>206986.74</v>
      </c>
      <c r="K37" s="41">
        <v>17</v>
      </c>
      <c r="L37" s="41">
        <v>0</v>
      </c>
      <c r="M37" s="41">
        <v>4</v>
      </c>
      <c r="N37" s="37"/>
      <c r="O37" s="37"/>
      <c r="P37" s="37"/>
      <c r="Q37" s="37"/>
    </row>
    <row r="38" spans="1:17" ht="15">
      <c r="A38" s="40" t="s">
        <v>103</v>
      </c>
      <c r="B38" s="44">
        <v>1807015.18</v>
      </c>
      <c r="C38" s="41">
        <v>18</v>
      </c>
      <c r="D38" s="44">
        <v>639968.96</v>
      </c>
      <c r="E38" s="41">
        <v>18</v>
      </c>
      <c r="F38" s="41">
        <v>0</v>
      </c>
      <c r="G38" s="41">
        <v>5</v>
      </c>
      <c r="H38" s="44">
        <v>1399652.71</v>
      </c>
      <c r="I38" s="41">
        <v>16</v>
      </c>
      <c r="J38" s="44">
        <v>458000.41</v>
      </c>
      <c r="K38" s="41">
        <v>16</v>
      </c>
      <c r="L38" s="41">
        <v>0</v>
      </c>
      <c r="M38" s="41">
        <v>5</v>
      </c>
      <c r="N38" s="37"/>
      <c r="O38" s="37"/>
      <c r="P38" s="37"/>
      <c r="Q38" s="37"/>
    </row>
    <row r="39" spans="1:17" ht="15">
      <c r="A39" s="40" t="s">
        <v>104</v>
      </c>
      <c r="B39" s="44">
        <v>1892544.91</v>
      </c>
      <c r="C39" s="41">
        <v>13</v>
      </c>
      <c r="D39" s="44">
        <v>652091.12</v>
      </c>
      <c r="E39" s="41">
        <v>12</v>
      </c>
      <c r="F39" s="41">
        <v>0</v>
      </c>
      <c r="G39" s="41">
        <v>2</v>
      </c>
      <c r="H39" s="44">
        <v>8243615</v>
      </c>
      <c r="I39" s="41">
        <v>14</v>
      </c>
      <c r="J39" s="44">
        <v>573549</v>
      </c>
      <c r="K39" s="41">
        <v>13</v>
      </c>
      <c r="L39" s="41">
        <v>0</v>
      </c>
      <c r="M39" s="41">
        <v>4</v>
      </c>
      <c r="N39" s="37"/>
      <c r="O39" s="37"/>
      <c r="P39" s="37"/>
      <c r="Q39" s="37"/>
    </row>
    <row r="40" spans="1:17" ht="15">
      <c r="A40" s="40" t="s">
        <v>105</v>
      </c>
      <c r="B40" s="44">
        <v>7379819.27</v>
      </c>
      <c r="C40" s="41">
        <v>34</v>
      </c>
      <c r="D40" s="44">
        <v>1399053.24</v>
      </c>
      <c r="E40" s="41">
        <v>34</v>
      </c>
      <c r="F40" s="44">
        <v>0</v>
      </c>
      <c r="G40" s="41">
        <v>6</v>
      </c>
      <c r="H40" s="44">
        <v>7510767.03</v>
      </c>
      <c r="I40" s="41">
        <v>33</v>
      </c>
      <c r="J40" s="44">
        <v>1254328.38</v>
      </c>
      <c r="K40" s="41">
        <v>32</v>
      </c>
      <c r="L40" s="44">
        <v>0</v>
      </c>
      <c r="M40" s="41">
        <v>6</v>
      </c>
      <c r="N40" s="37"/>
      <c r="O40" s="37"/>
      <c r="P40" s="37"/>
      <c r="Q40" s="37"/>
    </row>
    <row r="41" spans="1:17" ht="15">
      <c r="A41" s="40" t="s">
        <v>106</v>
      </c>
      <c r="B41" s="44">
        <v>19441200.14</v>
      </c>
      <c r="C41" s="41">
        <v>103</v>
      </c>
      <c r="D41" s="44">
        <v>6494553.4</v>
      </c>
      <c r="E41" s="41">
        <v>99</v>
      </c>
      <c r="F41" s="44">
        <v>156656.17</v>
      </c>
      <c r="G41" s="41">
        <v>39</v>
      </c>
      <c r="H41" s="44">
        <v>18798539.27</v>
      </c>
      <c r="I41" s="41">
        <v>105</v>
      </c>
      <c r="J41" s="44">
        <v>5643471.05</v>
      </c>
      <c r="K41" s="41">
        <v>99</v>
      </c>
      <c r="L41" s="44">
        <v>121445.83</v>
      </c>
      <c r="M41" s="41">
        <v>34</v>
      </c>
      <c r="N41" s="37"/>
      <c r="O41" s="37"/>
      <c r="P41" s="37"/>
      <c r="Q41" s="37"/>
    </row>
    <row r="42" spans="1:17" ht="15">
      <c r="A42" s="40" t="s">
        <v>107</v>
      </c>
      <c r="B42" s="44">
        <v>741182.06</v>
      </c>
      <c r="C42" s="41">
        <v>11</v>
      </c>
      <c r="D42" s="44">
        <v>223457.67</v>
      </c>
      <c r="E42" s="41">
        <v>11</v>
      </c>
      <c r="F42" s="41">
        <v>0</v>
      </c>
      <c r="G42" s="41">
        <v>2</v>
      </c>
      <c r="H42" s="44">
        <v>749978.38</v>
      </c>
      <c r="I42" s="41">
        <v>12</v>
      </c>
      <c r="J42" s="44">
        <v>230635.33</v>
      </c>
      <c r="K42" s="41">
        <v>12</v>
      </c>
      <c r="L42" s="41">
        <v>0</v>
      </c>
      <c r="M42" s="41">
        <v>2</v>
      </c>
      <c r="N42" s="37"/>
      <c r="O42" s="37"/>
      <c r="P42" s="37"/>
      <c r="Q42" s="37"/>
    </row>
    <row r="43" spans="1:17" ht="15">
      <c r="A43" s="40" t="s">
        <v>108</v>
      </c>
      <c r="B43" s="44">
        <v>1691179.14</v>
      </c>
      <c r="C43" s="41">
        <v>15</v>
      </c>
      <c r="D43" s="44">
        <v>567111.96</v>
      </c>
      <c r="E43" s="41">
        <v>15</v>
      </c>
      <c r="F43" s="41">
        <v>0</v>
      </c>
      <c r="G43" s="41">
        <v>1</v>
      </c>
      <c r="H43" s="44">
        <v>1810568.48</v>
      </c>
      <c r="I43" s="41">
        <v>13</v>
      </c>
      <c r="J43" s="44">
        <v>611064.48</v>
      </c>
      <c r="K43" s="41">
        <v>13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5385558.59</v>
      </c>
      <c r="C44" s="41">
        <v>28</v>
      </c>
      <c r="D44" s="44">
        <v>1328746.29</v>
      </c>
      <c r="E44" s="41">
        <v>27</v>
      </c>
      <c r="F44" s="41">
        <v>0</v>
      </c>
      <c r="G44" s="41">
        <v>5</v>
      </c>
      <c r="H44" s="44">
        <v>7983998.26</v>
      </c>
      <c r="I44" s="41">
        <v>29</v>
      </c>
      <c r="J44" s="44">
        <v>1142447.91</v>
      </c>
      <c r="K44" s="41">
        <v>27</v>
      </c>
      <c r="L44" s="41">
        <v>0</v>
      </c>
      <c r="M44" s="41">
        <v>4</v>
      </c>
      <c r="N44" s="37"/>
      <c r="O44" s="37"/>
      <c r="P44" s="37"/>
      <c r="Q44" s="37"/>
    </row>
    <row r="45" spans="1:17" ht="15">
      <c r="A45" s="40" t="s">
        <v>110</v>
      </c>
      <c r="B45" s="44">
        <v>636180.28</v>
      </c>
      <c r="C45" s="41">
        <v>13</v>
      </c>
      <c r="D45" s="44">
        <v>291757.53</v>
      </c>
      <c r="E45" s="41">
        <v>12</v>
      </c>
      <c r="F45" s="41">
        <v>0</v>
      </c>
      <c r="G45" s="41">
        <v>2</v>
      </c>
      <c r="H45" s="44">
        <v>516012.36</v>
      </c>
      <c r="I45" s="41">
        <v>15</v>
      </c>
      <c r="J45" s="44">
        <v>270431.46</v>
      </c>
      <c r="K45" s="41">
        <v>15</v>
      </c>
      <c r="L45" s="41">
        <v>0</v>
      </c>
      <c r="M45" s="41">
        <v>2</v>
      </c>
      <c r="N45" s="37"/>
      <c r="O45" s="37"/>
      <c r="P45" s="37"/>
      <c r="Q45" s="37"/>
    </row>
    <row r="46" spans="1:17" ht="15">
      <c r="A46" s="40" t="s">
        <v>111</v>
      </c>
      <c r="B46" s="44">
        <v>961007.02</v>
      </c>
      <c r="C46" s="41">
        <v>12</v>
      </c>
      <c r="D46" s="44">
        <v>459539.7</v>
      </c>
      <c r="E46" s="41">
        <v>12</v>
      </c>
      <c r="F46" s="41">
        <v>0</v>
      </c>
      <c r="G46" s="41">
        <v>0</v>
      </c>
      <c r="H46" s="44">
        <v>769092.15</v>
      </c>
      <c r="I46" s="41">
        <v>11</v>
      </c>
      <c r="J46" s="44">
        <v>328994.83</v>
      </c>
      <c r="K46" s="41">
        <v>11</v>
      </c>
      <c r="L46" s="41">
        <v>0</v>
      </c>
      <c r="M46" s="41">
        <v>1</v>
      </c>
      <c r="N46" s="37"/>
      <c r="O46" s="37"/>
      <c r="P46" s="37"/>
      <c r="Q46" s="37"/>
    </row>
    <row r="47" spans="1:17" ht="15">
      <c r="A47" s="40" t="s">
        <v>112</v>
      </c>
      <c r="B47" s="44">
        <v>1189570.46</v>
      </c>
      <c r="C47" s="41">
        <v>13</v>
      </c>
      <c r="D47" s="44">
        <v>524828.5</v>
      </c>
      <c r="E47" s="41">
        <v>13</v>
      </c>
      <c r="F47" s="41">
        <v>0</v>
      </c>
      <c r="G47" s="41">
        <v>3</v>
      </c>
      <c r="H47" s="44">
        <v>1128694</v>
      </c>
      <c r="I47" s="41">
        <v>13</v>
      </c>
      <c r="J47" s="44">
        <v>409070</v>
      </c>
      <c r="K47" s="41">
        <v>13</v>
      </c>
      <c r="L47" s="41">
        <v>0</v>
      </c>
      <c r="M47" s="41">
        <v>4</v>
      </c>
      <c r="N47" s="37"/>
      <c r="O47" s="37"/>
      <c r="P47" s="37"/>
      <c r="Q47" s="37"/>
    </row>
    <row r="48" spans="1:17" ht="15">
      <c r="A48" s="40" t="s">
        <v>113</v>
      </c>
      <c r="B48" s="44">
        <v>9823820.75</v>
      </c>
      <c r="C48" s="41">
        <v>26</v>
      </c>
      <c r="D48" s="44">
        <v>3053831.23</v>
      </c>
      <c r="E48" s="41">
        <v>25</v>
      </c>
      <c r="F48" s="41">
        <v>0</v>
      </c>
      <c r="G48" s="41">
        <v>5</v>
      </c>
      <c r="H48" s="44">
        <v>9970176.14</v>
      </c>
      <c r="I48" s="41">
        <v>29</v>
      </c>
      <c r="J48" s="44">
        <v>3075229.47</v>
      </c>
      <c r="K48" s="41">
        <v>28</v>
      </c>
      <c r="L48" s="41">
        <v>0</v>
      </c>
      <c r="M48" s="41">
        <v>7</v>
      </c>
      <c r="N48" s="37"/>
      <c r="O48" s="37"/>
      <c r="P48" s="37"/>
      <c r="Q48" s="37"/>
    </row>
    <row r="49" spans="1:17" ht="15">
      <c r="A49" s="40" t="s">
        <v>114</v>
      </c>
      <c r="B49" s="44">
        <v>4212442.53</v>
      </c>
      <c r="C49" s="41">
        <v>30</v>
      </c>
      <c r="D49" s="44">
        <v>3396828.24</v>
      </c>
      <c r="E49" s="41">
        <v>29</v>
      </c>
      <c r="F49" s="41">
        <v>0</v>
      </c>
      <c r="G49" s="41">
        <v>2</v>
      </c>
      <c r="H49" s="44">
        <v>4002531</v>
      </c>
      <c r="I49" s="41">
        <v>29</v>
      </c>
      <c r="J49" s="44">
        <v>3110768</v>
      </c>
      <c r="K49" s="41">
        <v>29</v>
      </c>
      <c r="L49" s="41">
        <v>0</v>
      </c>
      <c r="M49" s="41">
        <v>3</v>
      </c>
      <c r="N49" s="37"/>
      <c r="O49" s="37"/>
      <c r="P49" s="37"/>
      <c r="Q49" s="37"/>
    </row>
    <row r="50" spans="1:17" ht="15">
      <c r="A50" s="40" t="s">
        <v>115</v>
      </c>
      <c r="B50" s="44">
        <v>2811825.82</v>
      </c>
      <c r="C50" s="41">
        <v>20</v>
      </c>
      <c r="D50" s="44">
        <v>1007979.77</v>
      </c>
      <c r="E50" s="41">
        <v>19</v>
      </c>
      <c r="F50" s="41">
        <v>0</v>
      </c>
      <c r="G50" s="41">
        <v>4</v>
      </c>
      <c r="H50" s="44">
        <v>2650740.42</v>
      </c>
      <c r="I50" s="41">
        <v>22</v>
      </c>
      <c r="J50" s="44">
        <v>976464.96</v>
      </c>
      <c r="K50" s="41">
        <v>21</v>
      </c>
      <c r="L50" s="41">
        <v>0</v>
      </c>
      <c r="M50" s="41">
        <v>4</v>
      </c>
      <c r="N50" s="37"/>
      <c r="O50" s="37"/>
      <c r="P50" s="37"/>
      <c r="Q50" s="37"/>
    </row>
    <row r="51" spans="1:17" ht="15">
      <c r="A51" s="40" t="s">
        <v>116</v>
      </c>
      <c r="B51" s="44">
        <v>6986962.99</v>
      </c>
      <c r="C51" s="41">
        <v>37</v>
      </c>
      <c r="D51" s="44">
        <v>4252232.87</v>
      </c>
      <c r="E51" s="41">
        <v>36</v>
      </c>
      <c r="F51" s="44">
        <v>0</v>
      </c>
      <c r="G51" s="41">
        <v>9</v>
      </c>
      <c r="H51" s="44">
        <v>7528249.19</v>
      </c>
      <c r="I51" s="41">
        <v>39</v>
      </c>
      <c r="J51" s="44">
        <v>4349825.19</v>
      </c>
      <c r="K51" s="41">
        <v>38</v>
      </c>
      <c r="L51" s="44">
        <v>0</v>
      </c>
      <c r="M51" s="41">
        <v>8</v>
      </c>
      <c r="N51" s="37"/>
      <c r="O51" s="37"/>
      <c r="P51" s="37"/>
      <c r="Q51" s="37"/>
    </row>
    <row r="52" spans="1:17" ht="15">
      <c r="A52" s="40" t="s">
        <v>117</v>
      </c>
      <c r="B52" s="44">
        <v>9036092.26</v>
      </c>
      <c r="C52" s="41">
        <v>54</v>
      </c>
      <c r="D52" s="44">
        <v>2802481.12</v>
      </c>
      <c r="E52" s="41">
        <v>49</v>
      </c>
      <c r="F52" s="44">
        <v>54401</v>
      </c>
      <c r="G52" s="41">
        <v>15</v>
      </c>
      <c r="H52" s="44">
        <v>7984254.11</v>
      </c>
      <c r="I52" s="41">
        <v>57</v>
      </c>
      <c r="J52" s="44">
        <v>2838339.13</v>
      </c>
      <c r="K52" s="41">
        <v>54</v>
      </c>
      <c r="L52" s="44">
        <v>61971</v>
      </c>
      <c r="M52" s="41">
        <v>14</v>
      </c>
      <c r="N52" s="37"/>
      <c r="O52" s="37"/>
      <c r="P52" s="37"/>
      <c r="Q52" s="37"/>
    </row>
    <row r="53" spans="1:17" ht="15">
      <c r="A53" s="40" t="s">
        <v>118</v>
      </c>
      <c r="B53" s="44">
        <v>35006860.67</v>
      </c>
      <c r="C53" s="41">
        <v>152</v>
      </c>
      <c r="D53" s="44">
        <v>8863747.52</v>
      </c>
      <c r="E53" s="41">
        <v>146</v>
      </c>
      <c r="F53" s="44">
        <v>395575.67</v>
      </c>
      <c r="G53" s="41">
        <v>35</v>
      </c>
      <c r="H53" s="44">
        <v>32674674.04</v>
      </c>
      <c r="I53" s="41">
        <v>151</v>
      </c>
      <c r="J53" s="44">
        <v>8802610.22</v>
      </c>
      <c r="K53" s="41">
        <v>149</v>
      </c>
      <c r="L53" s="44">
        <v>558900</v>
      </c>
      <c r="M53" s="41">
        <v>33</v>
      </c>
      <c r="N53" s="37"/>
      <c r="O53" s="37"/>
      <c r="P53" s="37"/>
      <c r="Q53" s="37"/>
    </row>
    <row r="54" spans="1:17" ht="15">
      <c r="A54" s="40" t="s">
        <v>119</v>
      </c>
      <c r="B54" s="44">
        <v>30510139.14</v>
      </c>
      <c r="C54" s="41">
        <v>108</v>
      </c>
      <c r="D54" s="44">
        <v>9990342.01</v>
      </c>
      <c r="E54" s="41">
        <v>108</v>
      </c>
      <c r="F54" s="44">
        <v>103858.67</v>
      </c>
      <c r="G54" s="41">
        <v>32</v>
      </c>
      <c r="H54" s="44">
        <v>31675915.27</v>
      </c>
      <c r="I54" s="41">
        <v>112</v>
      </c>
      <c r="J54" s="44">
        <v>8656468.06</v>
      </c>
      <c r="K54" s="41">
        <v>111</v>
      </c>
      <c r="L54" s="44">
        <v>319016.67</v>
      </c>
      <c r="M54" s="41">
        <v>28</v>
      </c>
      <c r="N54" s="37"/>
      <c r="O54" s="37"/>
      <c r="P54" s="37"/>
      <c r="Q54" s="37"/>
    </row>
    <row r="55" spans="1:17" ht="15">
      <c r="A55" s="40" t="s">
        <v>120</v>
      </c>
      <c r="B55" s="44">
        <v>20513956.84</v>
      </c>
      <c r="C55" s="41">
        <v>63</v>
      </c>
      <c r="D55" s="44">
        <v>4069918.96</v>
      </c>
      <c r="E55" s="41">
        <v>61</v>
      </c>
      <c r="F55" s="44">
        <v>47822.67</v>
      </c>
      <c r="G55" s="41">
        <v>17</v>
      </c>
      <c r="H55" s="44">
        <v>21328351.45</v>
      </c>
      <c r="I55" s="41">
        <v>64</v>
      </c>
      <c r="J55" s="44">
        <v>3935417.85</v>
      </c>
      <c r="K55" s="41">
        <v>62</v>
      </c>
      <c r="L55" s="44">
        <v>90050</v>
      </c>
      <c r="M55" s="41">
        <v>16</v>
      </c>
      <c r="N55" s="37"/>
      <c r="O55" s="37"/>
      <c r="P55" s="37"/>
      <c r="Q55" s="37"/>
    </row>
    <row r="56" spans="1:17" ht="15">
      <c r="A56" s="40" t="s">
        <v>121</v>
      </c>
      <c r="B56" s="44">
        <v>18184946.79</v>
      </c>
      <c r="C56" s="41">
        <v>103</v>
      </c>
      <c r="D56" s="44">
        <v>6241079.68</v>
      </c>
      <c r="E56" s="41">
        <v>102</v>
      </c>
      <c r="F56" s="44">
        <v>187141.33</v>
      </c>
      <c r="G56" s="41">
        <v>25</v>
      </c>
      <c r="H56" s="44">
        <v>17725066.3</v>
      </c>
      <c r="I56" s="41">
        <v>105</v>
      </c>
      <c r="J56" s="44">
        <v>5916658.66</v>
      </c>
      <c r="K56" s="41">
        <v>103</v>
      </c>
      <c r="L56" s="44">
        <v>351320</v>
      </c>
      <c r="M56" s="41">
        <v>22</v>
      </c>
      <c r="N56" s="37"/>
      <c r="O56" s="37"/>
      <c r="P56" s="37"/>
      <c r="Q56" s="37"/>
    </row>
    <row r="57" spans="1:17" ht="15">
      <c r="A57" s="40" t="s">
        <v>122</v>
      </c>
      <c r="B57" s="44">
        <v>23482329.08</v>
      </c>
      <c r="C57" s="41">
        <v>93</v>
      </c>
      <c r="D57" s="44">
        <v>6062148.43</v>
      </c>
      <c r="E57" s="41">
        <v>91</v>
      </c>
      <c r="F57" s="44">
        <v>305021.33</v>
      </c>
      <c r="G57" s="41">
        <v>37</v>
      </c>
      <c r="H57" s="44">
        <v>23293094.36</v>
      </c>
      <c r="I57" s="41">
        <v>97</v>
      </c>
      <c r="J57" s="44">
        <v>5788920.01</v>
      </c>
      <c r="K57" s="41">
        <v>96</v>
      </c>
      <c r="L57" s="44">
        <v>247651.17</v>
      </c>
      <c r="M57" s="41">
        <v>36</v>
      </c>
      <c r="N57" s="37"/>
      <c r="O57" s="37"/>
      <c r="P57" s="37"/>
      <c r="Q57" s="37"/>
    </row>
    <row r="58" spans="1:17" ht="15">
      <c r="A58" s="40" t="s">
        <v>123</v>
      </c>
      <c r="B58" s="44">
        <v>10920495.91</v>
      </c>
      <c r="C58" s="41">
        <v>26</v>
      </c>
      <c r="D58" s="44">
        <v>520570.66</v>
      </c>
      <c r="E58" s="41">
        <v>23</v>
      </c>
      <c r="F58" s="41">
        <v>0</v>
      </c>
      <c r="G58" s="41">
        <v>1</v>
      </c>
      <c r="H58" s="44">
        <v>11357809.44</v>
      </c>
      <c r="I58" s="41">
        <v>27</v>
      </c>
      <c r="J58" s="44">
        <v>708345.25</v>
      </c>
      <c r="K58" s="41">
        <v>25</v>
      </c>
      <c r="L58" s="41">
        <v>0</v>
      </c>
      <c r="M58" s="41">
        <v>1</v>
      </c>
      <c r="N58" s="37"/>
      <c r="O58" s="37"/>
      <c r="P58" s="37"/>
      <c r="Q58" s="37"/>
    </row>
    <row r="59" spans="1:17" ht="15">
      <c r="A59" s="40" t="s">
        <v>124</v>
      </c>
      <c r="B59" s="44">
        <v>3618658.87</v>
      </c>
      <c r="C59" s="41">
        <v>11</v>
      </c>
      <c r="D59" s="44">
        <v>183196.82</v>
      </c>
      <c r="E59" s="41">
        <v>11</v>
      </c>
      <c r="F59" s="44">
        <v>0</v>
      </c>
      <c r="G59" s="41">
        <v>6</v>
      </c>
      <c r="H59" s="44">
        <v>2942206.6</v>
      </c>
      <c r="I59" s="41">
        <v>11</v>
      </c>
      <c r="J59" s="44">
        <v>175361.58</v>
      </c>
      <c r="K59" s="41">
        <v>11</v>
      </c>
      <c r="L59" s="44">
        <v>0</v>
      </c>
      <c r="M59" s="41">
        <v>5</v>
      </c>
      <c r="N59" s="37"/>
      <c r="O59" s="37"/>
      <c r="P59" s="37"/>
      <c r="Q59" s="37"/>
    </row>
    <row r="60" spans="1:17" ht="15">
      <c r="A60" s="40" t="s">
        <v>125</v>
      </c>
      <c r="B60" s="44">
        <v>17759391.17</v>
      </c>
      <c r="C60" s="41">
        <v>93</v>
      </c>
      <c r="D60" s="44">
        <v>3930287.99</v>
      </c>
      <c r="E60" s="41">
        <v>90</v>
      </c>
      <c r="F60" s="44">
        <v>74590.5</v>
      </c>
      <c r="G60" s="41">
        <v>29</v>
      </c>
      <c r="H60" s="44">
        <v>18580341.68</v>
      </c>
      <c r="I60" s="41">
        <v>91</v>
      </c>
      <c r="J60" s="44">
        <v>3685980.69</v>
      </c>
      <c r="K60" s="41">
        <v>89</v>
      </c>
      <c r="L60" s="44">
        <v>39474.67</v>
      </c>
      <c r="M60" s="41">
        <v>31</v>
      </c>
      <c r="N60" s="37"/>
      <c r="O60" s="37"/>
      <c r="P60" s="37"/>
      <c r="Q60" s="37"/>
    </row>
    <row r="61" spans="1:17" ht="15">
      <c r="A61" s="40" t="s">
        <v>126</v>
      </c>
      <c r="B61" s="44">
        <v>5496157.75</v>
      </c>
      <c r="C61" s="41">
        <v>35</v>
      </c>
      <c r="D61" s="44">
        <v>1139125.79</v>
      </c>
      <c r="E61" s="41">
        <v>34</v>
      </c>
      <c r="F61" s="41">
        <v>0</v>
      </c>
      <c r="G61" s="41">
        <v>9</v>
      </c>
      <c r="H61" s="44">
        <v>5588145.18</v>
      </c>
      <c r="I61" s="41">
        <v>36</v>
      </c>
      <c r="J61" s="44">
        <v>1082673.09</v>
      </c>
      <c r="K61" s="41">
        <v>35</v>
      </c>
      <c r="L61" s="41">
        <v>0</v>
      </c>
      <c r="M61" s="41">
        <v>8</v>
      </c>
      <c r="N61" s="37"/>
      <c r="O61" s="37"/>
      <c r="P61" s="37"/>
      <c r="Q61" s="37"/>
    </row>
    <row r="62" spans="1:17" ht="15">
      <c r="A62" s="40" t="s">
        <v>127</v>
      </c>
      <c r="B62" s="44">
        <v>14436392.06</v>
      </c>
      <c r="C62" s="41">
        <v>17</v>
      </c>
      <c r="D62" s="44">
        <v>623542.2</v>
      </c>
      <c r="E62" s="41">
        <v>16</v>
      </c>
      <c r="F62" s="41">
        <v>0</v>
      </c>
      <c r="G62" s="41">
        <v>4</v>
      </c>
      <c r="H62" s="44">
        <v>13518657.76</v>
      </c>
      <c r="I62" s="41">
        <v>20</v>
      </c>
      <c r="J62" s="44">
        <v>699197.76</v>
      </c>
      <c r="K62" s="41">
        <v>19</v>
      </c>
      <c r="L62" s="41">
        <v>0</v>
      </c>
      <c r="M62" s="41">
        <v>5</v>
      </c>
      <c r="N62" s="37"/>
      <c r="O62" s="37"/>
      <c r="P62" s="37"/>
      <c r="Q62" s="37"/>
    </row>
    <row r="63" spans="1:17" ht="15">
      <c r="A63" s="40" t="s">
        <v>128</v>
      </c>
      <c r="B63" s="44">
        <v>2476719.13</v>
      </c>
      <c r="C63" s="41">
        <v>20</v>
      </c>
      <c r="D63" s="44">
        <v>691403.52</v>
      </c>
      <c r="E63" s="41">
        <v>20</v>
      </c>
      <c r="F63" s="41">
        <v>0</v>
      </c>
      <c r="G63" s="41">
        <v>2</v>
      </c>
      <c r="H63" s="44">
        <v>2901480.16</v>
      </c>
      <c r="I63" s="41">
        <v>23</v>
      </c>
      <c r="J63" s="44">
        <v>637601.72</v>
      </c>
      <c r="K63" s="41">
        <v>22</v>
      </c>
      <c r="L63" s="41">
        <v>0</v>
      </c>
      <c r="M63" s="41">
        <v>1</v>
      </c>
      <c r="N63" s="37"/>
      <c r="O63" s="37"/>
      <c r="P63" s="37"/>
      <c r="Q63" s="37"/>
    </row>
    <row r="64" spans="1:17" ht="15">
      <c r="A64" s="40" t="s">
        <v>129</v>
      </c>
      <c r="B64" s="44">
        <v>2339314.35</v>
      </c>
      <c r="C64" s="41">
        <v>28</v>
      </c>
      <c r="D64" s="44">
        <v>669713.38</v>
      </c>
      <c r="E64" s="41">
        <v>27</v>
      </c>
      <c r="F64" s="41">
        <v>0</v>
      </c>
      <c r="G64" s="41">
        <v>2</v>
      </c>
      <c r="H64" s="44">
        <v>2286602.78</v>
      </c>
      <c r="I64" s="41">
        <v>29</v>
      </c>
      <c r="J64" s="44">
        <v>722424.42</v>
      </c>
      <c r="K64" s="41">
        <v>29</v>
      </c>
      <c r="L64" s="41">
        <v>0</v>
      </c>
      <c r="M64" s="41">
        <v>3</v>
      </c>
      <c r="N64" s="37"/>
      <c r="O64" s="37"/>
      <c r="P64" s="37"/>
      <c r="Q64" s="37"/>
    </row>
    <row r="65" spans="1:17" ht="15">
      <c r="A65" s="40" t="s">
        <v>130</v>
      </c>
      <c r="B65" s="44">
        <v>708294.56</v>
      </c>
      <c r="C65" s="41">
        <v>11</v>
      </c>
      <c r="D65" s="44">
        <v>359764.49</v>
      </c>
      <c r="E65" s="41">
        <v>10</v>
      </c>
      <c r="F65" s="44">
        <v>0</v>
      </c>
      <c r="G65" s="41">
        <v>2</v>
      </c>
      <c r="H65" s="44">
        <v>717866.78</v>
      </c>
      <c r="I65" s="41">
        <v>11</v>
      </c>
      <c r="J65" s="44">
        <v>367421.4</v>
      </c>
      <c r="K65" s="41">
        <v>11</v>
      </c>
      <c r="L65" s="44">
        <v>0</v>
      </c>
      <c r="M65" s="41">
        <v>2</v>
      </c>
      <c r="N65" s="37"/>
      <c r="O65" s="37"/>
      <c r="P65" s="37"/>
      <c r="Q65" s="37"/>
    </row>
    <row r="66" spans="1:17" ht="15">
      <c r="A66" s="40" t="s">
        <v>131</v>
      </c>
      <c r="B66" s="44">
        <v>1197683.82</v>
      </c>
      <c r="C66" s="41">
        <v>18</v>
      </c>
      <c r="D66" s="44">
        <v>420569.26</v>
      </c>
      <c r="E66" s="41">
        <v>15</v>
      </c>
      <c r="F66" s="41">
        <v>0</v>
      </c>
      <c r="G66" s="41">
        <v>2</v>
      </c>
      <c r="H66" s="44">
        <v>1230808.87</v>
      </c>
      <c r="I66" s="41">
        <v>17</v>
      </c>
      <c r="J66" s="44">
        <v>426357.62</v>
      </c>
      <c r="K66" s="41">
        <v>14</v>
      </c>
      <c r="L66" s="41">
        <v>0</v>
      </c>
      <c r="M66" s="41">
        <v>3</v>
      </c>
      <c r="N66" s="37"/>
      <c r="O66" s="37"/>
      <c r="P66" s="37"/>
      <c r="Q66" s="37"/>
    </row>
    <row r="67" spans="1:17" ht="15">
      <c r="A67" s="40" t="s">
        <v>132</v>
      </c>
      <c r="B67" s="44">
        <v>6642798.61</v>
      </c>
      <c r="C67" s="41">
        <v>54</v>
      </c>
      <c r="D67" s="44">
        <v>1813573.08</v>
      </c>
      <c r="E67" s="41">
        <v>49</v>
      </c>
      <c r="F67" s="44">
        <v>24132.33</v>
      </c>
      <c r="G67" s="41">
        <v>11</v>
      </c>
      <c r="H67" s="44">
        <v>11804887.72</v>
      </c>
      <c r="I67" s="41">
        <v>62</v>
      </c>
      <c r="J67" s="44">
        <v>1686751.66</v>
      </c>
      <c r="K67" s="41">
        <v>57</v>
      </c>
      <c r="L67" s="44">
        <v>15250</v>
      </c>
      <c r="M67" s="41">
        <v>14</v>
      </c>
      <c r="N67" s="37"/>
      <c r="O67" s="37"/>
      <c r="P67" s="37"/>
      <c r="Q67" s="37"/>
    </row>
    <row r="68" spans="1:17" ht="15">
      <c r="A68" s="40" t="s">
        <v>133</v>
      </c>
      <c r="B68" s="44">
        <v>5702581.26</v>
      </c>
      <c r="C68" s="41">
        <v>15</v>
      </c>
      <c r="D68" s="44">
        <v>261083.33</v>
      </c>
      <c r="E68" s="41">
        <v>11</v>
      </c>
      <c r="F68" s="41">
        <v>0</v>
      </c>
      <c r="G68" s="41">
        <v>5</v>
      </c>
      <c r="H68" s="44">
        <v>5884521</v>
      </c>
      <c r="I68" s="41">
        <v>16</v>
      </c>
      <c r="J68" s="44">
        <v>238531</v>
      </c>
      <c r="K68" s="41">
        <v>12</v>
      </c>
      <c r="L68" s="41">
        <v>0</v>
      </c>
      <c r="M68" s="41">
        <v>6</v>
      </c>
      <c r="N68" s="37"/>
      <c r="O68" s="37"/>
      <c r="P68" s="37"/>
      <c r="Q68" s="37"/>
    </row>
    <row r="69" spans="1:17" ht="15">
      <c r="A69" s="40" t="s">
        <v>134</v>
      </c>
      <c r="B69" s="44">
        <v>6639230.8</v>
      </c>
      <c r="C69" s="41">
        <v>21</v>
      </c>
      <c r="D69" s="44">
        <v>2040012.56</v>
      </c>
      <c r="E69" s="41">
        <v>21</v>
      </c>
      <c r="F69" s="41">
        <v>0</v>
      </c>
      <c r="G69" s="41">
        <v>9</v>
      </c>
      <c r="H69" s="44">
        <v>7099255.46</v>
      </c>
      <c r="I69" s="41">
        <v>19</v>
      </c>
      <c r="J69" s="44">
        <v>1818260.5</v>
      </c>
      <c r="K69" s="41">
        <v>18</v>
      </c>
      <c r="L69" s="44">
        <v>116231.67</v>
      </c>
      <c r="M69" s="41">
        <v>10</v>
      </c>
      <c r="N69" s="37"/>
      <c r="O69" s="37"/>
      <c r="P69" s="37"/>
      <c r="Q69" s="37"/>
    </row>
    <row r="70" spans="1:17" ht="15">
      <c r="A70" s="40" t="s">
        <v>135</v>
      </c>
      <c r="B70" s="44">
        <v>1539681.65</v>
      </c>
      <c r="C70" s="41">
        <v>15</v>
      </c>
      <c r="D70" s="44">
        <v>269229.53</v>
      </c>
      <c r="E70" s="41">
        <v>15</v>
      </c>
      <c r="F70" s="41">
        <v>0</v>
      </c>
      <c r="G70" s="41">
        <v>1</v>
      </c>
      <c r="H70" s="44">
        <v>1718342.93</v>
      </c>
      <c r="I70" s="41">
        <v>14</v>
      </c>
      <c r="J70" s="44">
        <v>294810</v>
      </c>
      <c r="K70" s="41">
        <v>14</v>
      </c>
      <c r="L70" s="41">
        <v>0</v>
      </c>
      <c r="M70" s="41">
        <v>2</v>
      </c>
      <c r="N70" s="37"/>
      <c r="O70" s="37"/>
      <c r="P70" s="37"/>
      <c r="Q70" s="37"/>
    </row>
    <row r="71" spans="1:17" ht="15">
      <c r="A71" s="40" t="s">
        <v>136</v>
      </c>
      <c r="B71" s="44">
        <v>5886578.82</v>
      </c>
      <c r="C71" s="41">
        <v>47</v>
      </c>
      <c r="D71" s="44">
        <v>1345632.71</v>
      </c>
      <c r="E71" s="41">
        <v>45</v>
      </c>
      <c r="F71" s="44">
        <v>0</v>
      </c>
      <c r="G71" s="41">
        <v>8</v>
      </c>
      <c r="H71" s="44">
        <v>6104977.65</v>
      </c>
      <c r="I71" s="41">
        <v>45</v>
      </c>
      <c r="J71" s="44">
        <v>1269732.45</v>
      </c>
      <c r="K71" s="41">
        <v>44</v>
      </c>
      <c r="L71" s="44">
        <v>0</v>
      </c>
      <c r="M71" s="41">
        <v>8</v>
      </c>
      <c r="N71" s="37"/>
      <c r="O71" s="37"/>
      <c r="P71" s="37"/>
      <c r="Q71" s="37"/>
    </row>
    <row r="72" spans="1:17" ht="15">
      <c r="A72" s="40" t="s">
        <v>137</v>
      </c>
      <c r="B72" s="44">
        <v>5076920.3</v>
      </c>
      <c r="C72" s="41">
        <v>23</v>
      </c>
      <c r="D72" s="44">
        <v>1155719.96</v>
      </c>
      <c r="E72" s="41">
        <v>21</v>
      </c>
      <c r="F72" s="44">
        <v>0</v>
      </c>
      <c r="G72" s="41">
        <v>4</v>
      </c>
      <c r="H72" s="44">
        <v>3504560.19</v>
      </c>
      <c r="I72" s="41">
        <v>22</v>
      </c>
      <c r="J72" s="44">
        <v>958785</v>
      </c>
      <c r="K72" s="41">
        <v>21</v>
      </c>
      <c r="L72" s="44">
        <v>0</v>
      </c>
      <c r="M72" s="41">
        <v>3</v>
      </c>
      <c r="N72" s="37"/>
      <c r="O72" s="37"/>
      <c r="P72" s="37"/>
      <c r="Q72" s="37"/>
    </row>
    <row r="73" spans="1:17" ht="15">
      <c r="A73" s="40" t="s">
        <v>138</v>
      </c>
      <c r="B73" s="44">
        <v>40850127.31</v>
      </c>
      <c r="C73" s="41">
        <v>225</v>
      </c>
      <c r="D73" s="44">
        <v>16047192.64</v>
      </c>
      <c r="E73" s="41">
        <v>221</v>
      </c>
      <c r="F73" s="44">
        <v>459880</v>
      </c>
      <c r="G73" s="41">
        <v>63</v>
      </c>
      <c r="H73" s="44">
        <v>41953052.39</v>
      </c>
      <c r="I73" s="41">
        <v>235</v>
      </c>
      <c r="J73" s="44">
        <v>15556252.03</v>
      </c>
      <c r="K73" s="41">
        <v>229</v>
      </c>
      <c r="L73" s="44">
        <v>774491.17</v>
      </c>
      <c r="M73" s="41">
        <v>70</v>
      </c>
      <c r="N73" s="37"/>
      <c r="O73" s="37"/>
      <c r="P73" s="37"/>
      <c r="Q73" s="37"/>
    </row>
    <row r="74" spans="1:17" ht="15">
      <c r="A74" s="40" t="s">
        <v>139</v>
      </c>
      <c r="B74" s="44">
        <v>25244923.19</v>
      </c>
      <c r="C74" s="41">
        <v>74</v>
      </c>
      <c r="D74" s="44">
        <v>8873174.1</v>
      </c>
      <c r="E74" s="41">
        <v>71</v>
      </c>
      <c r="F74" s="44">
        <v>2096769.67</v>
      </c>
      <c r="G74" s="41">
        <v>27</v>
      </c>
      <c r="H74" s="44">
        <v>22916052.03</v>
      </c>
      <c r="I74" s="41">
        <v>79</v>
      </c>
      <c r="J74" s="44">
        <v>9414313.4</v>
      </c>
      <c r="K74" s="41">
        <v>78</v>
      </c>
      <c r="L74" s="44">
        <v>2329639</v>
      </c>
      <c r="M74" s="41">
        <v>34</v>
      </c>
      <c r="N74" s="37"/>
      <c r="O74" s="37"/>
      <c r="P74" s="37"/>
      <c r="Q74" s="37"/>
    </row>
    <row r="75" spans="1:17" ht="15">
      <c r="A75" s="40" t="s">
        <v>140</v>
      </c>
      <c r="B75" s="44">
        <v>4676691.25</v>
      </c>
      <c r="C75" s="41">
        <v>10</v>
      </c>
      <c r="D75" s="44">
        <v>0</v>
      </c>
      <c r="E75" s="41">
        <v>9</v>
      </c>
      <c r="F75" s="44">
        <v>0</v>
      </c>
      <c r="G75" s="41">
        <v>1</v>
      </c>
      <c r="H75" s="44">
        <v>8693725.67</v>
      </c>
      <c r="I75" s="41">
        <v>10</v>
      </c>
      <c r="J75" s="44">
        <v>0</v>
      </c>
      <c r="K75" s="41">
        <v>8</v>
      </c>
      <c r="L75" s="44">
        <v>0</v>
      </c>
      <c r="M75" s="41">
        <v>1</v>
      </c>
      <c r="N75" s="37"/>
      <c r="O75" s="37"/>
      <c r="P75" s="37"/>
      <c r="Q75" s="37"/>
    </row>
    <row r="76" spans="1:17" ht="15">
      <c r="A76" s="40" t="s">
        <v>141</v>
      </c>
      <c r="B76" s="44">
        <v>16993203.64</v>
      </c>
      <c r="C76" s="41">
        <v>80</v>
      </c>
      <c r="D76" s="44">
        <v>4626138.08</v>
      </c>
      <c r="E76" s="41">
        <v>77</v>
      </c>
      <c r="F76" s="44">
        <v>24976</v>
      </c>
      <c r="G76" s="41">
        <v>14</v>
      </c>
      <c r="H76" s="44">
        <v>15158040.86</v>
      </c>
      <c r="I76" s="41">
        <v>80</v>
      </c>
      <c r="J76" s="44">
        <v>4565991.13</v>
      </c>
      <c r="K76" s="41">
        <v>77</v>
      </c>
      <c r="L76" s="44">
        <v>27660.67</v>
      </c>
      <c r="M76" s="41">
        <v>15</v>
      </c>
      <c r="N76" s="37"/>
      <c r="O76" s="37"/>
      <c r="P76" s="37"/>
      <c r="Q76" s="37"/>
    </row>
    <row r="77" spans="1:17" ht="15">
      <c r="A77" s="37" t="s">
        <v>142</v>
      </c>
      <c r="B77" s="42">
        <v>144858262.84</v>
      </c>
      <c r="C77" s="37">
        <v>326</v>
      </c>
      <c r="D77" s="42">
        <v>27613009.67</v>
      </c>
      <c r="E77" s="37">
        <v>302</v>
      </c>
      <c r="F77" s="42">
        <v>1631611.83</v>
      </c>
      <c r="G77" s="37">
        <v>132</v>
      </c>
      <c r="H77" s="42">
        <v>152487103.71</v>
      </c>
      <c r="I77" s="37">
        <v>330</v>
      </c>
      <c r="J77" s="42">
        <v>27232536.38</v>
      </c>
      <c r="K77" s="37">
        <v>309</v>
      </c>
      <c r="L77" s="42">
        <v>2647252.5</v>
      </c>
      <c r="M77" s="37">
        <v>146</v>
      </c>
      <c r="N77" s="37"/>
      <c r="O77" s="37"/>
      <c r="P77" s="37"/>
      <c r="Q77" s="37"/>
    </row>
    <row r="78" spans="1:17" ht="15">
      <c r="A78" s="37" t="s">
        <v>143</v>
      </c>
      <c r="B78" s="42">
        <v>1395620.25</v>
      </c>
      <c r="C78" s="37">
        <v>18</v>
      </c>
      <c r="D78" s="42">
        <v>427951.59</v>
      </c>
      <c r="E78" s="37">
        <v>18</v>
      </c>
      <c r="F78" s="42">
        <v>0</v>
      </c>
      <c r="G78" s="37">
        <v>2</v>
      </c>
      <c r="H78" s="42">
        <v>1776080.42</v>
      </c>
      <c r="I78" s="37">
        <v>19</v>
      </c>
      <c r="J78" s="42">
        <v>433950.25</v>
      </c>
      <c r="K78" s="37">
        <v>19</v>
      </c>
      <c r="L78" s="42">
        <v>0</v>
      </c>
      <c r="M78" s="37">
        <v>1</v>
      </c>
      <c r="N78" s="37"/>
      <c r="O78" s="37"/>
      <c r="P78" s="37"/>
      <c r="Q78" s="37"/>
    </row>
    <row r="79" spans="1:17" ht="15">
      <c r="A79" s="37" t="s">
        <v>144</v>
      </c>
      <c r="B79" s="42">
        <v>19583723.15</v>
      </c>
      <c r="C79" s="37">
        <v>70</v>
      </c>
      <c r="D79" s="42">
        <v>4553090.17</v>
      </c>
      <c r="E79" s="37">
        <v>67</v>
      </c>
      <c r="F79" s="42">
        <v>542060.67</v>
      </c>
      <c r="G79" s="37">
        <v>26</v>
      </c>
      <c r="H79" s="42">
        <v>18610715.61</v>
      </c>
      <c r="I79" s="37">
        <v>68</v>
      </c>
      <c r="J79" s="42">
        <v>3851803.22</v>
      </c>
      <c r="K79" s="37">
        <v>65</v>
      </c>
      <c r="L79" s="42">
        <v>760607.17</v>
      </c>
      <c r="M79" s="37">
        <v>25</v>
      </c>
      <c r="N79" s="37"/>
      <c r="O79" s="37"/>
      <c r="P79" s="37"/>
      <c r="Q79" s="37"/>
    </row>
    <row r="80" spans="1:17" ht="15">
      <c r="A80" s="37" t="s">
        <v>145</v>
      </c>
      <c r="B80" s="42">
        <v>53862907.59</v>
      </c>
      <c r="C80" s="37">
        <v>96</v>
      </c>
      <c r="D80" s="42">
        <v>4396326.23</v>
      </c>
      <c r="E80" s="37">
        <v>93</v>
      </c>
      <c r="F80" s="42">
        <v>224272.17</v>
      </c>
      <c r="G80" s="37">
        <v>21</v>
      </c>
      <c r="H80" s="42">
        <v>68613591.84</v>
      </c>
      <c r="I80" s="37">
        <v>89</v>
      </c>
      <c r="J80" s="42">
        <v>4110581.91</v>
      </c>
      <c r="K80" s="37">
        <v>85</v>
      </c>
      <c r="L80" s="42">
        <v>218967.83</v>
      </c>
      <c r="M80" s="37">
        <v>20</v>
      </c>
      <c r="N80" s="37"/>
      <c r="O80" s="37"/>
      <c r="P80" s="37"/>
      <c r="Q80" s="37"/>
    </row>
    <row r="81" spans="1:17" ht="15">
      <c r="A81" s="37" t="s">
        <v>146</v>
      </c>
      <c r="B81" s="42">
        <v>20192453.77</v>
      </c>
      <c r="C81" s="37">
        <v>44</v>
      </c>
      <c r="D81" s="42">
        <v>5260099.56</v>
      </c>
      <c r="E81" s="37">
        <v>41</v>
      </c>
      <c r="F81" s="42">
        <v>68291.67</v>
      </c>
      <c r="G81" s="37">
        <v>15</v>
      </c>
      <c r="H81" s="42">
        <v>21660103.28</v>
      </c>
      <c r="I81" s="37">
        <v>49</v>
      </c>
      <c r="J81" s="42">
        <v>4694542.71</v>
      </c>
      <c r="K81" s="37">
        <v>46</v>
      </c>
      <c r="L81" s="42">
        <v>101928.33</v>
      </c>
      <c r="M81" s="37">
        <v>16</v>
      </c>
      <c r="N81" s="37"/>
      <c r="O81" s="37"/>
      <c r="P81" s="37"/>
      <c r="Q81" s="37"/>
    </row>
    <row r="82" spans="1:17" ht="15">
      <c r="A82" s="37" t="s">
        <v>147</v>
      </c>
      <c r="B82" s="42">
        <v>20838256.66</v>
      </c>
      <c r="C82" s="37">
        <v>117</v>
      </c>
      <c r="D82" s="42">
        <v>6717880.45</v>
      </c>
      <c r="E82" s="37">
        <v>115</v>
      </c>
      <c r="F82" s="42">
        <v>109328.67</v>
      </c>
      <c r="G82" s="37">
        <v>37</v>
      </c>
      <c r="H82" s="42">
        <v>20257127.27</v>
      </c>
      <c r="I82" s="37">
        <v>117</v>
      </c>
      <c r="J82" s="42">
        <v>6655556.63</v>
      </c>
      <c r="K82" s="37">
        <v>115</v>
      </c>
      <c r="L82" s="42">
        <v>93688.5</v>
      </c>
      <c r="M82" s="37">
        <v>33</v>
      </c>
      <c r="N82" s="37"/>
      <c r="O82" s="37"/>
      <c r="P82" s="37"/>
      <c r="Q82" s="37"/>
    </row>
    <row r="83" spans="1:17" ht="15">
      <c r="A83" s="37" t="s">
        <v>148</v>
      </c>
      <c r="B83" s="42">
        <v>10761550.02</v>
      </c>
      <c r="C83" s="37">
        <v>88</v>
      </c>
      <c r="D83" s="42">
        <v>4753547.91</v>
      </c>
      <c r="E83" s="37">
        <v>87</v>
      </c>
      <c r="F83" s="42">
        <v>380159.17</v>
      </c>
      <c r="G83" s="37">
        <v>21</v>
      </c>
      <c r="H83" s="42">
        <v>11541606.88</v>
      </c>
      <c r="I83" s="37">
        <v>94</v>
      </c>
      <c r="J83" s="42">
        <v>4882760.34</v>
      </c>
      <c r="K83" s="37">
        <v>92</v>
      </c>
      <c r="L83" s="42">
        <v>686065.67</v>
      </c>
      <c r="M83" s="37">
        <v>19</v>
      </c>
      <c r="N83" s="37"/>
      <c r="O83" s="37"/>
      <c r="P83" s="37"/>
      <c r="Q83" s="37"/>
    </row>
    <row r="84" spans="1:17" ht="15">
      <c r="A84" s="37" t="s">
        <v>149</v>
      </c>
      <c r="B84" s="42">
        <v>35352001.22</v>
      </c>
      <c r="C84" s="37">
        <v>45</v>
      </c>
      <c r="D84" s="42">
        <v>1978248.9</v>
      </c>
      <c r="E84" s="37">
        <v>45</v>
      </c>
      <c r="F84" s="37">
        <v>0</v>
      </c>
      <c r="G84" s="37">
        <v>7</v>
      </c>
      <c r="H84" s="42">
        <v>7266897.6</v>
      </c>
      <c r="I84" s="37">
        <v>44</v>
      </c>
      <c r="J84" s="42">
        <v>1785435.5</v>
      </c>
      <c r="K84" s="37">
        <v>44</v>
      </c>
      <c r="L84" s="37">
        <v>0</v>
      </c>
      <c r="M84" s="37">
        <v>9</v>
      </c>
      <c r="N84" s="37"/>
      <c r="O84" s="37"/>
      <c r="P84" s="37"/>
      <c r="Q84" s="37"/>
    </row>
    <row r="85" spans="1:17" ht="15">
      <c r="A85" s="37" t="s">
        <v>150</v>
      </c>
      <c r="B85" s="42">
        <v>1058314.96</v>
      </c>
      <c r="C85" s="37">
        <v>20</v>
      </c>
      <c r="D85" s="42">
        <v>461130.6</v>
      </c>
      <c r="E85" s="37">
        <v>19</v>
      </c>
      <c r="F85" s="42">
        <v>0</v>
      </c>
      <c r="G85" s="37">
        <v>5</v>
      </c>
      <c r="H85" s="42">
        <v>5057866.84</v>
      </c>
      <c r="I85" s="37">
        <v>19</v>
      </c>
      <c r="J85" s="42">
        <v>557069.13</v>
      </c>
      <c r="K85" s="37">
        <v>18</v>
      </c>
      <c r="L85" s="42">
        <v>0</v>
      </c>
      <c r="M85" s="37">
        <v>6</v>
      </c>
      <c r="N85" s="37"/>
      <c r="O85" s="37"/>
      <c r="P85" s="37"/>
      <c r="Q85" s="37"/>
    </row>
    <row r="86" spans="1:17" ht="15">
      <c r="A86" s="37" t="s">
        <v>151</v>
      </c>
      <c r="B86" s="42">
        <v>791597.09</v>
      </c>
      <c r="C86" s="37">
        <v>11</v>
      </c>
      <c r="D86" s="42">
        <v>264560.11</v>
      </c>
      <c r="E86" s="37">
        <v>10</v>
      </c>
      <c r="F86" s="37">
        <v>0</v>
      </c>
      <c r="G86" s="37">
        <v>1</v>
      </c>
      <c r="H86" s="42">
        <v>774303.59</v>
      </c>
      <c r="I86" s="37">
        <v>12</v>
      </c>
      <c r="J86" s="42">
        <v>235951.9</v>
      </c>
      <c r="K86" s="37">
        <v>10</v>
      </c>
      <c r="L86" s="37">
        <v>0</v>
      </c>
      <c r="M86" s="37">
        <v>1</v>
      </c>
      <c r="N86" s="37"/>
      <c r="O86" s="37"/>
      <c r="P86" s="37"/>
      <c r="Q86" s="37"/>
    </row>
    <row r="87" spans="1:17" ht="15">
      <c r="A87" s="37" t="s">
        <v>152</v>
      </c>
      <c r="B87" s="42">
        <v>12658754.61</v>
      </c>
      <c r="C87" s="37">
        <v>36</v>
      </c>
      <c r="D87" s="42">
        <v>1402757.7</v>
      </c>
      <c r="E87" s="37">
        <v>34</v>
      </c>
      <c r="F87" s="42">
        <v>286942.83</v>
      </c>
      <c r="G87" s="37">
        <v>11</v>
      </c>
      <c r="H87" s="42">
        <v>17539581.01</v>
      </c>
      <c r="I87" s="37">
        <v>35</v>
      </c>
      <c r="J87" s="42">
        <v>1265507.62</v>
      </c>
      <c r="K87" s="37">
        <v>32</v>
      </c>
      <c r="L87" s="42">
        <v>375233.33</v>
      </c>
      <c r="M87" s="37">
        <v>10</v>
      </c>
      <c r="N87" s="37"/>
      <c r="O87" s="37"/>
      <c r="P87" s="37"/>
      <c r="Q87" s="37"/>
    </row>
    <row r="88" spans="1:17" ht="15">
      <c r="A88" s="37" t="s">
        <v>153</v>
      </c>
      <c r="B88" s="42">
        <v>8879984.97</v>
      </c>
      <c r="C88" s="37">
        <v>61</v>
      </c>
      <c r="D88" s="42">
        <v>3865953.55</v>
      </c>
      <c r="E88" s="37">
        <v>58</v>
      </c>
      <c r="F88" s="42">
        <v>0</v>
      </c>
      <c r="G88" s="37">
        <v>7</v>
      </c>
      <c r="H88" s="42">
        <v>9284564</v>
      </c>
      <c r="I88" s="37">
        <v>64</v>
      </c>
      <c r="J88" s="42">
        <v>3819076</v>
      </c>
      <c r="K88" s="37">
        <v>60</v>
      </c>
      <c r="L88" s="42">
        <v>0</v>
      </c>
      <c r="M88" s="37">
        <v>8</v>
      </c>
      <c r="N88" s="37"/>
      <c r="O88" s="37"/>
      <c r="P88" s="37"/>
      <c r="Q88" s="37"/>
    </row>
    <row r="89" spans="1:17" ht="15">
      <c r="A89" s="37" t="s">
        <v>154</v>
      </c>
      <c r="B89" s="42">
        <v>1496094.35</v>
      </c>
      <c r="C89" s="37">
        <v>18</v>
      </c>
      <c r="D89" s="42">
        <v>1082348.14</v>
      </c>
      <c r="E89" s="37">
        <v>17</v>
      </c>
      <c r="F89" s="37">
        <v>0</v>
      </c>
      <c r="G89" s="37">
        <v>6</v>
      </c>
      <c r="H89" s="42">
        <v>1360965.1</v>
      </c>
      <c r="I89" s="37">
        <v>20</v>
      </c>
      <c r="J89" s="42">
        <v>889907.18</v>
      </c>
      <c r="K89" s="37">
        <v>19</v>
      </c>
      <c r="L89" s="37">
        <v>0</v>
      </c>
      <c r="M89" s="37">
        <v>4</v>
      </c>
      <c r="N89" s="37"/>
      <c r="O89" s="37"/>
      <c r="P89" s="37"/>
      <c r="Q89" s="37"/>
    </row>
    <row r="90" spans="1:17" ht="15">
      <c r="A90" s="37" t="s">
        <v>155</v>
      </c>
      <c r="B90" s="42">
        <v>8538051.76</v>
      </c>
      <c r="C90" s="37">
        <v>66</v>
      </c>
      <c r="D90" s="42">
        <v>3097632.4</v>
      </c>
      <c r="E90" s="37">
        <v>65</v>
      </c>
      <c r="F90" s="42">
        <v>426833.33</v>
      </c>
      <c r="G90" s="37">
        <v>12</v>
      </c>
      <c r="H90" s="42">
        <v>8063995.45</v>
      </c>
      <c r="I90" s="37">
        <v>63</v>
      </c>
      <c r="J90" s="42">
        <v>2765056.61</v>
      </c>
      <c r="K90" s="37">
        <v>61</v>
      </c>
      <c r="L90" s="42">
        <v>742366.17</v>
      </c>
      <c r="M90" s="37">
        <v>12</v>
      </c>
      <c r="N90" s="37"/>
      <c r="O90" s="37"/>
      <c r="P90" s="37"/>
      <c r="Q90" s="37"/>
    </row>
    <row r="91" spans="1:17" ht="15">
      <c r="A91" s="37" t="s">
        <v>156</v>
      </c>
      <c r="B91" s="42">
        <v>816102.15</v>
      </c>
      <c r="C91" s="37">
        <v>11</v>
      </c>
      <c r="D91" s="42">
        <v>414803.14</v>
      </c>
      <c r="E91" s="37">
        <v>11</v>
      </c>
      <c r="F91" s="37">
        <v>0</v>
      </c>
      <c r="G91" s="37">
        <v>3</v>
      </c>
      <c r="H91" s="42">
        <v>606545.35</v>
      </c>
      <c r="I91" s="37">
        <v>11</v>
      </c>
      <c r="J91" s="42">
        <v>160971.35</v>
      </c>
      <c r="K91" s="37">
        <v>11</v>
      </c>
      <c r="L91" s="37">
        <v>0</v>
      </c>
      <c r="M91" s="37">
        <v>2</v>
      </c>
      <c r="N91" s="37"/>
      <c r="O91" s="37"/>
      <c r="P91" s="37"/>
      <c r="Q91" s="37"/>
    </row>
    <row r="92" spans="1:17" ht="15">
      <c r="A92" s="37" t="s">
        <v>157</v>
      </c>
      <c r="B92" s="42">
        <v>1275684.51</v>
      </c>
      <c r="C92" s="37">
        <v>12</v>
      </c>
      <c r="D92" s="42">
        <v>376345.75</v>
      </c>
      <c r="E92" s="37">
        <v>12</v>
      </c>
      <c r="F92" s="37">
        <v>0</v>
      </c>
      <c r="G92" s="37">
        <v>4</v>
      </c>
      <c r="H92" s="42">
        <v>1640024.5</v>
      </c>
      <c r="I92" s="37">
        <v>14</v>
      </c>
      <c r="J92" s="42">
        <v>286548.01</v>
      </c>
      <c r="K92" s="37">
        <v>13</v>
      </c>
      <c r="L92" s="37">
        <v>0</v>
      </c>
      <c r="M92" s="37">
        <v>3</v>
      </c>
      <c r="N92" s="37"/>
      <c r="O92" s="37"/>
      <c r="P92" s="37"/>
      <c r="Q92" s="37"/>
    </row>
    <row r="93" spans="1:17" ht="15">
      <c r="A93" s="37" t="s">
        <v>158</v>
      </c>
      <c r="B93" s="42">
        <v>3665235.37</v>
      </c>
      <c r="C93" s="37">
        <v>20</v>
      </c>
      <c r="D93" s="42">
        <v>769548.76</v>
      </c>
      <c r="E93" s="37">
        <v>18</v>
      </c>
      <c r="F93" s="37">
        <v>0</v>
      </c>
      <c r="G93" s="37">
        <v>7</v>
      </c>
      <c r="H93" s="42">
        <v>3438294.18</v>
      </c>
      <c r="I93" s="37">
        <v>22</v>
      </c>
      <c r="J93" s="42">
        <v>698429.83</v>
      </c>
      <c r="K93" s="37">
        <v>21</v>
      </c>
      <c r="L93" s="37">
        <v>0</v>
      </c>
      <c r="M93" s="37">
        <v>8</v>
      </c>
      <c r="N93" s="37"/>
      <c r="O93" s="37"/>
      <c r="P93" s="37"/>
      <c r="Q93" s="37"/>
    </row>
    <row r="94" spans="1:17" ht="15">
      <c r="A94" s="37" t="s">
        <v>159</v>
      </c>
      <c r="B94" s="42">
        <v>2156239.72</v>
      </c>
      <c r="C94" s="37">
        <v>19</v>
      </c>
      <c r="D94" s="42">
        <v>422331.72</v>
      </c>
      <c r="E94" s="37">
        <v>19</v>
      </c>
      <c r="F94" s="42">
        <v>0</v>
      </c>
      <c r="G94" s="37">
        <v>6</v>
      </c>
      <c r="H94" s="42">
        <v>1888391.85</v>
      </c>
      <c r="I94" s="37">
        <v>20</v>
      </c>
      <c r="J94" s="42">
        <v>448717.72</v>
      </c>
      <c r="K94" s="37">
        <v>19</v>
      </c>
      <c r="L94" s="42">
        <v>0</v>
      </c>
      <c r="M94" s="37">
        <v>4</v>
      </c>
      <c r="N94" s="37"/>
      <c r="O94" s="37"/>
      <c r="P94" s="37"/>
      <c r="Q94" s="37"/>
    </row>
    <row r="95" spans="1:17" ht="15">
      <c r="A95" s="37" t="s">
        <v>160</v>
      </c>
      <c r="B95" s="42">
        <v>1217282.36</v>
      </c>
      <c r="C95" s="37">
        <v>13</v>
      </c>
      <c r="D95" s="42">
        <v>394946.37</v>
      </c>
      <c r="E95" s="37">
        <v>12</v>
      </c>
      <c r="F95" s="37">
        <v>0</v>
      </c>
      <c r="G95" s="37">
        <v>3</v>
      </c>
      <c r="H95" s="42">
        <v>1277041</v>
      </c>
      <c r="I95" s="37">
        <v>12</v>
      </c>
      <c r="J95" s="42">
        <v>366950</v>
      </c>
      <c r="K95" s="37">
        <v>12</v>
      </c>
      <c r="L95" s="37">
        <v>0</v>
      </c>
      <c r="M95" s="37">
        <v>3</v>
      </c>
      <c r="N95" s="37"/>
      <c r="O95" s="37"/>
      <c r="P95" s="37"/>
      <c r="Q95" s="37"/>
    </row>
    <row r="96" spans="1:17" ht="15">
      <c r="A96" s="37" t="s">
        <v>161</v>
      </c>
      <c r="B96" s="42">
        <v>78467749.91</v>
      </c>
      <c r="C96" s="37">
        <v>220</v>
      </c>
      <c r="D96" s="42">
        <v>34659586.3</v>
      </c>
      <c r="E96" s="37">
        <v>208</v>
      </c>
      <c r="F96" s="42">
        <v>1440419.33</v>
      </c>
      <c r="G96" s="37">
        <v>86</v>
      </c>
      <c r="H96" s="42">
        <v>87191838.93</v>
      </c>
      <c r="I96" s="37">
        <v>222</v>
      </c>
      <c r="J96" s="42">
        <v>35201808.83</v>
      </c>
      <c r="K96" s="37">
        <v>211</v>
      </c>
      <c r="L96" s="42">
        <v>1742407.33</v>
      </c>
      <c r="M96" s="37">
        <v>82</v>
      </c>
      <c r="N96" s="37"/>
      <c r="O96" s="37"/>
      <c r="P96" s="37"/>
      <c r="Q96" s="37"/>
    </row>
    <row r="97" spans="1:17" ht="15">
      <c r="A97" s="37" t="s">
        <v>162</v>
      </c>
      <c r="B97" s="42">
        <v>6618606.61</v>
      </c>
      <c r="C97" s="37">
        <v>32</v>
      </c>
      <c r="D97" s="42">
        <v>3994648.66</v>
      </c>
      <c r="E97" s="37">
        <v>31</v>
      </c>
      <c r="F97" s="37">
        <v>0</v>
      </c>
      <c r="G97" s="37">
        <v>3</v>
      </c>
      <c r="H97" s="42">
        <v>4217530.27</v>
      </c>
      <c r="I97" s="37">
        <v>33</v>
      </c>
      <c r="J97" s="42">
        <v>1552595.88</v>
      </c>
      <c r="K97" s="37">
        <v>32</v>
      </c>
      <c r="L97" s="37">
        <v>0</v>
      </c>
      <c r="M97" s="37">
        <v>2</v>
      </c>
      <c r="N97" s="37"/>
      <c r="O97" s="37"/>
      <c r="P97" s="37"/>
      <c r="Q97" s="37"/>
    </row>
    <row r="98" spans="1:17" ht="15">
      <c r="A98" s="37" t="s">
        <v>163</v>
      </c>
      <c r="B98" s="42">
        <v>2261844.82</v>
      </c>
      <c r="C98" s="37">
        <v>25</v>
      </c>
      <c r="D98" s="42">
        <v>733761.95</v>
      </c>
      <c r="E98" s="37">
        <v>23</v>
      </c>
      <c r="F98" s="42">
        <v>0</v>
      </c>
      <c r="G98" s="37">
        <v>9</v>
      </c>
      <c r="H98" s="42">
        <v>2657233.34</v>
      </c>
      <c r="I98" s="37">
        <v>27</v>
      </c>
      <c r="J98" s="42">
        <v>716671.34</v>
      </c>
      <c r="K98" s="37">
        <v>26</v>
      </c>
      <c r="L98" s="42">
        <v>0</v>
      </c>
      <c r="M98" s="37">
        <v>8</v>
      </c>
      <c r="N98" s="37"/>
      <c r="O98" s="37"/>
      <c r="P98" s="37"/>
      <c r="Q98" s="37"/>
    </row>
    <row r="99" spans="1:17" ht="15">
      <c r="A99" s="37" t="s">
        <v>164</v>
      </c>
      <c r="B99" s="42">
        <v>701706.83</v>
      </c>
      <c r="C99" s="37">
        <v>12</v>
      </c>
      <c r="D99" s="42">
        <v>389288.63</v>
      </c>
      <c r="E99" s="37">
        <v>11</v>
      </c>
      <c r="F99" s="42">
        <v>0</v>
      </c>
      <c r="G99" s="37">
        <v>2</v>
      </c>
      <c r="H99" s="42">
        <v>799163.62</v>
      </c>
      <c r="I99" s="37">
        <v>11</v>
      </c>
      <c r="J99" s="42">
        <v>421916.78</v>
      </c>
      <c r="K99" s="37">
        <v>11</v>
      </c>
      <c r="L99" s="42">
        <v>0</v>
      </c>
      <c r="M99" s="37">
        <v>3</v>
      </c>
      <c r="N99" s="37"/>
      <c r="O99" s="37"/>
      <c r="P99" s="37"/>
      <c r="Q99" s="37"/>
    </row>
    <row r="100" spans="1:17" ht="15">
      <c r="A100" s="37" t="s">
        <v>165</v>
      </c>
      <c r="B100" s="42">
        <v>11989912.43</v>
      </c>
      <c r="C100" s="37">
        <v>46</v>
      </c>
      <c r="D100" s="42">
        <v>1628807.7</v>
      </c>
      <c r="E100" s="37">
        <v>42</v>
      </c>
      <c r="F100" s="42">
        <v>669288.5</v>
      </c>
      <c r="G100" s="37">
        <v>12</v>
      </c>
      <c r="H100" s="42">
        <v>8892073.6</v>
      </c>
      <c r="I100" s="37">
        <v>46</v>
      </c>
      <c r="J100" s="42">
        <v>1284289</v>
      </c>
      <c r="K100" s="37">
        <v>41</v>
      </c>
      <c r="L100" s="42">
        <v>358050</v>
      </c>
      <c r="M100" s="37">
        <v>10</v>
      </c>
      <c r="N100" s="37"/>
      <c r="O100" s="37"/>
      <c r="P100" s="37"/>
      <c r="Q100" s="37"/>
    </row>
    <row r="101" spans="1:17" ht="15">
      <c r="A101" s="37" t="s">
        <v>166</v>
      </c>
      <c r="B101" s="42">
        <v>6218194.13</v>
      </c>
      <c r="C101" s="37">
        <v>53</v>
      </c>
      <c r="D101" s="42">
        <v>1600981.32</v>
      </c>
      <c r="E101" s="37">
        <v>51</v>
      </c>
      <c r="F101" s="42">
        <v>112241</v>
      </c>
      <c r="G101" s="37">
        <v>10</v>
      </c>
      <c r="H101" s="42">
        <v>6428781.63</v>
      </c>
      <c r="I101" s="37">
        <v>54</v>
      </c>
      <c r="J101" s="42">
        <v>1545402.98</v>
      </c>
      <c r="K101" s="37">
        <v>50</v>
      </c>
      <c r="L101" s="37">
        <v>0</v>
      </c>
      <c r="M101" s="37">
        <v>9</v>
      </c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65435875.12</v>
      </c>
      <c r="C2" s="38">
        <v>280</v>
      </c>
      <c r="D2" s="42">
        <v>14774983.67</v>
      </c>
      <c r="E2" s="38">
        <v>270</v>
      </c>
      <c r="F2" s="42">
        <v>659515.5</v>
      </c>
      <c r="G2" s="38">
        <v>58</v>
      </c>
      <c r="H2" s="42">
        <v>73006257.41</v>
      </c>
      <c r="I2" s="38">
        <v>288</v>
      </c>
      <c r="J2" s="42">
        <v>13258840.67</v>
      </c>
      <c r="K2" s="38">
        <v>278</v>
      </c>
      <c r="L2" s="42">
        <v>1322640.33</v>
      </c>
      <c r="M2" s="39">
        <v>53</v>
      </c>
      <c r="N2" s="37"/>
    </row>
    <row r="3" spans="1:14" ht="15">
      <c r="A3" s="37" t="s">
        <v>53</v>
      </c>
      <c r="B3" s="42">
        <v>87086195.66</v>
      </c>
      <c r="C3" s="38">
        <v>418</v>
      </c>
      <c r="D3" s="42">
        <v>23299439.91</v>
      </c>
      <c r="E3" s="38">
        <v>396</v>
      </c>
      <c r="F3" s="42">
        <v>858930.67</v>
      </c>
      <c r="G3" s="38">
        <v>101</v>
      </c>
      <c r="H3" s="42">
        <v>140845364.78</v>
      </c>
      <c r="I3" s="38">
        <v>418</v>
      </c>
      <c r="J3" s="42">
        <v>22624801.5</v>
      </c>
      <c r="K3" s="38">
        <v>405</v>
      </c>
      <c r="L3" s="42">
        <v>917814.33</v>
      </c>
      <c r="M3" s="39">
        <v>100</v>
      </c>
      <c r="N3" s="37"/>
    </row>
    <row r="4" spans="1:14" ht="15">
      <c r="A4" s="37" t="s">
        <v>54</v>
      </c>
      <c r="B4" s="42">
        <v>42556465.27</v>
      </c>
      <c r="C4" s="38">
        <v>268</v>
      </c>
      <c r="D4" s="42">
        <v>12869343</v>
      </c>
      <c r="E4" s="38">
        <v>260</v>
      </c>
      <c r="F4" s="42">
        <v>231112.67</v>
      </c>
      <c r="G4" s="38">
        <v>66</v>
      </c>
      <c r="H4" s="42">
        <v>41006249.15</v>
      </c>
      <c r="I4" s="38">
        <v>275</v>
      </c>
      <c r="J4" s="42">
        <v>12483055.49</v>
      </c>
      <c r="K4" s="38">
        <v>265</v>
      </c>
      <c r="L4" s="42">
        <v>232345.17</v>
      </c>
      <c r="M4" s="39">
        <v>66</v>
      </c>
      <c r="N4" s="37"/>
    </row>
    <row r="5" spans="1:14" ht="15">
      <c r="A5" s="37" t="s">
        <v>55</v>
      </c>
      <c r="B5" s="42">
        <v>518768876.21</v>
      </c>
      <c r="C5" s="43">
        <v>1429</v>
      </c>
      <c r="D5" s="42">
        <v>132898309.18</v>
      </c>
      <c r="E5" s="43">
        <v>1352</v>
      </c>
      <c r="F5" s="42">
        <v>6458950.83</v>
      </c>
      <c r="G5" s="38">
        <v>461</v>
      </c>
      <c r="H5" s="42">
        <v>536912641.6</v>
      </c>
      <c r="I5" s="43">
        <v>1445</v>
      </c>
      <c r="J5" s="42">
        <v>132420759.66</v>
      </c>
      <c r="K5" s="43">
        <v>1373</v>
      </c>
      <c r="L5" s="42">
        <v>8311712.67</v>
      </c>
      <c r="M5" s="39">
        <v>461</v>
      </c>
      <c r="N5" s="37"/>
    </row>
    <row r="6" spans="1:14" ht="15">
      <c r="A6" s="37" t="s">
        <v>56</v>
      </c>
      <c r="B6" s="42">
        <v>1166917.43</v>
      </c>
      <c r="C6" s="38">
        <v>30</v>
      </c>
      <c r="D6" s="42">
        <v>505169.83</v>
      </c>
      <c r="E6" s="38">
        <v>28</v>
      </c>
      <c r="F6" s="37">
        <v>0</v>
      </c>
      <c r="G6" s="38">
        <v>3</v>
      </c>
      <c r="H6" s="42">
        <v>1275942.27</v>
      </c>
      <c r="I6" s="38">
        <v>31</v>
      </c>
      <c r="J6" s="42">
        <v>514124.85</v>
      </c>
      <c r="K6" s="38">
        <v>29</v>
      </c>
      <c r="L6" s="37">
        <v>0</v>
      </c>
      <c r="M6" s="39">
        <v>3</v>
      </c>
      <c r="N6" s="37"/>
    </row>
    <row r="7" spans="1:14" ht="15">
      <c r="A7" s="37" t="s">
        <v>57</v>
      </c>
      <c r="B7" s="42">
        <v>129054173.57</v>
      </c>
      <c r="C7" s="38">
        <v>317</v>
      </c>
      <c r="D7" s="42">
        <v>16287748.45</v>
      </c>
      <c r="E7" s="38">
        <v>302</v>
      </c>
      <c r="F7" s="42">
        <v>589501.5</v>
      </c>
      <c r="G7" s="38">
        <v>69</v>
      </c>
      <c r="H7" s="42">
        <v>124857236.98</v>
      </c>
      <c r="I7" s="38">
        <v>313</v>
      </c>
      <c r="J7" s="42">
        <v>15374669.54</v>
      </c>
      <c r="K7" s="38">
        <v>297</v>
      </c>
      <c r="L7" s="42">
        <v>933514.33</v>
      </c>
      <c r="M7" s="39">
        <v>71</v>
      </c>
      <c r="N7" s="37"/>
    </row>
    <row r="8" spans="1:14" ht="15">
      <c r="A8" s="37" t="s">
        <v>58</v>
      </c>
      <c r="B8" s="42">
        <v>3126526.22</v>
      </c>
      <c r="C8" s="38">
        <v>47</v>
      </c>
      <c r="D8" s="42">
        <v>972111.04</v>
      </c>
      <c r="E8" s="38">
        <v>47</v>
      </c>
      <c r="F8" s="37">
        <v>0</v>
      </c>
      <c r="G8" s="38">
        <v>4</v>
      </c>
      <c r="H8" s="42">
        <v>3282832.63</v>
      </c>
      <c r="I8" s="38">
        <v>49</v>
      </c>
      <c r="J8" s="42">
        <v>895279.22</v>
      </c>
      <c r="K8" s="38">
        <v>47</v>
      </c>
      <c r="L8" s="37">
        <v>0</v>
      </c>
      <c r="M8" s="39">
        <v>2</v>
      </c>
      <c r="N8" s="37"/>
    </row>
    <row r="9" spans="1:14" ht="15">
      <c r="A9" s="37" t="s">
        <v>59</v>
      </c>
      <c r="B9" s="42">
        <v>51243694.51</v>
      </c>
      <c r="C9" s="38">
        <v>266</v>
      </c>
      <c r="D9" s="42">
        <v>16295382.43</v>
      </c>
      <c r="E9" s="38">
        <v>258</v>
      </c>
      <c r="F9" s="42">
        <v>1595655.5</v>
      </c>
      <c r="G9" s="38">
        <v>72</v>
      </c>
      <c r="H9" s="42">
        <v>51048310.57</v>
      </c>
      <c r="I9" s="38">
        <v>283</v>
      </c>
      <c r="J9" s="42">
        <v>16401705.27</v>
      </c>
      <c r="K9" s="38">
        <v>278</v>
      </c>
      <c r="L9" s="42">
        <v>1117782.17</v>
      </c>
      <c r="M9" s="39">
        <v>71</v>
      </c>
      <c r="N9" s="37"/>
    </row>
    <row r="10" spans="1:14" ht="15">
      <c r="A10" s="37" t="s">
        <v>60</v>
      </c>
      <c r="B10" s="42">
        <v>26145143.55</v>
      </c>
      <c r="C10" s="38">
        <v>181</v>
      </c>
      <c r="D10" s="42">
        <v>5494364.73</v>
      </c>
      <c r="E10" s="38">
        <v>171</v>
      </c>
      <c r="F10" s="42">
        <v>250697.67</v>
      </c>
      <c r="G10" s="38">
        <v>50</v>
      </c>
      <c r="H10" s="42">
        <v>35123644.98</v>
      </c>
      <c r="I10" s="38">
        <v>190</v>
      </c>
      <c r="J10" s="42">
        <v>5317767.86</v>
      </c>
      <c r="K10" s="38">
        <v>180</v>
      </c>
      <c r="L10" s="42">
        <v>243508.33</v>
      </c>
      <c r="M10" s="39">
        <v>53</v>
      </c>
      <c r="N10" s="37"/>
    </row>
    <row r="11" spans="1:14" ht="15">
      <c r="A11" s="37" t="s">
        <v>61</v>
      </c>
      <c r="B11" s="42">
        <v>54772394.61</v>
      </c>
      <c r="C11" s="38">
        <v>259</v>
      </c>
      <c r="D11" s="42">
        <v>12059689.18</v>
      </c>
      <c r="E11" s="38">
        <v>249</v>
      </c>
      <c r="F11" s="42">
        <v>435039</v>
      </c>
      <c r="G11" s="38">
        <v>79</v>
      </c>
      <c r="H11" s="42">
        <v>60344771.91</v>
      </c>
      <c r="I11" s="38">
        <v>250</v>
      </c>
      <c r="J11" s="42">
        <v>10742897.89</v>
      </c>
      <c r="K11" s="38">
        <v>240</v>
      </c>
      <c r="L11" s="42">
        <v>529324.67</v>
      </c>
      <c r="M11" s="39">
        <v>81</v>
      </c>
      <c r="N11" s="37"/>
    </row>
    <row r="12" spans="1:14" ht="15">
      <c r="A12" s="37" t="s">
        <v>62</v>
      </c>
      <c r="B12" s="42">
        <v>542965016.82</v>
      </c>
      <c r="C12" s="43">
        <v>2119</v>
      </c>
      <c r="D12" s="42">
        <v>114856065.58</v>
      </c>
      <c r="E12" s="43">
        <v>1782</v>
      </c>
      <c r="F12" s="42">
        <v>5867678.17</v>
      </c>
      <c r="G12" s="38">
        <v>246</v>
      </c>
      <c r="H12" s="42">
        <v>502981498.8</v>
      </c>
      <c r="I12" s="43">
        <v>1989</v>
      </c>
      <c r="J12" s="42">
        <v>113394255.88</v>
      </c>
      <c r="K12" s="43">
        <v>1705</v>
      </c>
      <c r="L12" s="42">
        <v>7401462</v>
      </c>
      <c r="M12" s="39">
        <v>235</v>
      </c>
      <c r="N12" s="37"/>
    </row>
    <row r="13" spans="1:14" ht="15">
      <c r="A13" s="37" t="s">
        <v>63</v>
      </c>
      <c r="B13" s="42">
        <v>111959102.24</v>
      </c>
      <c r="C13" s="38">
        <v>602</v>
      </c>
      <c r="D13" s="42">
        <v>37605236.01</v>
      </c>
      <c r="E13" s="38">
        <v>583</v>
      </c>
      <c r="F13" s="42">
        <v>2890629.67</v>
      </c>
      <c r="G13" s="38">
        <v>135</v>
      </c>
      <c r="H13" s="42">
        <v>112592779.92</v>
      </c>
      <c r="I13" s="38">
        <v>622</v>
      </c>
      <c r="J13" s="42">
        <v>37535290.03</v>
      </c>
      <c r="K13" s="38">
        <v>606</v>
      </c>
      <c r="L13" s="42">
        <v>3441464.83</v>
      </c>
      <c r="M13" s="39">
        <v>159</v>
      </c>
      <c r="N13" s="37"/>
    </row>
    <row r="14" spans="1:14" ht="15">
      <c r="A14" s="37" t="s">
        <v>64</v>
      </c>
      <c r="B14" s="42">
        <v>197770095.92</v>
      </c>
      <c r="C14" s="38">
        <v>595</v>
      </c>
      <c r="D14" s="42">
        <v>35461021.34</v>
      </c>
      <c r="E14" s="38">
        <v>573</v>
      </c>
      <c r="F14" s="42">
        <v>1450906.67</v>
      </c>
      <c r="G14" s="38">
        <v>146</v>
      </c>
      <c r="H14" s="42">
        <v>228457682.05</v>
      </c>
      <c r="I14" s="38">
        <v>590</v>
      </c>
      <c r="J14" s="42">
        <v>34845302.8</v>
      </c>
      <c r="K14" s="38">
        <v>572</v>
      </c>
      <c r="L14" s="42">
        <v>2170934.67</v>
      </c>
      <c r="M14" s="39">
        <v>143</v>
      </c>
      <c r="N14" s="37"/>
    </row>
    <row r="15" spans="1:14" ht="15">
      <c r="A15" s="37" t="s">
        <v>65</v>
      </c>
      <c r="B15" s="42">
        <v>77692279.16</v>
      </c>
      <c r="C15" s="38">
        <v>432</v>
      </c>
      <c r="D15" s="42">
        <v>20219545.21</v>
      </c>
      <c r="E15" s="38">
        <v>406</v>
      </c>
      <c r="F15" s="42">
        <v>928700</v>
      </c>
      <c r="G15" s="38">
        <v>101</v>
      </c>
      <c r="H15" s="42">
        <v>90292211.8</v>
      </c>
      <c r="I15" s="38">
        <v>434</v>
      </c>
      <c r="J15" s="42">
        <v>17119047.59</v>
      </c>
      <c r="K15" s="38">
        <v>406</v>
      </c>
      <c r="L15" s="42">
        <v>1723063</v>
      </c>
      <c r="M15" s="39">
        <v>100</v>
      </c>
      <c r="N15" s="37"/>
    </row>
    <row r="16" spans="1:14" ht="15">
      <c r="A16" s="37" t="s">
        <v>66</v>
      </c>
      <c r="B16" s="42">
        <v>84923977.26</v>
      </c>
      <c r="C16" s="38">
        <v>466</v>
      </c>
      <c r="D16" s="42">
        <v>22608084.9</v>
      </c>
      <c r="E16" s="38">
        <v>444</v>
      </c>
      <c r="F16" s="42">
        <v>1470380.83</v>
      </c>
      <c r="G16" s="38">
        <v>137</v>
      </c>
      <c r="H16" s="42">
        <v>84905500.78</v>
      </c>
      <c r="I16" s="38">
        <v>477</v>
      </c>
      <c r="J16" s="42">
        <v>20709356.69</v>
      </c>
      <c r="K16" s="38">
        <v>452</v>
      </c>
      <c r="L16" s="42">
        <v>1559022.5</v>
      </c>
      <c r="M16" s="39">
        <v>124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2016-05-05T19:36:03Z</dcterms:modified>
  <cp:category/>
  <cp:version/>
  <cp:contentType/>
  <cp:contentStatus/>
</cp:coreProperties>
</file>