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<sst xmlns="http://schemas.openxmlformats.org/spreadsheetml/2006/main" count="208" uniqueCount="171">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</sst>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42979</v>
      </c>
      <c r="F7" s="3" t="s">
        <v>3</v>
      </c>
      <c r="G7" s="5">
        <v>43008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09/01/2017 - 09/30/2017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09/01/2016 - 09/30/2016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1993148830.9800003</v>
      </c>
      <c r="D6" s="46">
        <f>SUM(D7:D51)</f>
        <v>472566878.98</v>
      </c>
      <c r="E6" s="47">
        <f>SUM(E7:E51)</f>
        <v>20124462.000000007</v>
      </c>
      <c r="F6" s="45">
        <f>SUM(F7:F51)</f>
        <v>1950617312.4900002</v>
      </c>
      <c r="G6" s="46">
        <f>SUM(G7:G51)</f>
        <v>456696527.57</v>
      </c>
      <c r="H6" s="47">
        <f>SUM(H7:H51)</f>
        <v>25372251.833333313</v>
      </c>
      <c r="I6" s="20">
        <f>_xlfn.IFERROR((C6-F6)/F6,"")</f>
        <v>0.021804132577756995</v>
      </c>
      <c r="J6" s="20">
        <f>_xlfn.IFERROR((D6-G6)/G6,"")</f>
        <v>0.03475032204523934</v>
      </c>
      <c r="K6" s="20">
        <f>_xlfn.IFERROR((E6-H6)/H6,"")</f>
        <v>-0.2068318518910062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68861704.43</v>
      </c>
      <c r="D7" s="53">
        <f>IF('County Data'!E2&gt;9,'County Data'!D2,"*")</f>
        <v>14969464.09</v>
      </c>
      <c r="E7" s="54">
        <f>IF('County Data'!G2&gt;9,'County Data'!F2,"*")</f>
        <v>407917.166666667</v>
      </c>
      <c r="F7" s="53">
        <f>IF('County Data'!I2&gt;9,'County Data'!H2,"*")</f>
        <v>69714132.58</v>
      </c>
      <c r="G7" s="53">
        <f>IF('County Data'!K2&gt;9,'County Data'!J2,"*")</f>
        <v>14898710.21</v>
      </c>
      <c r="H7" s="54">
        <f>IF('County Data'!M2&gt;9,'County Data'!L2,"*")</f>
        <v>368920.166666667</v>
      </c>
      <c r="I7" s="22">
        <f aca="true" t="shared" si="0" ref="I7:I50">_xlfn.IFERROR((C7-F7)/F7,"")</f>
        <v>-0.012227479830173497</v>
      </c>
      <c r="J7" s="22">
        <f aca="true" t="shared" si="1" ref="J7:J50">_xlfn.IFERROR((D7-G7)/G7,"")</f>
        <v>0.004748993637886118</v>
      </c>
      <c r="K7" s="22">
        <f aca="true" t="shared" si="2" ref="K7:K50">_xlfn.IFERROR((E7-H7)/H7,"")</f>
        <v>0.10570579633082307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80346507.95</v>
      </c>
      <c r="D8" s="53">
        <f>IF('County Data'!E3&gt;9,'County Data'!D3,"*")</f>
        <v>21557933.53</v>
      </c>
      <c r="E8" s="54">
        <f>IF('County Data'!G3&gt;9,'County Data'!F3,"*")</f>
        <v>760427.666666667</v>
      </c>
      <c r="F8" s="53">
        <f>IF('County Data'!I3&gt;9,'County Data'!H3,"*")</f>
        <v>86361004.78</v>
      </c>
      <c r="G8" s="53">
        <f>IF('County Data'!K3&gt;9,'County Data'!J3,"*")</f>
        <v>22090945.51</v>
      </c>
      <c r="H8" s="54">
        <f>IF('County Data'!M3&gt;9,'County Data'!L3,"*")</f>
        <v>740962.333333333</v>
      </c>
      <c r="I8" s="22">
        <f t="shared" si="0"/>
        <v>-0.06964366435200244</v>
      </c>
      <c r="J8" s="22">
        <f t="shared" si="1"/>
        <v>-0.02412807454342412</v>
      </c>
      <c r="K8" s="22">
        <f t="shared" si="2"/>
        <v>0.026270341227422667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39621233.96</v>
      </c>
      <c r="D9" s="49">
        <f>IF('County Data'!E4&gt;9,'County Data'!D4,"*")</f>
        <v>12374760.91</v>
      </c>
      <c r="E9" s="50">
        <f>IF('County Data'!G4&gt;9,'County Data'!F4,"*")</f>
        <v>297428.5</v>
      </c>
      <c r="F9" s="51">
        <f>IF('County Data'!I4&gt;9,'County Data'!H4,"*")</f>
        <v>40720968.6</v>
      </c>
      <c r="G9" s="49">
        <f>IF('County Data'!K4&gt;9,'County Data'!J4,"*")</f>
        <v>12189636.76</v>
      </c>
      <c r="H9" s="50">
        <f>IF('County Data'!M4&gt;9,'County Data'!L4,"*")</f>
        <v>247036.666666667</v>
      </c>
      <c r="I9" s="9">
        <f t="shared" si="0"/>
        <v>-0.027006593354952774</v>
      </c>
      <c r="J9" s="9">
        <f t="shared" si="1"/>
        <v>0.015187011200159863</v>
      </c>
      <c r="K9" s="9">
        <f t="shared" si="2"/>
        <v>0.20398523835867655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520165982.73</v>
      </c>
      <c r="D10" s="53">
        <f>IF('County Data'!E5&gt;9,'County Data'!D5,"*")</f>
        <v>132834403.49</v>
      </c>
      <c r="E10" s="54">
        <f>IF('County Data'!G5&gt;9,'County Data'!F5,"*")</f>
        <v>5072246.5</v>
      </c>
      <c r="F10" s="53">
        <f>IF('County Data'!I5&gt;9,'County Data'!H5,"*")</f>
        <v>512243196.15</v>
      </c>
      <c r="G10" s="53">
        <f>IF('County Data'!K5&gt;9,'County Data'!J5,"*")</f>
        <v>133329011.79</v>
      </c>
      <c r="H10" s="54">
        <f>IF('County Data'!M5&gt;9,'County Data'!L5,"*")</f>
        <v>11129816.8333333</v>
      </c>
      <c r="I10" s="22">
        <f t="shared" si="0"/>
        <v>0.015466845903561824</v>
      </c>
      <c r="J10" s="22">
        <f t="shared" si="1"/>
        <v>-0.0037096824866522317</v>
      </c>
      <c r="K10" s="22">
        <f t="shared" si="2"/>
        <v>-0.5442650516216179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1370127.08</v>
      </c>
      <c r="D11" s="49">
        <f>IF('County Data'!E6&gt;9,'County Data'!D6,"*")</f>
        <v>533379.09</v>
      </c>
      <c r="E11" s="50" t="str">
        <f>IF('County Data'!G6&gt;9,'County Data'!F6,"*")</f>
        <v>*</v>
      </c>
      <c r="F11" s="51">
        <f>IF('County Data'!I6&gt;9,'County Data'!H6,"*")</f>
        <v>1392516.68</v>
      </c>
      <c r="G11" s="49">
        <f>IF('County Data'!K6&gt;9,'County Data'!J6,"*")</f>
        <v>642485.79</v>
      </c>
      <c r="H11" s="50" t="str">
        <f>IF('County Data'!M6&gt;9,'County Data'!L6,"*")</f>
        <v>*</v>
      </c>
      <c r="I11" s="9">
        <f t="shared" si="0"/>
        <v>-0.01607851476507977</v>
      </c>
      <c r="J11" s="9">
        <f t="shared" si="1"/>
        <v>-0.1698196313415742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101289660.04</v>
      </c>
      <c r="D12" s="53">
        <f>IF('County Data'!E7&gt;9,'County Data'!D7,"*")</f>
        <v>16669324.1</v>
      </c>
      <c r="E12" s="54">
        <f>IF('County Data'!G7&gt;9,'County Data'!F7,"*")</f>
        <v>584566.166666667</v>
      </c>
      <c r="F12" s="53">
        <f>IF('County Data'!I7&gt;9,'County Data'!H7,"*")</f>
        <v>102714844.69</v>
      </c>
      <c r="G12" s="53">
        <f>IF('County Data'!K7&gt;9,'County Data'!J7,"*")</f>
        <v>16861931.83</v>
      </c>
      <c r="H12" s="54">
        <f>IF('County Data'!M7&gt;9,'County Data'!L7,"*")</f>
        <v>657619.5</v>
      </c>
      <c r="I12" s="22">
        <f t="shared" si="0"/>
        <v>-0.013875157522764017</v>
      </c>
      <c r="J12" s="22">
        <f t="shared" si="1"/>
        <v>-0.011422637212737362</v>
      </c>
      <c r="K12" s="22">
        <f t="shared" si="2"/>
        <v>-0.11108754125042372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3732836.44</v>
      </c>
      <c r="D13" s="49">
        <f>IF('County Data'!E8&gt;9,'County Data'!D8,"*")</f>
        <v>1265216.69</v>
      </c>
      <c r="E13" s="50" t="str">
        <f>IF('County Data'!G8&gt;9,'County Data'!F8,"*")</f>
        <v>*</v>
      </c>
      <c r="F13" s="51">
        <f>IF('County Data'!I8&gt;9,'County Data'!H8,"*")</f>
        <v>3620305.5</v>
      </c>
      <c r="G13" s="49">
        <f>IF('County Data'!K8&gt;9,'County Data'!J8,"*")</f>
        <v>1262759.96</v>
      </c>
      <c r="H13" s="50" t="str">
        <f>IF('County Data'!M8&gt;9,'County Data'!L8,"*")</f>
        <v>*</v>
      </c>
      <c r="I13" s="9">
        <f t="shared" si="0"/>
        <v>0.031083271839904104</v>
      </c>
      <c r="J13" s="9">
        <f t="shared" si="1"/>
        <v>0.0019455241517160407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50708675.27</v>
      </c>
      <c r="D14" s="53">
        <f>IF('County Data'!E9&gt;9,'County Data'!D9,"*")</f>
        <v>17354667.07</v>
      </c>
      <c r="E14" s="54">
        <f>IF('County Data'!G9&gt;9,'County Data'!F9,"*")</f>
        <v>789920.833333333</v>
      </c>
      <c r="F14" s="53">
        <f>IF('County Data'!I9&gt;9,'County Data'!H9,"*")</f>
        <v>50027994.27</v>
      </c>
      <c r="G14" s="53">
        <f>IF('County Data'!K9&gt;9,'County Data'!J9,"*")</f>
        <v>17267398.34</v>
      </c>
      <c r="H14" s="54">
        <f>IF('County Data'!M9&gt;9,'County Data'!L9,"*")</f>
        <v>539212.166666667</v>
      </c>
      <c r="I14" s="22">
        <f t="shared" si="0"/>
        <v>0.013606002198016961</v>
      </c>
      <c r="J14" s="22">
        <f t="shared" si="1"/>
        <v>0.005053959391082215</v>
      </c>
      <c r="K14" s="22">
        <f t="shared" si="2"/>
        <v>0.46495365306111586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22861345.9</v>
      </c>
      <c r="D15" s="59">
        <f>IF('County Data'!E10&gt;9,'County Data'!D10,"*")</f>
        <v>5629698.48</v>
      </c>
      <c r="E15" s="58">
        <f>IF('County Data'!G10&gt;9,'County Data'!F10,"*")</f>
        <v>230071</v>
      </c>
      <c r="F15" s="59">
        <f>IF('County Data'!I10&gt;9,'County Data'!H10,"*")</f>
        <v>25115456.71</v>
      </c>
      <c r="G15" s="59">
        <f>IF('County Data'!K10&gt;9,'County Data'!J10,"*")</f>
        <v>5845568.14</v>
      </c>
      <c r="H15" s="58">
        <f>IF('County Data'!M10&gt;9,'County Data'!L10,"*")</f>
        <v>192342</v>
      </c>
      <c r="I15" s="23">
        <f t="shared" si="0"/>
        <v>-0.08974994307399964</v>
      </c>
      <c r="J15" s="23">
        <f t="shared" si="1"/>
        <v>-0.03692877318850298</v>
      </c>
      <c r="K15" s="23">
        <f t="shared" si="2"/>
        <v>0.19615580580424452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53915647.46</v>
      </c>
      <c r="D16" s="53">
        <f>IF('County Data'!E11&gt;9,'County Data'!D11,"*")</f>
        <v>14318790.85</v>
      </c>
      <c r="E16" s="54">
        <f>IF('County Data'!G11&gt;9,'County Data'!F11,"*")</f>
        <v>249932.833333333</v>
      </c>
      <c r="F16" s="53">
        <f>IF('County Data'!I11&gt;9,'County Data'!H11,"*")</f>
        <v>52012415.65</v>
      </c>
      <c r="G16" s="53">
        <f>IF('County Data'!K11&gt;9,'County Data'!J11,"*")</f>
        <v>13306103.68</v>
      </c>
      <c r="H16" s="54">
        <f>IF('County Data'!M11&gt;9,'County Data'!L11,"*")</f>
        <v>607242.166666666</v>
      </c>
      <c r="I16" s="22">
        <f t="shared" si="0"/>
        <v>0.03659187496322337</v>
      </c>
      <c r="J16" s="22">
        <f t="shared" si="1"/>
        <v>0.07610696522094136</v>
      </c>
      <c r="K16" s="22">
        <f t="shared" si="2"/>
        <v>-0.5884132442493427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588093077.56</v>
      </c>
      <c r="D17" s="49">
        <f>IF('County Data'!E12&gt;9,'County Data'!D12,"*")</f>
        <v>127433898.25</v>
      </c>
      <c r="E17" s="50">
        <f>IF('County Data'!G12&gt;9,'County Data'!F12,"*")</f>
        <v>5761406.83333334</v>
      </c>
      <c r="F17" s="51">
        <f>IF('County Data'!I12&gt;9,'County Data'!H12,"*")</f>
        <v>528327824.61</v>
      </c>
      <c r="G17" s="49">
        <f>IF('County Data'!K12&gt;9,'County Data'!J12,"*")</f>
        <v>114139626.78</v>
      </c>
      <c r="H17" s="50">
        <f>IF('County Data'!M12&gt;9,'County Data'!L12,"*")</f>
        <v>4602320.5</v>
      </c>
      <c r="I17" s="9">
        <f t="shared" si="0"/>
        <v>0.11312153206035916</v>
      </c>
      <c r="J17" s="9">
        <f t="shared" si="1"/>
        <v>0.11647375977165429</v>
      </c>
      <c r="K17" s="9">
        <f t="shared" si="2"/>
        <v>0.2518482433662192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118362756.52</v>
      </c>
      <c r="D18" s="53">
        <f>IF('County Data'!E13&gt;9,'County Data'!D13,"*")</f>
        <v>35463134.09</v>
      </c>
      <c r="E18" s="54">
        <f>IF('County Data'!G13&gt;9,'County Data'!F13,"*")</f>
        <v>2423458.5</v>
      </c>
      <c r="F18" s="53">
        <f>IF('County Data'!I13&gt;9,'County Data'!H13,"*")</f>
        <v>107622649.29</v>
      </c>
      <c r="G18" s="53">
        <f>IF('County Data'!K13&gt;9,'County Data'!J13,"*")</f>
        <v>34284487.79</v>
      </c>
      <c r="H18" s="54">
        <f>IF('County Data'!M13&gt;9,'County Data'!L13,"*")</f>
        <v>2814603</v>
      </c>
      <c r="I18" s="22">
        <f t="shared" si="0"/>
        <v>0.09979411676681267</v>
      </c>
      <c r="J18" s="22">
        <f t="shared" si="1"/>
        <v>0.03437841356182631</v>
      </c>
      <c r="K18" s="22">
        <f t="shared" si="2"/>
        <v>-0.13896968773215973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200937107.95</v>
      </c>
      <c r="D19" s="49">
        <f>IF('County Data'!E14&gt;9,'County Data'!D14,"*")</f>
        <v>34061993.42</v>
      </c>
      <c r="E19" s="50">
        <f>IF('County Data'!G14&gt;9,'County Data'!F14,"*")</f>
        <v>1547740.5</v>
      </c>
      <c r="F19" s="51">
        <f>IF('County Data'!I14&gt;9,'County Data'!H14,"*")</f>
        <v>225980029.4</v>
      </c>
      <c r="G19" s="49">
        <f>IF('County Data'!K14&gt;9,'County Data'!J14,"*")</f>
        <v>34819566.77</v>
      </c>
      <c r="H19" s="50">
        <f>IF('County Data'!M14&gt;9,'County Data'!L14,"*")</f>
        <v>1236073.16666667</v>
      </c>
      <c r="I19" s="9">
        <f t="shared" si="0"/>
        <v>-0.11081917953764112</v>
      </c>
      <c r="J19" s="9">
        <f t="shared" si="1"/>
        <v>-0.021757115905667007</v>
      </c>
      <c r="K19" s="9">
        <f t="shared" si="2"/>
        <v>0.25214311073009227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65754408.71</v>
      </c>
      <c r="D20" s="53">
        <f>IF('County Data'!E15&gt;9,'County Data'!D15,"*")</f>
        <v>16824845.81</v>
      </c>
      <c r="E20" s="54">
        <f>IF('County Data'!G15&gt;9,'County Data'!F15,"*")</f>
        <v>818537</v>
      </c>
      <c r="F20" s="53">
        <f>IF('County Data'!I15&gt;9,'County Data'!H15,"*")</f>
        <v>65814992.13</v>
      </c>
      <c r="G20" s="53">
        <f>IF('County Data'!K15&gt;9,'County Data'!J15,"*")</f>
        <v>14437922.62</v>
      </c>
      <c r="H20" s="54">
        <f>IF('County Data'!M15&gt;9,'County Data'!L15,"*")</f>
        <v>1144604.66666667</v>
      </c>
      <c r="I20" s="22">
        <f t="shared" si="0"/>
        <v>-0.000920510935872109</v>
      </c>
      <c r="J20" s="22">
        <f t="shared" si="1"/>
        <v>0.16532317375725064</v>
      </c>
      <c r="K20" s="22">
        <f t="shared" si="2"/>
        <v>-0.2848736128398356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77127758.98</v>
      </c>
      <c r="D21" s="49">
        <f>IF('County Data'!E16&gt;9,'County Data'!D16,"*")</f>
        <v>21275369.11</v>
      </c>
      <c r="E21" s="50">
        <f>IF('County Data'!G16&gt;9,'County Data'!F16,"*")</f>
        <v>1180808.5</v>
      </c>
      <c r="F21" s="51">
        <f>IF('County Data'!I16&gt;9,'County Data'!H16,"*")</f>
        <v>78948981.45</v>
      </c>
      <c r="G21" s="49">
        <f>IF('County Data'!K16&gt;9,'County Data'!J16,"*")</f>
        <v>21320371.6</v>
      </c>
      <c r="H21" s="50">
        <f>IF('County Data'!M16&gt;9,'County Data'!L16,"*")</f>
        <v>1091498.66666667</v>
      </c>
      <c r="I21" s="9">
        <f t="shared" si="0"/>
        <v>-0.023068346627795524</v>
      </c>
      <c r="J21" s="9">
        <f t="shared" si="1"/>
        <v>-0.002110774185568233</v>
      </c>
      <c r="K21" s="9">
        <f t="shared" si="2"/>
        <v>0.08182312636814618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09/01/2017 - 09/30/2017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09/01/2016 - 09/30/2016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1212993.79</v>
      </c>
      <c r="D6" s="46">
        <f>IF('Town Data'!E2&gt;9,'Town Data'!D2,"*")</f>
        <v>394269.2</v>
      </c>
      <c r="E6" s="47" t="str">
        <f>IF('Town Data'!G2&gt;9,'Town Data'!F2,"*")</f>
        <v>*</v>
      </c>
      <c r="F6" s="46">
        <f>IF('Town Data'!I2&gt;9,'Town Data'!H2,"*")</f>
        <v>1136950.56</v>
      </c>
      <c r="G6" s="46">
        <f>IF('Town Data'!K2&gt;9,'Town Data'!J2,"*")</f>
        <v>406853.52</v>
      </c>
      <c r="H6" s="47" t="str">
        <f>IF('Town Data'!M2&gt;9,'Town Data'!L2,"*")</f>
        <v>*</v>
      </c>
      <c r="I6" s="20">
        <f>_xlfn.IFERROR((C6-F6)/F6,"")</f>
        <v>0.06688349755507397</v>
      </c>
      <c r="J6" s="20">
        <f>_xlfn.IFERROR((D6-G6)/G6,"")</f>
        <v>-0.03093083722121909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9637368.91</v>
      </c>
      <c r="D7" s="49">
        <f>IF('Town Data'!E3&gt;9,'Town Data'!D3,"*")</f>
        <v>460420.81</v>
      </c>
      <c r="E7" s="50" t="str">
        <f>IF('Town Data'!G3&gt;9,'Town Data'!F3,"*")</f>
        <v>*</v>
      </c>
      <c r="F7" s="51">
        <f>IF('Town Data'!I3&gt;9,'Town Data'!H3,"*")</f>
        <v>9299864.22</v>
      </c>
      <c r="G7" s="49">
        <f>IF('Town Data'!K3&gt;9,'Town Data'!J3,"*")</f>
        <v>457260.7</v>
      </c>
      <c r="H7" s="50" t="str">
        <f>IF('Town Data'!M3&gt;9,'Town Data'!L3,"*")</f>
        <v>*</v>
      </c>
      <c r="I7" s="9">
        <f aca="true" t="shared" si="0" ref="I7:I70">_xlfn.IFERROR((C7-F7)/F7,"")</f>
        <v>0.03629135673552871</v>
      </c>
      <c r="J7" s="9">
        <f aca="true" t="shared" si="1" ref="J7:J70">_xlfn.IFERROR((D7-G7)/G7,"")</f>
        <v>0.006910959109322069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44351177.71</v>
      </c>
      <c r="D8" s="53">
        <f>IF('Town Data'!E4&gt;9,'Town Data'!D4,"*")</f>
        <v>10585586.57</v>
      </c>
      <c r="E8" s="54">
        <f>IF('Town Data'!G4&gt;9,'Town Data'!F4,"*")</f>
        <v>351937.833333333</v>
      </c>
      <c r="F8" s="53">
        <f>IF('Town Data'!I4&gt;9,'Town Data'!H4,"*")</f>
        <v>79447690.42</v>
      </c>
      <c r="G8" s="53">
        <f>IF('Town Data'!K4&gt;9,'Town Data'!J4,"*")</f>
        <v>10241232.39</v>
      </c>
      <c r="H8" s="54">
        <f>IF('Town Data'!M4&gt;9,'Town Data'!L4,"*")</f>
        <v>290860.5</v>
      </c>
      <c r="I8" s="22">
        <f t="shared" si="0"/>
        <v>-0.44175623639230266</v>
      </c>
      <c r="J8" s="22">
        <f t="shared" si="1"/>
        <v>0.033624291187478825</v>
      </c>
      <c r="K8" s="22">
        <f t="shared" si="2"/>
        <v>0.20998840795959928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8546987.69</v>
      </c>
      <c r="D9" s="49">
        <f>IF('Town Data'!E5&gt;9,'Town Data'!D5,"*")</f>
        <v>1003535.06</v>
      </c>
      <c r="E9" s="50" t="str">
        <f>IF('Town Data'!G5&gt;9,'Town Data'!F5,"*")</f>
        <v>*</v>
      </c>
      <c r="F9" s="51">
        <f>IF('Town Data'!I5&gt;9,'Town Data'!H5,"*")</f>
        <v>7891059.28</v>
      </c>
      <c r="G9" s="49">
        <f>IF('Town Data'!K5&gt;9,'Town Data'!J5,"*")</f>
        <v>1046867.7</v>
      </c>
      <c r="H9" s="50" t="str">
        <f>IF('Town Data'!M5&gt;9,'Town Data'!L5,"*")</f>
        <v>*</v>
      </c>
      <c r="I9" s="9">
        <f t="shared" si="0"/>
        <v>0.08312298599282594</v>
      </c>
      <c r="J9" s="9">
        <f t="shared" si="1"/>
        <v>-0.04139266117389991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15525064.37</v>
      </c>
      <c r="D10" s="53">
        <f>IF('Town Data'!E6&gt;9,'Town Data'!D6,"*")</f>
        <v>1345884.13</v>
      </c>
      <c r="E10" s="54" t="str">
        <f>IF('Town Data'!G6&gt;9,'Town Data'!F6,"*")</f>
        <v>*</v>
      </c>
      <c r="F10" s="53">
        <f>IF('Town Data'!I6&gt;9,'Town Data'!H6,"*")</f>
        <v>13864400.09</v>
      </c>
      <c r="G10" s="53">
        <f>IF('Town Data'!K6&gt;9,'Town Data'!J6,"*")</f>
        <v>1378375.14</v>
      </c>
      <c r="H10" s="54">
        <f>IF('Town Data'!M6&gt;9,'Town Data'!L6,"*")</f>
        <v>43756.3333333333</v>
      </c>
      <c r="I10" s="22">
        <f t="shared" si="0"/>
        <v>0.11977902175499029</v>
      </c>
      <c r="J10" s="22">
        <f t="shared" si="1"/>
        <v>-0.02357196459593722</v>
      </c>
      <c r="K10" s="22">
        <f t="shared" si="2"/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32145377.98</v>
      </c>
      <c r="D11" s="49">
        <f>IF('Town Data'!E7&gt;9,'Town Data'!D7,"*")</f>
        <v>11192784.43</v>
      </c>
      <c r="E11" s="50">
        <f>IF('Town Data'!G7&gt;9,'Town Data'!F7,"*")</f>
        <v>195481.166666667</v>
      </c>
      <c r="F11" s="51">
        <f>IF('Town Data'!I7&gt;9,'Town Data'!H7,"*")</f>
        <v>35725779.98</v>
      </c>
      <c r="G11" s="49">
        <f>IF('Town Data'!K7&gt;9,'Town Data'!J7,"*")</f>
        <v>11085012.34</v>
      </c>
      <c r="H11" s="50">
        <f>IF('Town Data'!M7&gt;9,'Town Data'!L7,"*")</f>
        <v>225472.333333333</v>
      </c>
      <c r="I11" s="9">
        <f t="shared" si="0"/>
        <v>-0.1002190015726564</v>
      </c>
      <c r="J11" s="9">
        <f t="shared" si="1"/>
        <v>0.009722324765585228</v>
      </c>
      <c r="K11" s="9">
        <f t="shared" si="2"/>
        <v>-0.13301484143656664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16247215.92</v>
      </c>
      <c r="D12" s="53">
        <f>IF('Town Data'!E8&gt;9,'Town Data'!D8,"*")</f>
        <v>5455140.35</v>
      </c>
      <c r="E12" s="54">
        <f>IF('Town Data'!G8&gt;9,'Town Data'!F8,"*")</f>
        <v>72456.5</v>
      </c>
      <c r="F12" s="53">
        <f>IF('Town Data'!I8&gt;9,'Town Data'!H8,"*")</f>
        <v>14680122.33</v>
      </c>
      <c r="G12" s="53">
        <f>IF('Town Data'!K8&gt;9,'Town Data'!J8,"*")</f>
        <v>5730501.39</v>
      </c>
      <c r="H12" s="54">
        <f>IF('Town Data'!M8&gt;9,'Town Data'!L8,"*")</f>
        <v>100740.5</v>
      </c>
      <c r="I12" s="22">
        <f t="shared" si="0"/>
        <v>0.10674935499668958</v>
      </c>
      <c r="J12" s="22">
        <f t="shared" si="1"/>
        <v>-0.04805182326288556</v>
      </c>
      <c r="K12" s="22">
        <f t="shared" si="2"/>
        <v>-0.2807609650537768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1520121.07</v>
      </c>
      <c r="D13" s="49">
        <f>IF('Town Data'!E9&gt;9,'Town Data'!D9,"*")</f>
        <v>495930.86</v>
      </c>
      <c r="E13" s="50" t="str">
        <f>IF('Town Data'!G9&gt;9,'Town Data'!F9,"*")</f>
        <v>*</v>
      </c>
      <c r="F13" s="51">
        <f>IF('Town Data'!I9&gt;9,'Town Data'!H9,"*")</f>
        <v>1623972.36</v>
      </c>
      <c r="G13" s="49">
        <f>IF('Town Data'!K9&gt;9,'Town Data'!J9,"*")</f>
        <v>587226.19</v>
      </c>
      <c r="H13" s="50" t="str">
        <f>IF('Town Data'!M9&gt;9,'Town Data'!L9,"*")</f>
        <v>*</v>
      </c>
      <c r="I13" s="9">
        <f t="shared" si="0"/>
        <v>-0.06394892706178819</v>
      </c>
      <c r="J13" s="9">
        <f t="shared" si="1"/>
        <v>-0.15546876408901308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7387123.9</v>
      </c>
      <c r="D14" s="53">
        <f>IF('Town Data'!E10&gt;9,'Town Data'!D10,"*")</f>
        <v>1880505.88</v>
      </c>
      <c r="E14" s="54">
        <f>IF('Town Data'!G10&gt;9,'Town Data'!F10,"*")</f>
        <v>75341.5000000001</v>
      </c>
      <c r="F14" s="53">
        <f>IF('Town Data'!I10&gt;9,'Town Data'!H10,"*")</f>
        <v>7049315.45</v>
      </c>
      <c r="G14" s="53">
        <f>IF('Town Data'!K10&gt;9,'Town Data'!J10,"*")</f>
        <v>1746023.95</v>
      </c>
      <c r="H14" s="54">
        <f>IF('Town Data'!M10&gt;9,'Town Data'!L10,"*")</f>
        <v>32085.1666666666</v>
      </c>
      <c r="I14" s="22">
        <f t="shared" si="0"/>
        <v>0.047920745268960854</v>
      </c>
      <c r="J14" s="22">
        <f t="shared" si="1"/>
        <v>0.07702181290239457</v>
      </c>
      <c r="K14" s="22">
        <f t="shared" si="2"/>
        <v>1.348172312231517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7659621.04</v>
      </c>
      <c r="D15" s="49">
        <f>IF('Town Data'!E11&gt;9,'Town Data'!D11,"*")</f>
        <v>1189124.2</v>
      </c>
      <c r="E15" s="50" t="str">
        <f>IF('Town Data'!G11&gt;9,'Town Data'!F11,"*")</f>
        <v>*</v>
      </c>
      <c r="F15" s="51">
        <f>IF('Town Data'!I11&gt;9,'Town Data'!H11,"*")</f>
        <v>8260631.13</v>
      </c>
      <c r="G15" s="49">
        <f>IF('Town Data'!K11&gt;9,'Town Data'!J11,"*")</f>
        <v>1266495.76</v>
      </c>
      <c r="H15" s="50" t="str">
        <f>IF('Town Data'!M11&gt;9,'Town Data'!L11,"*")</f>
        <v>*</v>
      </c>
      <c r="I15" s="9">
        <f t="shared" si="0"/>
        <v>-0.07275595297038762</v>
      </c>
      <c r="J15" s="9">
        <f t="shared" si="1"/>
        <v>-0.0610910533170676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40111962.42</v>
      </c>
      <c r="D16" s="56">
        <f>IF('Town Data'!E12&gt;9,'Town Data'!D12,"*")</f>
        <v>7411773.07</v>
      </c>
      <c r="E16" s="57">
        <f>IF('Town Data'!G12&gt;9,'Town Data'!F12,"*")</f>
        <v>383961.5</v>
      </c>
      <c r="F16" s="56">
        <f>IF('Town Data'!I12&gt;9,'Town Data'!H12,"*")</f>
        <v>42591360.94</v>
      </c>
      <c r="G16" s="56">
        <f>IF('Town Data'!K12&gt;9,'Town Data'!J12,"*")</f>
        <v>7450410.72</v>
      </c>
      <c r="H16" s="57">
        <f>IF('Town Data'!M12&gt;9,'Town Data'!L12,"*")</f>
        <v>817431.166666666</v>
      </c>
      <c r="I16" s="26">
        <f t="shared" si="0"/>
        <v>-0.058213648619794396</v>
      </c>
      <c r="J16" s="26">
        <f t="shared" si="1"/>
        <v>-0.005185975841074094</v>
      </c>
      <c r="K16" s="26">
        <f t="shared" si="2"/>
        <v>-0.5302827740643602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1373222.77</v>
      </c>
      <c r="D17" s="53">
        <f>IF('Town Data'!E13&gt;9,'Town Data'!D13,"*")</f>
        <v>190977.96</v>
      </c>
      <c r="E17" s="54" t="str">
        <f>IF('Town Data'!G13&gt;9,'Town Data'!F13,"*")</f>
        <v>*</v>
      </c>
      <c r="F17" s="53">
        <f>IF('Town Data'!I13&gt;9,'Town Data'!H13,"*")</f>
        <v>1259793.97</v>
      </c>
      <c r="G17" s="53">
        <f>IF('Town Data'!K13&gt;9,'Town Data'!J13,"*")</f>
        <v>241876.35</v>
      </c>
      <c r="H17" s="54" t="str">
        <f>IF('Town Data'!M13&gt;9,'Town Data'!L13,"*")</f>
        <v>*</v>
      </c>
      <c r="I17" s="22">
        <f t="shared" si="0"/>
        <v>0.09003757971630873</v>
      </c>
      <c r="J17" s="22">
        <f t="shared" si="1"/>
        <v>-0.21043144565394678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560568.69</v>
      </c>
      <c r="D18" s="49">
        <f>IF('Town Data'!E14&gt;9,'Town Data'!D14,"*")</f>
        <v>284759.88</v>
      </c>
      <c r="E18" s="50" t="str">
        <f>IF('Town Data'!G14&gt;9,'Town Data'!F14,"*")</f>
        <v>*</v>
      </c>
      <c r="F18" s="51">
        <f>IF('Town Data'!I14&gt;9,'Town Data'!H14,"*")</f>
        <v>741305.87</v>
      </c>
      <c r="G18" s="49">
        <f>IF('Town Data'!K14&gt;9,'Town Data'!J14,"*")</f>
        <v>320584.01</v>
      </c>
      <c r="H18" s="50" t="str">
        <f>IF('Town Data'!M14&gt;9,'Town Data'!L14,"*")</f>
        <v>*</v>
      </c>
      <c r="I18" s="9">
        <f t="shared" si="0"/>
        <v>-0.24380918499943896</v>
      </c>
      <c r="J18" s="9">
        <f t="shared" si="1"/>
        <v>-0.11174646545846127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4064332.08</v>
      </c>
      <c r="D19" s="53">
        <f>IF('Town Data'!E15&gt;9,'Town Data'!D15,"*")</f>
        <v>1281022.42</v>
      </c>
      <c r="E19" s="54" t="str">
        <f>IF('Town Data'!G15&gt;9,'Town Data'!F15,"*")</f>
        <v>*</v>
      </c>
      <c r="F19" s="53">
        <f>IF('Town Data'!I15&gt;9,'Town Data'!H15,"*")</f>
        <v>4299450.14</v>
      </c>
      <c r="G19" s="53">
        <f>IF('Town Data'!K15&gt;9,'Town Data'!J15,"*")</f>
        <v>1224546.26</v>
      </c>
      <c r="H19" s="54" t="str">
        <f>IF('Town Data'!M15&gt;9,'Town Data'!L15,"*")</f>
        <v>*</v>
      </c>
      <c r="I19" s="22">
        <f t="shared" si="0"/>
        <v>-0.05468561149542709</v>
      </c>
      <c r="J19" s="22">
        <f t="shared" si="1"/>
        <v>0.04612007062926305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830415.08</v>
      </c>
      <c r="D20" s="49">
        <f>IF('Town Data'!E16&gt;9,'Town Data'!D16,"*")</f>
        <v>441615.93</v>
      </c>
      <c r="E20" s="50" t="str">
        <f>IF('Town Data'!G16&gt;9,'Town Data'!F16,"*")</f>
        <v>*</v>
      </c>
      <c r="F20" s="51">
        <f>IF('Town Data'!I16&gt;9,'Town Data'!H16,"*")</f>
        <v>725568.02</v>
      </c>
      <c r="G20" s="49">
        <f>IF('Town Data'!K16&gt;9,'Town Data'!J16,"*")</f>
        <v>393033.77</v>
      </c>
      <c r="H20" s="50" t="str">
        <f>IF('Town Data'!M16&gt;9,'Town Data'!L16,"*")</f>
        <v>*</v>
      </c>
      <c r="I20" s="9">
        <f t="shared" si="0"/>
        <v>0.1445034195415613</v>
      </c>
      <c r="J20" s="9">
        <f t="shared" si="1"/>
        <v>0.12360810624491624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68367145.66</v>
      </c>
      <c r="D21" s="53">
        <f>IF('Town Data'!E17&gt;9,'Town Data'!D17,"*")</f>
        <v>18965632.82</v>
      </c>
      <c r="E21" s="54">
        <f>IF('Town Data'!G17&gt;9,'Town Data'!F17,"*")</f>
        <v>609834.166666667</v>
      </c>
      <c r="F21" s="53">
        <f>IF('Town Data'!I17&gt;9,'Town Data'!H17,"*")</f>
        <v>90938813.4</v>
      </c>
      <c r="G21" s="53">
        <f>IF('Town Data'!K17&gt;9,'Town Data'!J17,"*")</f>
        <v>20075126.38</v>
      </c>
      <c r="H21" s="54">
        <f>IF('Town Data'!M17&gt;9,'Town Data'!L17,"*")</f>
        <v>763638.833333333</v>
      </c>
      <c r="I21" s="22">
        <f t="shared" si="0"/>
        <v>-0.24820719444311562</v>
      </c>
      <c r="J21" s="22">
        <f t="shared" si="1"/>
        <v>-0.055267077227734926</v>
      </c>
      <c r="K21" s="22">
        <f t="shared" si="2"/>
        <v>-0.20141022162963965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4679187.52</v>
      </c>
      <c r="D22" s="49">
        <f>IF('Town Data'!E18&gt;9,'Town Data'!D18,"*")</f>
        <v>1675984.72</v>
      </c>
      <c r="E22" s="50" t="str">
        <f>IF('Town Data'!G18&gt;9,'Town Data'!F18,"*")</f>
        <v>*</v>
      </c>
      <c r="F22" s="51">
        <f>IF('Town Data'!I18&gt;9,'Town Data'!H18,"*")</f>
        <v>4782615.83</v>
      </c>
      <c r="G22" s="49">
        <f>IF('Town Data'!K18&gt;9,'Town Data'!J18,"*")</f>
        <v>1454054.55</v>
      </c>
      <c r="H22" s="50" t="str">
        <f>IF('Town Data'!M18&gt;9,'Town Data'!L18,"*")</f>
        <v>*</v>
      </c>
      <c r="I22" s="9">
        <f t="shared" si="0"/>
        <v>-0.021625887103710884</v>
      </c>
      <c r="J22" s="9">
        <f t="shared" si="1"/>
        <v>0.1526285035179732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8749815.4</v>
      </c>
      <c r="D23" s="53">
        <f>IF('Town Data'!E19&gt;9,'Town Data'!D19,"*")</f>
        <v>1149026.61</v>
      </c>
      <c r="E23" s="54" t="str">
        <f>IF('Town Data'!G19&gt;9,'Town Data'!F19,"*")</f>
        <v>*</v>
      </c>
      <c r="F23" s="53">
        <f>IF('Town Data'!I19&gt;9,'Town Data'!H19,"*")</f>
        <v>7536619.93</v>
      </c>
      <c r="G23" s="53">
        <f>IF('Town Data'!K19&gt;9,'Town Data'!J19,"*")</f>
        <v>1163706.01</v>
      </c>
      <c r="H23" s="54" t="str">
        <f>IF('Town Data'!M19&gt;9,'Town Data'!L19,"*")</f>
        <v>*</v>
      </c>
      <c r="I23" s="22">
        <f t="shared" si="0"/>
        <v>0.16097341796032438</v>
      </c>
      <c r="J23" s="22">
        <f t="shared" si="1"/>
        <v>-0.012614354376325604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1186104.75</v>
      </c>
      <c r="D24" s="49">
        <f>IF('Town Data'!E20&gt;9,'Town Data'!D20,"*")</f>
        <v>412341.52</v>
      </c>
      <c r="E24" s="50" t="str">
        <f>IF('Town Data'!G20&gt;9,'Town Data'!F20,"*")</f>
        <v>*</v>
      </c>
      <c r="F24" s="51">
        <f>IF('Town Data'!I20&gt;9,'Town Data'!H20,"*")</f>
        <v>1202306.56</v>
      </c>
      <c r="G24" s="49">
        <f>IF('Town Data'!K20&gt;9,'Town Data'!J20,"*")</f>
        <v>354486.49</v>
      </c>
      <c r="H24" s="50" t="str">
        <f>IF('Town Data'!M20&gt;9,'Town Data'!L20,"*")</f>
        <v>*</v>
      </c>
      <c r="I24" s="9">
        <f t="shared" si="0"/>
        <v>-0.013475606421044608</v>
      </c>
      <c r="J24" s="9">
        <f t="shared" si="1"/>
        <v>0.16320799700998487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241831.14</v>
      </c>
      <c r="G25" s="53">
        <f>IF('Town Data'!K21&gt;9,'Town Data'!J21,"*")</f>
        <v>101799.86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2849485.44</v>
      </c>
      <c r="D26" s="49">
        <f>IF('Town Data'!E22&gt;9,'Town Data'!D22,"*")</f>
        <v>749756.6</v>
      </c>
      <c r="E26" s="50" t="str">
        <f>IF('Town Data'!G22&gt;9,'Town Data'!F22,"*")</f>
        <v>*</v>
      </c>
      <c r="F26" s="51">
        <f>IF('Town Data'!I22&gt;9,'Town Data'!H22,"*")</f>
        <v>2313222.56</v>
      </c>
      <c r="G26" s="49">
        <f>IF('Town Data'!K22&gt;9,'Town Data'!J22,"*")</f>
        <v>764152.68</v>
      </c>
      <c r="H26" s="50" t="str">
        <f>IF('Town Data'!M22&gt;9,'Town Data'!L22,"*")</f>
        <v>*</v>
      </c>
      <c r="I26" s="9">
        <f t="shared" si="0"/>
        <v>0.23182502594994572</v>
      </c>
      <c r="J26" s="9">
        <f t="shared" si="1"/>
        <v>-0.018839271753911892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12007876.32</v>
      </c>
      <c r="D27" s="53">
        <f>IF('Town Data'!E23&gt;9,'Town Data'!D23,"*")</f>
        <v>1686424.96</v>
      </c>
      <c r="E27" s="54" t="str">
        <f>IF('Town Data'!G23&gt;9,'Town Data'!F23,"*")</f>
        <v>*</v>
      </c>
      <c r="F27" s="53">
        <f>IF('Town Data'!I23&gt;9,'Town Data'!H23,"*")</f>
        <v>4088343.88</v>
      </c>
      <c r="G27" s="53">
        <f>IF('Town Data'!K23&gt;9,'Town Data'!J23,"*")</f>
        <v>1615491.48</v>
      </c>
      <c r="H27" s="54" t="str">
        <f>IF('Town Data'!M23&gt;9,'Town Data'!L23,"*")</f>
        <v>*</v>
      </c>
      <c r="I27" s="22">
        <f t="shared" si="0"/>
        <v>1.9371003693554272</v>
      </c>
      <c r="J27" s="22">
        <f t="shared" si="1"/>
        <v>0.04390829718272484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122498200.83</v>
      </c>
      <c r="D28" s="49">
        <f>IF('Town Data'!E24&gt;9,'Town Data'!D24,"*")</f>
        <v>25961395.3</v>
      </c>
      <c r="E28" s="50">
        <f>IF('Town Data'!G24&gt;9,'Town Data'!F24,"*")</f>
        <v>1226073.33333333</v>
      </c>
      <c r="F28" s="51">
        <f>IF('Town Data'!I24&gt;9,'Town Data'!H24,"*")</f>
        <v>111788551.14</v>
      </c>
      <c r="G28" s="49">
        <f>IF('Town Data'!K24&gt;9,'Town Data'!J24,"*")</f>
        <v>27055981.84</v>
      </c>
      <c r="H28" s="50">
        <f>IF('Town Data'!M24&gt;9,'Town Data'!L24,"*")</f>
        <v>1979504.5</v>
      </c>
      <c r="I28" s="9">
        <f t="shared" si="0"/>
        <v>0.09580274170104963</v>
      </c>
      <c r="J28" s="9">
        <f t="shared" si="1"/>
        <v>-0.040456359945575684</v>
      </c>
      <c r="K28" s="9">
        <f t="shared" si="2"/>
        <v>-0.38061604137129773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510440.28</v>
      </c>
      <c r="D29" s="53">
        <f>IF('Town Data'!E25&gt;9,'Town Data'!D25,"*")</f>
        <v>219498.99</v>
      </c>
      <c r="E29" s="54" t="str">
        <f>IF('Town Data'!G25&gt;9,'Town Data'!F25,"*")</f>
        <v>*</v>
      </c>
      <c r="F29" s="53">
        <f>IF('Town Data'!I25&gt;9,'Town Data'!H25,"*")</f>
        <v>685246.24</v>
      </c>
      <c r="G29" s="53">
        <f>IF('Town Data'!K25&gt;9,'Town Data'!J25,"*")</f>
        <v>409129.71</v>
      </c>
      <c r="H29" s="54" t="str">
        <f>IF('Town Data'!M25&gt;9,'Town Data'!L25,"*")</f>
        <v>*</v>
      </c>
      <c r="I29" s="22">
        <f t="shared" si="0"/>
        <v>-0.2550994807355674</v>
      </c>
      <c r="J29" s="22">
        <f t="shared" si="1"/>
        <v>-0.46349779877877856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 t="str">
        <f>IF('Town Data'!C26&gt;9,'Town Data'!B26,"*")</f>
        <v>*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1594582.06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995651.75</v>
      </c>
      <c r="D31" s="53">
        <f>IF('Town Data'!E27&gt;9,'Town Data'!D27,"*")</f>
        <v>850965.67</v>
      </c>
      <c r="E31" s="54" t="str">
        <f>IF('Town Data'!G27&gt;9,'Town Data'!F27,"*")</f>
        <v>*</v>
      </c>
      <c r="F31" s="53">
        <f>IF('Town Data'!I27&gt;9,'Town Data'!H27,"*")</f>
        <v>878995.03</v>
      </c>
      <c r="G31" s="53">
        <f>IF('Town Data'!K27&gt;9,'Town Data'!J27,"*")</f>
        <v>729831.93</v>
      </c>
      <c r="H31" s="54" t="str">
        <f>IF('Town Data'!M27&gt;9,'Town Data'!L27,"*")</f>
        <v>*</v>
      </c>
      <c r="I31" s="22">
        <f t="shared" si="0"/>
        <v>0.13271601774585684</v>
      </c>
      <c r="J31" s="22">
        <f t="shared" si="1"/>
        <v>0.16597484300255264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17344859.15</v>
      </c>
      <c r="D32" s="49">
        <f>IF('Town Data'!E28&gt;9,'Town Data'!D28,"*")</f>
        <v>7310623.84</v>
      </c>
      <c r="E32" s="50">
        <f>IF('Town Data'!G28&gt;9,'Town Data'!F28,"*")</f>
        <v>84549.3333333334</v>
      </c>
      <c r="F32" s="51">
        <f>IF('Town Data'!I28&gt;9,'Town Data'!H28,"*")</f>
        <v>15718436.26</v>
      </c>
      <c r="G32" s="49">
        <f>IF('Town Data'!K28&gt;9,'Town Data'!J28,"*")</f>
        <v>5553788.12</v>
      </c>
      <c r="H32" s="50">
        <f>IF('Town Data'!M28&gt;9,'Town Data'!L28,"*")</f>
        <v>409421</v>
      </c>
      <c r="I32" s="9">
        <f t="shared" si="0"/>
        <v>0.10347230876514676</v>
      </c>
      <c r="J32" s="9">
        <f t="shared" si="1"/>
        <v>0.3163310666594173</v>
      </c>
      <c r="K32" s="9">
        <f t="shared" si="2"/>
        <v>-0.7934904820873053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1618983.49</v>
      </c>
      <c r="D33" s="53">
        <f>IF('Town Data'!E29&gt;9,'Town Data'!D29,"*")</f>
        <v>553727.38</v>
      </c>
      <c r="E33" s="54" t="str">
        <f>IF('Town Data'!G29&gt;9,'Town Data'!F29,"*")</f>
        <v>*</v>
      </c>
      <c r="F33" s="53">
        <f>IF('Town Data'!I29&gt;9,'Town Data'!H29,"*")</f>
        <v>1440008.5</v>
      </c>
      <c r="G33" s="53">
        <f>IF('Town Data'!K29&gt;9,'Town Data'!J29,"*")</f>
        <v>517332.99</v>
      </c>
      <c r="H33" s="54" t="str">
        <f>IF('Town Data'!M29&gt;9,'Town Data'!L29,"*")</f>
        <v>*</v>
      </c>
      <c r="I33" s="22">
        <f t="shared" si="0"/>
        <v>0.1242874538587793</v>
      </c>
      <c r="J33" s="22">
        <f t="shared" si="1"/>
        <v>0.07035002735858777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1404851.5</v>
      </c>
      <c r="D34" s="49">
        <f>IF('Town Data'!E30&gt;9,'Town Data'!D30,"*")</f>
        <v>983063.86</v>
      </c>
      <c r="E34" s="50" t="str">
        <f>IF('Town Data'!G30&gt;9,'Town Data'!F30,"*")</f>
        <v>*</v>
      </c>
      <c r="F34" s="51">
        <f>IF('Town Data'!I30&gt;9,'Town Data'!H30,"*")</f>
        <v>1165928.27</v>
      </c>
      <c r="G34" s="49">
        <f>IF('Town Data'!K30&gt;9,'Town Data'!J30,"*")</f>
        <v>855378</v>
      </c>
      <c r="H34" s="50" t="str">
        <f>IF('Town Data'!M30&gt;9,'Town Data'!L30,"*")</f>
        <v>*</v>
      </c>
      <c r="I34" s="9">
        <f t="shared" si="0"/>
        <v>0.2049210368661873</v>
      </c>
      <c r="J34" s="9">
        <f t="shared" si="1"/>
        <v>0.14927419222846505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1170670.51</v>
      </c>
      <c r="D35" s="53">
        <f>IF('Town Data'!E31&gt;9,'Town Data'!D31,"*")</f>
        <v>245855.51</v>
      </c>
      <c r="E35" s="54" t="str">
        <f>IF('Town Data'!G31&gt;9,'Town Data'!F31,"*")</f>
        <v>*</v>
      </c>
      <c r="F35" s="53">
        <f>IF('Town Data'!I31&gt;9,'Town Data'!H31,"*")</f>
        <v>798247.02</v>
      </c>
      <c r="G35" s="53">
        <f>IF('Town Data'!K31&gt;9,'Town Data'!J31,"*")</f>
        <v>182878.37</v>
      </c>
      <c r="H35" s="54" t="str">
        <f>IF('Town Data'!M31&gt;9,'Town Data'!L31,"*")</f>
        <v>*</v>
      </c>
      <c r="I35" s="22">
        <f t="shared" si="0"/>
        <v>0.46655168220985027</v>
      </c>
      <c r="J35" s="22">
        <f t="shared" si="1"/>
        <v>0.3443662582950625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3637661.04</v>
      </c>
      <c r="D36" s="49">
        <f>IF('Town Data'!E32&gt;9,'Town Data'!D32,"*")</f>
        <v>1212115.06</v>
      </c>
      <c r="E36" s="50" t="str">
        <f>IF('Town Data'!G32&gt;9,'Town Data'!F32,"*")</f>
        <v>*</v>
      </c>
      <c r="F36" s="51">
        <f>IF('Town Data'!I32&gt;9,'Town Data'!H32,"*")</f>
        <v>3849468.55</v>
      </c>
      <c r="G36" s="49">
        <f>IF('Town Data'!K32&gt;9,'Town Data'!J32,"*")</f>
        <v>1218093.86</v>
      </c>
      <c r="H36" s="50" t="str">
        <f>IF('Town Data'!M32&gt;9,'Town Data'!L32,"*")</f>
        <v>*</v>
      </c>
      <c r="I36" s="9">
        <f t="shared" si="0"/>
        <v>-0.05502253291561501</v>
      </c>
      <c r="J36" s="9">
        <f t="shared" si="1"/>
        <v>-0.004908324552264015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6183640.38</v>
      </c>
      <c r="D37" s="53">
        <f>IF('Town Data'!E33&gt;9,'Town Data'!D33,"*")</f>
        <v>1555899.16</v>
      </c>
      <c r="E37" s="54" t="str">
        <f>IF('Town Data'!G33&gt;9,'Town Data'!F33,"*")</f>
        <v>*</v>
      </c>
      <c r="F37" s="53">
        <f>IF('Town Data'!I33&gt;9,'Town Data'!H33,"*")</f>
        <v>5994242.62</v>
      </c>
      <c r="G37" s="53">
        <f>IF('Town Data'!K33&gt;9,'Town Data'!J33,"*")</f>
        <v>1674185.51</v>
      </c>
      <c r="H37" s="54" t="str">
        <f>IF('Town Data'!M33&gt;9,'Town Data'!L33,"*")</f>
        <v>*</v>
      </c>
      <c r="I37" s="22">
        <f t="shared" si="0"/>
        <v>0.031596612283938515</v>
      </c>
      <c r="J37" s="22">
        <f t="shared" si="1"/>
        <v>-0.07065307237069571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43340573.33</v>
      </c>
      <c r="D38" s="49">
        <f>IF('Town Data'!E34&gt;9,'Town Data'!D34,"*")</f>
        <v>12170318.5</v>
      </c>
      <c r="E38" s="50">
        <f>IF('Town Data'!G34&gt;9,'Town Data'!F34,"*")</f>
        <v>265760.166666667</v>
      </c>
      <c r="F38" s="51">
        <f>IF('Town Data'!I34&gt;9,'Town Data'!H34,"*")</f>
        <v>33712765.34</v>
      </c>
      <c r="G38" s="49">
        <f>IF('Town Data'!K34&gt;9,'Town Data'!J34,"*")</f>
        <v>11689442.22</v>
      </c>
      <c r="H38" s="50">
        <f>IF('Town Data'!M34&gt;9,'Town Data'!L34,"*")</f>
        <v>565224.833333334</v>
      </c>
      <c r="I38" s="9">
        <f t="shared" si="0"/>
        <v>0.28558345460248125</v>
      </c>
      <c r="J38" s="9">
        <f t="shared" si="1"/>
        <v>0.04113765832019308</v>
      </c>
      <c r="K38" s="9">
        <f t="shared" si="2"/>
        <v>-0.5298151266649348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6064147.36</v>
      </c>
      <c r="D39" s="53">
        <f>IF('Town Data'!E35&gt;9,'Town Data'!D35,"*")</f>
        <v>1244992.86</v>
      </c>
      <c r="E39" s="54" t="str">
        <f>IF('Town Data'!G35&gt;9,'Town Data'!F35,"*")</f>
        <v>*</v>
      </c>
      <c r="F39" s="53">
        <f>IF('Town Data'!I35&gt;9,'Town Data'!H35,"*")</f>
        <v>5494890.54</v>
      </c>
      <c r="G39" s="53">
        <f>IF('Town Data'!K35&gt;9,'Town Data'!J35,"*")</f>
        <v>1248138.56</v>
      </c>
      <c r="H39" s="54" t="str">
        <f>IF('Town Data'!M35&gt;9,'Town Data'!L35,"*")</f>
        <v>*</v>
      </c>
      <c r="I39" s="22">
        <f t="shared" si="0"/>
        <v>0.10359748130669774</v>
      </c>
      <c r="J39" s="22">
        <f t="shared" si="1"/>
        <v>-0.0025203131293371414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2407572.88</v>
      </c>
      <c r="D40" s="49">
        <f>IF('Town Data'!E36&gt;9,'Town Data'!D36,"*")</f>
        <v>1141815.83</v>
      </c>
      <c r="E40" s="50" t="str">
        <f>IF('Town Data'!G36&gt;9,'Town Data'!F36,"*")</f>
        <v>*</v>
      </c>
      <c r="F40" s="51">
        <f>IF('Town Data'!I36&gt;9,'Town Data'!H36,"*")</f>
        <v>2497482.6</v>
      </c>
      <c r="G40" s="49">
        <f>IF('Town Data'!K36&gt;9,'Town Data'!J36,"*")</f>
        <v>1070049.14</v>
      </c>
      <c r="H40" s="50" t="str">
        <f>IF('Town Data'!M36&gt;9,'Town Data'!L36,"*")</f>
        <v>*</v>
      </c>
      <c r="I40" s="9">
        <f t="shared" si="0"/>
        <v>-0.0360001386996651</v>
      </c>
      <c r="J40" s="9">
        <f t="shared" si="1"/>
        <v>0.06706859275640387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1034847.51</v>
      </c>
      <c r="D41" s="53">
        <f>IF('Town Data'!E37&gt;9,'Town Data'!D37,"*")</f>
        <v>308996.32</v>
      </c>
      <c r="E41" s="54" t="str">
        <f>IF('Town Data'!G37&gt;9,'Town Data'!F37,"*")</f>
        <v>*</v>
      </c>
      <c r="F41" s="53">
        <f>IF('Town Data'!I37&gt;9,'Town Data'!H37,"*")</f>
        <v>3775643.77</v>
      </c>
      <c r="G41" s="53">
        <f>IF('Town Data'!K37&gt;9,'Town Data'!J37,"*")</f>
        <v>354015.47</v>
      </c>
      <c r="H41" s="54" t="str">
        <f>IF('Town Data'!M37&gt;9,'Town Data'!L37,"*")</f>
        <v>*</v>
      </c>
      <c r="I41" s="22">
        <f t="shared" si="0"/>
        <v>-0.7259149503926849</v>
      </c>
      <c r="J41" s="22">
        <f t="shared" si="1"/>
        <v>-0.1271671828352585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2007989.93</v>
      </c>
      <c r="D42" s="49">
        <f>IF('Town Data'!E38&gt;9,'Town Data'!D38,"*")</f>
        <v>866451.93</v>
      </c>
      <c r="E42" s="50" t="str">
        <f>IF('Town Data'!G38&gt;9,'Town Data'!F38,"*")</f>
        <v>*</v>
      </c>
      <c r="F42" s="51">
        <f>IF('Town Data'!I38&gt;9,'Town Data'!H38,"*")</f>
        <v>1756831.37</v>
      </c>
      <c r="G42" s="49">
        <f>IF('Town Data'!K38&gt;9,'Town Data'!J38,"*")</f>
        <v>775322.11</v>
      </c>
      <c r="H42" s="50" t="str">
        <f>IF('Town Data'!M38&gt;9,'Town Data'!L38,"*")</f>
        <v>*</v>
      </c>
      <c r="I42" s="9">
        <f t="shared" si="0"/>
        <v>0.14296110844150045</v>
      </c>
      <c r="J42" s="9">
        <f t="shared" si="1"/>
        <v>0.11753801268481827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1782635.79</v>
      </c>
      <c r="D43" s="53">
        <f>IF('Town Data'!E39&gt;9,'Town Data'!D39,"*")</f>
        <v>532472.45</v>
      </c>
      <c r="E43" s="54" t="str">
        <f>IF('Town Data'!G39&gt;9,'Town Data'!F39,"*")</f>
        <v>*</v>
      </c>
      <c r="F43" s="53">
        <f>IF('Town Data'!I39&gt;9,'Town Data'!H39,"*")</f>
        <v>1999655.35</v>
      </c>
      <c r="G43" s="53">
        <f>IF('Town Data'!K39&gt;9,'Town Data'!J39,"*")</f>
        <v>696529.47</v>
      </c>
      <c r="H43" s="54" t="str">
        <f>IF('Town Data'!M39&gt;9,'Town Data'!L39,"*")</f>
        <v>*</v>
      </c>
      <c r="I43" s="22">
        <f t="shared" si="0"/>
        <v>-0.10852848217069008</v>
      </c>
      <c r="J43" s="22">
        <f t="shared" si="1"/>
        <v>-0.23553493005830756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7125876.09</v>
      </c>
      <c r="D44" s="49">
        <f>IF('Town Data'!E40&gt;9,'Town Data'!D40,"*")</f>
        <v>1253343.24</v>
      </c>
      <c r="E44" s="50" t="str">
        <f>IF('Town Data'!G40&gt;9,'Town Data'!F40,"*")</f>
        <v>*</v>
      </c>
      <c r="F44" s="51">
        <f>IF('Town Data'!I40&gt;9,'Town Data'!H40,"*")</f>
        <v>8177765.02</v>
      </c>
      <c r="G44" s="49">
        <f>IF('Town Data'!K40&gt;9,'Town Data'!J40,"*")</f>
        <v>1459526.61</v>
      </c>
      <c r="H44" s="50" t="str">
        <f>IF('Town Data'!M40&gt;9,'Town Data'!L40,"*")</f>
        <v>*</v>
      </c>
      <c r="I44" s="9">
        <f t="shared" si="0"/>
        <v>-0.1286279230850289</v>
      </c>
      <c r="J44" s="9">
        <f t="shared" si="1"/>
        <v>-0.1412672907690255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31307304.43</v>
      </c>
      <c r="D45" s="53">
        <f>IF('Town Data'!E41&gt;9,'Town Data'!D41,"*")</f>
        <v>6786406.18</v>
      </c>
      <c r="E45" s="54">
        <f>IF('Town Data'!G41&gt;9,'Town Data'!F41,"*")</f>
        <v>118300.5</v>
      </c>
      <c r="F45" s="53">
        <f>IF('Town Data'!I41&gt;9,'Town Data'!H41,"*")</f>
        <v>30396133.36</v>
      </c>
      <c r="G45" s="53">
        <f>IF('Town Data'!K41&gt;9,'Town Data'!J41,"*")</f>
        <v>6685235.69</v>
      </c>
      <c r="H45" s="54">
        <f>IF('Town Data'!M41&gt;9,'Town Data'!L41,"*")</f>
        <v>198901</v>
      </c>
      <c r="I45" s="22">
        <f t="shared" si="0"/>
        <v>0.02997654534570052</v>
      </c>
      <c r="J45" s="22">
        <f t="shared" si="1"/>
        <v>0.01513342157125941</v>
      </c>
      <c r="K45" s="22">
        <f t="shared" si="2"/>
        <v>-0.40522923464437083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1179245.74</v>
      </c>
      <c r="D46" s="49">
        <f>IF('Town Data'!E42&gt;9,'Town Data'!D42,"*")</f>
        <v>436510.78</v>
      </c>
      <c r="E46" s="50" t="str">
        <f>IF('Town Data'!G42&gt;9,'Town Data'!F42,"*")</f>
        <v>*</v>
      </c>
      <c r="F46" s="51">
        <f>IF('Town Data'!I42&gt;9,'Town Data'!H42,"*")</f>
        <v>1074185.26</v>
      </c>
      <c r="G46" s="49">
        <f>IF('Town Data'!K42&gt;9,'Town Data'!J42,"*")</f>
        <v>422658.9</v>
      </c>
      <c r="H46" s="50" t="str">
        <f>IF('Town Data'!M42&gt;9,'Town Data'!L42,"*")</f>
        <v>*</v>
      </c>
      <c r="I46" s="9">
        <f t="shared" si="0"/>
        <v>0.09780480510410279</v>
      </c>
      <c r="J46" s="9">
        <f t="shared" si="1"/>
        <v>0.03277318897105918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1631423.9</v>
      </c>
      <c r="D47" s="53">
        <f>IF('Town Data'!E43&gt;9,'Town Data'!D43,"*")</f>
        <v>538530.43</v>
      </c>
      <c r="E47" s="54" t="str">
        <f>IF('Town Data'!G43&gt;9,'Town Data'!F43,"*")</f>
        <v>*</v>
      </c>
      <c r="F47" s="53">
        <f>IF('Town Data'!I43&gt;9,'Town Data'!H43,"*")</f>
        <v>1542499.46</v>
      </c>
      <c r="G47" s="53">
        <f>IF('Town Data'!K43&gt;9,'Town Data'!J43,"*")</f>
        <v>463395.83</v>
      </c>
      <c r="H47" s="54" t="str">
        <f>IF('Town Data'!M43&gt;9,'Town Data'!L43,"*")</f>
        <v>*</v>
      </c>
      <c r="I47" s="22">
        <f t="shared" si="0"/>
        <v>0.0576495760977446</v>
      </c>
      <c r="J47" s="22">
        <f t="shared" si="1"/>
        <v>0.16213913707423744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8325862.51</v>
      </c>
      <c r="D48" s="49">
        <f>IF('Town Data'!E44&gt;9,'Town Data'!D44,"*")</f>
        <v>1320139.69</v>
      </c>
      <c r="E48" s="50" t="str">
        <f>IF('Town Data'!G44&gt;9,'Town Data'!F44,"*")</f>
        <v>*</v>
      </c>
      <c r="F48" s="51">
        <f>IF('Town Data'!I44&gt;9,'Town Data'!H44,"*")</f>
        <v>9146225.65</v>
      </c>
      <c r="G48" s="49">
        <f>IF('Town Data'!K44&gt;9,'Town Data'!J44,"*")</f>
        <v>1217713.17</v>
      </c>
      <c r="H48" s="50" t="str">
        <f>IF('Town Data'!M44&gt;9,'Town Data'!L44,"*")</f>
        <v>*</v>
      </c>
      <c r="I48" s="9">
        <f t="shared" si="0"/>
        <v>-0.08969417237152907</v>
      </c>
      <c r="J48" s="9">
        <f t="shared" si="1"/>
        <v>0.08411383117421653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2618917.65</v>
      </c>
      <c r="D49" s="53">
        <f>IF('Town Data'!E45&gt;9,'Town Data'!D45,"*")</f>
        <v>343023.85</v>
      </c>
      <c r="E49" s="54" t="str">
        <f>IF('Town Data'!G45&gt;9,'Town Data'!F45,"*")</f>
        <v>*</v>
      </c>
      <c r="F49" s="53">
        <f>IF('Town Data'!I45&gt;9,'Town Data'!H45,"*")</f>
        <v>2818400.73</v>
      </c>
      <c r="G49" s="53">
        <f>IF('Town Data'!K45&gt;9,'Town Data'!J45,"*")</f>
        <v>344197.73</v>
      </c>
      <c r="H49" s="54" t="str">
        <f>IF('Town Data'!M45&gt;9,'Town Data'!L45,"*")</f>
        <v>*</v>
      </c>
      <c r="I49" s="22">
        <f t="shared" si="0"/>
        <v>-0.0707788207250429</v>
      </c>
      <c r="J49" s="22">
        <f t="shared" si="1"/>
        <v>-0.0034104815275801054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8">
        <f>IF('Town Data'!C46&gt;9,'Town Data'!B46,"*")</f>
        <v>673196.1</v>
      </c>
      <c r="D50" s="49">
        <f>IF('Town Data'!E46&gt;9,'Town Data'!D46,"*")</f>
        <v>189702.49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2">
        <f>IF('Town Data'!C47&gt;9,'Town Data'!B47,"*")</f>
        <v>860953.67</v>
      </c>
      <c r="D51" s="53">
        <f>IF('Town Data'!E47&gt;9,'Town Data'!D47,"*")</f>
        <v>342103.08</v>
      </c>
      <c r="E51" s="54" t="str">
        <f>IF('Town Data'!G47&gt;9,'Town Data'!F47,"*")</f>
        <v>*</v>
      </c>
      <c r="F51" s="53">
        <f>IF('Town Data'!I47&gt;9,'Town Data'!H47,"*")</f>
        <v>725414.38</v>
      </c>
      <c r="G51" s="53">
        <f>IF('Town Data'!K47&gt;9,'Town Data'!J47,"*")</f>
        <v>292973.47</v>
      </c>
      <c r="H51" s="54" t="str">
        <f>IF('Town Data'!M47&gt;9,'Town Data'!L47,"*")</f>
        <v>*</v>
      </c>
      <c r="I51" s="22">
        <f t="shared" si="0"/>
        <v>0.18684395255577926</v>
      </c>
      <c r="J51" s="22">
        <f t="shared" si="1"/>
        <v>0.16769303377537922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8">
        <f>IF('Town Data'!C48&gt;9,'Town Data'!B48,"*")</f>
        <v>2102630.47</v>
      </c>
      <c r="D52" s="49">
        <f>IF('Town Data'!E48&gt;9,'Town Data'!D48,"*")</f>
        <v>721603.82</v>
      </c>
      <c r="E52" s="50" t="str">
        <f>IF('Town Data'!G48&gt;9,'Town Data'!F48,"*")</f>
        <v>*</v>
      </c>
      <c r="F52" s="51">
        <f>IF('Town Data'!I48&gt;9,'Town Data'!H48,"*")</f>
        <v>1859020.76</v>
      </c>
      <c r="G52" s="49">
        <f>IF('Town Data'!K48&gt;9,'Town Data'!J48,"*")</f>
        <v>647438</v>
      </c>
      <c r="H52" s="50" t="str">
        <f>IF('Town Data'!M48&gt;9,'Town Data'!L48,"*")</f>
        <v>*</v>
      </c>
      <c r="I52" s="9">
        <f t="shared" si="0"/>
        <v>0.13104195243091324</v>
      </c>
      <c r="J52" s="9">
        <f t="shared" si="1"/>
        <v>0.11455277570979762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2">
        <f>IF('Town Data'!C49&gt;9,'Town Data'!B49,"*")</f>
        <v>9645015.28</v>
      </c>
      <c r="D53" s="53">
        <f>IF('Town Data'!E49&gt;9,'Town Data'!D49,"*")</f>
        <v>3146327.58</v>
      </c>
      <c r="E53" s="54" t="str">
        <f>IF('Town Data'!G49&gt;9,'Town Data'!F49,"*")</f>
        <v>*</v>
      </c>
      <c r="F53" s="53">
        <f>IF('Town Data'!I49&gt;9,'Town Data'!H49,"*")</f>
        <v>10122775.17</v>
      </c>
      <c r="G53" s="53">
        <f>IF('Town Data'!K49&gt;9,'Town Data'!J49,"*")</f>
        <v>3121659.35</v>
      </c>
      <c r="H53" s="54" t="str">
        <f>IF('Town Data'!M49&gt;9,'Town Data'!L49,"*")</f>
        <v>*</v>
      </c>
      <c r="I53" s="22">
        <f t="shared" si="0"/>
        <v>-0.04719653276661687</v>
      </c>
      <c r="J53" s="22">
        <f t="shared" si="1"/>
        <v>0.007902281201822993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8">
        <f>IF('Town Data'!C50&gt;9,'Town Data'!B50,"*")</f>
        <v>3310404.29</v>
      </c>
      <c r="D54" s="49">
        <f>IF('Town Data'!E50&gt;9,'Town Data'!D50,"*")</f>
        <v>2462816.07</v>
      </c>
      <c r="E54" s="50" t="str">
        <f>IF('Town Data'!G50&gt;9,'Town Data'!F50,"*")</f>
        <v>*</v>
      </c>
      <c r="F54" s="51">
        <f>IF('Town Data'!I50&gt;9,'Town Data'!H50,"*")</f>
        <v>1739227.02</v>
      </c>
      <c r="G54" s="49">
        <f>IF('Town Data'!K50&gt;9,'Town Data'!J50,"*")</f>
        <v>1192005.13</v>
      </c>
      <c r="H54" s="50" t="str">
        <f>IF('Town Data'!M50&gt;9,'Town Data'!L50,"*")</f>
        <v>*</v>
      </c>
      <c r="I54" s="9">
        <f t="shared" si="0"/>
        <v>0.9033767598665756</v>
      </c>
      <c r="J54" s="9">
        <f t="shared" si="1"/>
        <v>1.0661119721858916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2">
        <f>IF('Town Data'!C51&gt;9,'Town Data'!B51,"*")</f>
        <v>2889872.14</v>
      </c>
      <c r="D55" s="53">
        <f>IF('Town Data'!E51&gt;9,'Town Data'!D51,"*")</f>
        <v>1083822.74</v>
      </c>
      <c r="E55" s="54" t="str">
        <f>IF('Town Data'!G51&gt;9,'Town Data'!F51,"*")</f>
        <v>*</v>
      </c>
      <c r="F55" s="53">
        <f>IF('Town Data'!I51&gt;9,'Town Data'!H51,"*")</f>
        <v>3001841.18</v>
      </c>
      <c r="G55" s="53">
        <f>IF('Town Data'!K51&gt;9,'Town Data'!J51,"*")</f>
        <v>948356.28</v>
      </c>
      <c r="H55" s="54" t="str">
        <f>IF('Town Data'!M51&gt;9,'Town Data'!L51,"*")</f>
        <v>*</v>
      </c>
      <c r="I55" s="22">
        <f t="shared" si="0"/>
        <v>-0.03730012125424971</v>
      </c>
      <c r="J55" s="22">
        <f t="shared" si="1"/>
        <v>0.1428434258905313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8">
        <f>IF('Town Data'!C52&gt;9,'Town Data'!B52,"*")</f>
        <v>5857631.34</v>
      </c>
      <c r="D56" s="49">
        <f>IF('Town Data'!E52&gt;9,'Town Data'!D52,"*")</f>
        <v>3060490.64</v>
      </c>
      <c r="E56" s="50" t="str">
        <f>IF('Town Data'!G52&gt;9,'Town Data'!F52,"*")</f>
        <v>*</v>
      </c>
      <c r="F56" s="51">
        <f>IF('Town Data'!I52&gt;9,'Town Data'!H52,"*")</f>
        <v>5528234.89</v>
      </c>
      <c r="G56" s="49">
        <f>IF('Town Data'!K52&gt;9,'Town Data'!J52,"*")</f>
        <v>2961514.96</v>
      </c>
      <c r="H56" s="50" t="str">
        <f>IF('Town Data'!M52&gt;9,'Town Data'!L52,"*")</f>
        <v>*</v>
      </c>
      <c r="I56" s="9">
        <f t="shared" si="0"/>
        <v>0.059584380286706706</v>
      </c>
      <c r="J56" s="9">
        <f t="shared" si="1"/>
        <v>0.033420624692708005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2">
        <f>IF('Town Data'!C53&gt;9,'Town Data'!B53,"*")</f>
        <v>6243970.76</v>
      </c>
      <c r="D57" s="53">
        <f>IF('Town Data'!E53&gt;9,'Town Data'!D53,"*")</f>
        <v>2580704.95</v>
      </c>
      <c r="E57" s="54">
        <f>IF('Town Data'!G53&gt;9,'Town Data'!F53,"*")</f>
        <v>95954.3333333333</v>
      </c>
      <c r="F57" s="53">
        <f>IF('Town Data'!I53&gt;9,'Town Data'!H53,"*")</f>
        <v>8091742.85</v>
      </c>
      <c r="G57" s="53">
        <f>IF('Town Data'!K53&gt;9,'Town Data'!J53,"*")</f>
        <v>2787449.09</v>
      </c>
      <c r="H57" s="54">
        <f>IF('Town Data'!M53&gt;9,'Town Data'!L53,"*")</f>
        <v>59648.3333333333</v>
      </c>
      <c r="I57" s="22">
        <f t="shared" si="0"/>
        <v>-0.2283527942314677</v>
      </c>
      <c r="J57" s="22">
        <f t="shared" si="1"/>
        <v>-0.07416965595594059</v>
      </c>
      <c r="K57" s="22">
        <f t="shared" si="2"/>
        <v>0.6086674676576606</v>
      </c>
      <c r="L57" s="15"/>
    </row>
    <row r="58" spans="1:12" ht="15">
      <c r="A58" s="15"/>
      <c r="B58" s="15" t="str">
        <f>'Town Data'!A54</f>
        <v>MANCHESTER</v>
      </c>
      <c r="C58" s="48">
        <f>IF('Town Data'!C54&gt;9,'Town Data'!B54,"*")</f>
        <v>31218009.28</v>
      </c>
      <c r="D58" s="49">
        <f>IF('Town Data'!E54&gt;9,'Town Data'!D54,"*")</f>
        <v>7606079.61</v>
      </c>
      <c r="E58" s="50">
        <f>IF('Town Data'!G54&gt;9,'Town Data'!F54,"*")</f>
        <v>385749.666666667</v>
      </c>
      <c r="F58" s="51">
        <f>IF('Town Data'!I54&gt;9,'Town Data'!H54,"*")</f>
        <v>30587504.03</v>
      </c>
      <c r="G58" s="49">
        <f>IF('Town Data'!K54&gt;9,'Town Data'!J54,"*")</f>
        <v>8185618.56</v>
      </c>
      <c r="H58" s="50">
        <f>IF('Town Data'!M54&gt;9,'Town Data'!L54,"*")</f>
        <v>389923.166666666</v>
      </c>
      <c r="I58" s="9">
        <f t="shared" si="0"/>
        <v>0.02061316442759125</v>
      </c>
      <c r="J58" s="9">
        <f t="shared" si="1"/>
        <v>-0.07079965255551797</v>
      </c>
      <c r="K58" s="9">
        <f t="shared" si="2"/>
        <v>-0.010703390710731519</v>
      </c>
      <c r="L58" s="15"/>
    </row>
    <row r="59" spans="1:12" ht="15">
      <c r="A59" s="15"/>
      <c r="B59" s="27" t="str">
        <f>'Town Data'!A55</f>
        <v>MIDDLEBURY</v>
      </c>
      <c r="C59" s="52">
        <f>IF('Town Data'!C55&gt;9,'Town Data'!B55,"*")</f>
        <v>31564037.52</v>
      </c>
      <c r="D59" s="53">
        <f>IF('Town Data'!E55&gt;9,'Town Data'!D55,"*")</f>
        <v>9427519.84</v>
      </c>
      <c r="E59" s="54">
        <f>IF('Town Data'!G55&gt;9,'Town Data'!F55,"*")</f>
        <v>91495.5</v>
      </c>
      <c r="F59" s="53">
        <f>IF('Town Data'!I55&gt;9,'Town Data'!H55,"*")</f>
        <v>33889803.12</v>
      </c>
      <c r="G59" s="53">
        <f>IF('Town Data'!K55&gt;9,'Town Data'!J55,"*")</f>
        <v>9654943.35</v>
      </c>
      <c r="H59" s="54">
        <f>IF('Town Data'!M55&gt;9,'Town Data'!L55,"*")</f>
        <v>102331.5</v>
      </c>
      <c r="I59" s="22">
        <f t="shared" si="0"/>
        <v>-0.06862729747247932</v>
      </c>
      <c r="J59" s="22">
        <f t="shared" si="1"/>
        <v>-0.023555136654426854</v>
      </c>
      <c r="K59" s="22">
        <f t="shared" si="2"/>
        <v>-0.10589114788701426</v>
      </c>
      <c r="L59" s="15"/>
    </row>
    <row r="60" spans="1:12" ht="15">
      <c r="A60" s="15"/>
      <c r="B60" s="15" t="str">
        <f>'Town Data'!A56</f>
        <v>MILTON</v>
      </c>
      <c r="C60" s="48">
        <f>IF('Town Data'!C56&gt;9,'Town Data'!B56,"*")</f>
        <v>15551009.12</v>
      </c>
      <c r="D60" s="49">
        <f>IF('Town Data'!E56&gt;9,'Town Data'!D56,"*")</f>
        <v>3483250.92</v>
      </c>
      <c r="E60" s="50">
        <f>IF('Town Data'!G56&gt;9,'Town Data'!F56,"*")</f>
        <v>69745.5</v>
      </c>
      <c r="F60" s="51">
        <f>IF('Town Data'!I56&gt;9,'Town Data'!H56,"*")</f>
        <v>15594237.41</v>
      </c>
      <c r="G60" s="49">
        <f>IF('Town Data'!K56&gt;9,'Town Data'!J56,"*")</f>
        <v>3737613.66</v>
      </c>
      <c r="H60" s="50">
        <f>IF('Town Data'!M56&gt;9,'Town Data'!L56,"*")</f>
        <v>51243.8333333333</v>
      </c>
      <c r="I60" s="9">
        <f t="shared" si="0"/>
        <v>-0.0027720682238863625</v>
      </c>
      <c r="J60" s="9">
        <f t="shared" si="1"/>
        <v>-0.06805485080552713</v>
      </c>
      <c r="K60" s="9">
        <f t="shared" si="2"/>
        <v>0.36105157368528984</v>
      </c>
      <c r="L60" s="15"/>
    </row>
    <row r="61" spans="1:12" ht="15">
      <c r="A61" s="15"/>
      <c r="B61" s="27" t="str">
        <f>'Town Data'!A57</f>
        <v>MONTPELIER</v>
      </c>
      <c r="C61" s="52">
        <f>IF('Town Data'!C57&gt;9,'Town Data'!B57,"*")</f>
        <v>14022940.71</v>
      </c>
      <c r="D61" s="53">
        <f>IF('Town Data'!E57&gt;9,'Town Data'!D57,"*")</f>
        <v>5145785.56</v>
      </c>
      <c r="E61" s="54">
        <f>IF('Town Data'!G57&gt;9,'Town Data'!F57,"*")</f>
        <v>209341.833333334</v>
      </c>
      <c r="F61" s="53">
        <f>IF('Town Data'!I57&gt;9,'Town Data'!H57,"*")</f>
        <v>14252951.47</v>
      </c>
      <c r="G61" s="53">
        <f>IF('Town Data'!K57&gt;9,'Town Data'!J57,"*")</f>
        <v>5144667.98</v>
      </c>
      <c r="H61" s="54">
        <f>IF('Town Data'!M57&gt;9,'Town Data'!L57,"*")</f>
        <v>219528.833333333</v>
      </c>
      <c r="I61" s="22">
        <f t="shared" si="0"/>
        <v>-0.016137763500011396</v>
      </c>
      <c r="J61" s="22">
        <f t="shared" si="1"/>
        <v>0.00021723073371182703</v>
      </c>
      <c r="K61" s="22">
        <f t="shared" si="2"/>
        <v>-0.046403927198624614</v>
      </c>
      <c r="L61" s="15"/>
    </row>
    <row r="62" spans="1:12" ht="15">
      <c r="A62" s="15"/>
      <c r="B62" s="15" t="str">
        <f>'Town Data'!A58</f>
        <v>MORETOWN</v>
      </c>
      <c r="C62" s="48">
        <f>IF('Town Data'!C58&gt;9,'Town Data'!B58,"*")</f>
        <v>397903.64</v>
      </c>
      <c r="D62" s="49">
        <f>IF('Town Data'!E58&gt;9,'Town Data'!D58,"*")</f>
        <v>162060.14</v>
      </c>
      <c r="E62" s="50" t="str">
        <f>IF('Town Data'!G58&gt;9,'Town Data'!F58,"*")</f>
        <v>*</v>
      </c>
      <c r="F62" s="51">
        <f>IF('Town Data'!I58&gt;9,'Town Data'!H58,"*")</f>
        <v>417627.87</v>
      </c>
      <c r="G62" s="49" t="str">
        <f>IF('Town Data'!K58&gt;9,'Town Data'!J58,"*")</f>
        <v>*</v>
      </c>
      <c r="H62" s="50" t="str">
        <f>IF('Town Data'!M58&gt;9,'Town Data'!L58,"*")</f>
        <v>*</v>
      </c>
      <c r="I62" s="9">
        <f t="shared" si="0"/>
        <v>-0.04722919952636298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MORRISTOWN</v>
      </c>
      <c r="C63" s="52">
        <f>IF('Town Data'!C59&gt;9,'Town Data'!B59,"*")</f>
        <v>21665904.64</v>
      </c>
      <c r="D63" s="53">
        <f>IF('Town Data'!E59&gt;9,'Town Data'!D59,"*")</f>
        <v>6363767.59</v>
      </c>
      <c r="E63" s="54">
        <f>IF('Town Data'!G59&gt;9,'Town Data'!F59,"*")</f>
        <v>248144.166666667</v>
      </c>
      <c r="F63" s="53">
        <f>IF('Town Data'!I59&gt;9,'Town Data'!H59,"*")</f>
        <v>20103055.54</v>
      </c>
      <c r="G63" s="53">
        <f>IF('Town Data'!K59&gt;9,'Town Data'!J59,"*")</f>
        <v>6312829.13</v>
      </c>
      <c r="H63" s="54">
        <f>IF('Town Data'!M59&gt;9,'Town Data'!L59,"*")</f>
        <v>186028.166666667</v>
      </c>
      <c r="I63" s="22">
        <f t="shared" si="0"/>
        <v>0.07774186848811748</v>
      </c>
      <c r="J63" s="22">
        <f t="shared" si="1"/>
        <v>0.008069038295037769</v>
      </c>
      <c r="K63" s="22">
        <f t="shared" si="2"/>
        <v>0.33390642456473824</v>
      </c>
      <c r="L63" s="15"/>
    </row>
    <row r="64" spans="1:12" ht="15">
      <c r="A64" s="15"/>
      <c r="B64" s="15" t="str">
        <f>'Town Data'!A60</f>
        <v>NEW HAVEN</v>
      </c>
      <c r="C64" s="48">
        <f>IF('Town Data'!C60&gt;9,'Town Data'!B60,"*")</f>
        <v>10474564.64</v>
      </c>
      <c r="D64" s="49">
        <f>IF('Town Data'!E60&gt;9,'Town Data'!D60,"*")</f>
        <v>746010.52</v>
      </c>
      <c r="E64" s="50" t="str">
        <f>IF('Town Data'!G60&gt;9,'Town Data'!F60,"*")</f>
        <v>*</v>
      </c>
      <c r="F64" s="51">
        <f>IF('Town Data'!I60&gt;9,'Town Data'!H60,"*")</f>
        <v>10304721.18</v>
      </c>
      <c r="G64" s="49">
        <f>IF('Town Data'!K60&gt;9,'Town Data'!J60,"*")</f>
        <v>716962.62</v>
      </c>
      <c r="H64" s="50" t="str">
        <f>IF('Town Data'!M60&gt;9,'Town Data'!L60,"*")</f>
        <v>*</v>
      </c>
      <c r="I64" s="9">
        <f t="shared" si="0"/>
        <v>0.01648210145944006</v>
      </c>
      <c r="J64" s="9">
        <f t="shared" si="1"/>
        <v>0.04051522239750801</v>
      </c>
      <c r="K64" s="9">
        <f t="shared" si="2"/>
      </c>
      <c r="L64" s="15"/>
    </row>
    <row r="65" spans="1:12" ht="15">
      <c r="A65" s="15"/>
      <c r="B65" s="27" t="str">
        <f>'Town Data'!A61</f>
        <v>NEWBURY</v>
      </c>
      <c r="C65" s="52">
        <f>IF('Town Data'!C61&gt;9,'Town Data'!B61,"*")</f>
        <v>2941792.84</v>
      </c>
      <c r="D65" s="53">
        <f>IF('Town Data'!E61&gt;9,'Town Data'!D61,"*")</f>
        <v>190158.55</v>
      </c>
      <c r="E65" s="54" t="str">
        <f>IF('Town Data'!G61&gt;9,'Town Data'!F61,"*")</f>
        <v>*</v>
      </c>
      <c r="F65" s="53">
        <f>IF('Town Data'!I61&gt;9,'Town Data'!H61,"*")</f>
        <v>2798341.32</v>
      </c>
      <c r="G65" s="53">
        <f>IF('Town Data'!K61&gt;9,'Town Data'!J61,"*")</f>
        <v>175717.49</v>
      </c>
      <c r="H65" s="54" t="str">
        <f>IF('Town Data'!M61&gt;9,'Town Data'!L61,"*")</f>
        <v>*</v>
      </c>
      <c r="I65" s="22">
        <f t="shared" si="0"/>
        <v>0.05126305321468077</v>
      </c>
      <c r="J65" s="22">
        <f t="shared" si="1"/>
        <v>0.08218339563124877</v>
      </c>
      <c r="K65" s="22">
        <f t="shared" si="2"/>
      </c>
      <c r="L65" s="15"/>
    </row>
    <row r="66" spans="1:12" ht="15">
      <c r="A66" s="15"/>
      <c r="B66" s="15" t="str">
        <f>'Town Data'!A62</f>
        <v>NEWPORT</v>
      </c>
      <c r="C66" s="48">
        <f>IF('Town Data'!C62&gt;9,'Town Data'!B62,"*")</f>
        <v>14923443.5</v>
      </c>
      <c r="D66" s="49">
        <f>IF('Town Data'!E62&gt;9,'Town Data'!D62,"*")</f>
        <v>3057769.8</v>
      </c>
      <c r="E66" s="50">
        <f>IF('Town Data'!G62&gt;9,'Town Data'!F62,"*")</f>
        <v>88502.8333333332</v>
      </c>
      <c r="F66" s="51">
        <f>IF('Town Data'!I62&gt;9,'Town Data'!H62,"*")</f>
        <v>16987211.45</v>
      </c>
      <c r="G66" s="49">
        <f>IF('Town Data'!K62&gt;9,'Town Data'!J62,"*")</f>
        <v>4004384.1</v>
      </c>
      <c r="H66" s="50">
        <f>IF('Town Data'!M62&gt;9,'Town Data'!L62,"*")</f>
        <v>100060</v>
      </c>
      <c r="I66" s="9">
        <f t="shared" si="0"/>
        <v>-0.12148950733170508</v>
      </c>
      <c r="J66" s="9">
        <f t="shared" si="1"/>
        <v>-0.23639448073924782</v>
      </c>
      <c r="K66" s="9">
        <f t="shared" si="2"/>
        <v>-0.11550236524751951</v>
      </c>
      <c r="L66" s="15"/>
    </row>
    <row r="67" spans="1:12" ht="15">
      <c r="A67" s="15"/>
      <c r="B67" s="27" t="str">
        <f>'Town Data'!A63</f>
        <v>NORTH HERO</v>
      </c>
      <c r="C67" s="52">
        <f>IF('Town Data'!C63&gt;9,'Town Data'!B63,"*")</f>
        <v>449517.02</v>
      </c>
      <c r="D67" s="53" t="str">
        <f>IF('Town Data'!E63&gt;9,'Town Data'!D63,"*")</f>
        <v>*</v>
      </c>
      <c r="E67" s="54" t="str">
        <f>IF('Town Data'!G63&gt;9,'Town Data'!F63,"*")</f>
        <v>*</v>
      </c>
      <c r="F67" s="53" t="str">
        <f>IF('Town Data'!I63&gt;9,'Town Data'!H63,"*")</f>
        <v>*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NORTHFIELD</v>
      </c>
      <c r="C68" s="48">
        <f>IF('Town Data'!C64&gt;9,'Town Data'!B64,"*")</f>
        <v>5359339.13</v>
      </c>
      <c r="D68" s="49">
        <f>IF('Town Data'!E64&gt;9,'Town Data'!D64,"*")</f>
        <v>1261463.11</v>
      </c>
      <c r="E68" s="50" t="str">
        <f>IF('Town Data'!G64&gt;9,'Town Data'!F64,"*")</f>
        <v>*</v>
      </c>
      <c r="F68" s="51">
        <f>IF('Town Data'!I64&gt;9,'Town Data'!H64,"*")</f>
        <v>5692711.68</v>
      </c>
      <c r="G68" s="49">
        <f>IF('Town Data'!K64&gt;9,'Town Data'!J64,"*")</f>
        <v>1623102.22</v>
      </c>
      <c r="H68" s="50" t="str">
        <f>IF('Town Data'!M64&gt;9,'Town Data'!L64,"*")</f>
        <v>*</v>
      </c>
      <c r="I68" s="9">
        <f t="shared" si="0"/>
        <v>-0.058561291830609596</v>
      </c>
      <c r="J68" s="9">
        <f t="shared" si="1"/>
        <v>-0.22280735343951405</v>
      </c>
      <c r="K68" s="9">
        <f t="shared" si="2"/>
      </c>
      <c r="L68" s="15"/>
    </row>
    <row r="69" spans="1:12" ht="15">
      <c r="A69" s="15"/>
      <c r="B69" s="27" t="str">
        <f>'Town Data'!A65</f>
        <v>NORWICH</v>
      </c>
      <c r="C69" s="52">
        <f>IF('Town Data'!C65&gt;9,'Town Data'!B65,"*")</f>
        <v>4530557.12</v>
      </c>
      <c r="D69" s="53">
        <f>IF('Town Data'!E65&gt;9,'Town Data'!D65,"*")</f>
        <v>440811.16</v>
      </c>
      <c r="E69" s="54" t="str">
        <f>IF('Town Data'!G65&gt;9,'Town Data'!F65,"*")</f>
        <v>*</v>
      </c>
      <c r="F69" s="53">
        <f>IF('Town Data'!I65&gt;9,'Town Data'!H65,"*")</f>
        <v>1730427.89</v>
      </c>
      <c r="G69" s="53">
        <f>IF('Town Data'!K65&gt;9,'Town Data'!J65,"*")</f>
        <v>421627.14</v>
      </c>
      <c r="H69" s="54" t="str">
        <f>IF('Town Data'!M65&gt;9,'Town Data'!L65,"*")</f>
        <v>*</v>
      </c>
      <c r="I69" s="22">
        <f t="shared" si="0"/>
        <v>1.61817157836031</v>
      </c>
      <c r="J69" s="22">
        <f t="shared" si="1"/>
        <v>0.04549996473187177</v>
      </c>
      <c r="K69" s="22">
        <f t="shared" si="2"/>
      </c>
      <c r="L69" s="15"/>
    </row>
    <row r="70" spans="1:12" ht="15">
      <c r="A70" s="15"/>
      <c r="B70" s="15" t="str">
        <f>'Town Data'!A66</f>
        <v>PITTSFORD</v>
      </c>
      <c r="C70" s="48">
        <f>IF('Town Data'!C66&gt;9,'Town Data'!B66,"*")</f>
        <v>2267517.27</v>
      </c>
      <c r="D70" s="49">
        <f>IF('Town Data'!E66&gt;9,'Town Data'!D66,"*")</f>
        <v>681900.05</v>
      </c>
      <c r="E70" s="50" t="str">
        <f>IF('Town Data'!G66&gt;9,'Town Data'!F66,"*")</f>
        <v>*</v>
      </c>
      <c r="F70" s="51">
        <f>IF('Town Data'!I66&gt;9,'Town Data'!H66,"*")</f>
        <v>2562697.28</v>
      </c>
      <c r="G70" s="49">
        <f>IF('Town Data'!K66&gt;9,'Town Data'!J66,"*")</f>
        <v>802964.99</v>
      </c>
      <c r="H70" s="50" t="str">
        <f>IF('Town Data'!M66&gt;9,'Town Data'!L66,"*")</f>
        <v>*</v>
      </c>
      <c r="I70" s="9">
        <f t="shared" si="0"/>
        <v>-0.11518333136873654</v>
      </c>
      <c r="J70" s="9">
        <f t="shared" si="1"/>
        <v>-0.15077237676327576</v>
      </c>
      <c r="K70" s="9">
        <f t="shared" si="2"/>
      </c>
      <c r="L70" s="15"/>
    </row>
    <row r="71" spans="1:12" ht="15">
      <c r="A71" s="15"/>
      <c r="B71" s="27" t="str">
        <f>'Town Data'!A67</f>
        <v>POULTNEY</v>
      </c>
      <c r="C71" s="52">
        <f>IF('Town Data'!C67&gt;9,'Town Data'!B67,"*")</f>
        <v>2048125.6</v>
      </c>
      <c r="D71" s="53">
        <f>IF('Town Data'!E67&gt;9,'Town Data'!D67,"*")</f>
        <v>687579.94</v>
      </c>
      <c r="E71" s="54" t="str">
        <f>IF('Town Data'!G67&gt;9,'Town Data'!F67,"*")</f>
        <v>*</v>
      </c>
      <c r="F71" s="53">
        <f>IF('Town Data'!I67&gt;9,'Town Data'!H67,"*")</f>
        <v>2180934.42</v>
      </c>
      <c r="G71" s="53">
        <f>IF('Town Data'!K67&gt;9,'Town Data'!J67,"*")</f>
        <v>743152.37</v>
      </c>
      <c r="H71" s="54" t="str">
        <f>IF('Town Data'!M67&gt;9,'Town Data'!L67,"*")</f>
        <v>*</v>
      </c>
      <c r="I71" s="22">
        <f aca="true" t="shared" si="3" ref="I71:I100">_xlfn.IFERROR((C71-F71)/F71,"")</f>
        <v>-0.06089537529514521</v>
      </c>
      <c r="J71" s="22">
        <f aca="true" t="shared" si="4" ref="J71:J100">_xlfn.IFERROR((D71-G71)/G71,"")</f>
        <v>-0.07477932150038094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POWNAL</v>
      </c>
      <c r="C72" s="48">
        <f>IF('Town Data'!C68&gt;9,'Town Data'!B68,"*")</f>
        <v>691280.25</v>
      </c>
      <c r="D72" s="49" t="str">
        <f>IF('Town Data'!E68&gt;9,'Town Data'!D68,"*")</f>
        <v>*</v>
      </c>
      <c r="E72" s="50" t="str">
        <f>IF('Town Data'!G68&gt;9,'Town Data'!F68,"*")</f>
        <v>*</v>
      </c>
      <c r="F72" s="51">
        <f>IF('Town Data'!I68&gt;9,'Town Data'!H68,"*")</f>
        <v>715572.62</v>
      </c>
      <c r="G72" s="49">
        <f>IF('Town Data'!K68&gt;9,'Town Data'!J68,"*")</f>
        <v>410850.12</v>
      </c>
      <c r="H72" s="50" t="str">
        <f>IF('Town Data'!M68&gt;9,'Town Data'!L68,"*")</f>
        <v>*</v>
      </c>
      <c r="I72" s="9">
        <f t="shared" si="3"/>
        <v>-0.033948154696025114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PUTNEY</v>
      </c>
      <c r="C73" s="52">
        <f>IF('Town Data'!C69&gt;9,'Town Data'!B69,"*")</f>
        <v>1171857.77</v>
      </c>
      <c r="D73" s="53">
        <f>IF('Town Data'!E69&gt;9,'Town Data'!D69,"*")</f>
        <v>436597.82</v>
      </c>
      <c r="E73" s="54" t="str">
        <f>IF('Town Data'!G69&gt;9,'Town Data'!F69,"*")</f>
        <v>*</v>
      </c>
      <c r="F73" s="53">
        <f>IF('Town Data'!I69&gt;9,'Town Data'!H69,"*")</f>
        <v>994345.66</v>
      </c>
      <c r="G73" s="53">
        <f>IF('Town Data'!K69&gt;9,'Town Data'!J69,"*")</f>
        <v>292970.95</v>
      </c>
      <c r="H73" s="54" t="str">
        <f>IF('Town Data'!M69&gt;9,'Town Data'!L69,"*")</f>
        <v>*</v>
      </c>
      <c r="I73" s="22">
        <f t="shared" si="3"/>
        <v>0.17852153143606014</v>
      </c>
      <c r="J73" s="22">
        <f t="shared" si="4"/>
        <v>0.49024270153747324</v>
      </c>
      <c r="K73" s="22">
        <f t="shared" si="5"/>
      </c>
      <c r="L73" s="15"/>
    </row>
    <row r="74" spans="1:12" ht="15">
      <c r="A74" s="15"/>
      <c r="B74" s="15" t="str">
        <f>'Town Data'!A70</f>
        <v>RANDOLPH</v>
      </c>
      <c r="C74" s="48">
        <f>IF('Town Data'!C70&gt;9,'Town Data'!B70,"*")</f>
        <v>7717814.34</v>
      </c>
      <c r="D74" s="49">
        <f>IF('Town Data'!E70&gt;9,'Town Data'!D70,"*")</f>
        <v>1785488.32</v>
      </c>
      <c r="E74" s="50">
        <f>IF('Town Data'!G70&gt;9,'Town Data'!F70,"*")</f>
        <v>34666.8333333333</v>
      </c>
      <c r="F74" s="51">
        <f>IF('Town Data'!I70&gt;9,'Town Data'!H70,"*")</f>
        <v>7767406.53</v>
      </c>
      <c r="G74" s="49">
        <f>IF('Town Data'!K70&gt;9,'Town Data'!J70,"*")</f>
        <v>2062130.03</v>
      </c>
      <c r="H74" s="50">
        <f>IF('Town Data'!M70&gt;9,'Town Data'!L70,"*")</f>
        <v>113404.833333333</v>
      </c>
      <c r="I74" s="9">
        <f t="shared" si="3"/>
        <v>-0.006384652304274385</v>
      </c>
      <c r="J74" s="9">
        <f t="shared" si="4"/>
        <v>-0.1341533782910867</v>
      </c>
      <c r="K74" s="9">
        <f t="shared" si="5"/>
        <v>-0.6943090315080627</v>
      </c>
      <c r="L74" s="15"/>
    </row>
    <row r="75" spans="1:12" ht="15">
      <c r="A75" s="15"/>
      <c r="B75" s="27" t="str">
        <f>'Town Data'!A71</f>
        <v>RICHFORD</v>
      </c>
      <c r="C75" s="52">
        <f>IF('Town Data'!C71&gt;9,'Town Data'!B71,"*")</f>
        <v>5051699.6</v>
      </c>
      <c r="D75" s="53">
        <f>IF('Town Data'!E71&gt;9,'Town Data'!D71,"*")</f>
        <v>333369.93</v>
      </c>
      <c r="E75" s="54" t="str">
        <f>IF('Town Data'!G71&gt;9,'Town Data'!F71,"*")</f>
        <v>*</v>
      </c>
      <c r="F75" s="53">
        <f>IF('Town Data'!I71&gt;9,'Town Data'!H71,"*")</f>
        <v>5584805.11</v>
      </c>
      <c r="G75" s="53">
        <f>IF('Town Data'!K71&gt;9,'Town Data'!J71,"*")</f>
        <v>259784.92</v>
      </c>
      <c r="H75" s="54" t="str">
        <f>IF('Town Data'!M71&gt;9,'Town Data'!L71,"*")</f>
        <v>*</v>
      </c>
      <c r="I75" s="22">
        <f t="shared" si="3"/>
        <v>-0.09545642139695018</v>
      </c>
      <c r="J75" s="22">
        <f t="shared" si="4"/>
        <v>0.2832535853120342</v>
      </c>
      <c r="K75" s="22">
        <f t="shared" si="5"/>
      </c>
      <c r="L75" s="15"/>
    </row>
    <row r="76" spans="1:12" ht="15">
      <c r="A76" s="15"/>
      <c r="B76" s="15" t="str">
        <f>'Town Data'!A72</f>
        <v>RICHMOND</v>
      </c>
      <c r="C76" s="48">
        <f>IF('Town Data'!C72&gt;9,'Town Data'!B72,"*")</f>
        <v>6878260.53</v>
      </c>
      <c r="D76" s="49">
        <f>IF('Town Data'!E72&gt;9,'Town Data'!D72,"*")</f>
        <v>2293338.52</v>
      </c>
      <c r="E76" s="50" t="str">
        <f>IF('Town Data'!G72&gt;9,'Town Data'!F72,"*")</f>
        <v>*</v>
      </c>
      <c r="F76" s="51">
        <f>IF('Town Data'!I72&gt;9,'Town Data'!H72,"*")</f>
        <v>8084020.81</v>
      </c>
      <c r="G76" s="49">
        <f>IF('Town Data'!K72&gt;9,'Town Data'!J72,"*")</f>
        <v>2628582.73</v>
      </c>
      <c r="H76" s="50" t="str">
        <f>IF('Town Data'!M72&gt;9,'Town Data'!L72,"*")</f>
        <v>*</v>
      </c>
      <c r="I76" s="9">
        <f t="shared" si="3"/>
        <v>-0.14915353489793892</v>
      </c>
      <c r="J76" s="9">
        <f t="shared" si="4"/>
        <v>-0.12753800980804586</v>
      </c>
      <c r="K76" s="9">
        <f t="shared" si="5"/>
      </c>
      <c r="L76" s="15"/>
    </row>
    <row r="77" spans="1:12" ht="15">
      <c r="A77" s="15"/>
      <c r="B77" s="27" t="str">
        <f>'Town Data'!A73</f>
        <v>ROCHESTER</v>
      </c>
      <c r="C77" s="52">
        <f>IF('Town Data'!C73&gt;9,'Town Data'!B73,"*")</f>
        <v>855552.88</v>
      </c>
      <c r="D77" s="53">
        <f>IF('Town Data'!E73&gt;9,'Town Data'!D73,"*")</f>
        <v>297333.62</v>
      </c>
      <c r="E77" s="54" t="str">
        <f>IF('Town Data'!G73&gt;9,'Town Data'!F73,"*")</f>
        <v>*</v>
      </c>
      <c r="F77" s="53">
        <f>IF('Town Data'!I73&gt;9,'Town Data'!H73,"*")</f>
        <v>1553637.8</v>
      </c>
      <c r="G77" s="53">
        <f>IF('Town Data'!K73&gt;9,'Town Data'!J73,"*")</f>
        <v>298850.68</v>
      </c>
      <c r="H77" s="54" t="str">
        <f>IF('Town Data'!M73&gt;9,'Town Data'!L73,"*")</f>
        <v>*</v>
      </c>
      <c r="I77" s="22">
        <f t="shared" si="3"/>
        <v>-0.4493228215739859</v>
      </c>
      <c r="J77" s="22">
        <f t="shared" si="4"/>
        <v>-0.0050763143654215465</v>
      </c>
      <c r="K77" s="22">
        <f t="shared" si="5"/>
      </c>
      <c r="L77" s="15"/>
    </row>
    <row r="78" spans="1:12" ht="15">
      <c r="A78" s="15"/>
      <c r="B78" s="15" t="str">
        <f>'Town Data'!A74</f>
        <v>ROCKINGHAM</v>
      </c>
      <c r="C78" s="48">
        <f>IF('Town Data'!C74&gt;9,'Town Data'!B74,"*")</f>
        <v>5343661.74</v>
      </c>
      <c r="D78" s="49">
        <f>IF('Town Data'!E74&gt;9,'Town Data'!D74,"*")</f>
        <v>1218248.72</v>
      </c>
      <c r="E78" s="50">
        <f>IF('Town Data'!G74&gt;9,'Town Data'!F74,"*")</f>
        <v>78355.6666666667</v>
      </c>
      <c r="F78" s="51">
        <f>IF('Town Data'!I74&gt;9,'Town Data'!H74,"*")</f>
        <v>4890947.33</v>
      </c>
      <c r="G78" s="49">
        <f>IF('Town Data'!K74&gt;9,'Town Data'!J74,"*")</f>
        <v>1155745.27</v>
      </c>
      <c r="H78" s="50" t="str">
        <f>IF('Town Data'!M74&gt;9,'Town Data'!L74,"*")</f>
        <v>*</v>
      </c>
      <c r="I78" s="9">
        <f t="shared" si="3"/>
        <v>0.09256170215188152</v>
      </c>
      <c r="J78" s="9">
        <f t="shared" si="4"/>
        <v>0.05408064529651932</v>
      </c>
      <c r="K78" s="9">
        <f t="shared" si="5"/>
      </c>
      <c r="L78" s="15"/>
    </row>
    <row r="79" spans="1:12" ht="15">
      <c r="A79" s="15"/>
      <c r="B79" s="27" t="str">
        <f>'Town Data'!A75</f>
        <v>ROYALTON</v>
      </c>
      <c r="C79" s="52">
        <f>IF('Town Data'!C75&gt;9,'Town Data'!B75,"*")</f>
        <v>5050209.46</v>
      </c>
      <c r="D79" s="53">
        <f>IF('Town Data'!E75&gt;9,'Town Data'!D75,"*")</f>
        <v>1074274.01</v>
      </c>
      <c r="E79" s="54" t="str">
        <f>IF('Town Data'!G75&gt;9,'Town Data'!F75,"*")</f>
        <v>*</v>
      </c>
      <c r="F79" s="53">
        <f>IF('Town Data'!I75&gt;9,'Town Data'!H75,"*")</f>
        <v>3358369.83</v>
      </c>
      <c r="G79" s="53">
        <f>IF('Town Data'!K75&gt;9,'Town Data'!J75,"*")</f>
        <v>947929.28</v>
      </c>
      <c r="H79" s="54" t="str">
        <f>IF('Town Data'!M75&gt;9,'Town Data'!L75,"*")</f>
        <v>*</v>
      </c>
      <c r="I79" s="22">
        <f t="shared" si="3"/>
        <v>0.5037681123999378</v>
      </c>
      <c r="J79" s="22">
        <f t="shared" si="4"/>
        <v>0.1332849745921974</v>
      </c>
      <c r="K79" s="22">
        <f t="shared" si="5"/>
      </c>
      <c r="L79" s="15"/>
    </row>
    <row r="80" spans="1:12" ht="15">
      <c r="A80" s="15"/>
      <c r="B80" s="15" t="str">
        <f>'Town Data'!A76</f>
        <v>RUTLAND</v>
      </c>
      <c r="C80" s="48">
        <f>IF('Town Data'!C76&gt;9,'Town Data'!B76,"*")</f>
        <v>39752814.02</v>
      </c>
      <c r="D80" s="49">
        <f>IF('Town Data'!E76&gt;9,'Town Data'!D76,"*")</f>
        <v>13812020.11</v>
      </c>
      <c r="E80" s="50">
        <f>IF('Town Data'!G76&gt;9,'Town Data'!F76,"*")</f>
        <v>623295.5</v>
      </c>
      <c r="F80" s="51">
        <f>IF('Town Data'!I76&gt;9,'Town Data'!H76,"*")</f>
        <v>37152451.55</v>
      </c>
      <c r="G80" s="49">
        <f>IF('Town Data'!K76&gt;9,'Town Data'!J76,"*")</f>
        <v>13798259.92</v>
      </c>
      <c r="H80" s="50">
        <f>IF('Town Data'!M76&gt;9,'Town Data'!L76,"*")</f>
        <v>445454.666666667</v>
      </c>
      <c r="I80" s="9">
        <f t="shared" si="3"/>
        <v>0.0699916791897413</v>
      </c>
      <c r="J80" s="9">
        <f t="shared" si="4"/>
        <v>0.0009972409622502226</v>
      </c>
      <c r="K80" s="9">
        <f t="shared" si="5"/>
        <v>0.3992344151743078</v>
      </c>
      <c r="L80" s="15"/>
    </row>
    <row r="81" spans="1:12" ht="15">
      <c r="A81" s="15"/>
      <c r="B81" s="27" t="str">
        <f>'Town Data'!A77</f>
        <v>RUTLAND TOWN</v>
      </c>
      <c r="C81" s="52">
        <f>IF('Town Data'!C77&gt;9,'Town Data'!B77,"*")</f>
        <v>24733364.75</v>
      </c>
      <c r="D81" s="53">
        <f>IF('Town Data'!E77&gt;9,'Town Data'!D77,"*")</f>
        <v>9667109.52</v>
      </c>
      <c r="E81" s="54">
        <f>IF('Town Data'!G77&gt;9,'Town Data'!F77,"*")</f>
        <v>834067.333333333</v>
      </c>
      <c r="F81" s="53">
        <f>IF('Town Data'!I77&gt;9,'Town Data'!H77,"*")</f>
        <v>26920162.31</v>
      </c>
      <c r="G81" s="53">
        <f>IF('Town Data'!K77&gt;9,'Town Data'!J77,"*")</f>
        <v>9681408.77</v>
      </c>
      <c r="H81" s="54">
        <f>IF('Town Data'!M77&gt;9,'Town Data'!L77,"*")</f>
        <v>2074483.33333334</v>
      </c>
      <c r="I81" s="22">
        <f t="shared" si="3"/>
        <v>-0.08123270338484073</v>
      </c>
      <c r="J81" s="22">
        <f t="shared" si="4"/>
        <v>-0.0014769802969490772</v>
      </c>
      <c r="K81" s="22">
        <f t="shared" si="5"/>
        <v>-0.5979397279643942</v>
      </c>
      <c r="L81" s="15"/>
    </row>
    <row r="82" spans="1:12" ht="15">
      <c r="A82" s="15"/>
      <c r="B82" s="15" t="str">
        <f>'Town Data'!A78</f>
        <v>SHAFTSBURY</v>
      </c>
      <c r="C82" s="48">
        <f>IF('Town Data'!C78&gt;9,'Town Data'!B78,"*")</f>
        <v>3694209.32</v>
      </c>
      <c r="D82" s="49" t="str">
        <f>IF('Town Data'!E78&gt;9,'Town Data'!D78,"*")</f>
        <v>*</v>
      </c>
      <c r="E82" s="50" t="str">
        <f>IF('Town Data'!G78&gt;9,'Town Data'!F78,"*")</f>
        <v>*</v>
      </c>
      <c r="F82" s="51">
        <f>IF('Town Data'!I78&gt;9,'Town Data'!H78,"*")</f>
        <v>7050821.55</v>
      </c>
      <c r="G82" s="49" t="str">
        <f>IF('Town Data'!K78&gt;9,'Town Data'!J78,"*")</f>
        <v>*</v>
      </c>
      <c r="H82" s="50" t="str">
        <f>IF('Town Data'!M78&gt;9,'Town Data'!L78,"*")</f>
        <v>*</v>
      </c>
      <c r="I82" s="9">
        <f t="shared" si="3"/>
        <v>-0.4760597337766973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SHELBURNE</v>
      </c>
      <c r="C83" s="52">
        <f>IF('Town Data'!C79&gt;9,'Town Data'!B79,"*")</f>
        <v>14348449.36</v>
      </c>
      <c r="D83" s="53">
        <f>IF('Town Data'!E79&gt;9,'Town Data'!D79,"*")</f>
        <v>4285475.31</v>
      </c>
      <c r="E83" s="54">
        <f>IF('Town Data'!G79&gt;9,'Town Data'!F79,"*")</f>
        <v>79052.1666666667</v>
      </c>
      <c r="F83" s="53">
        <f>IF('Town Data'!I79&gt;9,'Town Data'!H79,"*")</f>
        <v>14099667.34</v>
      </c>
      <c r="G83" s="53">
        <f>IF('Town Data'!K79&gt;9,'Town Data'!J79,"*")</f>
        <v>4395561.91</v>
      </c>
      <c r="H83" s="54">
        <f>IF('Town Data'!M79&gt;9,'Town Data'!L79,"*")</f>
        <v>279655.666666667</v>
      </c>
      <c r="I83" s="22">
        <f t="shared" si="3"/>
        <v>0.017644531179414304</v>
      </c>
      <c r="J83" s="22">
        <f t="shared" si="4"/>
        <v>-0.025044943571276092</v>
      </c>
      <c r="K83" s="22">
        <f t="shared" si="5"/>
        <v>-0.7173232081833972</v>
      </c>
      <c r="L83" s="15"/>
    </row>
    <row r="84" spans="1:12" ht="15">
      <c r="A84" s="15"/>
      <c r="B84" s="15" t="str">
        <f>'Town Data'!A80</f>
        <v>SOUTH BURLINGTON</v>
      </c>
      <c r="C84" s="48">
        <f>IF('Town Data'!C80&gt;9,'Town Data'!B80,"*")</f>
        <v>139101396.87</v>
      </c>
      <c r="D84" s="51">
        <f>IF('Town Data'!E80&gt;9,'Town Data'!D80,"*")</f>
        <v>27455120.21</v>
      </c>
      <c r="E84" s="58">
        <f>IF('Town Data'!G80&gt;9,'Town Data'!F80,"*")</f>
        <v>1160007.33333333</v>
      </c>
      <c r="F84" s="51">
        <f>IF('Town Data'!I80&gt;9,'Town Data'!H80,"*")</f>
        <v>136485265.26</v>
      </c>
      <c r="G84" s="49">
        <f>IF('Town Data'!K80&gt;9,'Town Data'!J80,"*")</f>
        <v>27028559.88</v>
      </c>
      <c r="H84" s="50">
        <f>IF('Town Data'!M80&gt;9,'Town Data'!L80,"*")</f>
        <v>1462520.83333333</v>
      </c>
      <c r="I84" s="9">
        <f t="shared" si="3"/>
        <v>0.019167868450974315</v>
      </c>
      <c r="J84" s="9">
        <f t="shared" si="4"/>
        <v>0.015781837134269172</v>
      </c>
      <c r="K84" s="9">
        <f t="shared" si="5"/>
        <v>-0.2068438911126627</v>
      </c>
      <c r="L84" s="15"/>
    </row>
    <row r="85" spans="1:12" ht="15">
      <c r="A85" s="15"/>
      <c r="B85" s="27" t="str">
        <f>'Town Data'!A81</f>
        <v>SOUTH HERO</v>
      </c>
      <c r="C85" s="52">
        <f>IF('Town Data'!C81&gt;9,'Town Data'!B81,"*")</f>
        <v>1774831.57</v>
      </c>
      <c r="D85" s="53">
        <f>IF('Town Data'!E81&gt;9,'Town Data'!D81,"*")</f>
        <v>596484.88</v>
      </c>
      <c r="E85" s="54" t="str">
        <f>IF('Town Data'!G81&gt;9,'Town Data'!F81,"*")</f>
        <v>*</v>
      </c>
      <c r="F85" s="53">
        <f>IF('Town Data'!I81&gt;9,'Town Data'!H81,"*")</f>
        <v>1583052.52</v>
      </c>
      <c r="G85" s="53">
        <f>IF('Town Data'!K81&gt;9,'Town Data'!J81,"*")</f>
        <v>536269.24</v>
      </c>
      <c r="H85" s="54" t="str">
        <f>IF('Town Data'!M81&gt;9,'Town Data'!L81,"*")</f>
        <v>*</v>
      </c>
      <c r="I85" s="22">
        <f t="shared" si="3"/>
        <v>0.12114509631051283</v>
      </c>
      <c r="J85" s="22">
        <f t="shared" si="4"/>
        <v>0.11228620906916088</v>
      </c>
      <c r="K85" s="22">
        <f t="shared" si="5"/>
      </c>
      <c r="L85" s="15"/>
    </row>
    <row r="86" spans="1:12" ht="15">
      <c r="A86" s="15"/>
      <c r="B86" s="15" t="str">
        <f>'Town Data'!A82</f>
        <v>SPRINGFIELD</v>
      </c>
      <c r="C86" s="48">
        <f>IF('Town Data'!C82&gt;9,'Town Data'!B82,"*")</f>
        <v>10322969.49</v>
      </c>
      <c r="D86" s="49">
        <f>IF('Town Data'!E82&gt;9,'Town Data'!D82,"*")</f>
        <v>4270675.1</v>
      </c>
      <c r="E86" s="50">
        <f>IF('Town Data'!G82&gt;9,'Town Data'!F82,"*")</f>
        <v>200399</v>
      </c>
      <c r="F86" s="51">
        <f>IF('Town Data'!I82&gt;9,'Town Data'!H82,"*")</f>
        <v>17987058.67</v>
      </c>
      <c r="G86" s="49">
        <f>IF('Town Data'!K82&gt;9,'Town Data'!J82,"*")</f>
        <v>4686437.52</v>
      </c>
      <c r="H86" s="50">
        <f>IF('Town Data'!M82&gt;9,'Town Data'!L82,"*")</f>
        <v>149727.333333333</v>
      </c>
      <c r="I86" s="9">
        <f t="shared" si="3"/>
        <v>-0.4260890744067385</v>
      </c>
      <c r="J86" s="9">
        <f t="shared" si="4"/>
        <v>-0.0887160915355594</v>
      </c>
      <c r="K86" s="9">
        <f t="shared" si="5"/>
        <v>0.33842629490941617</v>
      </c>
      <c r="L86" s="15"/>
    </row>
    <row r="87" spans="1:12" ht="15">
      <c r="A87" s="15"/>
      <c r="B87" s="27" t="str">
        <f>'Town Data'!A83</f>
        <v>ST ALBANS</v>
      </c>
      <c r="C87" s="52">
        <f>IF('Town Data'!C83&gt;9,'Town Data'!B83,"*")</f>
        <v>51671862.08</v>
      </c>
      <c r="D87" s="53">
        <f>IF('Town Data'!E83&gt;9,'Town Data'!D83,"*")</f>
        <v>4409444.9</v>
      </c>
      <c r="E87" s="54">
        <f>IF('Town Data'!G83&gt;9,'Town Data'!F83,"*")</f>
        <v>144917.833333333</v>
      </c>
      <c r="F87" s="53">
        <f>IF('Town Data'!I83&gt;9,'Town Data'!H83,"*")</f>
        <v>51264329.28</v>
      </c>
      <c r="G87" s="53">
        <f>IF('Town Data'!K83&gt;9,'Town Data'!J83,"*")</f>
        <v>4335969.2</v>
      </c>
      <c r="H87" s="54">
        <f>IF('Town Data'!M83&gt;9,'Town Data'!L83,"*")</f>
        <v>282279</v>
      </c>
      <c r="I87" s="22">
        <f t="shared" si="3"/>
        <v>0.007949636827863264</v>
      </c>
      <c r="J87" s="22">
        <f t="shared" si="4"/>
        <v>0.016945623137728974</v>
      </c>
      <c r="K87" s="22">
        <f t="shared" si="5"/>
        <v>-0.48661489755407594</v>
      </c>
      <c r="L87" s="15"/>
    </row>
    <row r="88" spans="1:12" ht="15">
      <c r="A88" s="15"/>
      <c r="B88" s="15" t="str">
        <f>'Town Data'!A84</f>
        <v>ST ALBANS TOWN</v>
      </c>
      <c r="C88" s="48">
        <f>IF('Town Data'!C84&gt;9,'Town Data'!B84,"*")</f>
        <v>19779105.56</v>
      </c>
      <c r="D88" s="49">
        <f>IF('Town Data'!E84&gt;9,'Town Data'!D84,"*")</f>
        <v>5182455.91</v>
      </c>
      <c r="E88" s="50">
        <f>IF('Town Data'!G84&gt;9,'Town Data'!F84,"*")</f>
        <v>193751.833333333</v>
      </c>
      <c r="F88" s="51">
        <f>IF('Town Data'!I84&gt;9,'Town Data'!H84,"*")</f>
        <v>21582129.57</v>
      </c>
      <c r="G88" s="49">
        <f>IF('Town Data'!K84&gt;9,'Town Data'!J84,"*")</f>
        <v>5316492.5</v>
      </c>
      <c r="H88" s="50">
        <f>IF('Town Data'!M84&gt;9,'Town Data'!L84,"*")</f>
        <v>73063.5</v>
      </c>
      <c r="I88" s="9">
        <f t="shared" si="3"/>
        <v>-0.08354245136709193</v>
      </c>
      <c r="J88" s="9">
        <f t="shared" si="4"/>
        <v>-0.025211469780122862</v>
      </c>
      <c r="K88" s="9">
        <f t="shared" si="5"/>
        <v>1.6518279761212233</v>
      </c>
      <c r="L88" s="15"/>
    </row>
    <row r="89" spans="1:12" ht="15">
      <c r="A89" s="15"/>
      <c r="B89" s="27" t="str">
        <f>'Town Data'!A85</f>
        <v>ST JOHNSBURY</v>
      </c>
      <c r="C89" s="52">
        <f>IF('Town Data'!C85&gt;9,'Town Data'!B85,"*")</f>
        <v>19223516.04</v>
      </c>
      <c r="D89" s="53">
        <f>IF('Town Data'!E85&gt;9,'Town Data'!D85,"*")</f>
        <v>6078751.77</v>
      </c>
      <c r="E89" s="54">
        <f>IF('Town Data'!G85&gt;9,'Town Data'!F85,"*")</f>
        <v>135087.166666667</v>
      </c>
      <c r="F89" s="53">
        <f>IF('Town Data'!I85&gt;9,'Town Data'!H85,"*")</f>
        <v>19358835.81</v>
      </c>
      <c r="G89" s="53">
        <f>IF('Town Data'!K85&gt;9,'Town Data'!J85,"*")</f>
        <v>5999600.28</v>
      </c>
      <c r="H89" s="54">
        <f>IF('Town Data'!M85&gt;9,'Town Data'!L85,"*")</f>
        <v>144849.166666667</v>
      </c>
      <c r="I89" s="22">
        <f t="shared" si="3"/>
        <v>-0.006990077881134711</v>
      </c>
      <c r="J89" s="22">
        <f t="shared" si="4"/>
        <v>0.01319279390392976</v>
      </c>
      <c r="K89" s="22">
        <f t="shared" si="5"/>
        <v>-0.06739424343713847</v>
      </c>
      <c r="L89" s="15"/>
    </row>
    <row r="90" spans="1:12" ht="15">
      <c r="A90" s="15"/>
      <c r="B90" s="15" t="str">
        <f>'Town Data'!A86</f>
        <v>STOWE</v>
      </c>
      <c r="C90" s="48">
        <f>IF('Town Data'!C86&gt;9,'Town Data'!B86,"*")</f>
        <v>11000242.78</v>
      </c>
      <c r="D90" s="49">
        <f>IF('Town Data'!E86&gt;9,'Town Data'!D86,"*")</f>
        <v>5454072.33</v>
      </c>
      <c r="E90" s="50">
        <f>IF('Town Data'!G86&gt;9,'Town Data'!F86,"*")</f>
        <v>290415</v>
      </c>
      <c r="F90" s="51">
        <f>IF('Town Data'!I86&gt;9,'Town Data'!H86,"*")</f>
        <v>11051302.8</v>
      </c>
      <c r="G90" s="49">
        <f>IF('Town Data'!K86&gt;9,'Town Data'!J86,"*")</f>
        <v>5630275.61</v>
      </c>
      <c r="H90" s="50">
        <f>IF('Town Data'!M86&gt;9,'Town Data'!L86,"*")</f>
        <v>258345.666666667</v>
      </c>
      <c r="I90" s="9">
        <f t="shared" si="3"/>
        <v>-0.00462027155748564</v>
      </c>
      <c r="J90" s="9">
        <f t="shared" si="4"/>
        <v>-0.0312956757724335</v>
      </c>
      <c r="K90" s="9">
        <f t="shared" si="5"/>
        <v>0.12413342846857486</v>
      </c>
      <c r="L90" s="15"/>
    </row>
    <row r="91" spans="1:12" ht="15">
      <c r="A91" s="15"/>
      <c r="B91" s="27" t="str">
        <f>'Town Data'!A87</f>
        <v>SWANTON</v>
      </c>
      <c r="C91" s="52">
        <f>IF('Town Data'!C87&gt;9,'Town Data'!B87,"*")</f>
        <v>10874511.5</v>
      </c>
      <c r="D91" s="53">
        <f>IF('Town Data'!E87&gt;9,'Town Data'!D87,"*")</f>
        <v>2256367.19</v>
      </c>
      <c r="E91" s="54">
        <f>IF('Town Data'!G87&gt;9,'Town Data'!F87,"*")</f>
        <v>22498.3333333333</v>
      </c>
      <c r="F91" s="53">
        <f>IF('Town Data'!I87&gt;9,'Town Data'!H87,"*")</f>
        <v>10333180.98</v>
      </c>
      <c r="G91" s="53">
        <f>IF('Town Data'!K87&gt;9,'Town Data'!J87,"*")</f>
        <v>2378711.66</v>
      </c>
      <c r="H91" s="54">
        <f>IF('Town Data'!M87&gt;9,'Town Data'!L87,"*")</f>
        <v>54351</v>
      </c>
      <c r="I91" s="22">
        <f t="shared" si="3"/>
        <v>0.05238759691209817</v>
      </c>
      <c r="J91" s="22">
        <f t="shared" si="4"/>
        <v>-0.05143308121674579</v>
      </c>
      <c r="K91" s="22">
        <f t="shared" si="5"/>
        <v>-0.5860548410639491</v>
      </c>
      <c r="L91" s="15"/>
    </row>
    <row r="92" spans="1:12" ht="15">
      <c r="A92" s="15"/>
      <c r="B92" s="15" t="str">
        <f>'Town Data'!A88</f>
        <v>THETFORD</v>
      </c>
      <c r="C92" s="48">
        <f>IF('Town Data'!C88&gt;9,'Town Data'!B88,"*")</f>
        <v>1115998.07</v>
      </c>
      <c r="D92" s="49">
        <f>IF('Town Data'!E88&gt;9,'Town Data'!D88,"*")</f>
        <v>441200.45</v>
      </c>
      <c r="E92" s="50" t="str">
        <f>IF('Town Data'!G88&gt;9,'Town Data'!F88,"*")</f>
        <v>*</v>
      </c>
      <c r="F92" s="51">
        <f>IF('Town Data'!I88&gt;9,'Town Data'!H88,"*")</f>
        <v>990812.73</v>
      </c>
      <c r="G92" s="49">
        <f>IF('Town Data'!K88&gt;9,'Town Data'!J88,"*")</f>
        <v>410777.17</v>
      </c>
      <c r="H92" s="50" t="str">
        <f>IF('Town Data'!M88&gt;9,'Town Data'!L88,"*")</f>
        <v>*</v>
      </c>
      <c r="I92" s="9">
        <f t="shared" si="3"/>
        <v>0.12634611588004133</v>
      </c>
      <c r="J92" s="9">
        <f t="shared" si="4"/>
        <v>0.07406273333057928</v>
      </c>
      <c r="K92" s="9">
        <f t="shared" si="5"/>
      </c>
      <c r="L92" s="15"/>
    </row>
    <row r="93" spans="1:12" ht="15">
      <c r="A93" s="15"/>
      <c r="B93" s="27" t="str">
        <f>'Town Data'!A89</f>
        <v>TOWNSHEND</v>
      </c>
      <c r="C93" s="52">
        <f>IF('Town Data'!C89&gt;9,'Town Data'!B89,"*")</f>
        <v>859584.64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 t="str">
        <f>IF('Town Data'!I89&gt;9,'Town Data'!H89,"*")</f>
        <v>*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VERGENNES</v>
      </c>
      <c r="C94" s="48">
        <f>IF('Town Data'!C90&gt;9,'Town Data'!B90,"*")</f>
        <v>14339185.11</v>
      </c>
      <c r="D94" s="49">
        <f>IF('Town Data'!E90&gt;9,'Town Data'!D90,"*")</f>
        <v>1517359.91</v>
      </c>
      <c r="E94" s="50">
        <f>IF('Town Data'!G90&gt;9,'Town Data'!F90,"*")</f>
        <v>92546.3333333334</v>
      </c>
      <c r="F94" s="51">
        <f>IF('Town Data'!I90&gt;9,'Town Data'!H90,"*")</f>
        <v>13661975.17</v>
      </c>
      <c r="G94" s="49">
        <f>IF('Town Data'!K90&gt;9,'Town Data'!J90,"*")</f>
        <v>1410364.68</v>
      </c>
      <c r="H94" s="50">
        <f>IF('Town Data'!M90&gt;9,'Town Data'!L90,"*")</f>
        <v>111006.166666667</v>
      </c>
      <c r="I94" s="9">
        <f t="shared" si="3"/>
        <v>0.04956896287493395</v>
      </c>
      <c r="J94" s="9">
        <f t="shared" si="4"/>
        <v>0.07586352063212473</v>
      </c>
      <c r="K94" s="9">
        <f t="shared" si="5"/>
        <v>-0.16629556616224217</v>
      </c>
      <c r="L94" s="15"/>
    </row>
    <row r="95" spans="1:12" ht="15">
      <c r="A95" s="15"/>
      <c r="B95" s="27" t="str">
        <f>'Town Data'!A91</f>
        <v>WAITSFIELD</v>
      </c>
      <c r="C95" s="52">
        <f>IF('Town Data'!C91&gt;9,'Town Data'!B91,"*")</f>
        <v>8793682.11</v>
      </c>
      <c r="D95" s="53">
        <f>IF('Town Data'!E91&gt;9,'Town Data'!D91,"*")</f>
        <v>3375674.44</v>
      </c>
      <c r="E95" s="54" t="str">
        <f>IF('Town Data'!G91&gt;9,'Town Data'!F91,"*")</f>
        <v>*</v>
      </c>
      <c r="F95" s="53">
        <f>IF('Town Data'!I91&gt;9,'Town Data'!H91,"*")</f>
        <v>8925083.01</v>
      </c>
      <c r="G95" s="53">
        <f>IF('Town Data'!K91&gt;9,'Town Data'!J91,"*")</f>
        <v>3555646.5</v>
      </c>
      <c r="H95" s="54" t="str">
        <f>IF('Town Data'!M91&gt;9,'Town Data'!L91,"*")</f>
        <v>*</v>
      </c>
      <c r="I95" s="22">
        <f t="shared" si="3"/>
        <v>-0.01472265298292171</v>
      </c>
      <c r="J95" s="22">
        <f t="shared" si="4"/>
        <v>-0.05061584721653293</v>
      </c>
      <c r="K95" s="22">
        <f t="shared" si="5"/>
      </c>
      <c r="L95" s="15"/>
    </row>
    <row r="96" spans="1:12" ht="15">
      <c r="A96" s="15"/>
      <c r="B96" s="15" t="str">
        <f>'Town Data'!A92</f>
        <v>WARREN</v>
      </c>
      <c r="C96" s="48">
        <f>IF('Town Data'!C92&gt;9,'Town Data'!B92,"*")</f>
        <v>2278618.19</v>
      </c>
      <c r="D96" s="49">
        <f>IF('Town Data'!E92&gt;9,'Town Data'!D92,"*")</f>
        <v>1884651.32</v>
      </c>
      <c r="E96" s="50" t="str">
        <f>IF('Town Data'!G92&gt;9,'Town Data'!F92,"*")</f>
        <v>*</v>
      </c>
      <c r="F96" s="51">
        <f>IF('Town Data'!I92&gt;9,'Town Data'!H92,"*")</f>
        <v>2590846.47</v>
      </c>
      <c r="G96" s="49">
        <f>IF('Town Data'!K92&gt;9,'Town Data'!J92,"*")</f>
        <v>2109707.87</v>
      </c>
      <c r="H96" s="50" t="str">
        <f>IF('Town Data'!M92&gt;9,'Town Data'!L92,"*")</f>
        <v>*</v>
      </c>
      <c r="I96" s="9">
        <f t="shared" si="3"/>
        <v>-0.12051207341514152</v>
      </c>
      <c r="J96" s="9">
        <f t="shared" si="4"/>
        <v>-0.10667664144420148</v>
      </c>
      <c r="K96" s="9">
        <f t="shared" si="5"/>
      </c>
      <c r="L96" s="15"/>
    </row>
    <row r="97" spans="1:12" ht="15">
      <c r="A97" s="15"/>
      <c r="B97" s="27" t="str">
        <f>'Town Data'!A93</f>
        <v>WATERBURY</v>
      </c>
      <c r="C97" s="52">
        <f>IF('Town Data'!C93&gt;9,'Town Data'!B93,"*")</f>
        <v>8719419.68</v>
      </c>
      <c r="D97" s="53">
        <f>IF('Town Data'!E93&gt;9,'Town Data'!D93,"*")</f>
        <v>3018024.16</v>
      </c>
      <c r="E97" s="54">
        <f>IF('Town Data'!G93&gt;9,'Town Data'!F93,"*")</f>
        <v>378292.666666666</v>
      </c>
      <c r="F97" s="53">
        <f>IF('Town Data'!I93&gt;9,'Town Data'!H93,"*")</f>
        <v>7858162.08</v>
      </c>
      <c r="G97" s="53">
        <f>IF('Town Data'!K93&gt;9,'Town Data'!J93,"*")</f>
        <v>3118892.92</v>
      </c>
      <c r="H97" s="54">
        <f>IF('Town Data'!M93&gt;9,'Town Data'!L93,"*")</f>
        <v>378915.333333334</v>
      </c>
      <c r="I97" s="22">
        <f t="shared" si="3"/>
        <v>0.10960038635395512</v>
      </c>
      <c r="J97" s="22">
        <f t="shared" si="4"/>
        <v>-0.032341206507339716</v>
      </c>
      <c r="K97" s="22">
        <f t="shared" si="5"/>
        <v>-0.0016432870667713554</v>
      </c>
      <c r="L97" s="15"/>
    </row>
    <row r="98" spans="1:12" ht="15">
      <c r="A98" s="15"/>
      <c r="B98" s="15" t="str">
        <f>'Town Data'!A94</f>
        <v>WATERFORD</v>
      </c>
      <c r="C98" s="48">
        <f>IF('Town Data'!C94&gt;9,'Town Data'!B94,"*")</f>
        <v>1832405.31</v>
      </c>
      <c r="D98" s="49">
        <f>IF('Town Data'!E94&gt;9,'Town Data'!D94,"*")</f>
        <v>278736.93</v>
      </c>
      <c r="E98" s="50" t="str">
        <f>IF('Town Data'!G94&gt;9,'Town Data'!F94,"*")</f>
        <v>*</v>
      </c>
      <c r="F98" s="51">
        <f>IF('Town Data'!I94&gt;9,'Town Data'!H94,"*")</f>
        <v>853050.86</v>
      </c>
      <c r="G98" s="49">
        <f>IF('Town Data'!K94&gt;9,'Town Data'!J94,"*")</f>
        <v>310078.33</v>
      </c>
      <c r="H98" s="50" t="str">
        <f>IF('Town Data'!M94&gt;9,'Town Data'!L94,"*")</f>
        <v>*</v>
      </c>
      <c r="I98" s="9">
        <f t="shared" si="3"/>
        <v>1.1480610312027586</v>
      </c>
      <c r="J98" s="9">
        <f t="shared" si="4"/>
        <v>-0.10107575076271864</v>
      </c>
      <c r="K98" s="9">
        <f t="shared" si="5"/>
      </c>
      <c r="L98" s="15"/>
    </row>
    <row r="99" spans="1:12" ht="15">
      <c r="A99" s="15"/>
      <c r="B99" s="27" t="str">
        <f>'Town Data'!A95</f>
        <v>WEATHERSFIELD</v>
      </c>
      <c r="C99" s="52">
        <f>IF('Town Data'!C95&gt;9,'Town Data'!B95,"*")</f>
        <v>1833587.27</v>
      </c>
      <c r="D99" s="53">
        <f>IF('Town Data'!E95&gt;9,'Town Data'!D95,"*")</f>
        <v>377539.44</v>
      </c>
      <c r="E99" s="54" t="str">
        <f>IF('Town Data'!G95&gt;9,'Town Data'!F95,"*")</f>
        <v>*</v>
      </c>
      <c r="F99" s="53">
        <f>IF('Town Data'!I95&gt;9,'Town Data'!H95,"*")</f>
        <v>1976837.05</v>
      </c>
      <c r="G99" s="53">
        <f>IF('Town Data'!K95&gt;9,'Town Data'!J95,"*")</f>
        <v>414786.89</v>
      </c>
      <c r="H99" s="54" t="str">
        <f>IF('Town Data'!M95&gt;9,'Town Data'!L95,"*")</f>
        <v>*</v>
      </c>
      <c r="I99" s="22">
        <f t="shared" si="3"/>
        <v>-0.0724641315276846</v>
      </c>
      <c r="J99" s="22">
        <f t="shared" si="4"/>
        <v>-0.08979900497819497</v>
      </c>
      <c r="K99" s="22">
        <f t="shared" si="5"/>
      </c>
      <c r="L99" s="15"/>
    </row>
    <row r="100" spans="1:12" ht="15">
      <c r="A100" s="15"/>
      <c r="B100" s="27" t="str">
        <f>'Town Data'!A96</f>
        <v>WEST RUTLAND</v>
      </c>
      <c r="C100" s="52">
        <f>IF('Town Data'!C96&gt;9,'Town Data'!B96,"*")</f>
        <v>3465686.26</v>
      </c>
      <c r="D100" s="53">
        <f>IF('Town Data'!E96&gt;9,'Town Data'!D96,"*")</f>
        <v>785945.79</v>
      </c>
      <c r="E100" s="54" t="str">
        <f>IF('Town Data'!G96&gt;9,'Town Data'!F96,"*")</f>
        <v>*</v>
      </c>
      <c r="F100" s="53">
        <f>IF('Town Data'!I96&gt;9,'Town Data'!H96,"*")</f>
        <v>3581913.37</v>
      </c>
      <c r="G100" s="53">
        <f>IF('Town Data'!K96&gt;9,'Town Data'!J96,"*")</f>
        <v>728839.93</v>
      </c>
      <c r="H100" s="54" t="str">
        <f>IF('Town Data'!M96&gt;9,'Town Data'!L96,"*")</f>
        <v>*</v>
      </c>
      <c r="I100" s="22">
        <f t="shared" si="3"/>
        <v>-0.032448330820463236</v>
      </c>
      <c r="J100" s="22">
        <f t="shared" si="4"/>
        <v>0.0783517170910216</v>
      </c>
      <c r="K100" s="22">
        <f t="shared" si="5"/>
      </c>
      <c r="L100" s="15"/>
    </row>
    <row r="101" spans="1:12" ht="15">
      <c r="A101" s="15"/>
      <c r="B101" s="27" t="str">
        <f>'Town Data'!A97</f>
        <v>WESTMINSTER</v>
      </c>
      <c r="C101" s="52">
        <f>IF('Town Data'!C97&gt;9,'Town Data'!B97,"*")</f>
        <v>1772125.05</v>
      </c>
      <c r="D101" s="53">
        <f>IF('Town Data'!E97&gt;9,'Town Data'!D97,"*")</f>
        <v>393717.31</v>
      </c>
      <c r="E101" s="54" t="str">
        <f>IF('Town Data'!G97&gt;9,'Town Data'!F97,"*")</f>
        <v>*</v>
      </c>
      <c r="F101" s="53">
        <f>IF('Town Data'!I97&gt;9,'Town Data'!H97,"*")</f>
        <v>1721566.47</v>
      </c>
      <c r="G101" s="53">
        <f>IF('Town Data'!K97&gt;9,'Town Data'!J97,"*")</f>
        <v>383867.33</v>
      </c>
      <c r="H101" s="54" t="str">
        <f>IF('Town Data'!M97&gt;9,'Town Data'!L97,"*")</f>
        <v>*</v>
      </c>
      <c r="I101" s="22">
        <f aca="true" t="shared" si="6" ref="I101:I164">_xlfn.IFERROR((C101-F101)/F101,"")</f>
        <v>0.029367776894493117</v>
      </c>
      <c r="J101" s="22">
        <f aca="true" t="shared" si="7" ref="J101:J164">_xlfn.IFERROR((D101-G101)/G101,"")</f>
        <v>0.02565985492956637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WILLIAMSTOWN</v>
      </c>
      <c r="C102" s="52">
        <f>IF('Town Data'!C98&gt;9,'Town Data'!B98,"*")</f>
        <v>1283736.69</v>
      </c>
      <c r="D102" s="53">
        <f>IF('Town Data'!E98&gt;9,'Town Data'!D98,"*")</f>
        <v>389977.09</v>
      </c>
      <c r="E102" s="54" t="str">
        <f>IF('Town Data'!G98&gt;9,'Town Data'!F98,"*")</f>
        <v>*</v>
      </c>
      <c r="F102" s="53">
        <f>IF('Town Data'!I98&gt;9,'Town Data'!H98,"*")</f>
        <v>1317896.02</v>
      </c>
      <c r="G102" s="53">
        <f>IF('Town Data'!K98&gt;9,'Town Data'!J98,"*")</f>
        <v>395366.05</v>
      </c>
      <c r="H102" s="54" t="str">
        <f>IF('Town Data'!M98&gt;9,'Town Data'!L98,"*")</f>
        <v>*</v>
      </c>
      <c r="I102" s="22">
        <f t="shared" si="6"/>
        <v>-0.02591959417253576</v>
      </c>
      <c r="J102" s="22">
        <f t="shared" si="7"/>
        <v>-0.013630305384086374</v>
      </c>
      <c r="K102" s="22">
        <f t="shared" si="8"/>
      </c>
      <c r="L102" s="15"/>
    </row>
    <row r="103" spans="2:12" ht="15">
      <c r="B103" s="27" t="str">
        <f>'Town Data'!A99</f>
        <v>WILLISTON</v>
      </c>
      <c r="C103" s="52">
        <f>IF('Town Data'!C99&gt;9,'Town Data'!B99,"*")</f>
        <v>78770826.48</v>
      </c>
      <c r="D103" s="53">
        <f>IF('Town Data'!E99&gt;9,'Town Data'!D99,"*")</f>
        <v>33718343.54</v>
      </c>
      <c r="E103" s="54">
        <f>IF('Town Data'!G99&gt;9,'Town Data'!F99,"*")</f>
        <v>1299272.5</v>
      </c>
      <c r="F103" s="53">
        <f>IF('Town Data'!I99&gt;9,'Town Data'!H99,"*")</f>
        <v>70783701.96</v>
      </c>
      <c r="G103" s="53">
        <f>IF('Town Data'!K99&gt;9,'Town Data'!J99,"*")</f>
        <v>32491061.57</v>
      </c>
      <c r="H103" s="54">
        <f>IF('Town Data'!M99&gt;9,'Town Data'!L99,"*")</f>
        <v>1485593.5</v>
      </c>
      <c r="I103" s="22">
        <f t="shared" si="6"/>
        <v>0.11283846844452343</v>
      </c>
      <c r="J103" s="22">
        <f t="shared" si="7"/>
        <v>0.03777291078519842</v>
      </c>
      <c r="K103" s="22">
        <f t="shared" si="8"/>
        <v>-0.12541856167248983</v>
      </c>
      <c r="L103" s="15"/>
    </row>
    <row r="104" spans="2:12" ht="15">
      <c r="B104" s="27" t="str">
        <f>'Town Data'!A100</f>
        <v>WILMINGTON</v>
      </c>
      <c r="C104" s="52">
        <f>IF('Town Data'!C100&gt;9,'Town Data'!B100,"*")</f>
        <v>6156220.3</v>
      </c>
      <c r="D104" s="53">
        <f>IF('Town Data'!E100&gt;9,'Town Data'!D100,"*")</f>
        <v>3135839.14</v>
      </c>
      <c r="E104" s="54" t="str">
        <f>IF('Town Data'!G100&gt;9,'Town Data'!F100,"*")</f>
        <v>*</v>
      </c>
      <c r="F104" s="53">
        <f>IF('Town Data'!I100&gt;9,'Town Data'!H100,"*")</f>
        <v>3922457.62</v>
      </c>
      <c r="G104" s="53">
        <f>IF('Town Data'!K100&gt;9,'Town Data'!J100,"*")</f>
        <v>1274724.42</v>
      </c>
      <c r="H104" s="54" t="str">
        <f>IF('Town Data'!M100&gt;9,'Town Data'!L100,"*")</f>
        <v>*</v>
      </c>
      <c r="I104" s="22">
        <f t="shared" si="6"/>
        <v>0.5694803861258798</v>
      </c>
      <c r="J104" s="22">
        <f t="shared" si="7"/>
        <v>1.4600133886193223</v>
      </c>
      <c r="K104" s="22">
        <f t="shared" si="8"/>
      </c>
      <c r="L104" s="15"/>
    </row>
    <row r="105" spans="2:12" ht="15">
      <c r="B105" s="27" t="str">
        <f>'Town Data'!A101</f>
        <v>WINDSOR</v>
      </c>
      <c r="C105" s="52">
        <f>IF('Town Data'!C101&gt;9,'Town Data'!B101,"*")</f>
        <v>2410011.68</v>
      </c>
      <c r="D105" s="53">
        <f>IF('Town Data'!E101&gt;9,'Town Data'!D101,"*")</f>
        <v>754873.56</v>
      </c>
      <c r="E105" s="54" t="str">
        <f>IF('Town Data'!G101&gt;9,'Town Data'!F101,"*")</f>
        <v>*</v>
      </c>
      <c r="F105" s="53">
        <f>IF('Town Data'!I101&gt;9,'Town Data'!H101,"*")</f>
        <v>2049908.22</v>
      </c>
      <c r="G105" s="53">
        <f>IF('Town Data'!K101&gt;9,'Town Data'!J101,"*")</f>
        <v>668169.15</v>
      </c>
      <c r="H105" s="54" t="str">
        <f>IF('Town Data'!M101&gt;9,'Town Data'!L101,"*")</f>
        <v>*</v>
      </c>
      <c r="I105" s="22">
        <f t="shared" si="6"/>
        <v>0.17566808917913418</v>
      </c>
      <c r="J105" s="22">
        <f t="shared" si="7"/>
        <v>0.12976416226340295</v>
      </c>
      <c r="K105" s="22">
        <f t="shared" si="8"/>
      </c>
      <c r="L105" s="15"/>
    </row>
    <row r="106" spans="2:12" ht="15">
      <c r="B106" s="27" t="str">
        <f>'Town Data'!A102</f>
        <v>WINHALL</v>
      </c>
      <c r="C106" s="52">
        <f>IF('Town Data'!C102&gt;9,'Town Data'!B102,"*")</f>
        <v>669846.02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>
        <f>IF('Town Data'!I102&gt;9,'Town Data'!H102,"*")</f>
        <v>733454.9</v>
      </c>
      <c r="G106" s="53">
        <f>IF('Town Data'!K102&gt;9,'Town Data'!J102,"*")</f>
        <v>498322.19</v>
      </c>
      <c r="H106" s="54" t="str">
        <f>IF('Town Data'!M102&gt;9,'Town Data'!L102,"*")</f>
        <v>*</v>
      </c>
      <c r="I106" s="22">
        <f t="shared" si="6"/>
        <v>-0.0867250051775508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WINOOSKI</v>
      </c>
      <c r="C107" s="52">
        <f>IF('Town Data'!C103&gt;9,'Town Data'!B103,"*")</f>
        <v>15124564.79</v>
      </c>
      <c r="D107" s="53">
        <f>IF('Town Data'!E103&gt;9,'Town Data'!D103,"*")</f>
        <v>1320045.97</v>
      </c>
      <c r="E107" s="54">
        <f>IF('Town Data'!G103&gt;9,'Town Data'!F103,"*")</f>
        <v>316463.666666667</v>
      </c>
      <c r="F107" s="53">
        <f>IF('Town Data'!I103&gt;9,'Town Data'!H103,"*")</f>
        <v>15789475.13</v>
      </c>
      <c r="G107" s="53">
        <f>IF('Town Data'!K103&gt;9,'Town Data'!J103,"*")</f>
        <v>1362189.78</v>
      </c>
      <c r="H107" s="54">
        <f>IF('Town Data'!M103&gt;9,'Town Data'!L103,"*")</f>
        <v>4515337.16666667</v>
      </c>
      <c r="I107" s="22">
        <f t="shared" si="6"/>
        <v>-0.04211098434403764</v>
      </c>
      <c r="J107" s="22">
        <f t="shared" si="7"/>
        <v>-0.030938280861276212</v>
      </c>
      <c r="K107" s="22">
        <f t="shared" si="8"/>
        <v>-0.9299136133171008</v>
      </c>
      <c r="L107" s="15"/>
    </row>
    <row r="108" spans="2:12" ht="15">
      <c r="B108" s="27" t="str">
        <f>'Town Data'!A104</f>
        <v>WOLCOTT</v>
      </c>
      <c r="C108" s="52">
        <f>IF('Town Data'!C104&gt;9,'Town Data'!B104,"*")</f>
        <v>584804.42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>
        <f>IF('Town Data'!I104&gt;9,'Town Data'!H104,"*")</f>
        <v>644699.12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  <v>-0.0929033376065411</v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WOODSTOCK</v>
      </c>
      <c r="C109" s="52">
        <f>IF('Town Data'!C105&gt;9,'Town Data'!B105,"*")</f>
        <v>5570059.59</v>
      </c>
      <c r="D109" s="53">
        <f>IF('Town Data'!E105&gt;9,'Town Data'!D105,"*")</f>
        <v>1582032.6</v>
      </c>
      <c r="E109" s="54">
        <f>IF('Town Data'!G105&gt;9,'Town Data'!F105,"*")</f>
        <v>264873.5</v>
      </c>
      <c r="F109" s="53">
        <f>IF('Town Data'!I105&gt;9,'Town Data'!H105,"*")</f>
        <v>5301421.29</v>
      </c>
      <c r="G109" s="53">
        <f>IF('Town Data'!K105&gt;9,'Town Data'!J105,"*")</f>
        <v>1488377.97</v>
      </c>
      <c r="H109" s="54">
        <f>IF('Town Data'!M105&gt;9,'Town Data'!L105,"*")</f>
        <v>104251.166666667</v>
      </c>
      <c r="I109" s="22">
        <f t="shared" si="6"/>
        <v>0.05067288285628774</v>
      </c>
      <c r="J109" s="22">
        <f t="shared" si="7"/>
        <v>0.06292395607011042</v>
      </c>
      <c r="K109" s="22">
        <f t="shared" si="8"/>
        <v>1.5407245642334855</v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1212993.79</v>
      </c>
      <c r="C2" s="41">
        <v>16</v>
      </c>
      <c r="D2" s="44">
        <v>394269.2</v>
      </c>
      <c r="E2" s="41">
        <v>15</v>
      </c>
      <c r="F2" s="41">
        <v>0</v>
      </c>
      <c r="G2" s="41">
        <v>0</v>
      </c>
      <c r="H2" s="44">
        <v>1136950.56</v>
      </c>
      <c r="I2" s="41">
        <v>16</v>
      </c>
      <c r="J2" s="44">
        <v>406853.52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9637368.91</v>
      </c>
      <c r="C3" s="41">
        <v>17</v>
      </c>
      <c r="D3" s="44">
        <v>460420.81</v>
      </c>
      <c r="E3" s="41">
        <v>15</v>
      </c>
      <c r="F3" s="41">
        <v>0</v>
      </c>
      <c r="G3" s="41">
        <v>0</v>
      </c>
      <c r="H3" s="44">
        <v>9299864.22</v>
      </c>
      <c r="I3" s="41">
        <v>17</v>
      </c>
      <c r="J3" s="44">
        <v>457260.7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44351177.71</v>
      </c>
      <c r="C4" s="41">
        <v>157</v>
      </c>
      <c r="D4" s="44">
        <v>10585586.57</v>
      </c>
      <c r="E4" s="41">
        <v>149</v>
      </c>
      <c r="F4" s="44">
        <v>351937.833333333</v>
      </c>
      <c r="G4" s="41">
        <v>37</v>
      </c>
      <c r="H4" s="44">
        <v>79447690.42</v>
      </c>
      <c r="I4" s="41">
        <v>161</v>
      </c>
      <c r="J4" s="44">
        <v>10241232.39</v>
      </c>
      <c r="K4" s="41">
        <v>154</v>
      </c>
      <c r="L4" s="44">
        <v>290860.5</v>
      </c>
      <c r="M4" s="41">
        <v>37</v>
      </c>
      <c r="N4" s="37"/>
      <c r="O4" s="37"/>
      <c r="P4" s="37"/>
      <c r="Q4" s="37"/>
    </row>
    <row r="5" spans="1:17" ht="15">
      <c r="A5" s="40" t="s">
        <v>70</v>
      </c>
      <c r="B5" s="44">
        <v>8546987.69</v>
      </c>
      <c r="C5" s="41">
        <v>27</v>
      </c>
      <c r="D5" s="44">
        <v>1003535.06</v>
      </c>
      <c r="E5" s="41">
        <v>26</v>
      </c>
      <c r="F5" s="41">
        <v>0</v>
      </c>
      <c r="G5" s="41">
        <v>0</v>
      </c>
      <c r="H5" s="44">
        <v>7891059.28</v>
      </c>
      <c r="I5" s="41">
        <v>30</v>
      </c>
      <c r="J5" s="44">
        <v>1046867.7</v>
      </c>
      <c r="K5" s="41">
        <v>29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15525064.37</v>
      </c>
      <c r="C6" s="41">
        <v>36</v>
      </c>
      <c r="D6" s="44">
        <v>1345884.13</v>
      </c>
      <c r="E6" s="41">
        <v>32</v>
      </c>
      <c r="F6" s="44">
        <v>0</v>
      </c>
      <c r="G6" s="41">
        <v>0</v>
      </c>
      <c r="H6" s="44">
        <v>13864400.09</v>
      </c>
      <c r="I6" s="41">
        <v>35</v>
      </c>
      <c r="J6" s="44">
        <v>1378375.14</v>
      </c>
      <c r="K6" s="41">
        <v>33</v>
      </c>
      <c r="L6" s="44">
        <v>43756.3333333333</v>
      </c>
      <c r="M6" s="41">
        <v>12</v>
      </c>
      <c r="N6" s="37"/>
      <c r="O6" s="37"/>
      <c r="P6" s="37"/>
      <c r="Q6" s="37"/>
    </row>
    <row r="7" spans="1:17" ht="15">
      <c r="A7" s="40" t="s">
        <v>72</v>
      </c>
      <c r="B7" s="44">
        <v>32145377.98</v>
      </c>
      <c r="C7" s="41">
        <v>181</v>
      </c>
      <c r="D7" s="44">
        <v>11192784.43</v>
      </c>
      <c r="E7" s="41">
        <v>174</v>
      </c>
      <c r="F7" s="44">
        <v>195481.166666667</v>
      </c>
      <c r="G7" s="41">
        <v>49</v>
      </c>
      <c r="H7" s="44">
        <v>35725779.98</v>
      </c>
      <c r="I7" s="41">
        <v>182</v>
      </c>
      <c r="J7" s="44">
        <v>11085012.34</v>
      </c>
      <c r="K7" s="41">
        <v>176</v>
      </c>
      <c r="L7" s="44">
        <v>225472.333333333</v>
      </c>
      <c r="M7" s="41">
        <v>54</v>
      </c>
      <c r="N7" s="37"/>
      <c r="O7" s="37"/>
      <c r="P7" s="37"/>
      <c r="Q7" s="37"/>
    </row>
    <row r="8" spans="1:17" ht="15">
      <c r="A8" s="40" t="s">
        <v>73</v>
      </c>
      <c r="B8" s="44">
        <v>16247215.92</v>
      </c>
      <c r="C8" s="41">
        <v>50</v>
      </c>
      <c r="D8" s="44">
        <v>5455140.35</v>
      </c>
      <c r="E8" s="41">
        <v>49</v>
      </c>
      <c r="F8" s="44">
        <v>72456.5</v>
      </c>
      <c r="G8" s="41">
        <v>25</v>
      </c>
      <c r="H8" s="44">
        <v>14680122.33</v>
      </c>
      <c r="I8" s="41">
        <v>51</v>
      </c>
      <c r="J8" s="44">
        <v>5730501.39</v>
      </c>
      <c r="K8" s="41">
        <v>50</v>
      </c>
      <c r="L8" s="44">
        <v>100740.5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1520121.07</v>
      </c>
      <c r="C9" s="41">
        <v>20</v>
      </c>
      <c r="D9" s="44">
        <v>495930.86</v>
      </c>
      <c r="E9" s="41">
        <v>18</v>
      </c>
      <c r="F9" s="41">
        <v>0</v>
      </c>
      <c r="G9" s="41">
        <v>0</v>
      </c>
      <c r="H9" s="44">
        <v>1623972.36</v>
      </c>
      <c r="I9" s="41">
        <v>21</v>
      </c>
      <c r="J9" s="44">
        <v>587226.19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7387123.9</v>
      </c>
      <c r="C10" s="41">
        <v>29</v>
      </c>
      <c r="D10" s="44">
        <v>1880505.88</v>
      </c>
      <c r="E10" s="41">
        <v>27</v>
      </c>
      <c r="F10" s="44">
        <v>75341.5000000001</v>
      </c>
      <c r="G10" s="41">
        <v>15</v>
      </c>
      <c r="H10" s="44">
        <v>7049315.45</v>
      </c>
      <c r="I10" s="41">
        <v>31</v>
      </c>
      <c r="J10" s="44">
        <v>1746023.95</v>
      </c>
      <c r="K10" s="41">
        <v>28</v>
      </c>
      <c r="L10" s="44">
        <v>32085.1666666666</v>
      </c>
      <c r="M10" s="41">
        <v>12</v>
      </c>
      <c r="N10" s="37"/>
      <c r="O10" s="37"/>
      <c r="P10" s="37"/>
      <c r="Q10" s="37"/>
    </row>
    <row r="11" spans="1:17" ht="15">
      <c r="A11" s="40" t="s">
        <v>76</v>
      </c>
      <c r="B11" s="44">
        <v>7659621.04</v>
      </c>
      <c r="C11" s="41">
        <v>43</v>
      </c>
      <c r="D11" s="44">
        <v>1189124.2</v>
      </c>
      <c r="E11" s="41">
        <v>40</v>
      </c>
      <c r="F11" s="41">
        <v>0</v>
      </c>
      <c r="G11" s="41">
        <v>0</v>
      </c>
      <c r="H11" s="44">
        <v>8260631.13</v>
      </c>
      <c r="I11" s="41">
        <v>42</v>
      </c>
      <c r="J11" s="44">
        <v>1266495.76</v>
      </c>
      <c r="K11" s="41">
        <v>40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40111962.42</v>
      </c>
      <c r="C12" s="41">
        <v>188</v>
      </c>
      <c r="D12" s="44">
        <v>7411773.07</v>
      </c>
      <c r="E12" s="41">
        <v>174</v>
      </c>
      <c r="F12" s="44">
        <v>383961.5</v>
      </c>
      <c r="G12" s="41">
        <v>55</v>
      </c>
      <c r="H12" s="44">
        <v>42591360.94</v>
      </c>
      <c r="I12" s="41">
        <v>193</v>
      </c>
      <c r="J12" s="44">
        <v>7450410.72</v>
      </c>
      <c r="K12" s="41">
        <v>179</v>
      </c>
      <c r="L12" s="44">
        <v>817431.166666666</v>
      </c>
      <c r="M12" s="41">
        <v>52</v>
      </c>
      <c r="N12" s="37"/>
      <c r="O12" s="37"/>
      <c r="P12" s="37"/>
      <c r="Q12" s="37"/>
    </row>
    <row r="13" spans="1:17" ht="15">
      <c r="A13" s="40" t="s">
        <v>78</v>
      </c>
      <c r="B13" s="44">
        <v>1373222.77</v>
      </c>
      <c r="C13" s="41">
        <v>12</v>
      </c>
      <c r="D13" s="44">
        <v>190977.96</v>
      </c>
      <c r="E13" s="41">
        <v>12</v>
      </c>
      <c r="F13" s="41">
        <v>0</v>
      </c>
      <c r="G13" s="41">
        <v>0</v>
      </c>
      <c r="H13" s="41">
        <v>1259793.97</v>
      </c>
      <c r="I13" s="41">
        <v>12</v>
      </c>
      <c r="J13" s="41">
        <v>241876.35</v>
      </c>
      <c r="K13" s="41">
        <v>12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560568.69</v>
      </c>
      <c r="C14" s="41">
        <v>11</v>
      </c>
      <c r="D14" s="44">
        <v>284759.88</v>
      </c>
      <c r="E14" s="41">
        <v>11</v>
      </c>
      <c r="F14" s="41">
        <v>0</v>
      </c>
      <c r="G14" s="41">
        <v>0</v>
      </c>
      <c r="H14" s="44">
        <v>741305.87</v>
      </c>
      <c r="I14" s="41">
        <v>12</v>
      </c>
      <c r="J14" s="44">
        <v>320584.01</v>
      </c>
      <c r="K14" s="41">
        <v>12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4064332.08</v>
      </c>
      <c r="C15" s="41">
        <v>30</v>
      </c>
      <c r="D15" s="44">
        <v>1281022.42</v>
      </c>
      <c r="E15" s="41">
        <v>30</v>
      </c>
      <c r="F15" s="41">
        <v>0</v>
      </c>
      <c r="G15" s="41">
        <v>0</v>
      </c>
      <c r="H15" s="44">
        <v>4299450.14</v>
      </c>
      <c r="I15" s="41">
        <v>27</v>
      </c>
      <c r="J15" s="44">
        <v>1224546.26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830415.08</v>
      </c>
      <c r="C16" s="41">
        <v>17</v>
      </c>
      <c r="D16" s="44">
        <v>441615.93</v>
      </c>
      <c r="E16" s="41">
        <v>17</v>
      </c>
      <c r="F16" s="41">
        <v>0</v>
      </c>
      <c r="G16" s="41">
        <v>0</v>
      </c>
      <c r="H16" s="44">
        <v>725568.02</v>
      </c>
      <c r="I16" s="41">
        <v>14</v>
      </c>
      <c r="J16" s="44">
        <v>393033.77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68367145.66</v>
      </c>
      <c r="C17" s="41">
        <v>309</v>
      </c>
      <c r="D17" s="44">
        <v>18965632.82</v>
      </c>
      <c r="E17" s="41">
        <v>287</v>
      </c>
      <c r="F17" s="44">
        <v>609834.166666667</v>
      </c>
      <c r="G17" s="41">
        <v>76</v>
      </c>
      <c r="H17" s="44">
        <v>90938813.4</v>
      </c>
      <c r="I17" s="41">
        <v>323</v>
      </c>
      <c r="J17" s="44">
        <v>20075126.38</v>
      </c>
      <c r="K17" s="41">
        <v>313</v>
      </c>
      <c r="L17" s="44">
        <v>763638.833333333</v>
      </c>
      <c r="M17" s="41">
        <v>89</v>
      </c>
      <c r="N17" s="37"/>
      <c r="O17" s="37"/>
      <c r="P17" s="37"/>
      <c r="Q17" s="37"/>
    </row>
    <row r="18" spans="1:17" ht="15">
      <c r="A18" s="40" t="s">
        <v>83</v>
      </c>
      <c r="B18" s="44">
        <v>4679187.52</v>
      </c>
      <c r="C18" s="41">
        <v>33</v>
      </c>
      <c r="D18" s="44">
        <v>1675984.72</v>
      </c>
      <c r="E18" s="41">
        <v>33</v>
      </c>
      <c r="F18" s="41">
        <v>0</v>
      </c>
      <c r="G18" s="41">
        <v>0</v>
      </c>
      <c r="H18" s="44">
        <v>4782615.83</v>
      </c>
      <c r="I18" s="41">
        <v>32</v>
      </c>
      <c r="J18" s="44">
        <v>1454054.55</v>
      </c>
      <c r="K18" s="41">
        <v>29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8749815.4</v>
      </c>
      <c r="C19" s="41">
        <v>40</v>
      </c>
      <c r="D19" s="44">
        <v>1149026.61</v>
      </c>
      <c r="E19" s="41">
        <v>37</v>
      </c>
      <c r="F19" s="41">
        <v>0</v>
      </c>
      <c r="G19" s="41">
        <v>0</v>
      </c>
      <c r="H19" s="44">
        <v>7536619.93</v>
      </c>
      <c r="I19" s="41">
        <v>38</v>
      </c>
      <c r="J19" s="44">
        <v>1163706.01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1186104.75</v>
      </c>
      <c r="C20" s="41">
        <v>21</v>
      </c>
      <c r="D20" s="44">
        <v>412341.52</v>
      </c>
      <c r="E20" s="41">
        <v>17</v>
      </c>
      <c r="F20" s="41">
        <v>0</v>
      </c>
      <c r="G20" s="41">
        <v>0</v>
      </c>
      <c r="H20" s="44">
        <v>1202306.56</v>
      </c>
      <c r="I20" s="41">
        <v>21</v>
      </c>
      <c r="J20" s="44">
        <v>354486.49</v>
      </c>
      <c r="K20" s="41">
        <v>18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241831.14</v>
      </c>
      <c r="I21" s="41">
        <v>12</v>
      </c>
      <c r="J21" s="44">
        <v>101799.86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2849485.44</v>
      </c>
      <c r="C22" s="41">
        <v>32</v>
      </c>
      <c r="D22" s="44">
        <v>749756.6</v>
      </c>
      <c r="E22" s="41">
        <v>30</v>
      </c>
      <c r="F22" s="41">
        <v>0</v>
      </c>
      <c r="G22" s="41">
        <v>0</v>
      </c>
      <c r="H22" s="44">
        <v>2313222.56</v>
      </c>
      <c r="I22" s="41">
        <v>34</v>
      </c>
      <c r="J22" s="44">
        <v>764152.68</v>
      </c>
      <c r="K22" s="41">
        <v>31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12007876.32</v>
      </c>
      <c r="C23" s="41">
        <v>28</v>
      </c>
      <c r="D23" s="44">
        <v>1686424.96</v>
      </c>
      <c r="E23" s="41">
        <v>28</v>
      </c>
      <c r="F23" s="44">
        <v>0</v>
      </c>
      <c r="G23" s="41">
        <v>0</v>
      </c>
      <c r="H23" s="44">
        <v>4088343.88</v>
      </c>
      <c r="I23" s="41">
        <v>27</v>
      </c>
      <c r="J23" s="44">
        <v>1615491.48</v>
      </c>
      <c r="K23" s="41">
        <v>27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122498200.83</v>
      </c>
      <c r="C24" s="41">
        <v>125</v>
      </c>
      <c r="D24" s="44">
        <v>25961395.3</v>
      </c>
      <c r="E24" s="41">
        <v>114</v>
      </c>
      <c r="F24" s="41">
        <v>1226073.33333333</v>
      </c>
      <c r="G24" s="41">
        <v>38</v>
      </c>
      <c r="H24" s="44">
        <v>111788551.14</v>
      </c>
      <c r="I24" s="41">
        <v>128</v>
      </c>
      <c r="J24" s="44">
        <v>27055981.84</v>
      </c>
      <c r="K24" s="41">
        <v>115</v>
      </c>
      <c r="L24" s="41">
        <v>1979504.5</v>
      </c>
      <c r="M24" s="41">
        <v>40</v>
      </c>
      <c r="N24" s="37"/>
      <c r="O24" s="37"/>
      <c r="P24" s="37"/>
      <c r="Q24" s="37"/>
    </row>
    <row r="25" spans="1:17" ht="15">
      <c r="A25" s="40" t="s">
        <v>90</v>
      </c>
      <c r="B25" s="44">
        <v>510440.28</v>
      </c>
      <c r="C25" s="41">
        <v>12</v>
      </c>
      <c r="D25" s="41">
        <v>219498.99</v>
      </c>
      <c r="E25" s="41">
        <v>11</v>
      </c>
      <c r="F25" s="41">
        <v>0</v>
      </c>
      <c r="G25" s="41">
        <v>0</v>
      </c>
      <c r="H25" s="44">
        <v>685246.24</v>
      </c>
      <c r="I25" s="41">
        <v>12</v>
      </c>
      <c r="J25" s="44">
        <v>409129.71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0</v>
      </c>
      <c r="C26" s="41">
        <v>0</v>
      </c>
      <c r="D26" s="44">
        <v>0</v>
      </c>
      <c r="E26" s="41">
        <v>0</v>
      </c>
      <c r="F26" s="41">
        <v>0</v>
      </c>
      <c r="G26" s="41">
        <v>0</v>
      </c>
      <c r="H26" s="44">
        <v>1594582.06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995651.75</v>
      </c>
      <c r="C27" s="41">
        <v>15</v>
      </c>
      <c r="D27" s="44">
        <v>850965.67</v>
      </c>
      <c r="E27" s="41">
        <v>15</v>
      </c>
      <c r="F27" s="44">
        <v>0</v>
      </c>
      <c r="G27" s="41">
        <v>0</v>
      </c>
      <c r="H27" s="44">
        <v>878995.03</v>
      </c>
      <c r="I27" s="41">
        <v>13</v>
      </c>
      <c r="J27" s="44">
        <v>729831.93</v>
      </c>
      <c r="K27" s="41">
        <v>13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17344859.15</v>
      </c>
      <c r="C28" s="41">
        <v>56</v>
      </c>
      <c r="D28" s="44">
        <v>7310623.84</v>
      </c>
      <c r="E28" s="41">
        <v>56</v>
      </c>
      <c r="F28" s="41">
        <v>84549.3333333334</v>
      </c>
      <c r="G28" s="41">
        <v>27</v>
      </c>
      <c r="H28" s="44">
        <v>15718436.26</v>
      </c>
      <c r="I28" s="41">
        <v>55</v>
      </c>
      <c r="J28" s="44">
        <v>5553788.12</v>
      </c>
      <c r="K28" s="41">
        <v>55</v>
      </c>
      <c r="L28" s="41">
        <v>409421</v>
      </c>
      <c r="M28" s="41">
        <v>24</v>
      </c>
      <c r="N28" s="37"/>
      <c r="O28" s="37"/>
      <c r="P28" s="37"/>
      <c r="Q28" s="37"/>
    </row>
    <row r="29" spans="1:17" ht="15">
      <c r="A29" s="40" t="s">
        <v>94</v>
      </c>
      <c r="B29" s="44">
        <v>1618983.49</v>
      </c>
      <c r="C29" s="41">
        <v>26</v>
      </c>
      <c r="D29" s="44">
        <v>553727.38</v>
      </c>
      <c r="E29" s="41">
        <v>24</v>
      </c>
      <c r="F29" s="41">
        <v>0</v>
      </c>
      <c r="G29" s="41">
        <v>0</v>
      </c>
      <c r="H29" s="44">
        <v>1440008.5</v>
      </c>
      <c r="I29" s="41">
        <v>23</v>
      </c>
      <c r="J29" s="44">
        <v>517332.99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1404851.5</v>
      </c>
      <c r="C30" s="41">
        <v>23</v>
      </c>
      <c r="D30" s="44">
        <v>983063.86</v>
      </c>
      <c r="E30" s="41">
        <v>21</v>
      </c>
      <c r="F30" s="41">
        <v>0</v>
      </c>
      <c r="G30" s="41">
        <v>0</v>
      </c>
      <c r="H30" s="44">
        <v>1165928.27</v>
      </c>
      <c r="I30" s="41">
        <v>24</v>
      </c>
      <c r="J30" s="44">
        <v>855378</v>
      </c>
      <c r="K30" s="41">
        <v>23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1170670.51</v>
      </c>
      <c r="C31" s="41">
        <v>14</v>
      </c>
      <c r="D31" s="44">
        <v>245855.51</v>
      </c>
      <c r="E31" s="41">
        <v>12</v>
      </c>
      <c r="F31" s="41">
        <v>0</v>
      </c>
      <c r="G31" s="41">
        <v>0</v>
      </c>
      <c r="H31" s="44">
        <v>798247.02</v>
      </c>
      <c r="I31" s="41">
        <v>11</v>
      </c>
      <c r="J31" s="44">
        <v>182878.37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3637661.04</v>
      </c>
      <c r="C32" s="41">
        <v>26</v>
      </c>
      <c r="D32" s="44">
        <v>1212115.06</v>
      </c>
      <c r="E32" s="41">
        <v>25</v>
      </c>
      <c r="F32" s="44">
        <v>0</v>
      </c>
      <c r="G32" s="41">
        <v>0</v>
      </c>
      <c r="H32" s="44">
        <v>3849468.55</v>
      </c>
      <c r="I32" s="41">
        <v>25</v>
      </c>
      <c r="J32" s="44">
        <v>1218093.86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6183640.38</v>
      </c>
      <c r="C33" s="41">
        <v>38</v>
      </c>
      <c r="D33" s="44">
        <v>1555899.16</v>
      </c>
      <c r="E33" s="41">
        <v>37</v>
      </c>
      <c r="F33" s="44">
        <v>0</v>
      </c>
      <c r="G33" s="41">
        <v>0</v>
      </c>
      <c r="H33" s="44">
        <v>5994242.62</v>
      </c>
      <c r="I33" s="41">
        <v>39</v>
      </c>
      <c r="J33" s="44">
        <v>1674185.51</v>
      </c>
      <c r="K33" s="41">
        <v>38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43340573.33</v>
      </c>
      <c r="C34" s="41">
        <v>163</v>
      </c>
      <c r="D34" s="44">
        <v>12170318.5</v>
      </c>
      <c r="E34" s="41">
        <v>156</v>
      </c>
      <c r="F34" s="41">
        <v>265760.166666667</v>
      </c>
      <c r="G34" s="41">
        <v>48</v>
      </c>
      <c r="H34" s="44">
        <v>33712765.34</v>
      </c>
      <c r="I34" s="41">
        <v>172</v>
      </c>
      <c r="J34" s="44">
        <v>11689442.22</v>
      </c>
      <c r="K34" s="41">
        <v>163</v>
      </c>
      <c r="L34" s="41">
        <v>565224.833333334</v>
      </c>
      <c r="M34" s="41">
        <v>51</v>
      </c>
      <c r="N34" s="37"/>
      <c r="O34" s="37"/>
      <c r="P34" s="37"/>
      <c r="Q34" s="37"/>
    </row>
    <row r="35" spans="1:17" ht="15">
      <c r="A35" s="40" t="s">
        <v>100</v>
      </c>
      <c r="B35" s="44">
        <v>6064147.36</v>
      </c>
      <c r="C35" s="41">
        <v>34</v>
      </c>
      <c r="D35" s="44">
        <v>1244992.86</v>
      </c>
      <c r="E35" s="41">
        <v>33</v>
      </c>
      <c r="F35" s="41">
        <v>0</v>
      </c>
      <c r="G35" s="41">
        <v>0</v>
      </c>
      <c r="H35" s="44">
        <v>5494890.54</v>
      </c>
      <c r="I35" s="41">
        <v>33</v>
      </c>
      <c r="J35" s="44">
        <v>1248138.56</v>
      </c>
      <c r="K35" s="41">
        <v>32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2407572.88</v>
      </c>
      <c r="C36" s="41">
        <v>21</v>
      </c>
      <c r="D36" s="44">
        <v>1141815.83</v>
      </c>
      <c r="E36" s="41">
        <v>19</v>
      </c>
      <c r="F36" s="41">
        <v>0</v>
      </c>
      <c r="G36" s="41">
        <v>0</v>
      </c>
      <c r="H36" s="44">
        <v>2497482.6</v>
      </c>
      <c r="I36" s="41">
        <v>22</v>
      </c>
      <c r="J36" s="44">
        <v>1070049.14</v>
      </c>
      <c r="K36" s="41">
        <v>22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1034847.51</v>
      </c>
      <c r="C37" s="41">
        <v>16</v>
      </c>
      <c r="D37" s="44">
        <v>308996.32</v>
      </c>
      <c r="E37" s="41">
        <v>14</v>
      </c>
      <c r="F37" s="41">
        <v>0</v>
      </c>
      <c r="G37" s="41">
        <v>0</v>
      </c>
      <c r="H37" s="44">
        <v>3775643.77</v>
      </c>
      <c r="I37" s="41">
        <v>16</v>
      </c>
      <c r="J37" s="44">
        <v>354015.47</v>
      </c>
      <c r="K37" s="41">
        <v>15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2007989.93</v>
      </c>
      <c r="C38" s="41">
        <v>16</v>
      </c>
      <c r="D38" s="44">
        <v>866451.93</v>
      </c>
      <c r="E38" s="41">
        <v>16</v>
      </c>
      <c r="F38" s="41">
        <v>0</v>
      </c>
      <c r="G38" s="41">
        <v>0</v>
      </c>
      <c r="H38" s="44">
        <v>1756831.37</v>
      </c>
      <c r="I38" s="41">
        <v>17</v>
      </c>
      <c r="J38" s="44">
        <v>775322.11</v>
      </c>
      <c r="K38" s="41">
        <v>16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1782635.79</v>
      </c>
      <c r="C39" s="41">
        <v>13</v>
      </c>
      <c r="D39" s="44">
        <v>532472.45</v>
      </c>
      <c r="E39" s="41">
        <v>13</v>
      </c>
      <c r="F39" s="41">
        <v>0</v>
      </c>
      <c r="G39" s="41">
        <v>0</v>
      </c>
      <c r="H39" s="44">
        <v>1999655.35</v>
      </c>
      <c r="I39" s="41">
        <v>16</v>
      </c>
      <c r="J39" s="44">
        <v>696529.47</v>
      </c>
      <c r="K39" s="41">
        <v>15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7125876.09</v>
      </c>
      <c r="C40" s="41">
        <v>37</v>
      </c>
      <c r="D40" s="44">
        <v>1253343.24</v>
      </c>
      <c r="E40" s="41">
        <v>34</v>
      </c>
      <c r="F40" s="44">
        <v>0</v>
      </c>
      <c r="G40" s="41">
        <v>0</v>
      </c>
      <c r="H40" s="44">
        <v>8177765.02</v>
      </c>
      <c r="I40" s="41">
        <v>35</v>
      </c>
      <c r="J40" s="44">
        <v>1459526.61</v>
      </c>
      <c r="K40" s="41">
        <v>34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31307304.43</v>
      </c>
      <c r="C41" s="41">
        <v>117</v>
      </c>
      <c r="D41" s="44">
        <v>6786406.18</v>
      </c>
      <c r="E41" s="41">
        <v>108</v>
      </c>
      <c r="F41" s="41">
        <v>118300.5</v>
      </c>
      <c r="G41" s="41">
        <v>38</v>
      </c>
      <c r="H41" s="44">
        <v>30396133.36</v>
      </c>
      <c r="I41" s="41">
        <v>111</v>
      </c>
      <c r="J41" s="44">
        <v>6685235.69</v>
      </c>
      <c r="K41" s="41">
        <v>107</v>
      </c>
      <c r="L41" s="41">
        <v>198901</v>
      </c>
      <c r="M41" s="41">
        <v>37</v>
      </c>
      <c r="N41" s="37"/>
      <c r="O41" s="37"/>
      <c r="P41" s="37"/>
      <c r="Q41" s="37"/>
    </row>
    <row r="42" spans="1:17" ht="15">
      <c r="A42" s="40" t="s">
        <v>107</v>
      </c>
      <c r="B42" s="44">
        <v>1179245.74</v>
      </c>
      <c r="C42" s="41">
        <v>14</v>
      </c>
      <c r="D42" s="44">
        <v>436510.78</v>
      </c>
      <c r="E42" s="41">
        <v>14</v>
      </c>
      <c r="F42" s="41">
        <v>0</v>
      </c>
      <c r="G42" s="41">
        <v>0</v>
      </c>
      <c r="H42" s="44">
        <v>1074185.26</v>
      </c>
      <c r="I42" s="41">
        <v>12</v>
      </c>
      <c r="J42" s="44">
        <v>422658.9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1631423.9</v>
      </c>
      <c r="C43" s="41">
        <v>14</v>
      </c>
      <c r="D43" s="44">
        <v>538530.43</v>
      </c>
      <c r="E43" s="41">
        <v>14</v>
      </c>
      <c r="F43" s="41">
        <v>0</v>
      </c>
      <c r="G43" s="41">
        <v>0</v>
      </c>
      <c r="H43" s="44">
        <v>1542499.46</v>
      </c>
      <c r="I43" s="41">
        <v>15</v>
      </c>
      <c r="J43" s="44">
        <v>463395.83</v>
      </c>
      <c r="K43" s="41">
        <v>14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8325862.51</v>
      </c>
      <c r="C44" s="41">
        <v>29</v>
      </c>
      <c r="D44" s="44">
        <v>1320139.69</v>
      </c>
      <c r="E44" s="41">
        <v>26</v>
      </c>
      <c r="F44" s="41">
        <v>0</v>
      </c>
      <c r="G44" s="41">
        <v>0</v>
      </c>
      <c r="H44" s="44">
        <v>9146225.65</v>
      </c>
      <c r="I44" s="41">
        <v>30</v>
      </c>
      <c r="J44" s="44">
        <v>1217713.17</v>
      </c>
      <c r="K44" s="41">
        <v>27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2618917.65</v>
      </c>
      <c r="C45" s="41">
        <v>22</v>
      </c>
      <c r="D45" s="44">
        <v>343023.85</v>
      </c>
      <c r="E45" s="41">
        <v>21</v>
      </c>
      <c r="F45" s="41">
        <v>0</v>
      </c>
      <c r="G45" s="41">
        <v>0</v>
      </c>
      <c r="H45" s="44">
        <v>2818400.73</v>
      </c>
      <c r="I45" s="41">
        <v>19</v>
      </c>
      <c r="J45" s="44">
        <v>344197.73</v>
      </c>
      <c r="K45" s="41">
        <v>18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673196.1</v>
      </c>
      <c r="C46" s="41">
        <v>11</v>
      </c>
      <c r="D46" s="44">
        <v>189702.49</v>
      </c>
      <c r="E46" s="41">
        <v>10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860953.67</v>
      </c>
      <c r="C47" s="41">
        <v>13</v>
      </c>
      <c r="D47" s="44">
        <v>342103.08</v>
      </c>
      <c r="E47" s="41">
        <v>13</v>
      </c>
      <c r="F47" s="41">
        <v>0</v>
      </c>
      <c r="G47" s="41">
        <v>0</v>
      </c>
      <c r="H47" s="44">
        <v>725414.38</v>
      </c>
      <c r="I47" s="41">
        <v>14</v>
      </c>
      <c r="J47" s="44">
        <v>292973.47</v>
      </c>
      <c r="K47" s="41">
        <v>13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2102630.47</v>
      </c>
      <c r="C48" s="41">
        <v>17</v>
      </c>
      <c r="D48" s="44">
        <v>721603.82</v>
      </c>
      <c r="E48" s="41">
        <v>17</v>
      </c>
      <c r="F48" s="41">
        <v>0</v>
      </c>
      <c r="G48" s="41">
        <v>0</v>
      </c>
      <c r="H48" s="44">
        <v>1859020.76</v>
      </c>
      <c r="I48" s="41">
        <v>15</v>
      </c>
      <c r="J48" s="44">
        <v>647438</v>
      </c>
      <c r="K48" s="41">
        <v>15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9645015.28</v>
      </c>
      <c r="C49" s="41">
        <v>31</v>
      </c>
      <c r="D49" s="44">
        <v>3146327.58</v>
      </c>
      <c r="E49" s="41">
        <v>30</v>
      </c>
      <c r="F49" s="41">
        <v>0</v>
      </c>
      <c r="G49" s="41">
        <v>0</v>
      </c>
      <c r="H49" s="44">
        <v>10122775.17</v>
      </c>
      <c r="I49" s="41">
        <v>30</v>
      </c>
      <c r="J49" s="44">
        <v>3121659.35</v>
      </c>
      <c r="K49" s="41">
        <v>29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3310404.29</v>
      </c>
      <c r="C50" s="41">
        <v>30</v>
      </c>
      <c r="D50" s="44">
        <v>2462816.07</v>
      </c>
      <c r="E50" s="41">
        <v>28</v>
      </c>
      <c r="F50" s="41">
        <v>0</v>
      </c>
      <c r="G50" s="41">
        <v>0</v>
      </c>
      <c r="H50" s="44">
        <v>1739227.02</v>
      </c>
      <c r="I50" s="41">
        <v>29</v>
      </c>
      <c r="J50" s="44">
        <v>1192005.13</v>
      </c>
      <c r="K50" s="41">
        <v>28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2889872.14</v>
      </c>
      <c r="C51" s="41">
        <v>24</v>
      </c>
      <c r="D51" s="44">
        <v>1083822.74</v>
      </c>
      <c r="E51" s="41">
        <v>22</v>
      </c>
      <c r="F51" s="44">
        <v>0</v>
      </c>
      <c r="G51" s="41">
        <v>0</v>
      </c>
      <c r="H51" s="44">
        <v>3001841.18</v>
      </c>
      <c r="I51" s="41">
        <v>21</v>
      </c>
      <c r="J51" s="44">
        <v>948356.28</v>
      </c>
      <c r="K51" s="41">
        <v>20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5857631.34</v>
      </c>
      <c r="C52" s="41">
        <v>33</v>
      </c>
      <c r="D52" s="44">
        <v>3060490.64</v>
      </c>
      <c r="E52" s="41">
        <v>33</v>
      </c>
      <c r="F52" s="44">
        <v>0</v>
      </c>
      <c r="G52" s="41">
        <v>0</v>
      </c>
      <c r="H52" s="44">
        <v>5528234.89</v>
      </c>
      <c r="I52" s="41">
        <v>37</v>
      </c>
      <c r="J52" s="44">
        <v>2961514.96</v>
      </c>
      <c r="K52" s="41">
        <v>36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6243970.76</v>
      </c>
      <c r="C53" s="41">
        <v>51</v>
      </c>
      <c r="D53" s="44">
        <v>2580704.95</v>
      </c>
      <c r="E53" s="41">
        <v>45</v>
      </c>
      <c r="F53" s="44">
        <v>95954.3333333333</v>
      </c>
      <c r="G53" s="41">
        <v>17</v>
      </c>
      <c r="H53" s="44">
        <v>8091742.85</v>
      </c>
      <c r="I53" s="41">
        <v>51</v>
      </c>
      <c r="J53" s="44">
        <v>2787449.09</v>
      </c>
      <c r="K53" s="41">
        <v>48</v>
      </c>
      <c r="L53" s="44">
        <v>59648.3333333333</v>
      </c>
      <c r="M53" s="41">
        <v>14</v>
      </c>
      <c r="N53" s="37"/>
      <c r="O53" s="37"/>
      <c r="P53" s="37"/>
      <c r="Q53" s="37"/>
    </row>
    <row r="54" spans="1:17" ht="15">
      <c r="A54" s="40" t="s">
        <v>119</v>
      </c>
      <c r="B54" s="44">
        <v>31218009.28</v>
      </c>
      <c r="C54" s="41">
        <v>147</v>
      </c>
      <c r="D54" s="44">
        <v>7606079.61</v>
      </c>
      <c r="E54" s="41">
        <v>140</v>
      </c>
      <c r="F54" s="44">
        <v>385749.666666667</v>
      </c>
      <c r="G54" s="41">
        <v>30</v>
      </c>
      <c r="H54" s="44">
        <v>30587504.03</v>
      </c>
      <c r="I54" s="41">
        <v>152</v>
      </c>
      <c r="J54" s="44">
        <v>8185618.56</v>
      </c>
      <c r="K54" s="41">
        <v>145</v>
      </c>
      <c r="L54" s="44">
        <v>389923.166666666</v>
      </c>
      <c r="M54" s="41">
        <v>35</v>
      </c>
      <c r="N54" s="37"/>
      <c r="O54" s="37"/>
      <c r="P54" s="37"/>
      <c r="Q54" s="37"/>
    </row>
    <row r="55" spans="1:17" ht="15">
      <c r="A55" s="40" t="s">
        <v>120</v>
      </c>
      <c r="B55" s="44">
        <v>31564037.52</v>
      </c>
      <c r="C55" s="41">
        <v>114</v>
      </c>
      <c r="D55" s="44">
        <v>9427519.84</v>
      </c>
      <c r="E55" s="41">
        <v>114</v>
      </c>
      <c r="F55" s="44">
        <v>91495.5</v>
      </c>
      <c r="G55" s="41">
        <v>30</v>
      </c>
      <c r="H55" s="44">
        <v>33889803.12</v>
      </c>
      <c r="I55" s="41">
        <v>117</v>
      </c>
      <c r="J55" s="44">
        <v>9654943.35</v>
      </c>
      <c r="K55" s="41">
        <v>115</v>
      </c>
      <c r="L55" s="44">
        <v>102331.5</v>
      </c>
      <c r="M55" s="41">
        <v>31</v>
      </c>
      <c r="N55" s="37"/>
      <c r="O55" s="37"/>
      <c r="P55" s="37"/>
      <c r="Q55" s="37"/>
    </row>
    <row r="56" spans="1:17" ht="15">
      <c r="A56" s="40" t="s">
        <v>121</v>
      </c>
      <c r="B56" s="44">
        <v>15551009.12</v>
      </c>
      <c r="C56" s="41">
        <v>60</v>
      </c>
      <c r="D56" s="44">
        <v>3483250.92</v>
      </c>
      <c r="E56" s="41">
        <v>57</v>
      </c>
      <c r="F56" s="44">
        <v>69745.5</v>
      </c>
      <c r="G56" s="41">
        <v>19</v>
      </c>
      <c r="H56" s="44">
        <v>15594237.41</v>
      </c>
      <c r="I56" s="41">
        <v>66</v>
      </c>
      <c r="J56" s="44">
        <v>3737613.66</v>
      </c>
      <c r="K56" s="41">
        <v>64</v>
      </c>
      <c r="L56" s="44">
        <v>51243.8333333333</v>
      </c>
      <c r="M56" s="41">
        <v>16</v>
      </c>
      <c r="N56" s="37"/>
      <c r="O56" s="37"/>
      <c r="P56" s="37"/>
      <c r="Q56" s="37"/>
    </row>
    <row r="57" spans="1:17" ht="15">
      <c r="A57" s="40" t="s">
        <v>122</v>
      </c>
      <c r="B57" s="44">
        <v>14022940.71</v>
      </c>
      <c r="C57" s="41">
        <v>101</v>
      </c>
      <c r="D57" s="44">
        <v>5145785.56</v>
      </c>
      <c r="E57" s="41">
        <v>97</v>
      </c>
      <c r="F57" s="41">
        <v>209341.833333334</v>
      </c>
      <c r="G57" s="41">
        <v>23</v>
      </c>
      <c r="H57" s="44">
        <v>14252951.47</v>
      </c>
      <c r="I57" s="41">
        <v>104</v>
      </c>
      <c r="J57" s="44">
        <v>5144667.98</v>
      </c>
      <c r="K57" s="41">
        <v>103</v>
      </c>
      <c r="L57" s="41">
        <v>219528.833333333</v>
      </c>
      <c r="M57" s="41">
        <v>24</v>
      </c>
      <c r="N57" s="37"/>
      <c r="O57" s="37"/>
      <c r="P57" s="37"/>
      <c r="Q57" s="37"/>
    </row>
    <row r="58" spans="1:17" ht="15">
      <c r="A58" s="40" t="s">
        <v>123</v>
      </c>
      <c r="B58" s="44">
        <v>397903.64</v>
      </c>
      <c r="C58" s="41">
        <v>11</v>
      </c>
      <c r="D58" s="44">
        <v>162060.14</v>
      </c>
      <c r="E58" s="41">
        <v>10</v>
      </c>
      <c r="F58" s="41">
        <v>0</v>
      </c>
      <c r="G58" s="41">
        <v>0</v>
      </c>
      <c r="H58" s="44">
        <v>417627.87</v>
      </c>
      <c r="I58" s="41">
        <v>10</v>
      </c>
      <c r="J58" s="44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21665904.64</v>
      </c>
      <c r="C59" s="41">
        <v>89</v>
      </c>
      <c r="D59" s="44">
        <v>6363767.59</v>
      </c>
      <c r="E59" s="41">
        <v>88</v>
      </c>
      <c r="F59" s="44">
        <v>248144.166666667</v>
      </c>
      <c r="G59" s="41">
        <v>33</v>
      </c>
      <c r="H59" s="44">
        <v>20103055.54</v>
      </c>
      <c r="I59" s="41">
        <v>91</v>
      </c>
      <c r="J59" s="44">
        <v>6312829.13</v>
      </c>
      <c r="K59" s="41">
        <v>91</v>
      </c>
      <c r="L59" s="44">
        <v>186028.166666667</v>
      </c>
      <c r="M59" s="41">
        <v>36</v>
      </c>
      <c r="N59" s="37"/>
      <c r="O59" s="37"/>
      <c r="P59" s="37"/>
      <c r="Q59" s="37"/>
    </row>
    <row r="60" spans="1:17" ht="15">
      <c r="A60" s="40" t="s">
        <v>125</v>
      </c>
      <c r="B60" s="44">
        <v>10474564.64</v>
      </c>
      <c r="C60" s="41">
        <v>26</v>
      </c>
      <c r="D60" s="44">
        <v>746010.52</v>
      </c>
      <c r="E60" s="41">
        <v>24</v>
      </c>
      <c r="F60" s="41">
        <v>0</v>
      </c>
      <c r="G60" s="41">
        <v>0</v>
      </c>
      <c r="H60" s="44">
        <v>10304721.18</v>
      </c>
      <c r="I60" s="41">
        <v>27</v>
      </c>
      <c r="J60" s="44">
        <v>716962.62</v>
      </c>
      <c r="K60" s="41">
        <v>24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2941792.84</v>
      </c>
      <c r="C61" s="41">
        <v>13</v>
      </c>
      <c r="D61" s="44">
        <v>190158.55</v>
      </c>
      <c r="E61" s="41">
        <v>13</v>
      </c>
      <c r="F61" s="41">
        <v>0</v>
      </c>
      <c r="G61" s="41">
        <v>0</v>
      </c>
      <c r="H61" s="44">
        <v>2798341.32</v>
      </c>
      <c r="I61" s="41">
        <v>11</v>
      </c>
      <c r="J61" s="44">
        <v>175717.49</v>
      </c>
      <c r="K61" s="41">
        <v>11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14923443.5</v>
      </c>
      <c r="C62" s="41">
        <v>85</v>
      </c>
      <c r="D62" s="44">
        <v>3057769.8</v>
      </c>
      <c r="E62" s="41">
        <v>83</v>
      </c>
      <c r="F62" s="41">
        <v>88502.8333333332</v>
      </c>
      <c r="G62" s="41">
        <v>28</v>
      </c>
      <c r="H62" s="44">
        <v>16987211.45</v>
      </c>
      <c r="I62" s="41">
        <v>94</v>
      </c>
      <c r="J62" s="44">
        <v>4004384.1</v>
      </c>
      <c r="K62" s="41">
        <v>92</v>
      </c>
      <c r="L62" s="41">
        <v>100060</v>
      </c>
      <c r="M62" s="41">
        <v>27</v>
      </c>
      <c r="N62" s="37"/>
      <c r="O62" s="37"/>
      <c r="P62" s="37"/>
      <c r="Q62" s="37"/>
    </row>
    <row r="63" spans="1:17" ht="15">
      <c r="A63" s="40" t="s">
        <v>128</v>
      </c>
      <c r="B63" s="44">
        <v>449517.02</v>
      </c>
      <c r="C63" s="41">
        <v>10</v>
      </c>
      <c r="D63" s="44">
        <v>0</v>
      </c>
      <c r="E63" s="41">
        <v>0</v>
      </c>
      <c r="F63" s="41">
        <v>0</v>
      </c>
      <c r="G63" s="41">
        <v>0</v>
      </c>
      <c r="H63" s="44">
        <v>0</v>
      </c>
      <c r="I63" s="41">
        <v>0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5359339.13</v>
      </c>
      <c r="C64" s="41">
        <v>36</v>
      </c>
      <c r="D64" s="44">
        <v>1261463.11</v>
      </c>
      <c r="E64" s="41">
        <v>35</v>
      </c>
      <c r="F64" s="41">
        <v>0</v>
      </c>
      <c r="G64" s="41">
        <v>0</v>
      </c>
      <c r="H64" s="44">
        <v>5692711.68</v>
      </c>
      <c r="I64" s="41">
        <v>35</v>
      </c>
      <c r="J64" s="44">
        <v>1623102.22</v>
      </c>
      <c r="K64" s="41">
        <v>33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4530557.12</v>
      </c>
      <c r="C65" s="41">
        <v>17</v>
      </c>
      <c r="D65" s="44">
        <v>440811.16</v>
      </c>
      <c r="E65" s="41">
        <v>17</v>
      </c>
      <c r="F65" s="44">
        <v>0</v>
      </c>
      <c r="G65" s="41">
        <v>0</v>
      </c>
      <c r="H65" s="44">
        <v>1730427.89</v>
      </c>
      <c r="I65" s="41">
        <v>17</v>
      </c>
      <c r="J65" s="44">
        <v>421627.14</v>
      </c>
      <c r="K65" s="41">
        <v>17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2267517.27</v>
      </c>
      <c r="C66" s="41">
        <v>19</v>
      </c>
      <c r="D66" s="44">
        <v>681900.05</v>
      </c>
      <c r="E66" s="41">
        <v>19</v>
      </c>
      <c r="F66" s="41">
        <v>0</v>
      </c>
      <c r="G66" s="41">
        <v>0</v>
      </c>
      <c r="H66" s="44">
        <v>2562697.28</v>
      </c>
      <c r="I66" s="41">
        <v>19</v>
      </c>
      <c r="J66" s="44">
        <v>802964.99</v>
      </c>
      <c r="K66" s="41">
        <v>19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2048125.6</v>
      </c>
      <c r="C67" s="41">
        <v>30</v>
      </c>
      <c r="D67" s="44">
        <v>687579.94</v>
      </c>
      <c r="E67" s="41">
        <v>29</v>
      </c>
      <c r="F67" s="41">
        <v>0</v>
      </c>
      <c r="G67" s="41">
        <v>0</v>
      </c>
      <c r="H67" s="44">
        <v>2180934.42</v>
      </c>
      <c r="I67" s="41">
        <v>28</v>
      </c>
      <c r="J67" s="44">
        <v>743152.37</v>
      </c>
      <c r="K67" s="41">
        <v>27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691280.25</v>
      </c>
      <c r="C68" s="41">
        <v>10</v>
      </c>
      <c r="D68" s="44">
        <v>0</v>
      </c>
      <c r="E68" s="41">
        <v>0</v>
      </c>
      <c r="F68" s="41">
        <v>0</v>
      </c>
      <c r="G68" s="41">
        <v>0</v>
      </c>
      <c r="H68" s="44">
        <v>715572.62</v>
      </c>
      <c r="I68" s="41">
        <v>11</v>
      </c>
      <c r="J68" s="44">
        <v>410850.12</v>
      </c>
      <c r="K68" s="41">
        <v>11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1171857.77</v>
      </c>
      <c r="C69" s="41">
        <v>18</v>
      </c>
      <c r="D69" s="44">
        <v>436597.82</v>
      </c>
      <c r="E69" s="41">
        <v>16</v>
      </c>
      <c r="F69" s="41">
        <v>0</v>
      </c>
      <c r="G69" s="41">
        <v>0</v>
      </c>
      <c r="H69" s="44">
        <v>994345.66</v>
      </c>
      <c r="I69" s="41">
        <v>17</v>
      </c>
      <c r="J69" s="44">
        <v>292970.95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7717814.34</v>
      </c>
      <c r="C70" s="41">
        <v>54</v>
      </c>
      <c r="D70" s="44">
        <v>1785488.32</v>
      </c>
      <c r="E70" s="41">
        <v>51</v>
      </c>
      <c r="F70" s="41">
        <v>34666.8333333333</v>
      </c>
      <c r="G70" s="41">
        <v>14</v>
      </c>
      <c r="H70" s="44">
        <v>7767406.53</v>
      </c>
      <c r="I70" s="41">
        <v>57</v>
      </c>
      <c r="J70" s="44">
        <v>2062130.03</v>
      </c>
      <c r="K70" s="41">
        <v>49</v>
      </c>
      <c r="L70" s="41">
        <v>113404.833333333</v>
      </c>
      <c r="M70" s="41">
        <v>12</v>
      </c>
      <c r="N70" s="37"/>
      <c r="O70" s="37"/>
      <c r="P70" s="37"/>
      <c r="Q70" s="37"/>
    </row>
    <row r="71" spans="1:17" ht="15">
      <c r="A71" s="40" t="s">
        <v>136</v>
      </c>
      <c r="B71" s="44">
        <v>5051699.6</v>
      </c>
      <c r="C71" s="41">
        <v>16</v>
      </c>
      <c r="D71" s="44">
        <v>333369.93</v>
      </c>
      <c r="E71" s="41">
        <v>12</v>
      </c>
      <c r="F71" s="44">
        <v>0</v>
      </c>
      <c r="G71" s="41">
        <v>0</v>
      </c>
      <c r="H71" s="44">
        <v>5584805.11</v>
      </c>
      <c r="I71" s="41">
        <v>16</v>
      </c>
      <c r="J71" s="44">
        <v>259784.92</v>
      </c>
      <c r="K71" s="41">
        <v>14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6878260.53</v>
      </c>
      <c r="C72" s="41">
        <v>24</v>
      </c>
      <c r="D72" s="44">
        <v>2293338.52</v>
      </c>
      <c r="E72" s="41">
        <v>22</v>
      </c>
      <c r="F72" s="44">
        <v>0</v>
      </c>
      <c r="G72" s="41">
        <v>0</v>
      </c>
      <c r="H72" s="44">
        <v>8084020.81</v>
      </c>
      <c r="I72" s="41">
        <v>22</v>
      </c>
      <c r="J72" s="44">
        <v>2628582.73</v>
      </c>
      <c r="K72" s="41">
        <v>22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855552.88</v>
      </c>
      <c r="C73" s="41">
        <v>14</v>
      </c>
      <c r="D73" s="41">
        <v>297333.62</v>
      </c>
      <c r="E73" s="41">
        <v>14</v>
      </c>
      <c r="F73" s="41">
        <v>0</v>
      </c>
      <c r="G73" s="41">
        <v>0</v>
      </c>
      <c r="H73" s="44">
        <v>1553637.8</v>
      </c>
      <c r="I73" s="41">
        <v>14</v>
      </c>
      <c r="J73" s="41">
        <v>298850.68</v>
      </c>
      <c r="K73" s="41">
        <v>14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5343661.74</v>
      </c>
      <c r="C74" s="41">
        <v>43</v>
      </c>
      <c r="D74" s="44">
        <v>1218248.72</v>
      </c>
      <c r="E74" s="41">
        <v>41</v>
      </c>
      <c r="F74" s="44">
        <v>78355.6666666667</v>
      </c>
      <c r="G74" s="41">
        <v>10</v>
      </c>
      <c r="H74" s="44">
        <v>4890947.33</v>
      </c>
      <c r="I74" s="41">
        <v>45</v>
      </c>
      <c r="J74" s="44">
        <v>1155745.27</v>
      </c>
      <c r="K74" s="41">
        <v>43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5050209.46</v>
      </c>
      <c r="C75" s="41">
        <v>22</v>
      </c>
      <c r="D75" s="44">
        <v>1074274.01</v>
      </c>
      <c r="E75" s="41">
        <v>21</v>
      </c>
      <c r="F75" s="44">
        <v>0</v>
      </c>
      <c r="G75" s="41">
        <v>0</v>
      </c>
      <c r="H75" s="44">
        <v>3358369.83</v>
      </c>
      <c r="I75" s="41">
        <v>22</v>
      </c>
      <c r="J75" s="44">
        <v>947929.28</v>
      </c>
      <c r="K75" s="41">
        <v>21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4">
        <v>39752814.02</v>
      </c>
      <c r="C76" s="41">
        <v>225</v>
      </c>
      <c r="D76" s="44">
        <v>13812020.11</v>
      </c>
      <c r="E76" s="41">
        <v>221</v>
      </c>
      <c r="F76" s="41">
        <v>623295.5</v>
      </c>
      <c r="G76" s="41">
        <v>63</v>
      </c>
      <c r="H76" s="44">
        <v>37152451.55</v>
      </c>
      <c r="I76" s="41">
        <v>222</v>
      </c>
      <c r="J76" s="44">
        <v>13798259.92</v>
      </c>
      <c r="K76" s="41">
        <v>218</v>
      </c>
      <c r="L76" s="41">
        <v>445454.666666667</v>
      </c>
      <c r="M76" s="41">
        <v>59</v>
      </c>
      <c r="N76" s="37"/>
      <c r="O76" s="37"/>
      <c r="P76" s="37"/>
      <c r="Q76" s="37"/>
    </row>
    <row r="77" spans="1:17" ht="15">
      <c r="A77" s="37" t="s">
        <v>142</v>
      </c>
      <c r="B77" s="42">
        <v>24733364.75</v>
      </c>
      <c r="C77" s="37">
        <v>71</v>
      </c>
      <c r="D77" s="42">
        <v>9667109.52</v>
      </c>
      <c r="E77" s="37">
        <v>67</v>
      </c>
      <c r="F77" s="42">
        <v>834067.333333333</v>
      </c>
      <c r="G77" s="37">
        <v>29</v>
      </c>
      <c r="H77" s="42">
        <v>26920162.31</v>
      </c>
      <c r="I77" s="37">
        <v>71</v>
      </c>
      <c r="J77" s="42">
        <v>9681408.77</v>
      </c>
      <c r="K77" s="37">
        <v>68</v>
      </c>
      <c r="L77" s="42">
        <v>2074483.33333334</v>
      </c>
      <c r="M77" s="37">
        <v>29</v>
      </c>
      <c r="N77" s="37"/>
      <c r="O77" s="37"/>
      <c r="P77" s="37"/>
      <c r="Q77" s="37"/>
    </row>
    <row r="78" spans="1:17" ht="15">
      <c r="A78" s="37" t="s">
        <v>143</v>
      </c>
      <c r="B78" s="42">
        <v>3694209.32</v>
      </c>
      <c r="C78" s="37">
        <v>10</v>
      </c>
      <c r="D78" s="42">
        <v>0</v>
      </c>
      <c r="E78" s="37">
        <v>0</v>
      </c>
      <c r="F78" s="42">
        <v>0</v>
      </c>
      <c r="G78" s="37">
        <v>0</v>
      </c>
      <c r="H78" s="42">
        <v>7050821.55</v>
      </c>
      <c r="I78" s="37">
        <v>10</v>
      </c>
      <c r="J78" s="42">
        <v>0</v>
      </c>
      <c r="K78" s="37">
        <v>0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14348449.36</v>
      </c>
      <c r="C79" s="37">
        <v>86</v>
      </c>
      <c r="D79" s="42">
        <v>4285475.31</v>
      </c>
      <c r="E79" s="37">
        <v>82</v>
      </c>
      <c r="F79" s="42">
        <v>79052.1666666667</v>
      </c>
      <c r="G79" s="37">
        <v>13</v>
      </c>
      <c r="H79" s="42">
        <v>14099667.34</v>
      </c>
      <c r="I79" s="37">
        <v>80</v>
      </c>
      <c r="J79" s="42">
        <v>4395561.91</v>
      </c>
      <c r="K79" s="37">
        <v>77</v>
      </c>
      <c r="L79" s="42">
        <v>279655.666666667</v>
      </c>
      <c r="M79" s="37">
        <v>13</v>
      </c>
      <c r="N79" s="37"/>
      <c r="O79" s="37"/>
      <c r="P79" s="37"/>
      <c r="Q79" s="37"/>
    </row>
    <row r="80" spans="1:17" ht="15">
      <c r="A80" s="37" t="s">
        <v>145</v>
      </c>
      <c r="B80" s="42">
        <v>139101396.87</v>
      </c>
      <c r="C80" s="37">
        <v>323</v>
      </c>
      <c r="D80" s="42">
        <v>27455120.21</v>
      </c>
      <c r="E80" s="37">
        <v>298</v>
      </c>
      <c r="F80" s="42">
        <v>1160007.33333333</v>
      </c>
      <c r="G80" s="37">
        <v>134</v>
      </c>
      <c r="H80" s="42">
        <v>136485265.26</v>
      </c>
      <c r="I80" s="37">
        <v>315</v>
      </c>
      <c r="J80" s="42">
        <v>27028559.88</v>
      </c>
      <c r="K80" s="37">
        <v>292</v>
      </c>
      <c r="L80" s="42">
        <v>1462520.83333333</v>
      </c>
      <c r="M80" s="37">
        <v>129</v>
      </c>
      <c r="N80" s="37"/>
      <c r="O80" s="37"/>
      <c r="P80" s="37"/>
      <c r="Q80" s="37"/>
    </row>
    <row r="81" spans="1:17" ht="15">
      <c r="A81" s="37" t="s">
        <v>146</v>
      </c>
      <c r="B81" s="42">
        <v>1774831.57</v>
      </c>
      <c r="C81" s="37">
        <v>19</v>
      </c>
      <c r="D81" s="42">
        <v>596484.88</v>
      </c>
      <c r="E81" s="37">
        <v>18</v>
      </c>
      <c r="F81" s="42">
        <v>0</v>
      </c>
      <c r="G81" s="37">
        <v>0</v>
      </c>
      <c r="H81" s="42">
        <v>1583052.52</v>
      </c>
      <c r="I81" s="37">
        <v>18</v>
      </c>
      <c r="J81" s="42">
        <v>536269.24</v>
      </c>
      <c r="K81" s="37">
        <v>17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10322969.49</v>
      </c>
      <c r="C82" s="37">
        <v>64</v>
      </c>
      <c r="D82" s="42">
        <v>4270675.1</v>
      </c>
      <c r="E82" s="37">
        <v>63</v>
      </c>
      <c r="F82" s="42">
        <v>200399</v>
      </c>
      <c r="G82" s="37">
        <v>24</v>
      </c>
      <c r="H82" s="42">
        <v>17987058.67</v>
      </c>
      <c r="I82" s="37">
        <v>68</v>
      </c>
      <c r="J82" s="42">
        <v>4686437.52</v>
      </c>
      <c r="K82" s="37">
        <v>66</v>
      </c>
      <c r="L82" s="42">
        <v>149727.333333333</v>
      </c>
      <c r="M82" s="37">
        <v>21</v>
      </c>
      <c r="N82" s="37"/>
      <c r="O82" s="37"/>
      <c r="P82" s="37"/>
      <c r="Q82" s="37"/>
    </row>
    <row r="83" spans="1:17" ht="15">
      <c r="A83" s="37" t="s">
        <v>148</v>
      </c>
      <c r="B83" s="42">
        <v>51671862.08</v>
      </c>
      <c r="C83" s="37">
        <v>97</v>
      </c>
      <c r="D83" s="42">
        <v>4409444.9</v>
      </c>
      <c r="E83" s="37">
        <v>94</v>
      </c>
      <c r="F83" s="37">
        <v>144917.833333333</v>
      </c>
      <c r="G83" s="37">
        <v>24</v>
      </c>
      <c r="H83" s="42">
        <v>51264329.28</v>
      </c>
      <c r="I83" s="37">
        <v>93</v>
      </c>
      <c r="J83" s="42">
        <v>4335969.2</v>
      </c>
      <c r="K83" s="37">
        <v>92</v>
      </c>
      <c r="L83" s="37">
        <v>282279</v>
      </c>
      <c r="M83" s="37">
        <v>25</v>
      </c>
      <c r="N83" s="37"/>
      <c r="O83" s="37"/>
      <c r="P83" s="37"/>
      <c r="Q83" s="37"/>
    </row>
    <row r="84" spans="1:17" ht="15">
      <c r="A84" s="37" t="s">
        <v>149</v>
      </c>
      <c r="B84" s="42">
        <v>19779105.56</v>
      </c>
      <c r="C84" s="37">
        <v>39</v>
      </c>
      <c r="D84" s="42">
        <v>5182455.91</v>
      </c>
      <c r="E84" s="37">
        <v>36</v>
      </c>
      <c r="F84" s="37">
        <v>193751.833333333</v>
      </c>
      <c r="G84" s="37">
        <v>15</v>
      </c>
      <c r="H84" s="42">
        <v>21582129.57</v>
      </c>
      <c r="I84" s="37">
        <v>43</v>
      </c>
      <c r="J84" s="42">
        <v>5316492.5</v>
      </c>
      <c r="K84" s="37">
        <v>40</v>
      </c>
      <c r="L84" s="37">
        <v>73063.5</v>
      </c>
      <c r="M84" s="37">
        <v>18</v>
      </c>
      <c r="N84" s="37"/>
      <c r="O84" s="37"/>
      <c r="P84" s="37"/>
      <c r="Q84" s="37"/>
    </row>
    <row r="85" spans="1:17" ht="15">
      <c r="A85" s="37" t="s">
        <v>150</v>
      </c>
      <c r="B85" s="42">
        <v>19223516.04</v>
      </c>
      <c r="C85" s="37">
        <v>114</v>
      </c>
      <c r="D85" s="42">
        <v>6078751.77</v>
      </c>
      <c r="E85" s="37">
        <v>112</v>
      </c>
      <c r="F85" s="42">
        <v>135087.166666667</v>
      </c>
      <c r="G85" s="37">
        <v>38</v>
      </c>
      <c r="H85" s="42">
        <v>19358835.81</v>
      </c>
      <c r="I85" s="37">
        <v>114</v>
      </c>
      <c r="J85" s="42">
        <v>5999600.28</v>
      </c>
      <c r="K85" s="37">
        <v>113</v>
      </c>
      <c r="L85" s="42">
        <v>144849.166666667</v>
      </c>
      <c r="M85" s="37">
        <v>37</v>
      </c>
      <c r="N85" s="37"/>
      <c r="O85" s="37"/>
      <c r="P85" s="37"/>
      <c r="Q85" s="37"/>
    </row>
    <row r="86" spans="1:17" ht="15">
      <c r="A86" s="37" t="s">
        <v>151</v>
      </c>
      <c r="B86" s="42">
        <v>11000242.78</v>
      </c>
      <c r="C86" s="37">
        <v>95</v>
      </c>
      <c r="D86" s="42">
        <v>5454072.33</v>
      </c>
      <c r="E86" s="37">
        <v>93</v>
      </c>
      <c r="F86" s="37">
        <v>290415</v>
      </c>
      <c r="G86" s="37">
        <v>19</v>
      </c>
      <c r="H86" s="42">
        <v>11051302.8</v>
      </c>
      <c r="I86" s="37">
        <v>95</v>
      </c>
      <c r="J86" s="42">
        <v>5630275.61</v>
      </c>
      <c r="K86" s="37">
        <v>93</v>
      </c>
      <c r="L86" s="37">
        <v>258345.666666667</v>
      </c>
      <c r="M86" s="37">
        <v>20</v>
      </c>
      <c r="N86" s="37"/>
      <c r="O86" s="37"/>
      <c r="P86" s="37"/>
      <c r="Q86" s="37"/>
    </row>
    <row r="87" spans="1:17" ht="15">
      <c r="A87" s="37" t="s">
        <v>152</v>
      </c>
      <c r="B87" s="42">
        <v>10874511.5</v>
      </c>
      <c r="C87" s="37">
        <v>49</v>
      </c>
      <c r="D87" s="42">
        <v>2256367.19</v>
      </c>
      <c r="E87" s="37">
        <v>49</v>
      </c>
      <c r="F87" s="37">
        <v>22498.3333333333</v>
      </c>
      <c r="G87" s="37">
        <v>10</v>
      </c>
      <c r="H87" s="42">
        <v>10333180.98</v>
      </c>
      <c r="I87" s="37">
        <v>46</v>
      </c>
      <c r="J87" s="42">
        <v>2378711.66</v>
      </c>
      <c r="K87" s="37">
        <v>46</v>
      </c>
      <c r="L87" s="37">
        <v>54351</v>
      </c>
      <c r="M87" s="37">
        <v>11</v>
      </c>
      <c r="N87" s="37"/>
      <c r="O87" s="37"/>
      <c r="P87" s="37"/>
      <c r="Q87" s="37"/>
    </row>
    <row r="88" spans="1:17" ht="15">
      <c r="A88" s="37" t="s">
        <v>153</v>
      </c>
      <c r="B88" s="42">
        <v>1115998.07</v>
      </c>
      <c r="C88" s="37">
        <v>23</v>
      </c>
      <c r="D88" s="42">
        <v>441200.45</v>
      </c>
      <c r="E88" s="37">
        <v>21</v>
      </c>
      <c r="F88" s="42">
        <v>0</v>
      </c>
      <c r="G88" s="37">
        <v>0</v>
      </c>
      <c r="H88" s="42">
        <v>990812.73</v>
      </c>
      <c r="I88" s="37">
        <v>20</v>
      </c>
      <c r="J88" s="42">
        <v>410777.17</v>
      </c>
      <c r="K88" s="37">
        <v>20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859584.64</v>
      </c>
      <c r="C89" s="37">
        <v>10</v>
      </c>
      <c r="D89" s="42">
        <v>0</v>
      </c>
      <c r="E89" s="37">
        <v>0</v>
      </c>
      <c r="F89" s="37">
        <v>0</v>
      </c>
      <c r="G89" s="37">
        <v>0</v>
      </c>
      <c r="H89" s="42">
        <v>0</v>
      </c>
      <c r="I89" s="37">
        <v>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14339185.11</v>
      </c>
      <c r="C90" s="37">
        <v>39</v>
      </c>
      <c r="D90" s="42">
        <v>1517359.91</v>
      </c>
      <c r="E90" s="37">
        <v>37</v>
      </c>
      <c r="F90" s="37">
        <v>92546.3333333334</v>
      </c>
      <c r="G90" s="37">
        <v>12</v>
      </c>
      <c r="H90" s="42">
        <v>13661975.17</v>
      </c>
      <c r="I90" s="37">
        <v>38</v>
      </c>
      <c r="J90" s="42">
        <v>1410364.68</v>
      </c>
      <c r="K90" s="37">
        <v>35</v>
      </c>
      <c r="L90" s="37">
        <v>111006.166666667</v>
      </c>
      <c r="M90" s="37">
        <v>12</v>
      </c>
      <c r="N90" s="37"/>
      <c r="O90" s="37"/>
      <c r="P90" s="37"/>
      <c r="Q90" s="37"/>
    </row>
    <row r="91" spans="1:17" ht="15">
      <c r="A91" s="37" t="s">
        <v>156</v>
      </c>
      <c r="B91" s="42">
        <v>8793682.11</v>
      </c>
      <c r="C91" s="37">
        <v>63</v>
      </c>
      <c r="D91" s="42">
        <v>3375674.44</v>
      </c>
      <c r="E91" s="37">
        <v>60</v>
      </c>
      <c r="F91" s="37">
        <v>0</v>
      </c>
      <c r="G91" s="37">
        <v>0</v>
      </c>
      <c r="H91" s="42">
        <v>8925083.01</v>
      </c>
      <c r="I91" s="37">
        <v>65</v>
      </c>
      <c r="J91" s="42">
        <v>3555646.5</v>
      </c>
      <c r="K91" s="37">
        <v>62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2278618.19</v>
      </c>
      <c r="C92" s="37">
        <v>23</v>
      </c>
      <c r="D92" s="42">
        <v>1884651.32</v>
      </c>
      <c r="E92" s="37">
        <v>21</v>
      </c>
      <c r="F92" s="37">
        <v>0</v>
      </c>
      <c r="G92" s="37">
        <v>0</v>
      </c>
      <c r="H92" s="42">
        <v>2590846.47</v>
      </c>
      <c r="I92" s="37">
        <v>21</v>
      </c>
      <c r="J92" s="42">
        <v>2109707.87</v>
      </c>
      <c r="K92" s="37">
        <v>18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8719419.68</v>
      </c>
      <c r="C93" s="37">
        <v>65</v>
      </c>
      <c r="D93" s="42">
        <v>3018024.16</v>
      </c>
      <c r="E93" s="37">
        <v>64</v>
      </c>
      <c r="F93" s="37">
        <v>378292.666666666</v>
      </c>
      <c r="G93" s="37">
        <v>14</v>
      </c>
      <c r="H93" s="42">
        <v>7858162.08</v>
      </c>
      <c r="I93" s="37">
        <v>66</v>
      </c>
      <c r="J93" s="42">
        <v>3118892.92</v>
      </c>
      <c r="K93" s="37">
        <v>63</v>
      </c>
      <c r="L93" s="37">
        <v>378915.333333334</v>
      </c>
      <c r="M93" s="37">
        <v>13</v>
      </c>
      <c r="N93" s="37"/>
      <c r="O93" s="37"/>
      <c r="P93" s="37"/>
      <c r="Q93" s="37"/>
    </row>
    <row r="94" spans="1:17" ht="15">
      <c r="A94" s="37" t="s">
        <v>159</v>
      </c>
      <c r="B94" s="42">
        <v>1832405.31</v>
      </c>
      <c r="C94" s="37">
        <v>12</v>
      </c>
      <c r="D94" s="42">
        <v>278736.93</v>
      </c>
      <c r="E94" s="37">
        <v>11</v>
      </c>
      <c r="F94" s="42">
        <v>0</v>
      </c>
      <c r="G94" s="37">
        <v>0</v>
      </c>
      <c r="H94" s="42">
        <v>853050.86</v>
      </c>
      <c r="I94" s="37">
        <v>12</v>
      </c>
      <c r="J94" s="42">
        <v>310078.33</v>
      </c>
      <c r="K94" s="37">
        <v>11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1833587.27</v>
      </c>
      <c r="C95" s="37">
        <v>12</v>
      </c>
      <c r="D95" s="42">
        <v>377539.44</v>
      </c>
      <c r="E95" s="37">
        <v>11</v>
      </c>
      <c r="F95" s="37">
        <v>0</v>
      </c>
      <c r="G95" s="37">
        <v>0</v>
      </c>
      <c r="H95" s="42">
        <v>1976837.05</v>
      </c>
      <c r="I95" s="37">
        <v>14</v>
      </c>
      <c r="J95" s="42">
        <v>414786.89</v>
      </c>
      <c r="K95" s="37">
        <v>13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3465686.26</v>
      </c>
      <c r="C96" s="37">
        <v>22</v>
      </c>
      <c r="D96" s="42">
        <v>785945.79</v>
      </c>
      <c r="E96" s="37">
        <v>20</v>
      </c>
      <c r="F96" s="37">
        <v>0</v>
      </c>
      <c r="G96" s="37">
        <v>0</v>
      </c>
      <c r="H96" s="42">
        <v>3581913.37</v>
      </c>
      <c r="I96" s="37">
        <v>22</v>
      </c>
      <c r="J96" s="42">
        <v>728839.93</v>
      </c>
      <c r="K96" s="37">
        <v>19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1772125.05</v>
      </c>
      <c r="C97" s="37">
        <v>20</v>
      </c>
      <c r="D97" s="42">
        <v>393717.31</v>
      </c>
      <c r="E97" s="37">
        <v>19</v>
      </c>
      <c r="F97" s="37">
        <v>0</v>
      </c>
      <c r="G97" s="37">
        <v>0</v>
      </c>
      <c r="H97" s="42">
        <v>1721566.47</v>
      </c>
      <c r="I97" s="37">
        <v>19</v>
      </c>
      <c r="J97" s="42">
        <v>383867.33</v>
      </c>
      <c r="K97" s="37">
        <v>17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1283736.69</v>
      </c>
      <c r="C98" s="37">
        <v>14</v>
      </c>
      <c r="D98" s="42">
        <v>389977.09</v>
      </c>
      <c r="E98" s="37">
        <v>12</v>
      </c>
      <c r="F98" s="42">
        <v>0</v>
      </c>
      <c r="G98" s="37">
        <v>0</v>
      </c>
      <c r="H98" s="42">
        <v>1317896.02</v>
      </c>
      <c r="I98" s="37">
        <v>15</v>
      </c>
      <c r="J98" s="42">
        <v>395366.05</v>
      </c>
      <c r="K98" s="37">
        <v>14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78770826.48</v>
      </c>
      <c r="C99" s="37">
        <v>224</v>
      </c>
      <c r="D99" s="42">
        <v>33718343.54</v>
      </c>
      <c r="E99" s="37">
        <v>203</v>
      </c>
      <c r="F99" s="42">
        <v>1299272.5</v>
      </c>
      <c r="G99" s="37">
        <v>84</v>
      </c>
      <c r="H99" s="42">
        <v>70783701.96</v>
      </c>
      <c r="I99" s="37">
        <v>216</v>
      </c>
      <c r="J99" s="42">
        <v>32491061.57</v>
      </c>
      <c r="K99" s="37">
        <v>199</v>
      </c>
      <c r="L99" s="42">
        <v>1485593.5</v>
      </c>
      <c r="M99" s="37">
        <v>83</v>
      </c>
      <c r="N99" s="37"/>
      <c r="O99" s="37"/>
      <c r="P99" s="37"/>
      <c r="Q99" s="37"/>
    </row>
    <row r="100" spans="1:17" ht="15">
      <c r="A100" s="37" t="s">
        <v>165</v>
      </c>
      <c r="B100" s="37">
        <v>6156220.3</v>
      </c>
      <c r="C100" s="37">
        <v>33</v>
      </c>
      <c r="D100" s="37">
        <v>3135839.14</v>
      </c>
      <c r="E100" s="37">
        <v>32</v>
      </c>
      <c r="F100" s="37">
        <v>0</v>
      </c>
      <c r="G100" s="37">
        <v>0</v>
      </c>
      <c r="H100" s="37">
        <v>3922457.62</v>
      </c>
      <c r="I100" s="37">
        <v>32</v>
      </c>
      <c r="J100" s="37">
        <v>1274724.42</v>
      </c>
      <c r="K100" s="37">
        <v>32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2410011.68</v>
      </c>
      <c r="C101" s="37">
        <v>29</v>
      </c>
      <c r="D101" s="37">
        <v>754873.56</v>
      </c>
      <c r="E101" s="37">
        <v>29</v>
      </c>
      <c r="F101" s="37">
        <v>0</v>
      </c>
      <c r="G101" s="37">
        <v>0</v>
      </c>
      <c r="H101" s="37">
        <v>2049908.22</v>
      </c>
      <c r="I101" s="37">
        <v>31</v>
      </c>
      <c r="J101" s="37">
        <v>668169.15</v>
      </c>
      <c r="K101" s="37">
        <v>30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669846.02</v>
      </c>
      <c r="C102" s="37">
        <v>11</v>
      </c>
      <c r="D102" s="37">
        <v>0</v>
      </c>
      <c r="E102" s="37">
        <v>0</v>
      </c>
      <c r="F102" s="37">
        <v>0</v>
      </c>
      <c r="G102" s="37">
        <v>0</v>
      </c>
      <c r="H102" s="37">
        <v>733454.9</v>
      </c>
      <c r="I102" s="37">
        <v>12</v>
      </c>
      <c r="J102" s="37">
        <v>498322.19</v>
      </c>
      <c r="K102" s="37">
        <v>11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15124564.79</v>
      </c>
      <c r="C103" s="37">
        <v>47</v>
      </c>
      <c r="D103" s="37">
        <v>1320045.97</v>
      </c>
      <c r="E103" s="37">
        <v>41</v>
      </c>
      <c r="F103" s="37">
        <v>316463.666666667</v>
      </c>
      <c r="G103" s="37">
        <v>11</v>
      </c>
      <c r="H103" s="37">
        <v>15789475.13</v>
      </c>
      <c r="I103" s="37">
        <v>46</v>
      </c>
      <c r="J103" s="37">
        <v>1362189.78</v>
      </c>
      <c r="K103" s="37">
        <v>39</v>
      </c>
      <c r="L103" s="37">
        <v>4515337.16666667</v>
      </c>
      <c r="M103" s="37">
        <v>11</v>
      </c>
      <c r="N103" s="37"/>
      <c r="O103" s="37"/>
      <c r="P103" s="37"/>
      <c r="Q103" s="37"/>
    </row>
    <row r="104" spans="1:17" ht="15">
      <c r="A104" s="37" t="s">
        <v>169</v>
      </c>
      <c r="B104" s="37">
        <v>584804.42</v>
      </c>
      <c r="C104" s="37">
        <v>11</v>
      </c>
      <c r="D104" s="37">
        <v>0</v>
      </c>
      <c r="E104" s="37">
        <v>0</v>
      </c>
      <c r="F104" s="37">
        <v>0</v>
      </c>
      <c r="G104" s="37">
        <v>0</v>
      </c>
      <c r="H104" s="37">
        <v>644699.12</v>
      </c>
      <c r="I104" s="37">
        <v>11</v>
      </c>
      <c r="J104" s="37">
        <v>0</v>
      </c>
      <c r="K104" s="37">
        <v>0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170</v>
      </c>
      <c r="B105" s="37">
        <v>5570059.59</v>
      </c>
      <c r="C105" s="37">
        <v>51</v>
      </c>
      <c r="D105" s="37">
        <v>1582032.6</v>
      </c>
      <c r="E105" s="37">
        <v>49</v>
      </c>
      <c r="F105" s="37">
        <v>264873.5</v>
      </c>
      <c r="G105" s="37">
        <v>10</v>
      </c>
      <c r="H105" s="37">
        <v>5301421.29</v>
      </c>
      <c r="I105" s="37">
        <v>53</v>
      </c>
      <c r="J105" s="37">
        <v>1488377.97</v>
      </c>
      <c r="K105" s="37">
        <v>52</v>
      </c>
      <c r="L105" s="37">
        <v>104251.166666667</v>
      </c>
      <c r="M105" s="37">
        <v>12</v>
      </c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68861704.43</v>
      </c>
      <c r="C2" s="38">
        <v>294</v>
      </c>
      <c r="D2" s="42">
        <v>14969464.09</v>
      </c>
      <c r="E2" s="38">
        <v>287</v>
      </c>
      <c r="F2" s="42">
        <v>407917.166666667</v>
      </c>
      <c r="G2" s="38">
        <v>61</v>
      </c>
      <c r="H2" s="42">
        <v>69714132.58</v>
      </c>
      <c r="I2" s="38">
        <v>297</v>
      </c>
      <c r="J2" s="42">
        <v>14898710.21</v>
      </c>
      <c r="K2" s="38">
        <v>284</v>
      </c>
      <c r="L2" s="42">
        <v>368920.166666667</v>
      </c>
      <c r="M2" s="39">
        <v>63</v>
      </c>
      <c r="N2" s="37"/>
    </row>
    <row r="3" spans="1:14" ht="15">
      <c r="A3" s="37" t="s">
        <v>53</v>
      </c>
      <c r="B3" s="42">
        <v>80346507.95</v>
      </c>
      <c r="C3" s="38">
        <v>423</v>
      </c>
      <c r="D3" s="42">
        <v>21557933.53</v>
      </c>
      <c r="E3" s="38">
        <v>398</v>
      </c>
      <c r="F3" s="42">
        <v>760427.666666667</v>
      </c>
      <c r="G3" s="38">
        <v>97</v>
      </c>
      <c r="H3" s="42">
        <v>86361004.78</v>
      </c>
      <c r="I3" s="38">
        <v>429</v>
      </c>
      <c r="J3" s="42">
        <v>22090945.51</v>
      </c>
      <c r="K3" s="38">
        <v>410</v>
      </c>
      <c r="L3" s="42">
        <v>740962.333333333</v>
      </c>
      <c r="M3" s="39">
        <v>106</v>
      </c>
      <c r="N3" s="37"/>
    </row>
    <row r="4" spans="1:14" ht="15">
      <c r="A4" s="37" t="s">
        <v>54</v>
      </c>
      <c r="B4" s="42">
        <v>39621233.96</v>
      </c>
      <c r="C4" s="38">
        <v>283</v>
      </c>
      <c r="D4" s="42">
        <v>12374760.91</v>
      </c>
      <c r="E4" s="38">
        <v>269</v>
      </c>
      <c r="F4" s="42">
        <v>297428.5</v>
      </c>
      <c r="G4" s="38">
        <v>71</v>
      </c>
      <c r="H4" s="42">
        <v>40720968.6</v>
      </c>
      <c r="I4" s="38">
        <v>272</v>
      </c>
      <c r="J4" s="42">
        <v>12189636.76</v>
      </c>
      <c r="K4" s="38">
        <v>265</v>
      </c>
      <c r="L4" s="42">
        <v>247036.666666667</v>
      </c>
      <c r="M4" s="39">
        <v>70</v>
      </c>
      <c r="N4" s="37"/>
    </row>
    <row r="5" spans="1:14" ht="15">
      <c r="A5" s="37" t="s">
        <v>55</v>
      </c>
      <c r="B5" s="42">
        <v>520165982.73</v>
      </c>
      <c r="C5" s="43">
        <v>1453</v>
      </c>
      <c r="D5" s="42">
        <v>132834403.49</v>
      </c>
      <c r="E5" s="43">
        <v>1342</v>
      </c>
      <c r="F5" s="42">
        <v>5072246.5</v>
      </c>
      <c r="G5" s="38">
        <v>445</v>
      </c>
      <c r="H5" s="42">
        <v>512243196.15</v>
      </c>
      <c r="I5" s="43">
        <v>1456</v>
      </c>
      <c r="J5" s="42">
        <v>133329011.79</v>
      </c>
      <c r="K5" s="43">
        <v>1364</v>
      </c>
      <c r="L5" s="42">
        <v>11129816.8333333</v>
      </c>
      <c r="M5" s="39">
        <v>456</v>
      </c>
      <c r="N5" s="37"/>
    </row>
    <row r="6" spans="1:14" ht="15">
      <c r="A6" s="37" t="s">
        <v>56</v>
      </c>
      <c r="B6" s="42">
        <v>1370127.08</v>
      </c>
      <c r="C6" s="38">
        <v>33</v>
      </c>
      <c r="D6" s="42">
        <v>533379.09</v>
      </c>
      <c r="E6" s="38">
        <v>30</v>
      </c>
      <c r="F6" s="37">
        <v>0</v>
      </c>
      <c r="G6" s="38">
        <v>0</v>
      </c>
      <c r="H6" s="42">
        <v>1392516.68</v>
      </c>
      <c r="I6" s="38">
        <v>30</v>
      </c>
      <c r="J6" s="42">
        <v>642485.79</v>
      </c>
      <c r="K6" s="38">
        <v>30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101289660.04</v>
      </c>
      <c r="C7" s="38">
        <v>320</v>
      </c>
      <c r="D7" s="42">
        <v>16669324.1</v>
      </c>
      <c r="E7" s="38">
        <v>302</v>
      </c>
      <c r="F7" s="42">
        <v>584566.166666667</v>
      </c>
      <c r="G7" s="38">
        <v>77</v>
      </c>
      <c r="H7" s="42">
        <v>102714844.69</v>
      </c>
      <c r="I7" s="38">
        <v>323</v>
      </c>
      <c r="J7" s="42">
        <v>16861931.83</v>
      </c>
      <c r="K7" s="38">
        <v>310</v>
      </c>
      <c r="L7" s="42">
        <v>657619.5</v>
      </c>
      <c r="M7" s="39">
        <v>86</v>
      </c>
      <c r="N7" s="37"/>
    </row>
    <row r="8" spans="1:14" ht="15">
      <c r="A8" s="37" t="s">
        <v>58</v>
      </c>
      <c r="B8" s="42">
        <v>3732836.44</v>
      </c>
      <c r="C8" s="38">
        <v>55</v>
      </c>
      <c r="D8" s="42">
        <v>1265216.69</v>
      </c>
      <c r="E8" s="38">
        <v>52</v>
      </c>
      <c r="F8" s="37">
        <v>0</v>
      </c>
      <c r="G8" s="38">
        <v>0</v>
      </c>
      <c r="H8" s="42">
        <v>3620305.5</v>
      </c>
      <c r="I8" s="38">
        <v>51</v>
      </c>
      <c r="J8" s="42">
        <v>1262759.96</v>
      </c>
      <c r="K8" s="38">
        <v>49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50708675.27</v>
      </c>
      <c r="C9" s="38">
        <v>290</v>
      </c>
      <c r="D9" s="42">
        <v>17354667.07</v>
      </c>
      <c r="E9" s="38">
        <v>283</v>
      </c>
      <c r="F9" s="42">
        <v>789920.833333333</v>
      </c>
      <c r="G9" s="38">
        <v>69</v>
      </c>
      <c r="H9" s="42">
        <v>50027994.27</v>
      </c>
      <c r="I9" s="38">
        <v>285</v>
      </c>
      <c r="J9" s="42">
        <v>17267398.34</v>
      </c>
      <c r="K9" s="38">
        <v>275</v>
      </c>
      <c r="L9" s="42">
        <v>539212.166666667</v>
      </c>
      <c r="M9" s="39">
        <v>74</v>
      </c>
      <c r="N9" s="37"/>
    </row>
    <row r="10" spans="1:14" ht="15">
      <c r="A10" s="37" t="s">
        <v>60</v>
      </c>
      <c r="B10" s="42">
        <v>22861345.9</v>
      </c>
      <c r="C10" s="38">
        <v>189</v>
      </c>
      <c r="D10" s="42">
        <v>5629698.48</v>
      </c>
      <c r="E10" s="38">
        <v>174</v>
      </c>
      <c r="F10" s="42">
        <v>230071</v>
      </c>
      <c r="G10" s="38">
        <v>55</v>
      </c>
      <c r="H10" s="42">
        <v>25115456.71</v>
      </c>
      <c r="I10" s="38">
        <v>195</v>
      </c>
      <c r="J10" s="42">
        <v>5845568.14</v>
      </c>
      <c r="K10" s="38">
        <v>179</v>
      </c>
      <c r="L10" s="42">
        <v>192342</v>
      </c>
      <c r="M10" s="39">
        <v>51</v>
      </c>
      <c r="N10" s="37"/>
    </row>
    <row r="11" spans="1:14" ht="15">
      <c r="A11" s="37" t="s">
        <v>61</v>
      </c>
      <c r="B11" s="42">
        <v>53915647.46</v>
      </c>
      <c r="C11" s="38">
        <v>260</v>
      </c>
      <c r="D11" s="42">
        <v>14318790.85</v>
      </c>
      <c r="E11" s="38">
        <v>251</v>
      </c>
      <c r="F11" s="42">
        <v>249932.833333333</v>
      </c>
      <c r="G11" s="38">
        <v>77</v>
      </c>
      <c r="H11" s="42">
        <v>52012415.65</v>
      </c>
      <c r="I11" s="38">
        <v>263</v>
      </c>
      <c r="J11" s="42">
        <v>13306103.68</v>
      </c>
      <c r="K11" s="38">
        <v>256</v>
      </c>
      <c r="L11" s="42">
        <v>607242.166666666</v>
      </c>
      <c r="M11" s="39">
        <v>80</v>
      </c>
      <c r="N11" s="37"/>
    </row>
    <row r="12" spans="1:14" ht="15">
      <c r="A12" s="37" t="s">
        <v>62</v>
      </c>
      <c r="B12" s="42">
        <v>588093077.56</v>
      </c>
      <c r="C12" s="38">
        <v>2549</v>
      </c>
      <c r="D12" s="42">
        <v>127433898.25</v>
      </c>
      <c r="E12" s="38">
        <v>2079</v>
      </c>
      <c r="F12" s="42">
        <v>5761406.83333334</v>
      </c>
      <c r="G12" s="38">
        <v>271</v>
      </c>
      <c r="H12" s="42">
        <v>528327824.61</v>
      </c>
      <c r="I12" s="38">
        <v>2345</v>
      </c>
      <c r="J12" s="42">
        <v>114139626.78</v>
      </c>
      <c r="K12" s="38">
        <v>1952</v>
      </c>
      <c r="L12" s="42">
        <v>4602320.5</v>
      </c>
      <c r="M12" s="39">
        <v>239</v>
      </c>
      <c r="N12" s="37"/>
    </row>
    <row r="13" spans="1:14" ht="15">
      <c r="A13" s="37" t="s">
        <v>63</v>
      </c>
      <c r="B13" s="42">
        <v>118362756.52</v>
      </c>
      <c r="C13" s="38">
        <v>617</v>
      </c>
      <c r="D13" s="42">
        <v>35463134.09</v>
      </c>
      <c r="E13" s="38">
        <v>591</v>
      </c>
      <c r="F13" s="42">
        <v>2423458.5</v>
      </c>
      <c r="G13" s="38">
        <v>138</v>
      </c>
      <c r="H13" s="42">
        <v>107622649.29</v>
      </c>
      <c r="I13" s="38">
        <v>608</v>
      </c>
      <c r="J13" s="42">
        <v>34284487.79</v>
      </c>
      <c r="K13" s="38">
        <v>584</v>
      </c>
      <c r="L13" s="42">
        <v>2814603</v>
      </c>
      <c r="M13" s="39">
        <v>135</v>
      </c>
      <c r="N13" s="37"/>
    </row>
    <row r="14" spans="1:14" ht="15">
      <c r="A14" s="37" t="s">
        <v>64</v>
      </c>
      <c r="B14" s="42">
        <v>200937107.95</v>
      </c>
      <c r="C14" s="38">
        <v>602</v>
      </c>
      <c r="D14" s="42">
        <v>34061993.42</v>
      </c>
      <c r="E14" s="38">
        <v>575</v>
      </c>
      <c r="F14" s="42">
        <v>1547740.5</v>
      </c>
      <c r="G14" s="38">
        <v>140</v>
      </c>
      <c r="H14" s="42">
        <v>225980029.4</v>
      </c>
      <c r="I14" s="38">
        <v>605</v>
      </c>
      <c r="J14" s="42">
        <v>34819566.77</v>
      </c>
      <c r="K14" s="38">
        <v>579</v>
      </c>
      <c r="L14" s="42">
        <v>1236073.16666667</v>
      </c>
      <c r="M14" s="39">
        <v>143</v>
      </c>
      <c r="N14" s="37"/>
    </row>
    <row r="15" spans="1:14" ht="15">
      <c r="A15" s="37" t="s">
        <v>65</v>
      </c>
      <c r="B15" s="42">
        <v>65754408.71</v>
      </c>
      <c r="C15" s="38">
        <v>447</v>
      </c>
      <c r="D15" s="42">
        <v>16824845.81</v>
      </c>
      <c r="E15" s="38">
        <v>416</v>
      </c>
      <c r="F15" s="42">
        <v>818537</v>
      </c>
      <c r="G15" s="38">
        <v>98</v>
      </c>
      <c r="H15" s="42">
        <v>65814992.13</v>
      </c>
      <c r="I15" s="38">
        <v>441</v>
      </c>
      <c r="J15" s="42">
        <v>14437922.62</v>
      </c>
      <c r="K15" s="38">
        <v>415</v>
      </c>
      <c r="L15" s="42">
        <v>1144604.66666667</v>
      </c>
      <c r="M15" s="39">
        <v>95</v>
      </c>
      <c r="N15" s="37"/>
    </row>
    <row r="16" spans="1:14" ht="15">
      <c r="A16" s="37" t="s">
        <v>66</v>
      </c>
      <c r="B16" s="37">
        <v>77127758.98</v>
      </c>
      <c r="C16" s="38">
        <v>478</v>
      </c>
      <c r="D16" s="37">
        <v>21275369.11</v>
      </c>
      <c r="E16" s="38">
        <v>455</v>
      </c>
      <c r="F16" s="37">
        <v>1180808.5</v>
      </c>
      <c r="G16" s="38">
        <v>135</v>
      </c>
      <c r="H16" s="37">
        <v>78948981.45</v>
      </c>
      <c r="I16" s="38">
        <v>485</v>
      </c>
      <c r="J16" s="37">
        <v>21320371.6</v>
      </c>
      <c r="K16" s="38">
        <v>467</v>
      </c>
      <c r="L16" s="37">
        <v>1091498.66666667</v>
      </c>
      <c r="M16" s="39">
        <v>130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2018-03-29T19:15:52Z</dcterms:modified>
  <cp:category/>
  <cp:version/>
  <cp:contentType/>
  <cp:contentStatus/>
</cp:coreProperties>
</file>