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1335" windowWidth="12645" windowHeight="12090" activeTab="0"/>
  </bookViews>
  <sheets>
    <sheet name="StateNum" sheetId="1" r:id="rId1"/>
    <sheet name="StateDol" sheetId="2" r:id="rId2"/>
    <sheet name="TIState" sheetId="3" r:id="rId3"/>
  </sheets>
  <definedNames>
    <definedName name="_edn1" localSheetId="0">'StateNum'!$A$32</definedName>
    <definedName name="_ednref1" localSheetId="0">'StateNum'!$A$25</definedName>
    <definedName name="_xlnm.Print_Area" localSheetId="1">'StateDol'!$A$1:$I$22</definedName>
    <definedName name="_xlnm.Print_Area" localSheetId="0">'StateNum'!$A$1:$M$32</definedName>
    <definedName name="_xlnm.Print_Area" localSheetId="2">'TIState'!$A$1:$K$24</definedName>
  </definedNames>
  <calcPr fullCalcOnLoad="1"/>
</workbook>
</file>

<file path=xl/sharedStrings.xml><?xml version="1.0" encoding="utf-8"?>
<sst xmlns="http://schemas.openxmlformats.org/spreadsheetml/2006/main" count="91" uniqueCount="54">
  <si>
    <t>Returns</t>
  </si>
  <si>
    <t>Married Joint</t>
  </si>
  <si>
    <t>Single</t>
  </si>
  <si>
    <t>No Tax</t>
  </si>
  <si>
    <t>Earned Income Credit</t>
  </si>
  <si>
    <t>Exempt</t>
  </si>
  <si>
    <t>Adjusted Gross Income</t>
  </si>
  <si>
    <t>Vermont Tax</t>
  </si>
  <si>
    <t>Net Vermont Tax</t>
  </si>
  <si>
    <t>All Returns</t>
  </si>
  <si>
    <t>Adjusted Vermont Tax</t>
  </si>
  <si>
    <t>Credits</t>
  </si>
  <si>
    <r>
      <t>Returns with TI Adjust-ment</t>
    </r>
    <r>
      <rPr>
        <b/>
        <vertAlign val="superscript"/>
        <sz val="10"/>
        <rFont val="Verdana"/>
        <family val="2"/>
      </rPr>
      <t>1</t>
    </r>
  </si>
  <si>
    <r>
      <t>Federal Taxable Income</t>
    </r>
    <r>
      <rPr>
        <b/>
        <vertAlign val="superscript"/>
        <sz val="10"/>
        <rFont val="Verdana"/>
        <family val="2"/>
      </rPr>
      <t>2</t>
    </r>
  </si>
  <si>
    <r>
      <t>Taxable Income Adjustments</t>
    </r>
    <r>
      <rPr>
        <b/>
        <vertAlign val="superscript"/>
        <sz val="10"/>
        <rFont val="Verdana"/>
        <family val="2"/>
      </rPr>
      <t>3</t>
    </r>
  </si>
  <si>
    <r>
      <t>Vermont Taxable Income</t>
    </r>
    <r>
      <rPr>
        <b/>
        <vertAlign val="superscript"/>
        <sz val="10"/>
        <rFont val="Verdana"/>
        <family val="2"/>
      </rPr>
      <t>4</t>
    </r>
  </si>
  <si>
    <t xml:space="preserve">3. The net of additions and subtractions to Federal Taxable Income reported on lines 12 through 14. </t>
  </si>
  <si>
    <t>2. The total Federal Taxable Income reported on line 11.</t>
  </si>
  <si>
    <r>
      <t>Vermont Adjusted Gross Income</t>
    </r>
    <r>
      <rPr>
        <b/>
        <vertAlign val="superscript"/>
        <sz val="10"/>
        <rFont val="Verdana"/>
        <family val="2"/>
      </rPr>
      <t>1</t>
    </r>
  </si>
  <si>
    <t>AGI Income Class: The Adjusted Gross Income (AGI) range for the return.</t>
  </si>
  <si>
    <t>Returns:  The number of returns filed for the income class.</t>
  </si>
  <si>
    <t>Exempt:  The number of exemptions claimed on returns filed within the income class.</t>
  </si>
  <si>
    <t>Credits: The number of taxpayers claiming a credit for taxes paid to another state or Vermont non-refundable tax credits.</t>
  </si>
  <si>
    <t>Withheld:  The number of taxpayers taking credit on their return for Vermont withholding tax.</t>
  </si>
  <si>
    <t>Estimated:  The number of taxpayers taking credit on their return for Vermont estimated tax payments, real estate withholding, non-resident shareholder withholding, or low income child and dependent care credit.</t>
  </si>
  <si>
    <t>Adjusted Tax: The number of taxpayers reducing their Vermont tax by using the adjustment schedule to exclude income not subject to Vermont tax.</t>
  </si>
  <si>
    <t>No Tax: The number of taxpayers who had no income tax liability after reducing their Adjusted Tax by Vermont special credits and credit from other states.</t>
  </si>
  <si>
    <t>Earned Income Credit: The number of Vermont earned income tax credits.</t>
  </si>
  <si>
    <t>Married Joint, Single, Married Separate, Head of Household: The filing status of the return. (Filing status of Qualifying Widow(er) is included with Married Joint.)</t>
  </si>
  <si>
    <t>Married Separate</t>
  </si>
  <si>
    <t>Head of Household</t>
  </si>
  <si>
    <t>Withheld</t>
  </si>
  <si>
    <t>4. The total Taxable Income (TI) reported on line 15 of tax returns for an income class.</t>
  </si>
  <si>
    <t>Bottom 10%</t>
  </si>
  <si>
    <t>10% - 20%</t>
  </si>
  <si>
    <t>20% - 30%</t>
  </si>
  <si>
    <t>30% - 40%</t>
  </si>
  <si>
    <t>40% - 50%</t>
  </si>
  <si>
    <t>50% - 60%</t>
  </si>
  <si>
    <t>60% - 70%</t>
  </si>
  <si>
    <t>70% - 80%</t>
  </si>
  <si>
    <t>80% - 90%</t>
  </si>
  <si>
    <t>Top 10%</t>
  </si>
  <si>
    <t>AGI Decile</t>
  </si>
  <si>
    <t>1. Returns with an income adjustment of zero (no VT income) have not been included.</t>
  </si>
  <si>
    <t>1. AGI multiplied by the income adjustment percent on Line 21 of IN111, representing the total AGI allocated to Vermont.</t>
  </si>
  <si>
    <t>In-State Totals</t>
  </si>
  <si>
    <t>Out-of-State Totals</t>
  </si>
  <si>
    <t>1. The number of returns with any entry on lines 12 through 14 of IN111 (adjustments to Federal Taxable Income for Vermont purposes).</t>
  </si>
  <si>
    <t xml:space="preserve">Estimated </t>
  </si>
  <si>
    <t>Adjusted Tax</t>
  </si>
  <si>
    <r>
      <t>2015 Vermont Personal Income Tax Returns by AGI Decile - Counts</t>
    </r>
    <r>
      <rPr>
        <b/>
        <vertAlign val="superscript"/>
        <sz val="14"/>
        <rFont val="Verdana"/>
        <family val="2"/>
      </rPr>
      <t>1</t>
    </r>
  </si>
  <si>
    <t>2015 Vermont Personal Income Tax Returns by AGI Decile - Dollars</t>
  </si>
  <si>
    <t>2015 Vermont Personal Income Tax Returns - Taxable Income Summary by AGI Decile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</si>
</sst>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#.00"/>
    <numFmt numFmtId="171" formatCode="###0"/>
    <numFmt numFmtId="172" formatCode="0.E+00"/>
  </numFmts>
  <fonts count="47"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b/>
      <vertAlign val="superscript"/>
      <sz val="10"/>
      <name val="Verdana"/>
      <family val="2"/>
    </font>
    <font>
      <b/>
      <vertAlign val="superscript"/>
      <sz val="14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3" fontId="5" fillId="0" borderId="0" xfId="0" applyNumberFormat="1" applyFont="1" applyAlignment="1">
      <alignment/>
    </xf>
    <xf numFmtId="3" fontId="6" fillId="0" borderId="0" xfId="69" applyNumberFormat="1" applyFont="1" applyBorder="1" applyAlignment="1">
      <alignment horizontal="right" vertical="center"/>
      <protection/>
    </xf>
    <xf numFmtId="3" fontId="5" fillId="0" borderId="0" xfId="63" applyNumberFormat="1" applyFont="1" applyBorder="1">
      <alignment/>
      <protection/>
    </xf>
    <xf numFmtId="164" fontId="6" fillId="0" borderId="0" xfId="44" applyNumberFormat="1" applyFont="1" applyBorder="1" applyAlignment="1">
      <alignment horizontal="right" vertical="center"/>
    </xf>
    <xf numFmtId="3" fontId="5" fillId="0" borderId="0" xfId="44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3" fontId="6" fillId="0" borderId="0" xfId="70" applyNumberFormat="1" applyFont="1" applyBorder="1" applyAlignment="1">
      <alignment horizontal="right" vertical="center"/>
      <protection/>
    </xf>
    <xf numFmtId="165" fontId="5" fillId="0" borderId="0" xfId="74" applyNumberFormat="1" applyFont="1" applyAlignment="1">
      <alignment/>
    </xf>
    <xf numFmtId="164" fontId="6" fillId="0" borderId="0" xfId="44" applyNumberFormat="1" applyFont="1" applyBorder="1" applyAlignment="1">
      <alignment vertical="center"/>
    </xf>
    <xf numFmtId="3" fontId="5" fillId="0" borderId="0" xfId="63" applyNumberFormat="1" applyFont="1" applyBorder="1" applyAlignment="1">
      <alignment/>
      <protection/>
    </xf>
    <xf numFmtId="3" fontId="5" fillId="0" borderId="0" xfId="0" applyNumberFormat="1" applyFont="1" applyAlignment="1">
      <alignment/>
    </xf>
    <xf numFmtId="3" fontId="5" fillId="0" borderId="0" xfId="63" applyNumberFormat="1" applyFont="1" applyBorder="1" applyAlignment="1">
      <alignment horizontal="right"/>
      <protection/>
    </xf>
    <xf numFmtId="3" fontId="5" fillId="0" borderId="0" xfId="0" applyNumberFormat="1" applyFont="1" applyAlignment="1">
      <alignment horizontal="right"/>
    </xf>
    <xf numFmtId="3" fontId="5" fillId="0" borderId="0" xfId="44" applyNumberFormat="1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2 4" xfId="62"/>
    <cellStyle name="Normal 3" xfId="63"/>
    <cellStyle name="Normal 3 2" xfId="64"/>
    <cellStyle name="Normal 3 3" xfId="65"/>
    <cellStyle name="Normal 3 4" xfId="66"/>
    <cellStyle name="Normal 4" xfId="67"/>
    <cellStyle name="Normal 5" xfId="68"/>
    <cellStyle name="Normal_Sheet1" xfId="69"/>
    <cellStyle name="Normal_Sheet2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zoomScaleNormal="90" zoomScaleSheetLayoutView="100" workbookViewId="0" topLeftCell="A1">
      <selection activeCell="A1" sqref="A1:M1"/>
    </sheetView>
  </sheetViews>
  <sheetFormatPr defaultColWidth="9.00390625" defaultRowHeight="12.75"/>
  <cols>
    <col min="1" max="1" width="17.875" style="0" customWidth="1"/>
    <col min="2" max="2" width="8.75390625" style="0" bestFit="1" customWidth="1"/>
    <col min="3" max="3" width="10.50390625" style="0" customWidth="1"/>
    <col min="4" max="4" width="9.00390625" style="0" customWidth="1"/>
    <col min="5" max="5" width="8.50390625" style="0" customWidth="1"/>
    <col min="6" max="6" width="9.75390625" style="0" customWidth="1"/>
    <col min="7" max="7" width="10.875" style="0" customWidth="1"/>
    <col min="8" max="8" width="7.50390625" style="0" customWidth="1"/>
    <col min="9" max="9" width="9.50390625" style="0" customWidth="1"/>
    <col min="10" max="10" width="10.125" style="0" customWidth="1"/>
    <col min="11" max="11" width="9.75390625" style="0" customWidth="1"/>
    <col min="12" max="12" width="7.875" style="0" customWidth="1"/>
    <col min="13" max="13" width="8.75390625" style="0" customWidth="1"/>
  </cols>
  <sheetData>
    <row r="1" spans="1:13" ht="20.25">
      <c r="A1" s="28" t="s">
        <v>51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5" customFormat="1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39" thickBot="1">
      <c r="A3" s="6" t="s">
        <v>43</v>
      </c>
      <c r="B3" s="6" t="s">
        <v>0</v>
      </c>
      <c r="C3" s="6" t="s">
        <v>5</v>
      </c>
      <c r="D3" s="6" t="s">
        <v>1</v>
      </c>
      <c r="E3" s="6" t="s">
        <v>2</v>
      </c>
      <c r="F3" s="6" t="s">
        <v>29</v>
      </c>
      <c r="G3" s="6" t="s">
        <v>30</v>
      </c>
      <c r="H3" s="6" t="s">
        <v>11</v>
      </c>
      <c r="I3" s="6" t="s">
        <v>31</v>
      </c>
      <c r="J3" s="6" t="s">
        <v>49</v>
      </c>
      <c r="K3" s="6" t="s">
        <v>50</v>
      </c>
      <c r="L3" s="6" t="s">
        <v>3</v>
      </c>
      <c r="M3" s="6" t="s">
        <v>4</v>
      </c>
    </row>
    <row r="4" spans="1:13" ht="12.75">
      <c r="A4" s="10" t="s">
        <v>33</v>
      </c>
      <c r="B4" s="22">
        <v>31832</v>
      </c>
      <c r="C4" s="13">
        <v>27642</v>
      </c>
      <c r="D4" s="13">
        <v>3871</v>
      </c>
      <c r="E4" s="13">
        <v>26322</v>
      </c>
      <c r="F4" s="13">
        <v>336</v>
      </c>
      <c r="G4" s="13">
        <v>1303</v>
      </c>
      <c r="H4" s="13">
        <v>33</v>
      </c>
      <c r="I4" s="13">
        <v>17705</v>
      </c>
      <c r="J4" s="13">
        <v>514</v>
      </c>
      <c r="K4" s="13">
        <v>281</v>
      </c>
      <c r="L4" s="13">
        <v>30400</v>
      </c>
      <c r="M4" s="13">
        <v>6090</v>
      </c>
    </row>
    <row r="5" spans="1:13" ht="12.75">
      <c r="A5" s="11" t="s">
        <v>34</v>
      </c>
      <c r="B5" s="22">
        <v>31831</v>
      </c>
      <c r="C5" s="13">
        <v>34218</v>
      </c>
      <c r="D5" s="13">
        <v>3622</v>
      </c>
      <c r="E5" s="13">
        <v>25195</v>
      </c>
      <c r="F5" s="13">
        <v>364</v>
      </c>
      <c r="G5" s="13">
        <v>2650</v>
      </c>
      <c r="H5" s="13">
        <v>617</v>
      </c>
      <c r="I5" s="13">
        <v>22872</v>
      </c>
      <c r="J5" s="13">
        <v>626</v>
      </c>
      <c r="K5" s="13">
        <v>885</v>
      </c>
      <c r="L5" s="13">
        <v>21426</v>
      </c>
      <c r="M5" s="13">
        <v>10973</v>
      </c>
    </row>
    <row r="6" spans="1:13" ht="12.75">
      <c r="A6" s="11" t="s">
        <v>35</v>
      </c>
      <c r="B6" s="22">
        <v>31835</v>
      </c>
      <c r="C6" s="13">
        <v>46448</v>
      </c>
      <c r="D6" s="13">
        <v>5002</v>
      </c>
      <c r="E6" s="13">
        <v>21974</v>
      </c>
      <c r="F6" s="13">
        <v>532</v>
      </c>
      <c r="G6" s="13">
        <v>4327</v>
      </c>
      <c r="H6" s="15">
        <v>899</v>
      </c>
      <c r="I6" s="13">
        <v>25306</v>
      </c>
      <c r="J6" s="13">
        <v>1109</v>
      </c>
      <c r="K6" s="13">
        <v>1284</v>
      </c>
      <c r="L6" s="13">
        <v>9482</v>
      </c>
      <c r="M6" s="13">
        <v>8960</v>
      </c>
    </row>
    <row r="7" spans="1:13" ht="12.75">
      <c r="A7" s="11" t="s">
        <v>36</v>
      </c>
      <c r="B7" s="22">
        <v>31832</v>
      </c>
      <c r="C7" s="13">
        <v>49393</v>
      </c>
      <c r="D7" s="13">
        <v>5763</v>
      </c>
      <c r="E7" s="13">
        <v>20869</v>
      </c>
      <c r="F7" s="13">
        <v>622</v>
      </c>
      <c r="G7" s="13">
        <v>4578</v>
      </c>
      <c r="H7" s="15">
        <v>843</v>
      </c>
      <c r="I7" s="13">
        <v>27670</v>
      </c>
      <c r="J7" s="13">
        <v>1563</v>
      </c>
      <c r="K7" s="13">
        <v>1257</v>
      </c>
      <c r="L7" s="13">
        <v>3537</v>
      </c>
      <c r="M7" s="13">
        <v>6557</v>
      </c>
    </row>
    <row r="8" spans="1:13" ht="12.75">
      <c r="A8" s="11" t="s">
        <v>37</v>
      </c>
      <c r="B8" s="22">
        <v>31832</v>
      </c>
      <c r="C8" s="13">
        <v>50760</v>
      </c>
      <c r="D8" s="13">
        <v>6486</v>
      </c>
      <c r="E8" s="13">
        <v>20115</v>
      </c>
      <c r="F8" s="13">
        <v>834</v>
      </c>
      <c r="G8" s="13">
        <v>4397</v>
      </c>
      <c r="H8" s="15">
        <v>948</v>
      </c>
      <c r="I8" s="13">
        <v>28856</v>
      </c>
      <c r="J8" s="13">
        <v>1818</v>
      </c>
      <c r="K8" s="13">
        <v>1038</v>
      </c>
      <c r="L8" s="13">
        <v>989</v>
      </c>
      <c r="M8" s="13">
        <v>6547</v>
      </c>
    </row>
    <row r="9" spans="1:13" ht="12.75">
      <c r="A9" s="11" t="s">
        <v>38</v>
      </c>
      <c r="B9" s="22">
        <v>31837</v>
      </c>
      <c r="C9" s="13">
        <v>53593</v>
      </c>
      <c r="D9" s="13">
        <v>8685</v>
      </c>
      <c r="E9" s="13">
        <v>18489</v>
      </c>
      <c r="F9" s="13">
        <v>946</v>
      </c>
      <c r="G9" s="13">
        <v>3717</v>
      </c>
      <c r="H9" s="15">
        <v>1118</v>
      </c>
      <c r="I9" s="13">
        <v>29040</v>
      </c>
      <c r="J9" s="13">
        <v>2543</v>
      </c>
      <c r="K9" s="13">
        <v>1057</v>
      </c>
      <c r="L9" s="13">
        <v>478</v>
      </c>
      <c r="M9" s="13">
        <v>3947</v>
      </c>
    </row>
    <row r="10" spans="1:13" ht="12.75">
      <c r="A10" s="11" t="s">
        <v>39</v>
      </c>
      <c r="B10" s="22">
        <v>31833</v>
      </c>
      <c r="C10" s="13">
        <v>60476</v>
      </c>
      <c r="D10" s="13">
        <v>13626</v>
      </c>
      <c r="E10" s="13">
        <v>14419</v>
      </c>
      <c r="F10" s="13">
        <v>811</v>
      </c>
      <c r="G10" s="13">
        <v>2977</v>
      </c>
      <c r="H10" s="15">
        <v>1370</v>
      </c>
      <c r="I10" s="13">
        <v>29253</v>
      </c>
      <c r="J10" s="13">
        <v>3593</v>
      </c>
      <c r="K10" s="13">
        <v>1035</v>
      </c>
      <c r="L10" s="13">
        <v>310</v>
      </c>
      <c r="M10" s="13">
        <v>444</v>
      </c>
    </row>
    <row r="11" spans="1:13" ht="12.75">
      <c r="A11" s="11" t="s">
        <v>40</v>
      </c>
      <c r="B11" s="22">
        <v>31832</v>
      </c>
      <c r="C11" s="13">
        <v>71161</v>
      </c>
      <c r="D11" s="13">
        <v>20752</v>
      </c>
      <c r="E11" s="13">
        <v>8687</v>
      </c>
      <c r="F11" s="13">
        <v>500</v>
      </c>
      <c r="G11" s="13">
        <v>1893</v>
      </c>
      <c r="H11" s="15">
        <v>1884</v>
      </c>
      <c r="I11" s="13">
        <v>29439</v>
      </c>
      <c r="J11" s="13">
        <v>4778</v>
      </c>
      <c r="K11" s="13">
        <v>974</v>
      </c>
      <c r="L11" s="13">
        <v>250</v>
      </c>
      <c r="M11" s="13">
        <v>0</v>
      </c>
    </row>
    <row r="12" spans="1:13" ht="12.75">
      <c r="A12" s="11" t="s">
        <v>41</v>
      </c>
      <c r="B12" s="22">
        <v>31832</v>
      </c>
      <c r="C12" s="13">
        <v>79973</v>
      </c>
      <c r="D12" s="13">
        <v>25910</v>
      </c>
      <c r="E12" s="13">
        <v>4660</v>
      </c>
      <c r="F12" s="13">
        <v>274</v>
      </c>
      <c r="G12" s="13">
        <v>988</v>
      </c>
      <c r="H12" s="15">
        <v>2829</v>
      </c>
      <c r="I12" s="13">
        <v>29658</v>
      </c>
      <c r="J12" s="13">
        <v>5982</v>
      </c>
      <c r="K12" s="13">
        <v>960</v>
      </c>
      <c r="L12" s="13">
        <v>156</v>
      </c>
      <c r="M12" s="13">
        <v>0</v>
      </c>
    </row>
    <row r="13" spans="1:13" ht="12.75">
      <c r="A13" s="11" t="s">
        <v>42</v>
      </c>
      <c r="B13" s="22">
        <v>31833</v>
      </c>
      <c r="C13" s="13">
        <v>85251</v>
      </c>
      <c r="D13" s="13">
        <v>27501</v>
      </c>
      <c r="E13" s="13">
        <v>3389</v>
      </c>
      <c r="F13" s="13">
        <v>229</v>
      </c>
      <c r="G13" s="13">
        <v>714</v>
      </c>
      <c r="H13" s="15">
        <v>6227</v>
      </c>
      <c r="I13" s="13">
        <v>28377</v>
      </c>
      <c r="J13" s="13">
        <v>11625</v>
      </c>
      <c r="K13" s="13">
        <v>1389</v>
      </c>
      <c r="L13" s="13">
        <v>135</v>
      </c>
      <c r="M13" s="13">
        <v>0</v>
      </c>
    </row>
    <row r="14" spans="1:13" ht="12.75">
      <c r="A14" s="11"/>
      <c r="B14" s="22"/>
      <c r="C14" s="13"/>
      <c r="D14" s="13"/>
      <c r="E14" s="13"/>
      <c r="F14" s="13"/>
      <c r="G14" s="13"/>
      <c r="H14" s="15"/>
      <c r="I14" s="13"/>
      <c r="J14" s="13"/>
      <c r="K14" s="13"/>
      <c r="L14" s="13"/>
      <c r="M14" s="13"/>
    </row>
    <row r="15" spans="1:13" ht="12.75">
      <c r="A15" s="11" t="s">
        <v>46</v>
      </c>
      <c r="B15" s="22">
        <f>SUM(B4:B13)</f>
        <v>318329</v>
      </c>
      <c r="C15" s="15">
        <f aca="true" t="shared" si="0" ref="C15:M15">SUM(C4:C13)</f>
        <v>558915</v>
      </c>
      <c r="D15" s="15">
        <f t="shared" si="0"/>
        <v>121218</v>
      </c>
      <c r="E15" s="15">
        <f t="shared" si="0"/>
        <v>164119</v>
      </c>
      <c r="F15" s="15">
        <f t="shared" si="0"/>
        <v>5448</v>
      </c>
      <c r="G15" s="15">
        <f t="shared" si="0"/>
        <v>27544</v>
      </c>
      <c r="H15" s="15">
        <f t="shared" si="0"/>
        <v>16768</v>
      </c>
      <c r="I15" s="15">
        <f t="shared" si="0"/>
        <v>268176</v>
      </c>
      <c r="J15" s="15">
        <f t="shared" si="0"/>
        <v>34151</v>
      </c>
      <c r="K15" s="15">
        <f t="shared" si="0"/>
        <v>10160</v>
      </c>
      <c r="L15" s="15">
        <f t="shared" si="0"/>
        <v>67163</v>
      </c>
      <c r="M15" s="15">
        <f t="shared" si="0"/>
        <v>43518</v>
      </c>
    </row>
    <row r="16" spans="1:13" ht="12.75">
      <c r="A16" s="11"/>
      <c r="B16" s="22"/>
      <c r="C16" s="13"/>
      <c r="D16" s="13"/>
      <c r="E16" s="13"/>
      <c r="F16" s="13"/>
      <c r="G16" s="13"/>
      <c r="H16" s="15"/>
      <c r="I16" s="13"/>
      <c r="J16" s="13"/>
      <c r="K16" s="13"/>
      <c r="L16" s="13"/>
      <c r="M16" s="13"/>
    </row>
    <row r="17" spans="1:13" ht="12.75">
      <c r="A17" s="7" t="s">
        <v>47</v>
      </c>
      <c r="B17" s="23">
        <v>48175</v>
      </c>
      <c r="C17" s="25">
        <v>81749</v>
      </c>
      <c r="D17" s="25">
        <v>18186</v>
      </c>
      <c r="E17" s="25">
        <v>25818</v>
      </c>
      <c r="F17" s="25">
        <v>1167</v>
      </c>
      <c r="G17" s="25">
        <v>3004</v>
      </c>
      <c r="H17" s="25">
        <v>497</v>
      </c>
      <c r="I17" s="25">
        <v>38608</v>
      </c>
      <c r="J17" s="25">
        <v>3221</v>
      </c>
      <c r="K17" s="25">
        <v>38227</v>
      </c>
      <c r="L17" s="25">
        <v>8007</v>
      </c>
      <c r="M17" s="25">
        <v>683</v>
      </c>
    </row>
    <row r="18" spans="1:13" ht="12.75">
      <c r="A18" s="7"/>
      <c r="B18" s="24"/>
      <c r="C18" s="13"/>
      <c r="D18" s="26"/>
      <c r="E18" s="26"/>
      <c r="F18" s="26"/>
      <c r="G18" s="26"/>
      <c r="H18" s="27"/>
      <c r="I18" s="26"/>
      <c r="J18" s="26"/>
      <c r="K18" s="26"/>
      <c r="L18" s="26"/>
      <c r="M18" s="26"/>
    </row>
    <row r="19" spans="1:13" ht="12.75">
      <c r="A19" s="11" t="s">
        <v>9</v>
      </c>
      <c r="B19" s="23">
        <f aca="true" t="shared" si="1" ref="B19:M19">SUM(B15,B17)</f>
        <v>366504</v>
      </c>
      <c r="C19" s="25">
        <f t="shared" si="1"/>
        <v>640664</v>
      </c>
      <c r="D19" s="25">
        <f t="shared" si="1"/>
        <v>139404</v>
      </c>
      <c r="E19" s="25">
        <f t="shared" si="1"/>
        <v>189937</v>
      </c>
      <c r="F19" s="25">
        <f t="shared" si="1"/>
        <v>6615</v>
      </c>
      <c r="G19" s="25">
        <f t="shared" si="1"/>
        <v>30548</v>
      </c>
      <c r="H19" s="25">
        <f t="shared" si="1"/>
        <v>17265</v>
      </c>
      <c r="I19" s="25">
        <f t="shared" si="1"/>
        <v>306784</v>
      </c>
      <c r="J19" s="25">
        <f t="shared" si="1"/>
        <v>37372</v>
      </c>
      <c r="K19" s="25">
        <f t="shared" si="1"/>
        <v>48387</v>
      </c>
      <c r="L19" s="25">
        <f t="shared" si="1"/>
        <v>75170</v>
      </c>
      <c r="M19" s="25">
        <f t="shared" si="1"/>
        <v>44201</v>
      </c>
    </row>
    <row r="21" ht="12.75">
      <c r="A21" s="19" t="s">
        <v>44</v>
      </c>
    </row>
    <row r="23" ht="12.75">
      <c r="A23" s="19" t="s">
        <v>19</v>
      </c>
    </row>
    <row r="24" ht="12.75">
      <c r="A24" s="19" t="s">
        <v>20</v>
      </c>
    </row>
    <row r="25" ht="12.75">
      <c r="A25" s="19" t="s">
        <v>21</v>
      </c>
    </row>
    <row r="26" ht="12.75">
      <c r="A26" s="19" t="s">
        <v>28</v>
      </c>
    </row>
    <row r="27" ht="12.75">
      <c r="A27" s="19" t="s">
        <v>22</v>
      </c>
    </row>
    <row r="28" ht="12.75">
      <c r="A28" s="19" t="s">
        <v>23</v>
      </c>
    </row>
    <row r="29" ht="12.75">
      <c r="A29" s="19" t="s">
        <v>24</v>
      </c>
    </row>
    <row r="30" ht="12.75">
      <c r="A30" s="19" t="s">
        <v>25</v>
      </c>
    </row>
    <row r="31" ht="12.75">
      <c r="A31" s="19" t="s">
        <v>26</v>
      </c>
    </row>
    <row r="32" ht="12.75">
      <c r="A32" s="19" t="s">
        <v>27</v>
      </c>
    </row>
  </sheetData>
  <sheetProtection/>
  <mergeCells count="1">
    <mergeCell ref="A1:M1"/>
  </mergeCells>
  <printOptions horizontalCentered="1"/>
  <pageMargins left="0.5" right="0.5" top="1" bottom="1" header="0.5" footer="0.5"/>
  <pageSetup fitToHeight="1" fitToWidth="1" horizontalDpi="600" verticalDpi="600" orientation="landscape" scale="87" r:id="rId1"/>
  <headerFooter alignWithMargins="0">
    <oddFooter>&amp;LVermont Tax Department&amp;C- &amp;P -&amp;RJanuary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Normal="90" zoomScaleSheetLayoutView="100" workbookViewId="0" topLeftCell="A1">
      <selection activeCell="B50" sqref="B50"/>
    </sheetView>
  </sheetViews>
  <sheetFormatPr defaultColWidth="9.00390625" defaultRowHeight="12.75"/>
  <cols>
    <col min="1" max="1" width="17.375" style="0" customWidth="1"/>
    <col min="2" max="2" width="8.75390625" style="0" customWidth="1"/>
    <col min="3" max="3" width="15.125" style="0" customWidth="1"/>
    <col min="4" max="4" width="14.75390625" style="0" customWidth="1"/>
    <col min="5" max="5" width="13.875" style="0" customWidth="1"/>
    <col min="6" max="6" width="12.75390625" style="0" customWidth="1"/>
    <col min="7" max="7" width="11.125" style="0" customWidth="1"/>
    <col min="8" max="8" width="12.25390625" style="0" customWidth="1"/>
    <col min="9" max="9" width="11.375" style="0" customWidth="1"/>
  </cols>
  <sheetData>
    <row r="1" spans="1:14" ht="18">
      <c r="A1" s="28" t="s">
        <v>52</v>
      </c>
      <c r="B1" s="29"/>
      <c r="C1" s="29"/>
      <c r="D1" s="29"/>
      <c r="E1" s="29"/>
      <c r="F1" s="29"/>
      <c r="G1" s="29"/>
      <c r="H1" s="29"/>
      <c r="I1" s="30"/>
      <c r="J1" s="17"/>
      <c r="K1" s="17"/>
      <c r="L1" s="17"/>
      <c r="M1" s="17"/>
      <c r="N1" s="17"/>
    </row>
    <row r="2" spans="1:14" s="5" customFormat="1" ht="12.75">
      <c r="A2" s="18"/>
      <c r="B2" s="18"/>
      <c r="C2" s="18"/>
      <c r="D2" s="18"/>
      <c r="E2" s="18"/>
      <c r="F2" s="18"/>
      <c r="G2" s="18"/>
      <c r="H2" s="18"/>
      <c r="I2" s="18"/>
      <c r="J2" s="8"/>
      <c r="K2" s="8"/>
      <c r="L2" s="8"/>
      <c r="M2" s="8"/>
      <c r="N2" s="8"/>
    </row>
    <row r="3" spans="1:9" s="4" customFormat="1" ht="41.25" thickBot="1">
      <c r="A3" s="6" t="s">
        <v>43</v>
      </c>
      <c r="B3" s="6" t="s">
        <v>0</v>
      </c>
      <c r="C3" s="6" t="s">
        <v>6</v>
      </c>
      <c r="D3" s="6" t="s">
        <v>18</v>
      </c>
      <c r="E3" s="6" t="s">
        <v>7</v>
      </c>
      <c r="F3" s="6" t="s">
        <v>10</v>
      </c>
      <c r="G3" s="6" t="s">
        <v>11</v>
      </c>
      <c r="H3" s="6" t="s">
        <v>8</v>
      </c>
      <c r="I3" s="6" t="s">
        <v>4</v>
      </c>
    </row>
    <row r="4" spans="1:9" ht="12.75">
      <c r="A4" s="11" t="s">
        <v>33</v>
      </c>
      <c r="B4" s="15">
        <v>31832</v>
      </c>
      <c r="C4" s="12">
        <v>-162822989.35</v>
      </c>
      <c r="D4" s="12">
        <v>78741769.53429995</v>
      </c>
      <c r="E4" s="12">
        <v>363700</v>
      </c>
      <c r="F4" s="12">
        <v>363060.1739</v>
      </c>
      <c r="G4" s="12">
        <v>1738</v>
      </c>
      <c r="H4" s="12">
        <v>361322.1739</v>
      </c>
      <c r="I4" s="12">
        <v>893249</v>
      </c>
    </row>
    <row r="5" spans="1:9" ht="12.75">
      <c r="A5" s="11" t="s">
        <v>34</v>
      </c>
      <c r="B5" s="15">
        <v>31831</v>
      </c>
      <c r="C5" s="12">
        <v>283974967.13</v>
      </c>
      <c r="D5" s="12">
        <v>279749231.0903002</v>
      </c>
      <c r="E5" s="12">
        <v>809567</v>
      </c>
      <c r="F5" s="12">
        <v>794733.1095000006</v>
      </c>
      <c r="G5" s="12">
        <v>29227.173799999997</v>
      </c>
      <c r="H5" s="12">
        <v>765505.9357000003</v>
      </c>
      <c r="I5" s="12">
        <v>4671898</v>
      </c>
    </row>
    <row r="6" spans="1:9" ht="12.75">
      <c r="A6" s="11" t="s">
        <v>35</v>
      </c>
      <c r="B6" s="15">
        <v>31835</v>
      </c>
      <c r="C6" s="12">
        <v>518514430.81999993</v>
      </c>
      <c r="D6" s="12">
        <v>507679004.8504992</v>
      </c>
      <c r="E6" s="12">
        <v>4586607</v>
      </c>
      <c r="F6" s="12">
        <v>4461808.953599995</v>
      </c>
      <c r="G6" s="12">
        <v>105259.4788</v>
      </c>
      <c r="H6" s="12">
        <v>4356549.474799996</v>
      </c>
      <c r="I6" s="12">
        <v>8293547</v>
      </c>
    </row>
    <row r="7" spans="1:9" ht="12.75">
      <c r="A7" s="11" t="s">
        <v>36</v>
      </c>
      <c r="B7" s="15">
        <v>31832</v>
      </c>
      <c r="C7" s="12">
        <v>770389330.03</v>
      </c>
      <c r="D7" s="12">
        <v>755558821.376399</v>
      </c>
      <c r="E7" s="12">
        <v>11202245</v>
      </c>
      <c r="F7" s="12">
        <v>10957638.920699993</v>
      </c>
      <c r="G7" s="12">
        <v>180103.83060000002</v>
      </c>
      <c r="H7" s="12">
        <v>10777535.090099994</v>
      </c>
      <c r="I7" s="12">
        <v>7176305</v>
      </c>
    </row>
    <row r="8" spans="1:9" ht="12.75">
      <c r="A8" s="11" t="s">
        <v>37</v>
      </c>
      <c r="B8" s="15">
        <v>31832</v>
      </c>
      <c r="C8" s="12">
        <v>1032826933.8299999</v>
      </c>
      <c r="D8" s="12">
        <v>1016220309.3912003</v>
      </c>
      <c r="E8" s="12">
        <v>19472125</v>
      </c>
      <c r="F8" s="12">
        <v>19140376.2934</v>
      </c>
      <c r="G8" s="12">
        <v>321062.61089999997</v>
      </c>
      <c r="H8" s="12">
        <v>18819313.6825</v>
      </c>
      <c r="I8" s="12">
        <v>4409596</v>
      </c>
    </row>
    <row r="9" spans="1:9" ht="12.75">
      <c r="A9" s="11" t="s">
        <v>38</v>
      </c>
      <c r="B9" s="15">
        <v>31837</v>
      </c>
      <c r="C9" s="12">
        <v>1344847573.25</v>
      </c>
      <c r="D9" s="12">
        <v>1323582992.877701</v>
      </c>
      <c r="E9" s="12">
        <v>29304398</v>
      </c>
      <c r="F9" s="12">
        <v>28810291.16879998</v>
      </c>
      <c r="G9" s="12">
        <v>525412.4602</v>
      </c>
      <c r="H9" s="12">
        <v>28284878.708599992</v>
      </c>
      <c r="I9" s="12">
        <v>1477248</v>
      </c>
    </row>
    <row r="10" spans="1:9" ht="12.75">
      <c r="A10" s="11" t="s">
        <v>39</v>
      </c>
      <c r="B10" s="15">
        <v>31833</v>
      </c>
      <c r="C10" s="12">
        <v>1768020553.04</v>
      </c>
      <c r="D10" s="12">
        <v>1738260880.6525977</v>
      </c>
      <c r="E10" s="12">
        <v>44217495</v>
      </c>
      <c r="F10" s="12">
        <v>43419797.45979995</v>
      </c>
      <c r="G10" s="12">
        <v>870064.8098999999</v>
      </c>
      <c r="H10" s="12">
        <v>42549732.64989997</v>
      </c>
      <c r="I10" s="12">
        <v>57473</v>
      </c>
    </row>
    <row r="11" spans="1:9" ht="12.75">
      <c r="A11" s="11" t="s">
        <v>40</v>
      </c>
      <c r="B11" s="15">
        <v>31832</v>
      </c>
      <c r="C11" s="12">
        <v>2357757424.05</v>
      </c>
      <c r="D11" s="12">
        <v>2319529050.0153995</v>
      </c>
      <c r="E11" s="12">
        <v>64821731</v>
      </c>
      <c r="F11" s="12">
        <v>63680867.13330003</v>
      </c>
      <c r="G11" s="12">
        <v>1558120.2216999999</v>
      </c>
      <c r="H11" s="12">
        <v>62122746.91160003</v>
      </c>
      <c r="I11" s="12">
        <v>0</v>
      </c>
    </row>
    <row r="12" spans="1:9" ht="12.75">
      <c r="A12" s="11" t="s">
        <v>41</v>
      </c>
      <c r="B12" s="15">
        <v>31832</v>
      </c>
      <c r="C12" s="12">
        <v>3224732034.26</v>
      </c>
      <c r="D12" s="12">
        <v>3174947405.093914</v>
      </c>
      <c r="E12" s="12">
        <v>104156336.66</v>
      </c>
      <c r="F12" s="12">
        <v>102405276.68469986</v>
      </c>
      <c r="G12" s="12">
        <v>3063188.3187</v>
      </c>
      <c r="H12" s="12">
        <v>99342088.36599988</v>
      </c>
      <c r="I12" s="12">
        <v>0</v>
      </c>
    </row>
    <row r="13" spans="1:9" ht="12.75">
      <c r="A13" s="11" t="s">
        <v>42</v>
      </c>
      <c r="B13" s="15">
        <v>31833</v>
      </c>
      <c r="C13" s="12">
        <v>7740363174.050001</v>
      </c>
      <c r="D13" s="12">
        <v>7538552007.673403</v>
      </c>
      <c r="E13" s="12">
        <v>431827696</v>
      </c>
      <c r="F13" s="12">
        <v>419726211.5233007</v>
      </c>
      <c r="G13" s="12">
        <v>32055455.0654</v>
      </c>
      <c r="H13" s="12">
        <v>387670756.45790064</v>
      </c>
      <c r="I13" s="12">
        <v>0</v>
      </c>
    </row>
    <row r="14" spans="1:9" ht="12.75">
      <c r="A14" s="11"/>
      <c r="B14" s="15"/>
      <c r="C14" s="12"/>
      <c r="D14" s="12"/>
      <c r="E14" s="12"/>
      <c r="F14" s="12"/>
      <c r="G14" s="12"/>
      <c r="H14" s="12"/>
      <c r="I14" s="12"/>
    </row>
    <row r="15" spans="1:9" ht="12.75">
      <c r="A15" s="11" t="s">
        <v>46</v>
      </c>
      <c r="B15" s="15">
        <f aca="true" t="shared" si="0" ref="B15:I15">SUM(B4:B13)</f>
        <v>318329</v>
      </c>
      <c r="C15" s="15">
        <f t="shared" si="0"/>
        <v>18878603431.11</v>
      </c>
      <c r="D15" s="15">
        <f t="shared" si="0"/>
        <v>18732821472.555714</v>
      </c>
      <c r="E15" s="15">
        <f t="shared" si="0"/>
        <v>710761900.66</v>
      </c>
      <c r="F15" s="15">
        <f t="shared" si="0"/>
        <v>693760061.4210005</v>
      </c>
      <c r="G15" s="15">
        <f t="shared" si="0"/>
        <v>38709631.97</v>
      </c>
      <c r="H15" s="15">
        <f t="shared" si="0"/>
        <v>655050429.4510005</v>
      </c>
      <c r="I15" s="15">
        <f t="shared" si="0"/>
        <v>26979316</v>
      </c>
    </row>
    <row r="16" spans="1:9" ht="12.75">
      <c r="A16" s="11"/>
      <c r="B16" s="15"/>
      <c r="C16" s="12"/>
      <c r="D16" s="12"/>
      <c r="E16" s="12"/>
      <c r="F16" s="12"/>
      <c r="G16" s="12"/>
      <c r="H16" s="12"/>
      <c r="I16" s="12"/>
    </row>
    <row r="17" spans="1:9" ht="12.75">
      <c r="A17" s="11" t="s">
        <v>47</v>
      </c>
      <c r="B17" s="26">
        <v>48175</v>
      </c>
      <c r="C17" s="12">
        <v>7263276086.02</v>
      </c>
      <c r="D17" s="12">
        <v>1363439274.058486</v>
      </c>
      <c r="E17" s="12">
        <v>483771795</v>
      </c>
      <c r="F17" s="12">
        <v>56603489.760199904</v>
      </c>
      <c r="G17" s="12">
        <v>5437155.080400001</v>
      </c>
      <c r="H17" s="12">
        <v>51166334.67979986</v>
      </c>
      <c r="I17" s="12">
        <v>243859</v>
      </c>
    </row>
    <row r="18" spans="1:9" ht="12.75">
      <c r="A18" s="11"/>
      <c r="B18" s="25"/>
      <c r="C18" s="12"/>
      <c r="D18" s="12"/>
      <c r="E18" s="12"/>
      <c r="F18" s="12"/>
      <c r="G18" s="12"/>
      <c r="H18" s="12"/>
      <c r="I18" s="12"/>
    </row>
    <row r="19" spans="1:9" ht="12.75">
      <c r="A19" s="11" t="s">
        <v>9</v>
      </c>
      <c r="B19" s="26">
        <f aca="true" t="shared" si="1" ref="B19:I19">SUM(B15,B17)</f>
        <v>366504</v>
      </c>
      <c r="C19" s="12">
        <f t="shared" si="1"/>
        <v>26141879517.13</v>
      </c>
      <c r="D19" s="12">
        <f t="shared" si="1"/>
        <v>20096260746.6142</v>
      </c>
      <c r="E19" s="12">
        <f t="shared" si="1"/>
        <v>1194533695.6599998</v>
      </c>
      <c r="F19" s="12">
        <f t="shared" si="1"/>
        <v>750363551.1812004</v>
      </c>
      <c r="G19" s="12">
        <f t="shared" si="1"/>
        <v>44146787.050400004</v>
      </c>
      <c r="H19" s="12">
        <f t="shared" si="1"/>
        <v>706216764.1308004</v>
      </c>
      <c r="I19" s="12">
        <f t="shared" si="1"/>
        <v>27223175</v>
      </c>
    </row>
    <row r="20" spans="1:9" ht="12.75">
      <c r="A20" s="7"/>
      <c r="B20" s="14"/>
      <c r="C20" s="12"/>
      <c r="D20" s="12"/>
      <c r="E20" s="12"/>
      <c r="F20" s="12"/>
      <c r="G20" s="12"/>
      <c r="H20" s="12"/>
      <c r="I20" s="12"/>
    </row>
    <row r="21" spans="3:9" ht="12.75">
      <c r="C21" s="1"/>
      <c r="D21" s="1"/>
      <c r="E21" s="1"/>
      <c r="F21" s="1"/>
      <c r="G21" s="1"/>
      <c r="H21" s="1"/>
      <c r="I21" s="1"/>
    </row>
    <row r="22" spans="1:9" ht="25.5" customHeight="1">
      <c r="A22" s="31" t="s">
        <v>45</v>
      </c>
      <c r="B22" s="31"/>
      <c r="C22" s="31"/>
      <c r="D22" s="31"/>
      <c r="E22" s="31"/>
      <c r="F22" s="31"/>
      <c r="G22" s="31"/>
      <c r="H22" s="31"/>
      <c r="I22" s="31"/>
    </row>
  </sheetData>
  <sheetProtection/>
  <mergeCells count="2">
    <mergeCell ref="A1:I1"/>
    <mergeCell ref="A22:I22"/>
  </mergeCells>
  <printOptions horizontalCentered="1"/>
  <pageMargins left="0.5" right="0.5" top="1" bottom="1" header="0.5" footer="0.5"/>
  <pageSetup fitToHeight="1" fitToWidth="1" horizontalDpi="600" verticalDpi="600" orientation="landscape" scale="96" r:id="rId1"/>
  <headerFooter alignWithMargins="0">
    <oddFooter>&amp;LVermont Tax Department&amp;C- 2 -&amp;RJanuary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Normal="90" zoomScaleSheetLayoutView="100" workbookViewId="0" topLeftCell="A1">
      <selection activeCell="H50" sqref="H50"/>
    </sheetView>
  </sheetViews>
  <sheetFormatPr defaultColWidth="9.00390625" defaultRowHeight="12.75"/>
  <cols>
    <col min="1" max="1" width="17.25390625" style="0" customWidth="1"/>
    <col min="2" max="2" width="8.00390625" style="0" customWidth="1"/>
    <col min="3" max="3" width="9.625" style="0" customWidth="1"/>
    <col min="4" max="4" width="13.75390625" style="0" customWidth="1"/>
    <col min="5" max="5" width="13.375" style="0" customWidth="1"/>
    <col min="6" max="6" width="13.75390625" style="0" customWidth="1"/>
    <col min="7" max="7" width="12.875" style="0" customWidth="1"/>
    <col min="8" max="8" width="11.125" style="0" customWidth="1"/>
    <col min="9" max="9" width="9.875" style="2" customWidth="1"/>
    <col min="10" max="10" width="11.125" style="0" customWidth="1"/>
    <col min="11" max="11" width="10.125" style="0" customWidth="1"/>
    <col min="12" max="12" width="6.125" style="0" customWidth="1"/>
  </cols>
  <sheetData>
    <row r="1" spans="1:15" ht="18">
      <c r="A1" s="28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17"/>
      <c r="M1" s="17"/>
      <c r="N1" s="17"/>
      <c r="O1" s="17"/>
    </row>
    <row r="2" spans="1:15" s="5" customFormat="1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8"/>
      <c r="M2" s="8"/>
      <c r="N2" s="8"/>
      <c r="O2" s="8"/>
    </row>
    <row r="3" spans="1:11" s="4" customFormat="1" ht="54" thickBot="1">
      <c r="A3" s="6" t="s">
        <v>43</v>
      </c>
      <c r="B3" s="6" t="s">
        <v>0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7</v>
      </c>
      <c r="H3" s="6" t="s">
        <v>10</v>
      </c>
      <c r="I3" s="6" t="s">
        <v>11</v>
      </c>
      <c r="J3" s="6" t="s">
        <v>8</v>
      </c>
      <c r="K3" s="6" t="s">
        <v>4</v>
      </c>
    </row>
    <row r="4" spans="1:12" ht="12.75">
      <c r="A4" s="10" t="s">
        <v>33</v>
      </c>
      <c r="B4" s="20">
        <v>31832</v>
      </c>
      <c r="C4" s="20">
        <v>756</v>
      </c>
      <c r="D4" s="20">
        <v>1445304</v>
      </c>
      <c r="E4" s="20">
        <v>-443739</v>
      </c>
      <c r="F4" s="20">
        <v>1889043</v>
      </c>
      <c r="G4" s="20">
        <v>363700</v>
      </c>
      <c r="H4" s="20">
        <v>363060.1739</v>
      </c>
      <c r="I4" s="20">
        <v>1738</v>
      </c>
      <c r="J4" s="20">
        <v>361322.1739</v>
      </c>
      <c r="K4" s="20">
        <v>893249</v>
      </c>
      <c r="L4" s="21"/>
    </row>
    <row r="5" spans="1:12" ht="12.75">
      <c r="A5" s="11" t="s">
        <v>34</v>
      </c>
      <c r="B5" s="20">
        <v>31831</v>
      </c>
      <c r="C5" s="20">
        <v>1193</v>
      </c>
      <c r="D5" s="20">
        <v>21842924</v>
      </c>
      <c r="E5" s="20">
        <v>679143</v>
      </c>
      <c r="F5" s="20">
        <v>21163781</v>
      </c>
      <c r="G5" s="20">
        <v>809567</v>
      </c>
      <c r="H5" s="20">
        <v>794733.1095000006</v>
      </c>
      <c r="I5" s="20">
        <v>29227.173799999997</v>
      </c>
      <c r="J5" s="20">
        <v>765505.9357000003</v>
      </c>
      <c r="K5" s="20">
        <v>4671898</v>
      </c>
      <c r="L5" s="21"/>
    </row>
    <row r="6" spans="1:12" ht="12.75">
      <c r="A6" s="11" t="s">
        <v>35</v>
      </c>
      <c r="B6" s="20">
        <v>31835</v>
      </c>
      <c r="C6" s="20">
        <v>2570</v>
      </c>
      <c r="D6" s="20">
        <v>129030518.74000001</v>
      </c>
      <c r="E6" s="20">
        <v>1189806</v>
      </c>
      <c r="F6" s="20">
        <v>127840712.74000001</v>
      </c>
      <c r="G6" s="20">
        <v>4586607</v>
      </c>
      <c r="H6" s="20">
        <v>4461808.953599995</v>
      </c>
      <c r="I6" s="20">
        <v>105259.4788</v>
      </c>
      <c r="J6" s="20">
        <v>4356549.474799996</v>
      </c>
      <c r="K6" s="20">
        <v>8293547</v>
      </c>
      <c r="L6" s="21"/>
    </row>
    <row r="7" spans="1:12" ht="12.75">
      <c r="A7" s="11" t="s">
        <v>36</v>
      </c>
      <c r="B7" s="20">
        <v>31832</v>
      </c>
      <c r="C7" s="20">
        <v>3469</v>
      </c>
      <c r="D7" s="20">
        <v>316184165.01</v>
      </c>
      <c r="E7" s="20">
        <v>1343565</v>
      </c>
      <c r="F7" s="20">
        <v>314840600.01</v>
      </c>
      <c r="G7" s="20">
        <v>11202245</v>
      </c>
      <c r="H7" s="20">
        <v>10957638.920699993</v>
      </c>
      <c r="I7" s="20">
        <v>180103.83060000002</v>
      </c>
      <c r="J7" s="20">
        <v>10777535.090099994</v>
      </c>
      <c r="K7" s="20">
        <v>7176305</v>
      </c>
      <c r="L7" s="21"/>
    </row>
    <row r="8" spans="1:12" ht="12.75">
      <c r="A8" s="11" t="s">
        <v>37</v>
      </c>
      <c r="B8" s="20">
        <v>31832</v>
      </c>
      <c r="C8" s="20">
        <v>4881</v>
      </c>
      <c r="D8" s="20">
        <v>550528161.8199999</v>
      </c>
      <c r="E8" s="20">
        <v>1522002</v>
      </c>
      <c r="F8" s="20">
        <v>549006159.8199999</v>
      </c>
      <c r="G8" s="20">
        <v>19472125</v>
      </c>
      <c r="H8" s="20">
        <v>19140376.2934</v>
      </c>
      <c r="I8" s="20">
        <v>321062.61089999997</v>
      </c>
      <c r="J8" s="20">
        <v>18819313.6825</v>
      </c>
      <c r="K8" s="20">
        <v>4409596</v>
      </c>
      <c r="L8" s="21"/>
    </row>
    <row r="9" spans="1:12" ht="12.75">
      <c r="A9" s="11" t="s">
        <v>38</v>
      </c>
      <c r="B9" s="20">
        <v>31837</v>
      </c>
      <c r="C9" s="20">
        <v>7428</v>
      </c>
      <c r="D9" s="20">
        <v>820202212.23</v>
      </c>
      <c r="E9" s="20">
        <v>-198782</v>
      </c>
      <c r="F9" s="20">
        <v>820400994.23</v>
      </c>
      <c r="G9" s="20">
        <v>29304398</v>
      </c>
      <c r="H9" s="20">
        <v>28810291.16879998</v>
      </c>
      <c r="I9" s="20">
        <v>525412.4602</v>
      </c>
      <c r="J9" s="20">
        <v>28284878.708599992</v>
      </c>
      <c r="K9" s="20">
        <v>1477248</v>
      </c>
      <c r="L9" s="21"/>
    </row>
    <row r="10" spans="1:12" ht="12.75">
      <c r="A10" s="11" t="s">
        <v>39</v>
      </c>
      <c r="B10" s="20">
        <v>31833</v>
      </c>
      <c r="C10" s="20">
        <v>10727</v>
      </c>
      <c r="D10" s="20">
        <v>1156404063</v>
      </c>
      <c r="E10" s="20">
        <v>-5432233</v>
      </c>
      <c r="F10" s="20">
        <v>1161836296</v>
      </c>
      <c r="G10" s="20">
        <v>44217495</v>
      </c>
      <c r="H10" s="20">
        <v>43419797.45979995</v>
      </c>
      <c r="I10" s="20">
        <v>870064.8098999999</v>
      </c>
      <c r="J10" s="20">
        <v>42549732.64989997</v>
      </c>
      <c r="K10" s="20">
        <v>57473</v>
      </c>
      <c r="L10" s="21"/>
    </row>
    <row r="11" spans="1:12" ht="12.75">
      <c r="A11" s="11" t="s">
        <v>40</v>
      </c>
      <c r="B11" s="20">
        <v>31832</v>
      </c>
      <c r="C11" s="20">
        <v>13486</v>
      </c>
      <c r="D11" s="20">
        <v>1625542370.02</v>
      </c>
      <c r="E11" s="20">
        <v>-13437816</v>
      </c>
      <c r="F11" s="20">
        <v>1638980186.02</v>
      </c>
      <c r="G11" s="20">
        <v>64821731</v>
      </c>
      <c r="H11" s="20">
        <v>63680867.13330003</v>
      </c>
      <c r="I11" s="20">
        <v>1558120.2216999999</v>
      </c>
      <c r="J11" s="20">
        <v>62122746.91160003</v>
      </c>
      <c r="K11" s="20">
        <v>0</v>
      </c>
      <c r="L11" s="21"/>
    </row>
    <row r="12" spans="1:12" ht="12.75">
      <c r="A12" s="11" t="s">
        <v>41</v>
      </c>
      <c r="B12" s="20">
        <v>31832</v>
      </c>
      <c r="C12" s="20">
        <v>18367</v>
      </c>
      <c r="D12" s="20">
        <v>2362689045.25</v>
      </c>
      <c r="E12" s="20">
        <v>-38142290</v>
      </c>
      <c r="F12" s="20">
        <v>2400831335.25</v>
      </c>
      <c r="G12" s="20">
        <v>104156336.66</v>
      </c>
      <c r="H12" s="20">
        <v>102405276.68469986</v>
      </c>
      <c r="I12" s="20">
        <v>3063188.3187</v>
      </c>
      <c r="J12" s="20">
        <v>99342088.36599988</v>
      </c>
      <c r="K12" s="20">
        <v>0</v>
      </c>
      <c r="L12" s="21"/>
    </row>
    <row r="13" spans="1:12" ht="12.75">
      <c r="A13" s="11" t="s">
        <v>42</v>
      </c>
      <c r="B13" s="20">
        <v>31833</v>
      </c>
      <c r="C13" s="20">
        <v>28980</v>
      </c>
      <c r="D13" s="20">
        <v>6233301622</v>
      </c>
      <c r="E13" s="20">
        <v>-328682407</v>
      </c>
      <c r="F13" s="20">
        <v>6561984029</v>
      </c>
      <c r="G13" s="20">
        <v>431827696</v>
      </c>
      <c r="H13" s="20">
        <v>419726211.5233007</v>
      </c>
      <c r="I13" s="20">
        <v>32055455.0654</v>
      </c>
      <c r="J13" s="20">
        <v>387670756.45790064</v>
      </c>
      <c r="K13" s="20">
        <v>0</v>
      </c>
      <c r="L13" s="21"/>
    </row>
    <row r="14" spans="1:12" ht="12.75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1"/>
    </row>
    <row r="15" spans="1:12" ht="12.75">
      <c r="A15" s="11" t="s">
        <v>46</v>
      </c>
      <c r="B15" s="20">
        <f>SUM(B4:B13)</f>
        <v>318329</v>
      </c>
      <c r="C15" s="20">
        <f aca="true" t="shared" si="0" ref="C15:K15">SUM(C4:C13)</f>
        <v>91857</v>
      </c>
      <c r="D15" s="20">
        <f t="shared" si="0"/>
        <v>13217170386.07</v>
      </c>
      <c r="E15" s="20">
        <f t="shared" si="0"/>
        <v>-381602751</v>
      </c>
      <c r="F15" s="20">
        <f t="shared" si="0"/>
        <v>13598773137.07</v>
      </c>
      <c r="G15" s="20">
        <f t="shared" si="0"/>
        <v>710761900.66</v>
      </c>
      <c r="H15" s="20">
        <f t="shared" si="0"/>
        <v>693760061.4210005</v>
      </c>
      <c r="I15" s="20">
        <f t="shared" si="0"/>
        <v>38709631.97</v>
      </c>
      <c r="J15" s="20">
        <f t="shared" si="0"/>
        <v>655050429.4510005</v>
      </c>
      <c r="K15" s="20">
        <f t="shared" si="0"/>
        <v>26979316</v>
      </c>
      <c r="L15" s="21"/>
    </row>
    <row r="16" spans="1:12" ht="12.75">
      <c r="A16" s="1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1"/>
    </row>
    <row r="17" spans="1:12" ht="12.75">
      <c r="A17" s="7" t="s">
        <v>47</v>
      </c>
      <c r="B17" s="14">
        <v>48175</v>
      </c>
      <c r="C17" s="14">
        <v>15364</v>
      </c>
      <c r="D17" s="14">
        <v>6036571587.110001</v>
      </c>
      <c r="E17" s="14">
        <v>-377871491</v>
      </c>
      <c r="F17" s="14">
        <v>6414443078.110001</v>
      </c>
      <c r="G17" s="14">
        <v>483771795</v>
      </c>
      <c r="H17" s="14">
        <v>56603489.760199904</v>
      </c>
      <c r="I17" s="14">
        <v>5437155.080400001</v>
      </c>
      <c r="J17" s="14">
        <v>51166334.67979986</v>
      </c>
      <c r="K17" s="14">
        <v>243859</v>
      </c>
      <c r="L17" s="14"/>
    </row>
    <row r="18" spans="1:12" ht="12.75">
      <c r="A18" s="7"/>
      <c r="B18" s="12"/>
      <c r="C18" s="12"/>
      <c r="D18" s="12"/>
      <c r="E18" s="12"/>
      <c r="F18" s="12"/>
      <c r="G18" s="12"/>
      <c r="H18" s="12"/>
      <c r="I18" s="16"/>
      <c r="J18" s="12"/>
      <c r="K18" s="12"/>
      <c r="L18" s="21"/>
    </row>
    <row r="19" spans="1:12" ht="12.75">
      <c r="A19" s="11" t="s">
        <v>9</v>
      </c>
      <c r="B19" s="14">
        <f>SUM(B15:B17)</f>
        <v>366504</v>
      </c>
      <c r="C19" s="14">
        <f aca="true" t="shared" si="1" ref="C19:K19">SUM(C15:C17)</f>
        <v>107221</v>
      </c>
      <c r="D19" s="14">
        <f t="shared" si="1"/>
        <v>19253741973.18</v>
      </c>
      <c r="E19" s="14">
        <f t="shared" si="1"/>
        <v>-759474242</v>
      </c>
      <c r="F19" s="14">
        <f t="shared" si="1"/>
        <v>20013216215.18</v>
      </c>
      <c r="G19" s="14">
        <f t="shared" si="1"/>
        <v>1194533695.6599998</v>
      </c>
      <c r="H19" s="14">
        <f t="shared" si="1"/>
        <v>750363551.1812004</v>
      </c>
      <c r="I19" s="14">
        <f t="shared" si="1"/>
        <v>44146787.050400004</v>
      </c>
      <c r="J19" s="14">
        <f t="shared" si="1"/>
        <v>706216764.1308004</v>
      </c>
      <c r="K19" s="14">
        <f t="shared" si="1"/>
        <v>27223175</v>
      </c>
      <c r="L19" s="21"/>
    </row>
    <row r="20" spans="2:10" ht="12.75">
      <c r="B20" s="1"/>
      <c r="C20" s="1"/>
      <c r="D20" s="1"/>
      <c r="E20" s="1"/>
      <c r="F20" s="1"/>
      <c r="G20" s="1"/>
      <c r="H20" s="1"/>
      <c r="I20"/>
      <c r="J20" s="1"/>
    </row>
    <row r="21" ht="12.75">
      <c r="A21" s="19" t="s">
        <v>48</v>
      </c>
    </row>
    <row r="22" ht="12.75">
      <c r="A22" s="19" t="s">
        <v>17</v>
      </c>
    </row>
    <row r="23" ht="12.75">
      <c r="A23" s="19" t="s">
        <v>16</v>
      </c>
    </row>
    <row r="24" ht="12.75">
      <c r="A24" s="19" t="s">
        <v>32</v>
      </c>
    </row>
  </sheetData>
  <sheetProtection/>
  <mergeCells count="1">
    <mergeCell ref="A1:K1"/>
  </mergeCells>
  <printOptions horizontalCentered="1"/>
  <pageMargins left="0.5" right="0.5" top="1" bottom="1" header="0.5" footer="0.5"/>
  <pageSetup fitToHeight="1" fitToWidth="1" horizontalDpi="600" verticalDpi="600" orientation="landscape" scale="86" r:id="rId1"/>
  <headerFooter alignWithMargins="0">
    <oddFooter>&amp;LVermont Tax Department&amp;C- 3 -&amp;RJanuary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Smith</dc:creator>
  <cp:keywords/>
  <dc:description/>
  <cp:lastModifiedBy>RSameroff</cp:lastModifiedBy>
  <cp:lastPrinted>2016-12-01T15:20:14Z</cp:lastPrinted>
  <dcterms:created xsi:type="dcterms:W3CDTF">2001-12-15T11:30:38Z</dcterms:created>
  <dcterms:modified xsi:type="dcterms:W3CDTF">2016-12-20T16:04:59Z</dcterms:modified>
  <cp:category/>
  <cp:version/>
  <cp:contentType/>
  <cp:contentStatus/>
</cp:coreProperties>
</file>