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4125" activeTab="0"/>
  </bookViews>
  <sheets>
    <sheet name="StateNum" sheetId="1" r:id="rId1"/>
    <sheet name="StateDol" sheetId="2" r:id="rId2"/>
    <sheet name="65 and Over" sheetId="3" r:id="rId3"/>
    <sheet name="Under65" sheetId="4" r:id="rId4"/>
  </sheets>
  <definedNames>
    <definedName name="_xlnm.Print_Area" localSheetId="1">'StateDol'!$A$1:$K$44</definedName>
    <definedName name="_xlnm.Print_Area" localSheetId="0">'StateNum'!$A$1:$M$44</definedName>
  </definedNames>
  <calcPr fullCalcOnLoad="1"/>
</workbook>
</file>

<file path=xl/sharedStrings.xml><?xml version="1.0" encoding="utf-8"?>
<sst xmlns="http://schemas.openxmlformats.org/spreadsheetml/2006/main" count="187" uniqueCount="72">
  <si>
    <t>Negative</t>
  </si>
  <si>
    <t>5000 - 9999</t>
  </si>
  <si>
    <t>10000 - 14999</t>
  </si>
  <si>
    <t>15000 - 19999</t>
  </si>
  <si>
    <t>20000 - 24999</t>
  </si>
  <si>
    <t>25000 - 29999</t>
  </si>
  <si>
    <t>30000 - 34999</t>
  </si>
  <si>
    <t>35000 - 39999</t>
  </si>
  <si>
    <t>40000 - 44999</t>
  </si>
  <si>
    <t>45000 - 49999</t>
  </si>
  <si>
    <t>50000 - 59999</t>
  </si>
  <si>
    <t>60000 - 74999</t>
  </si>
  <si>
    <t>75000 - 99999</t>
  </si>
  <si>
    <t>100000 - 124999</t>
  </si>
  <si>
    <t>125000 - 149999</t>
  </si>
  <si>
    <t>150000 - 199999</t>
  </si>
  <si>
    <t>200000 - 299999</t>
  </si>
  <si>
    <t>300000 - 499999</t>
  </si>
  <si>
    <t>Returns</t>
  </si>
  <si>
    <t>Married Joint</t>
  </si>
  <si>
    <t>Single</t>
  </si>
  <si>
    <t>No Tax</t>
  </si>
  <si>
    <t>Earned Income Credit</t>
  </si>
  <si>
    <t>Exempt</t>
  </si>
  <si>
    <t>Vermont Tax</t>
  </si>
  <si>
    <t>Net Vermont Tax</t>
  </si>
  <si>
    <t>State Total</t>
  </si>
  <si>
    <t>Out of State</t>
  </si>
  <si>
    <t>All Returns</t>
  </si>
  <si>
    <t>500000 - 999999</t>
  </si>
  <si>
    <t>1,000,000 +</t>
  </si>
  <si>
    <t>Adjusted Vermont Tax</t>
  </si>
  <si>
    <t>Vermont Taxable Income</t>
  </si>
  <si>
    <t>Credits</t>
  </si>
  <si>
    <t>AGI Income Bracket</t>
  </si>
  <si>
    <t>Married Separate</t>
  </si>
  <si>
    <t>Head of Household</t>
  </si>
  <si>
    <t>Withheld</t>
  </si>
  <si>
    <t>Estimated</t>
  </si>
  <si>
    <t>Adjusted Tax</t>
  </si>
  <si>
    <t>0 - 4999</t>
  </si>
  <si>
    <t>Adjusted Gross Income (AGI)</t>
  </si>
  <si>
    <t>Adjusted Gross Income (AGI): Federal Adjusted Gross Income</t>
  </si>
  <si>
    <t xml:space="preserve">Adjusted Vermont Tax: Tax due after adjusting for share of income apportionable to Vermont </t>
  </si>
  <si>
    <t xml:space="preserve">Credits: Total amount of Vermont credits and credits for taxes paid to other states </t>
  </si>
  <si>
    <t>Vermont Taxable Income: AGI after modifications, personal exemptions (dollar amounts), and standard deduction</t>
  </si>
  <si>
    <t>Vermont Tax: Tax due from the rate schedules less 5% credit for any charitable contributions, up to $20,000</t>
  </si>
  <si>
    <t>Vermont AGI</t>
  </si>
  <si>
    <t>Vermont AGI: Constructed for this report, this is AGI multiplied by Vermont apportionment percentage</t>
  </si>
  <si>
    <t>Returns:  The number of returns filed in the income bracket</t>
  </si>
  <si>
    <t>Exempt:  The number of exemptions claimed on returns filed within the income bracket</t>
  </si>
  <si>
    <t>Withheld:  The number of filers reporting Vermont income taxes already paid through withholding</t>
  </si>
  <si>
    <t>Adjusted Tax: The number of filers reducing their Vermont tax by using the adjustment schedule to exclude income not subject to Vermont tax</t>
  </si>
  <si>
    <t>Earned Income Credit: The number of filers receiving a Vermont Earned Income Tax Credit</t>
  </si>
  <si>
    <t>Earned Income Credit: The earned income tax credit (EITC). Vermont allows 36% of the federal amount</t>
  </si>
  <si>
    <t>Returns with an income adjustment of zero (no VT income) have not been included</t>
  </si>
  <si>
    <t>AGI Income Bracket: The Adjusted Gross Income (AGI) range for the return</t>
  </si>
  <si>
    <t>No Tax: The number of filers who had no income tax liability after reducing their Adjusted Tax by Vermont special credits, credits from other states, and the EITC</t>
  </si>
  <si>
    <t>Net Vermont Tax: Tax due after credits and EITC. The Low Income Child and Dependent Care credit further reduces liability for a small number of filers</t>
  </si>
  <si>
    <t>Estimated:  The number of filers reporting Vermont income taxes already paid through estimated tax payments or extension payments</t>
  </si>
  <si>
    <t>ETR</t>
  </si>
  <si>
    <t>NA</t>
  </si>
  <si>
    <t>ETR: Is average effective tax rate for the bracket, calculated by dividing Net Vermont Tax by Vermont AGI</t>
  </si>
  <si>
    <t>1000000 +</t>
  </si>
  <si>
    <t>2020 Vermont Personal Income Tax Returns - Counts</t>
  </si>
  <si>
    <t>2020 Vermont Personal Income Tax Returns - Dollars</t>
  </si>
  <si>
    <t>2020 Vermont Personal Income Tax Returns - Primary Filers Age 65 and Over</t>
  </si>
  <si>
    <t>2020 Vermont Personal Income Tax Returns - Primary Filers Under Age 65</t>
  </si>
  <si>
    <t>Married Joint, Single, Married Separate, Head of Household: The filing status of the return. (Filing status of Qualifying Widow(er) is included with Married Joint)</t>
  </si>
  <si>
    <t>Credits: The number of filers claiming a credit for taxes paid to another state or Vermont non-refundable tax credits</t>
  </si>
  <si>
    <t>*</t>
  </si>
  <si>
    <t>*indiactes count of taxpayers less than ten and data may not be disclosed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</si>
</sst>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4"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61" applyNumberFormat="1" applyFont="1" applyBorder="1" applyAlignment="1">
      <alignment horizontal="right" vertical="center"/>
      <protection/>
    </xf>
    <xf numFmtId="3" fontId="5" fillId="0" borderId="0" xfId="58" applyNumberFormat="1" applyFont="1" applyBorder="1">
      <alignment/>
      <protection/>
    </xf>
    <xf numFmtId="0" fontId="7" fillId="0" borderId="0" xfId="0" applyFont="1" applyAlignment="1">
      <alignment/>
    </xf>
    <xf numFmtId="164" fontId="6" fillId="0" borderId="0" xfId="44" applyNumberFormat="1" applyFont="1" applyBorder="1" applyAlignment="1">
      <alignment horizontal="right" vertical="center"/>
    </xf>
    <xf numFmtId="3" fontId="5" fillId="0" borderId="0" xfId="44" applyNumberFormat="1" applyFont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4" fontId="0" fillId="0" borderId="0" xfId="0" applyNumberFormat="1" applyAlignment="1">
      <alignment/>
    </xf>
    <xf numFmtId="164" fontId="6" fillId="0" borderId="0" xfId="44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0" fillId="0" borderId="12" xfId="44" applyNumberFormat="1" applyFont="1" applyBorder="1" applyAlignment="1">
      <alignment horizontal="center"/>
    </xf>
    <xf numFmtId="3" fontId="6" fillId="0" borderId="0" xfId="62" applyNumberFormat="1" applyFont="1" applyAlignment="1">
      <alignment horizontal="right" vertical="center"/>
      <protection/>
    </xf>
    <xf numFmtId="3" fontId="0" fillId="0" borderId="11" xfId="44" applyNumberFormat="1" applyFont="1" applyBorder="1" applyAlignment="1">
      <alignment horizontal="center"/>
    </xf>
    <xf numFmtId="3" fontId="0" fillId="0" borderId="11" xfId="44" applyNumberFormat="1" applyFont="1" applyBorder="1" applyAlignment="1">
      <alignment/>
    </xf>
    <xf numFmtId="3" fontId="5" fillId="0" borderId="0" xfId="60" applyNumberFormat="1" applyFont="1">
      <alignment/>
      <protection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5" fontId="5" fillId="0" borderId="0" xfId="65" applyNumberFormat="1" applyFont="1" applyAlignment="1">
      <alignment/>
    </xf>
    <xf numFmtId="3" fontId="5" fillId="0" borderId="0" xfId="0" applyNumberFormat="1" applyFont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Sheet1" xfId="61"/>
    <cellStyle name="Normal_Sheet3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SheetLayoutView="100" zoomScalePageLayoutView="90" workbookViewId="0" topLeftCell="A1">
      <pane ySplit="3" topLeftCell="A4" activePane="bottomLeft" state="frozen"/>
      <selection pane="topLeft" activeCell="A1" sqref="A1"/>
      <selection pane="bottomLeft" activeCell="L18" sqref="L18"/>
    </sheetView>
  </sheetViews>
  <sheetFormatPr defaultColWidth="9.00390625" defaultRowHeight="12.75"/>
  <cols>
    <col min="1" max="1" width="15.00390625" style="0" bestFit="1" customWidth="1"/>
    <col min="2" max="2" width="8.75390625" style="0" customWidth="1"/>
    <col min="3" max="3" width="8.125" style="0" customWidth="1"/>
    <col min="4" max="4" width="9.125" style="0" customWidth="1"/>
    <col min="5" max="5" width="7.50390625" style="0" bestFit="1" customWidth="1"/>
    <col min="6" max="6" width="10.125" style="0" customWidth="1"/>
    <col min="7" max="7" width="10.625" style="0" customWidth="1"/>
    <col min="8" max="8" width="7.625" style="0" customWidth="1"/>
    <col min="9" max="9" width="10.00390625" style="0" customWidth="1"/>
    <col min="10" max="10" width="10.125" style="0" customWidth="1"/>
    <col min="11" max="11" width="9.125" style="0" customWidth="1"/>
    <col min="12" max="12" width="7.75390625" style="0" customWidth="1"/>
    <col min="13" max="13" width="8.75390625" style="0" customWidth="1"/>
  </cols>
  <sheetData>
    <row r="1" spans="1:13" ht="18">
      <c r="A1" s="22" t="s">
        <v>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7" customFormat="1" ht="7.5" customHeight="1">
      <c r="A2" s="9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3" customFormat="1" ht="51.75" customHeight="1" thickBot="1">
      <c r="A3" s="2" t="s">
        <v>34</v>
      </c>
      <c r="B3" s="2" t="s">
        <v>18</v>
      </c>
      <c r="C3" s="2" t="s">
        <v>23</v>
      </c>
      <c r="D3" s="2" t="s">
        <v>19</v>
      </c>
      <c r="E3" s="2" t="s">
        <v>20</v>
      </c>
      <c r="F3" s="2" t="s">
        <v>35</v>
      </c>
      <c r="G3" s="2" t="s">
        <v>36</v>
      </c>
      <c r="H3" s="2" t="s">
        <v>33</v>
      </c>
      <c r="I3" s="2" t="s">
        <v>37</v>
      </c>
      <c r="J3" s="2" t="s">
        <v>38</v>
      </c>
      <c r="K3" s="2" t="s">
        <v>39</v>
      </c>
      <c r="L3" s="2" t="s">
        <v>22</v>
      </c>
      <c r="M3" s="2" t="s">
        <v>21</v>
      </c>
    </row>
    <row r="4" spans="1:13" ht="12.75">
      <c r="A4" s="11" t="s">
        <v>0</v>
      </c>
      <c r="B4" s="17">
        <v>4694</v>
      </c>
      <c r="C4" s="17">
        <v>6990</v>
      </c>
      <c r="D4" s="17">
        <v>1538</v>
      </c>
      <c r="E4" s="34">
        <v>2882</v>
      </c>
      <c r="F4" s="34">
        <v>95</v>
      </c>
      <c r="G4" s="34">
        <v>179</v>
      </c>
      <c r="H4" s="17" t="s">
        <v>70</v>
      </c>
      <c r="I4" s="17">
        <v>1395</v>
      </c>
      <c r="J4" s="17">
        <v>241</v>
      </c>
      <c r="K4" s="17">
        <v>0</v>
      </c>
      <c r="L4" s="17">
        <v>480</v>
      </c>
      <c r="M4" s="17">
        <v>4624</v>
      </c>
    </row>
    <row r="5" spans="1:15" ht="12.75">
      <c r="A5" s="12" t="s">
        <v>40</v>
      </c>
      <c r="B5" s="17">
        <v>22272</v>
      </c>
      <c r="C5" s="17">
        <v>20691</v>
      </c>
      <c r="D5" s="17">
        <v>2363</v>
      </c>
      <c r="E5" s="34">
        <v>18735</v>
      </c>
      <c r="F5" s="34">
        <v>227</v>
      </c>
      <c r="G5" s="34">
        <v>947</v>
      </c>
      <c r="H5" s="17" t="s">
        <v>70</v>
      </c>
      <c r="I5" s="17">
        <v>11348</v>
      </c>
      <c r="J5" s="17">
        <v>258</v>
      </c>
      <c r="K5" s="17">
        <v>170</v>
      </c>
      <c r="L5" s="17">
        <v>4366</v>
      </c>
      <c r="M5" s="17">
        <v>22176</v>
      </c>
      <c r="O5" s="23"/>
    </row>
    <row r="6" spans="1:15" ht="12.75">
      <c r="A6" s="12" t="s">
        <v>1</v>
      </c>
      <c r="B6" s="17">
        <v>20176</v>
      </c>
      <c r="C6" s="17">
        <v>19452</v>
      </c>
      <c r="D6" s="17">
        <v>2116</v>
      </c>
      <c r="E6" s="34">
        <v>16798</v>
      </c>
      <c r="F6" s="34">
        <v>266</v>
      </c>
      <c r="G6" s="34">
        <v>996</v>
      </c>
      <c r="H6" s="17">
        <v>185</v>
      </c>
      <c r="I6" s="17">
        <v>14611</v>
      </c>
      <c r="J6" s="17">
        <v>327</v>
      </c>
      <c r="K6" s="17">
        <v>383</v>
      </c>
      <c r="L6" s="17">
        <v>4997</v>
      </c>
      <c r="M6" s="17">
        <v>16640</v>
      </c>
      <c r="O6" s="23"/>
    </row>
    <row r="7" spans="1:15" ht="12.75">
      <c r="A7" s="12" t="s">
        <v>2</v>
      </c>
      <c r="B7" s="17">
        <v>18657</v>
      </c>
      <c r="C7" s="17">
        <v>21627</v>
      </c>
      <c r="D7" s="17">
        <v>2339</v>
      </c>
      <c r="E7" s="34">
        <v>14522</v>
      </c>
      <c r="F7" s="34">
        <v>300</v>
      </c>
      <c r="G7" s="34">
        <v>1496</v>
      </c>
      <c r="H7" s="17">
        <v>477</v>
      </c>
      <c r="I7" s="17">
        <v>14284</v>
      </c>
      <c r="J7" s="17">
        <v>487</v>
      </c>
      <c r="K7" s="17">
        <v>535</v>
      </c>
      <c r="L7" s="17">
        <v>6226</v>
      </c>
      <c r="M7" s="17">
        <v>9176</v>
      </c>
      <c r="O7" s="23"/>
    </row>
    <row r="8" spans="1:15" ht="12.75">
      <c r="A8" s="12" t="s">
        <v>3</v>
      </c>
      <c r="B8" s="17">
        <v>16598</v>
      </c>
      <c r="C8" s="17">
        <v>21666</v>
      </c>
      <c r="D8" s="17">
        <v>2325</v>
      </c>
      <c r="E8" s="34">
        <v>12243</v>
      </c>
      <c r="F8" s="34">
        <v>321</v>
      </c>
      <c r="G8" s="34">
        <v>1709</v>
      </c>
      <c r="H8" s="17">
        <v>497</v>
      </c>
      <c r="I8" s="17">
        <v>13622</v>
      </c>
      <c r="J8" s="17">
        <v>567</v>
      </c>
      <c r="K8" s="17">
        <v>558</v>
      </c>
      <c r="L8" s="17">
        <v>3234</v>
      </c>
      <c r="M8" s="17">
        <v>5098</v>
      </c>
      <c r="O8" s="23"/>
    </row>
    <row r="9" spans="1:15" ht="12.75">
      <c r="A9" s="12" t="s">
        <v>4</v>
      </c>
      <c r="B9" s="17">
        <v>16767</v>
      </c>
      <c r="C9" s="17">
        <v>23773</v>
      </c>
      <c r="D9" s="17">
        <v>2611</v>
      </c>
      <c r="E9" s="34">
        <v>11580</v>
      </c>
      <c r="F9" s="34">
        <v>385</v>
      </c>
      <c r="G9" s="34">
        <v>2191</v>
      </c>
      <c r="H9" s="17">
        <v>523</v>
      </c>
      <c r="I9" s="17">
        <v>14411</v>
      </c>
      <c r="J9" s="17">
        <v>692</v>
      </c>
      <c r="K9" s="17">
        <v>635</v>
      </c>
      <c r="L9" s="17">
        <v>2983</v>
      </c>
      <c r="M9" s="17">
        <v>4993</v>
      </c>
      <c r="O9" s="23"/>
    </row>
    <row r="10" spans="1:15" ht="12.75">
      <c r="A10" s="12" t="s">
        <v>5</v>
      </c>
      <c r="B10" s="17">
        <v>17904</v>
      </c>
      <c r="C10" s="17">
        <v>26133</v>
      </c>
      <c r="D10" s="17">
        <v>2735</v>
      </c>
      <c r="E10" s="34">
        <v>12223</v>
      </c>
      <c r="F10" s="34">
        <v>434</v>
      </c>
      <c r="G10" s="34">
        <v>2512</v>
      </c>
      <c r="H10" s="17">
        <v>527</v>
      </c>
      <c r="I10" s="17">
        <v>15985</v>
      </c>
      <c r="J10" s="17">
        <v>801</v>
      </c>
      <c r="K10" s="17">
        <v>547</v>
      </c>
      <c r="L10" s="17">
        <v>3199</v>
      </c>
      <c r="M10" s="17">
        <v>4389</v>
      </c>
      <c r="O10" s="23"/>
    </row>
    <row r="11" spans="1:15" ht="12.75">
      <c r="A11" s="12" t="s">
        <v>6</v>
      </c>
      <c r="B11" s="17">
        <v>18385</v>
      </c>
      <c r="C11" s="17">
        <v>27561</v>
      </c>
      <c r="D11" s="17">
        <v>2845</v>
      </c>
      <c r="E11" s="34">
        <v>12319</v>
      </c>
      <c r="F11" s="34">
        <v>512</v>
      </c>
      <c r="G11" s="34">
        <v>2709</v>
      </c>
      <c r="H11" s="17">
        <v>548</v>
      </c>
      <c r="I11" s="17">
        <v>16829</v>
      </c>
      <c r="J11" s="17">
        <v>828</v>
      </c>
      <c r="K11" s="17">
        <v>577</v>
      </c>
      <c r="L11" s="17">
        <v>3457</v>
      </c>
      <c r="M11" s="17">
        <v>3404</v>
      </c>
      <c r="O11" s="23"/>
    </row>
    <row r="12" spans="1:15" ht="12.75">
      <c r="A12" s="12" t="s">
        <v>7</v>
      </c>
      <c r="B12" s="17">
        <v>17976</v>
      </c>
      <c r="C12" s="17">
        <v>27174</v>
      </c>
      <c r="D12" s="17">
        <v>2982</v>
      </c>
      <c r="E12" s="34">
        <v>11923</v>
      </c>
      <c r="F12" s="34">
        <v>547</v>
      </c>
      <c r="G12" s="34">
        <v>2524</v>
      </c>
      <c r="H12" s="17">
        <v>526</v>
      </c>
      <c r="I12" s="17">
        <v>16635</v>
      </c>
      <c r="J12" s="17">
        <v>867</v>
      </c>
      <c r="K12" s="17">
        <v>445</v>
      </c>
      <c r="L12" s="17">
        <v>3369</v>
      </c>
      <c r="M12" s="17">
        <v>2058</v>
      </c>
      <c r="O12" s="23"/>
    </row>
    <row r="13" spans="1:15" ht="12.75">
      <c r="A13" s="12" t="s">
        <v>8</v>
      </c>
      <c r="B13" s="17">
        <v>16107</v>
      </c>
      <c r="C13" s="17">
        <v>24617</v>
      </c>
      <c r="D13" s="17">
        <v>2995</v>
      </c>
      <c r="E13" s="34">
        <v>10457</v>
      </c>
      <c r="F13" s="34">
        <v>536</v>
      </c>
      <c r="G13" s="34">
        <v>2119</v>
      </c>
      <c r="H13" s="17">
        <v>528</v>
      </c>
      <c r="I13" s="17">
        <v>14940</v>
      </c>
      <c r="J13" s="17">
        <v>920</v>
      </c>
      <c r="K13" s="17">
        <v>427</v>
      </c>
      <c r="L13" s="17">
        <v>2099</v>
      </c>
      <c r="M13" s="17">
        <v>1113</v>
      </c>
      <c r="O13" s="23"/>
    </row>
    <row r="14" spans="1:15" ht="12.75">
      <c r="A14" s="12" t="s">
        <v>9</v>
      </c>
      <c r="B14" s="17">
        <v>14274</v>
      </c>
      <c r="C14" s="17">
        <v>22384</v>
      </c>
      <c r="D14" s="17">
        <v>3146</v>
      </c>
      <c r="E14" s="34">
        <v>8973</v>
      </c>
      <c r="F14" s="34">
        <v>484</v>
      </c>
      <c r="G14" s="34">
        <v>1671</v>
      </c>
      <c r="H14" s="17">
        <v>536</v>
      </c>
      <c r="I14" s="17">
        <v>13196</v>
      </c>
      <c r="J14" s="17">
        <v>966</v>
      </c>
      <c r="K14" s="17">
        <v>387</v>
      </c>
      <c r="L14" s="17">
        <v>1129</v>
      </c>
      <c r="M14" s="17">
        <v>600</v>
      </c>
      <c r="O14" s="23"/>
    </row>
    <row r="15" spans="1:15" ht="12.75">
      <c r="A15" s="12" t="s">
        <v>10</v>
      </c>
      <c r="B15" s="17">
        <v>23639</v>
      </c>
      <c r="C15" s="17">
        <v>39271</v>
      </c>
      <c r="D15" s="17">
        <v>6928</v>
      </c>
      <c r="E15" s="34">
        <v>13286</v>
      </c>
      <c r="F15" s="34">
        <v>844</v>
      </c>
      <c r="G15" s="34">
        <v>2581</v>
      </c>
      <c r="H15" s="17">
        <v>987</v>
      </c>
      <c r="I15" s="17">
        <v>21839</v>
      </c>
      <c r="J15" s="17">
        <v>2017</v>
      </c>
      <c r="K15" s="17">
        <v>624</v>
      </c>
      <c r="L15" s="17">
        <v>531</v>
      </c>
      <c r="M15" s="17">
        <v>380</v>
      </c>
      <c r="O15" s="23"/>
    </row>
    <row r="16" spans="1:15" ht="12.75">
      <c r="A16" s="12" t="s">
        <v>11</v>
      </c>
      <c r="B16" s="17">
        <v>26933</v>
      </c>
      <c r="C16" s="17">
        <v>50042</v>
      </c>
      <c r="D16" s="17">
        <v>11703</v>
      </c>
      <c r="E16" s="34">
        <v>12001</v>
      </c>
      <c r="F16" s="34">
        <v>805</v>
      </c>
      <c r="G16" s="34">
        <v>2424</v>
      </c>
      <c r="H16" s="17">
        <v>1411</v>
      </c>
      <c r="I16" s="17">
        <v>24738</v>
      </c>
      <c r="J16" s="17">
        <v>3182</v>
      </c>
      <c r="K16" s="17">
        <v>758</v>
      </c>
      <c r="L16" s="17" t="s">
        <v>70</v>
      </c>
      <c r="M16" s="17">
        <v>326</v>
      </c>
      <c r="O16" s="23"/>
    </row>
    <row r="17" spans="1:15" ht="12.75">
      <c r="A17" s="12" t="s">
        <v>12</v>
      </c>
      <c r="B17" s="17">
        <v>31690</v>
      </c>
      <c r="C17" s="17">
        <v>69333</v>
      </c>
      <c r="D17" s="17">
        <v>20471</v>
      </c>
      <c r="E17" s="34">
        <v>8662</v>
      </c>
      <c r="F17" s="34">
        <v>630</v>
      </c>
      <c r="G17" s="34">
        <v>1927</v>
      </c>
      <c r="H17" s="17">
        <v>2247</v>
      </c>
      <c r="I17" s="17">
        <v>29313</v>
      </c>
      <c r="J17" s="17">
        <v>5000</v>
      </c>
      <c r="K17" s="17">
        <v>929</v>
      </c>
      <c r="L17" s="17" t="s">
        <v>70</v>
      </c>
      <c r="M17" s="17">
        <v>272</v>
      </c>
      <c r="O17" s="23"/>
    </row>
    <row r="18" spans="1:15" ht="12.75">
      <c r="A18" s="12" t="s">
        <v>13</v>
      </c>
      <c r="B18" s="17">
        <v>21629</v>
      </c>
      <c r="C18" s="17">
        <v>52848</v>
      </c>
      <c r="D18" s="17">
        <v>17177</v>
      </c>
      <c r="E18" s="34">
        <v>3418</v>
      </c>
      <c r="F18" s="34">
        <v>284</v>
      </c>
      <c r="G18" s="34">
        <v>750</v>
      </c>
      <c r="H18" s="17">
        <v>2146</v>
      </c>
      <c r="I18" s="17">
        <v>20129</v>
      </c>
      <c r="J18" s="17">
        <v>4095</v>
      </c>
      <c r="K18" s="17">
        <v>671</v>
      </c>
      <c r="L18" s="17">
        <v>0</v>
      </c>
      <c r="M18" s="17">
        <v>143</v>
      </c>
      <c r="O18" s="23"/>
    </row>
    <row r="19" spans="1:15" ht="12.75">
      <c r="A19" s="12" t="s">
        <v>14</v>
      </c>
      <c r="B19" s="17">
        <v>13199</v>
      </c>
      <c r="C19" s="17">
        <v>34111</v>
      </c>
      <c r="D19" s="17">
        <v>11100</v>
      </c>
      <c r="E19" s="34">
        <v>1615</v>
      </c>
      <c r="F19" s="34">
        <v>161</v>
      </c>
      <c r="G19" s="34">
        <v>323</v>
      </c>
      <c r="H19" s="17">
        <v>1795</v>
      </c>
      <c r="I19" s="17">
        <v>12262</v>
      </c>
      <c r="J19" s="17">
        <v>2887</v>
      </c>
      <c r="K19" s="17">
        <v>449</v>
      </c>
      <c r="L19" s="17">
        <v>0</v>
      </c>
      <c r="M19" s="17">
        <v>105</v>
      </c>
      <c r="O19" s="23"/>
    </row>
    <row r="20" spans="1:15" ht="12.75">
      <c r="A20" s="12" t="s">
        <v>15</v>
      </c>
      <c r="B20" s="17">
        <v>12674</v>
      </c>
      <c r="C20" s="17">
        <v>33145</v>
      </c>
      <c r="D20" s="17">
        <v>10833</v>
      </c>
      <c r="E20" s="34">
        <v>1453</v>
      </c>
      <c r="F20" s="34">
        <v>135</v>
      </c>
      <c r="G20" s="34">
        <v>253</v>
      </c>
      <c r="H20" s="17">
        <v>2256</v>
      </c>
      <c r="I20" s="17">
        <v>11584</v>
      </c>
      <c r="J20" s="17">
        <v>3385</v>
      </c>
      <c r="K20" s="17">
        <v>525</v>
      </c>
      <c r="L20" s="17">
        <v>0</v>
      </c>
      <c r="M20" s="17">
        <v>58</v>
      </c>
      <c r="O20" s="23"/>
    </row>
    <row r="21" spans="1:15" ht="12.75">
      <c r="A21" s="12" t="s">
        <v>16</v>
      </c>
      <c r="B21" s="17">
        <v>8485</v>
      </c>
      <c r="C21" s="17">
        <v>22111</v>
      </c>
      <c r="D21" s="17">
        <v>7206</v>
      </c>
      <c r="E21" s="34">
        <v>1001</v>
      </c>
      <c r="F21" s="34">
        <v>83</v>
      </c>
      <c r="G21" s="34">
        <v>195</v>
      </c>
      <c r="H21" s="17">
        <v>2142</v>
      </c>
      <c r="I21" s="17">
        <v>7510</v>
      </c>
      <c r="J21" s="17">
        <v>3309</v>
      </c>
      <c r="K21" s="17">
        <v>507</v>
      </c>
      <c r="L21" s="17">
        <v>0</v>
      </c>
      <c r="M21" s="17">
        <v>34</v>
      </c>
      <c r="O21" s="23"/>
    </row>
    <row r="22" spans="1:15" ht="12.75">
      <c r="A22" s="12" t="s">
        <v>17</v>
      </c>
      <c r="B22" s="17">
        <v>4182</v>
      </c>
      <c r="C22" s="17">
        <v>11067</v>
      </c>
      <c r="D22" s="17">
        <v>3555</v>
      </c>
      <c r="E22" s="34">
        <v>513</v>
      </c>
      <c r="F22" s="34">
        <v>32</v>
      </c>
      <c r="G22" s="34">
        <v>82</v>
      </c>
      <c r="H22" s="17">
        <v>1353</v>
      </c>
      <c r="I22" s="17">
        <v>3534</v>
      </c>
      <c r="J22" s="17">
        <v>2192</v>
      </c>
      <c r="K22" s="17">
        <v>322</v>
      </c>
      <c r="L22" s="17">
        <v>0</v>
      </c>
      <c r="M22" s="17">
        <v>23</v>
      </c>
      <c r="O22" s="23"/>
    </row>
    <row r="23" spans="1:15" ht="12.75">
      <c r="A23" s="12" t="s">
        <v>29</v>
      </c>
      <c r="B23" s="17">
        <v>1739</v>
      </c>
      <c r="C23" s="17">
        <v>4698</v>
      </c>
      <c r="D23" s="24">
        <v>1471</v>
      </c>
      <c r="E23" s="34">
        <v>220</v>
      </c>
      <c r="F23" s="34">
        <v>17</v>
      </c>
      <c r="G23" s="34">
        <v>31</v>
      </c>
      <c r="H23" s="17">
        <v>683</v>
      </c>
      <c r="I23" s="17">
        <v>1325</v>
      </c>
      <c r="J23" s="17">
        <v>1130</v>
      </c>
      <c r="K23" s="17">
        <v>201</v>
      </c>
      <c r="L23" s="17">
        <v>0</v>
      </c>
      <c r="M23" s="17">
        <v>12</v>
      </c>
      <c r="O23" s="23"/>
    </row>
    <row r="24" spans="1:15" ht="12.75">
      <c r="A24" s="12" t="s">
        <v>30</v>
      </c>
      <c r="B24" s="17">
        <v>753</v>
      </c>
      <c r="C24" s="17">
        <v>1917</v>
      </c>
      <c r="D24" s="17">
        <v>599</v>
      </c>
      <c r="E24" s="34">
        <v>120</v>
      </c>
      <c r="F24" s="34">
        <v>18</v>
      </c>
      <c r="G24" s="34">
        <v>16</v>
      </c>
      <c r="H24" s="17">
        <v>382</v>
      </c>
      <c r="I24" s="17">
        <v>511</v>
      </c>
      <c r="J24" s="17">
        <v>620</v>
      </c>
      <c r="K24" s="17">
        <v>91</v>
      </c>
      <c r="L24" s="17">
        <v>0</v>
      </c>
      <c r="M24" s="17" t="s">
        <v>70</v>
      </c>
      <c r="O24" s="23"/>
    </row>
    <row r="25" spans="1:13" ht="12.75">
      <c r="A25" s="12"/>
      <c r="B25" s="13"/>
      <c r="C25" s="14"/>
      <c r="D25" s="13"/>
      <c r="E25" s="13"/>
      <c r="F25" s="13"/>
      <c r="G25" s="13"/>
      <c r="H25" s="18"/>
      <c r="I25" s="13"/>
      <c r="J25" s="13"/>
      <c r="K25" s="13"/>
      <c r="L25" s="13"/>
      <c r="M25" s="13"/>
    </row>
    <row r="26" spans="1:26" ht="12.75">
      <c r="A26" s="4" t="s">
        <v>26</v>
      </c>
      <c r="B26" s="15">
        <f>SUM(B4:B24)</f>
        <v>328733</v>
      </c>
      <c r="C26" s="15">
        <v>560611</v>
      </c>
      <c r="D26" s="15">
        <v>119038</v>
      </c>
      <c r="E26" s="15">
        <v>174944</v>
      </c>
      <c r="F26" s="15">
        <v>7116</v>
      </c>
      <c r="G26" s="15">
        <v>27635</v>
      </c>
      <c r="H26" s="15">
        <v>19755</v>
      </c>
      <c r="I26" s="15">
        <v>280001</v>
      </c>
      <c r="J26" s="15">
        <v>34771</v>
      </c>
      <c r="K26" s="15">
        <f>SUM(K4:K24)</f>
        <v>9741</v>
      </c>
      <c r="L26" s="15">
        <f>SUM(L4:L24)</f>
        <v>36070</v>
      </c>
      <c r="M26" s="15">
        <v>75624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13" ht="12.75">
      <c r="A27" s="4"/>
      <c r="B27" s="13"/>
      <c r="C27" s="14"/>
      <c r="D27" s="13"/>
      <c r="E27" s="13"/>
      <c r="F27" s="13"/>
      <c r="G27" s="13"/>
      <c r="H27" s="18"/>
      <c r="I27" s="13"/>
      <c r="J27" s="13"/>
      <c r="K27" s="13"/>
      <c r="L27" s="13"/>
      <c r="M27" s="13"/>
    </row>
    <row r="28" spans="1:13" ht="12.75">
      <c r="A28" s="4" t="s">
        <v>27</v>
      </c>
      <c r="B28" s="15">
        <v>47700</v>
      </c>
      <c r="C28" s="15">
        <v>82604</v>
      </c>
      <c r="D28" s="15">
        <v>18616</v>
      </c>
      <c r="E28" s="15">
        <v>24833</v>
      </c>
      <c r="F28" s="15">
        <v>1272</v>
      </c>
      <c r="G28" s="15">
        <v>2979</v>
      </c>
      <c r="H28" s="15">
        <v>400</v>
      </c>
      <c r="I28" s="15">
        <v>36143</v>
      </c>
      <c r="J28" s="15">
        <v>2731</v>
      </c>
      <c r="K28" s="15">
        <v>37905</v>
      </c>
      <c r="L28" s="15">
        <v>440</v>
      </c>
      <c r="M28" s="15">
        <v>7290</v>
      </c>
    </row>
    <row r="29" spans="1:13" ht="12.75">
      <c r="A29" s="4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2.75">
      <c r="A30" s="4" t="s">
        <v>28</v>
      </c>
      <c r="B30" s="15">
        <v>376433</v>
      </c>
      <c r="C30" s="15">
        <v>643215</v>
      </c>
      <c r="D30" s="15">
        <v>137654</v>
      </c>
      <c r="E30" s="15">
        <v>199777</v>
      </c>
      <c r="F30" s="15">
        <v>8388</v>
      </c>
      <c r="G30" s="15">
        <v>30614</v>
      </c>
      <c r="H30" s="15">
        <v>20155</v>
      </c>
      <c r="I30" s="15">
        <v>316144</v>
      </c>
      <c r="J30" s="15">
        <v>37502</v>
      </c>
      <c r="K30" s="15">
        <f>SUM(K26:K28)</f>
        <v>47646</v>
      </c>
      <c r="L30" s="15">
        <f>SUM(L26:L28)</f>
        <v>36510</v>
      </c>
      <c r="M30" s="15">
        <f>M26+M28</f>
        <v>82914</v>
      </c>
    </row>
    <row r="31" spans="2:7" ht="12.75">
      <c r="B31" s="1"/>
      <c r="C31" s="1"/>
      <c r="D31" s="1"/>
      <c r="E31" s="1"/>
      <c r="F31" s="1"/>
      <c r="G31" s="1"/>
    </row>
    <row r="32" ht="12.75">
      <c r="A32" s="20" t="s">
        <v>55</v>
      </c>
    </row>
    <row r="33" ht="12.75">
      <c r="A33" s="20" t="s">
        <v>71</v>
      </c>
    </row>
    <row r="35" ht="12.75">
      <c r="A35" s="16" t="s">
        <v>56</v>
      </c>
    </row>
    <row r="36" ht="12.75">
      <c r="A36" s="16" t="s">
        <v>49</v>
      </c>
    </row>
    <row r="37" ht="12.75">
      <c r="A37" s="16" t="s">
        <v>50</v>
      </c>
    </row>
    <row r="38" ht="12.75">
      <c r="A38" s="16" t="s">
        <v>68</v>
      </c>
    </row>
    <row r="39" ht="12.75">
      <c r="A39" s="16" t="s">
        <v>69</v>
      </c>
    </row>
    <row r="40" ht="12.75">
      <c r="A40" s="16" t="s">
        <v>51</v>
      </c>
    </row>
    <row r="41" ht="12.75">
      <c r="A41" s="16" t="s">
        <v>59</v>
      </c>
    </row>
    <row r="42" ht="12.75">
      <c r="A42" s="16" t="s">
        <v>52</v>
      </c>
    </row>
    <row r="43" ht="12.75">
      <c r="A43" s="16" t="s">
        <v>53</v>
      </c>
    </row>
    <row r="44" ht="12.75">
      <c r="A44" s="16" t="s">
        <v>57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scale="83" r:id="rId1"/>
  <headerFooter alignWithMargins="0">
    <oddFooter>&amp;LVermont Tax Department&amp;C- 1 -&amp;RJanuary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SheetLayoutView="100" workbookViewId="0" topLeftCell="A1">
      <pane ySplit="3" topLeftCell="A4" activePane="bottomLeft" state="frozen"/>
      <selection pane="topLeft" activeCell="A1" sqref="A1"/>
      <selection pane="bottomLeft" activeCell="I16" sqref="I16:I17"/>
    </sheetView>
  </sheetViews>
  <sheetFormatPr defaultColWidth="9.00390625" defaultRowHeight="12.75"/>
  <cols>
    <col min="1" max="1" width="15.00390625" style="0" bestFit="1" customWidth="1"/>
    <col min="2" max="2" width="8.75390625" style="0" customWidth="1"/>
    <col min="3" max="3" width="13.75390625" style="0" customWidth="1"/>
    <col min="4" max="4" width="13.625" style="0" customWidth="1"/>
    <col min="5" max="5" width="13.50390625" style="0" customWidth="1"/>
    <col min="6" max="6" width="12.75390625" style="0" customWidth="1"/>
    <col min="7" max="7" width="11.125" style="0" customWidth="1"/>
    <col min="8" max="8" width="10.875" style="0" customWidth="1"/>
    <col min="9" max="9" width="10.50390625" style="0" customWidth="1"/>
    <col min="10" max="10" width="13.50390625" style="0" customWidth="1"/>
    <col min="11" max="11" width="6.25390625" style="0" customWidth="1"/>
  </cols>
  <sheetData>
    <row r="1" spans="1:12" ht="18" customHeight="1">
      <c r="A1" s="22" t="s">
        <v>65</v>
      </c>
      <c r="B1" s="22"/>
      <c r="C1" s="35"/>
      <c r="D1" s="35"/>
      <c r="E1" s="22"/>
      <c r="F1" s="22"/>
      <c r="G1" s="22"/>
      <c r="H1" s="22"/>
      <c r="I1" s="22"/>
      <c r="J1" s="22"/>
      <c r="K1" s="6"/>
      <c r="L1" s="6"/>
    </row>
    <row r="2" spans="1:12" s="7" customFormat="1" ht="7.5" customHeight="1">
      <c r="A2" s="9"/>
      <c r="B2" s="8"/>
      <c r="C2" s="36"/>
      <c r="D2" s="36"/>
      <c r="E2" s="8"/>
      <c r="F2" s="8"/>
      <c r="G2" s="8"/>
      <c r="H2" s="8"/>
      <c r="I2" s="8"/>
      <c r="J2" s="9"/>
      <c r="K2" s="9"/>
      <c r="L2" s="9"/>
    </row>
    <row r="3" spans="1:11" s="5" customFormat="1" ht="51.75" customHeight="1" thickBot="1">
      <c r="A3" s="2" t="s">
        <v>34</v>
      </c>
      <c r="B3" s="2" t="s">
        <v>18</v>
      </c>
      <c r="C3" s="37" t="s">
        <v>41</v>
      </c>
      <c r="D3" s="37" t="s">
        <v>47</v>
      </c>
      <c r="E3" s="2" t="s">
        <v>32</v>
      </c>
      <c r="F3" s="2" t="s">
        <v>24</v>
      </c>
      <c r="G3" s="2" t="s">
        <v>31</v>
      </c>
      <c r="H3" s="2" t="s">
        <v>33</v>
      </c>
      <c r="I3" s="2" t="s">
        <v>22</v>
      </c>
      <c r="J3" s="2" t="s">
        <v>25</v>
      </c>
      <c r="K3" s="2" t="s">
        <v>60</v>
      </c>
    </row>
    <row r="4" spans="1:12" ht="12.75">
      <c r="A4" s="12" t="s">
        <v>0</v>
      </c>
      <c r="B4" s="17">
        <v>4694</v>
      </c>
      <c r="C4" s="13">
        <v>-301791518</v>
      </c>
      <c r="D4" s="13">
        <v>-301791518</v>
      </c>
      <c r="E4" s="13">
        <v>6058779</v>
      </c>
      <c r="F4" s="13">
        <v>438948</v>
      </c>
      <c r="G4" s="13">
        <v>438948</v>
      </c>
      <c r="H4" s="40" t="s">
        <v>70</v>
      </c>
      <c r="I4" s="13">
        <v>202927</v>
      </c>
      <c r="J4" s="13">
        <v>170578</v>
      </c>
      <c r="K4" s="38" t="s">
        <v>61</v>
      </c>
      <c r="L4" s="1"/>
    </row>
    <row r="5" spans="1:12" ht="12.75">
      <c r="A5" s="12" t="s">
        <v>40</v>
      </c>
      <c r="B5" s="17">
        <v>22272</v>
      </c>
      <c r="C5" s="13">
        <v>49702214</v>
      </c>
      <c r="D5" s="13">
        <v>49414502.99777098</v>
      </c>
      <c r="E5" s="13">
        <v>703558</v>
      </c>
      <c r="F5" s="13">
        <v>39196</v>
      </c>
      <c r="G5" s="13">
        <v>39179</v>
      </c>
      <c r="H5" s="40" t="s">
        <v>70</v>
      </c>
      <c r="I5" s="13">
        <v>1034956</v>
      </c>
      <c r="J5" s="13">
        <v>-995792</v>
      </c>
      <c r="K5" s="39">
        <f>J5/D5</f>
        <v>-0.020151816563750907</v>
      </c>
      <c r="L5" s="1"/>
    </row>
    <row r="6" spans="1:12" ht="12.75">
      <c r="A6" s="12" t="s">
        <v>1</v>
      </c>
      <c r="B6" s="17">
        <v>20176</v>
      </c>
      <c r="C6" s="13">
        <v>151481356</v>
      </c>
      <c r="D6" s="13">
        <v>149964706.98829797</v>
      </c>
      <c r="E6" s="13">
        <v>6861556</v>
      </c>
      <c r="F6" s="13">
        <v>235608</v>
      </c>
      <c r="G6" s="13">
        <v>232751</v>
      </c>
      <c r="H6" s="13">
        <v>6068</v>
      </c>
      <c r="I6" s="13">
        <v>1962106.68</v>
      </c>
      <c r="J6" s="13">
        <v>-1735423.68</v>
      </c>
      <c r="K6" s="39">
        <f aca="true" t="shared" si="0" ref="K6:K30">J6/D6</f>
        <v>-0.01157221398855811</v>
      </c>
      <c r="L6" s="1"/>
    </row>
    <row r="7" spans="1:12" ht="12.75">
      <c r="A7" s="12" t="s">
        <v>2</v>
      </c>
      <c r="B7" s="17">
        <v>18657</v>
      </c>
      <c r="C7" s="13">
        <v>232169606</v>
      </c>
      <c r="D7" s="13">
        <v>228899949.0198131</v>
      </c>
      <c r="E7" s="13">
        <v>34428876</v>
      </c>
      <c r="F7" s="13">
        <v>1129969</v>
      </c>
      <c r="G7" s="13">
        <v>1110303</v>
      </c>
      <c r="H7" s="13">
        <v>30191</v>
      </c>
      <c r="I7" s="13">
        <v>2998408</v>
      </c>
      <c r="J7" s="13">
        <v>-1918296</v>
      </c>
      <c r="K7" s="39">
        <f t="shared" si="0"/>
        <v>-0.008380499900565537</v>
      </c>
      <c r="L7" s="1"/>
    </row>
    <row r="8" spans="1:12" ht="12.75">
      <c r="A8" s="12" t="s">
        <v>3</v>
      </c>
      <c r="B8" s="17">
        <v>16598</v>
      </c>
      <c r="C8" s="13">
        <v>290291887</v>
      </c>
      <c r="D8" s="13">
        <v>285326532.1638752</v>
      </c>
      <c r="E8" s="13">
        <v>80082474</v>
      </c>
      <c r="F8" s="13">
        <v>2648623</v>
      </c>
      <c r="G8" s="13">
        <v>2590729</v>
      </c>
      <c r="H8" s="13">
        <v>68101</v>
      </c>
      <c r="I8" s="13">
        <v>3381266</v>
      </c>
      <c r="J8" s="13">
        <v>-858638</v>
      </c>
      <c r="K8" s="39">
        <f t="shared" si="0"/>
        <v>-0.0030093170568058054</v>
      </c>
      <c r="L8" s="1"/>
    </row>
    <row r="9" spans="1:12" ht="12.75">
      <c r="A9" s="12" t="s">
        <v>4</v>
      </c>
      <c r="B9" s="17">
        <v>16767</v>
      </c>
      <c r="C9" s="13">
        <v>377623156</v>
      </c>
      <c r="D9" s="13">
        <v>370245189.0207161</v>
      </c>
      <c r="E9" s="13">
        <v>131473676</v>
      </c>
      <c r="F9" s="13">
        <v>4324404</v>
      </c>
      <c r="G9" s="13">
        <v>4210753</v>
      </c>
      <c r="H9" s="13">
        <v>97124</v>
      </c>
      <c r="I9" s="13">
        <v>3901276.7199999997</v>
      </c>
      <c r="J9" s="13">
        <v>212352.28000000003</v>
      </c>
      <c r="K9" s="39">
        <f t="shared" si="0"/>
        <v>0.0005735450082732025</v>
      </c>
      <c r="L9" s="1"/>
    </row>
    <row r="10" spans="1:12" ht="12.75">
      <c r="A10" s="12" t="s">
        <v>5</v>
      </c>
      <c r="B10" s="17">
        <v>17904</v>
      </c>
      <c r="C10" s="13">
        <v>493300630</v>
      </c>
      <c r="D10" s="13">
        <v>485385690.12067753</v>
      </c>
      <c r="E10" s="13">
        <v>215256967</v>
      </c>
      <c r="F10" s="13">
        <v>7102111</v>
      </c>
      <c r="G10" s="13">
        <v>6959537</v>
      </c>
      <c r="H10" s="13">
        <v>125719</v>
      </c>
      <c r="I10" s="13">
        <v>3722287</v>
      </c>
      <c r="J10" s="13">
        <v>3111531</v>
      </c>
      <c r="K10" s="39">
        <f t="shared" si="0"/>
        <v>0.00641043002159047</v>
      </c>
      <c r="L10" s="1"/>
    </row>
    <row r="11" spans="1:12" ht="12.75">
      <c r="A11" s="12" t="s">
        <v>6</v>
      </c>
      <c r="B11" s="17">
        <v>18385</v>
      </c>
      <c r="C11" s="13">
        <v>597174054</v>
      </c>
      <c r="D11" s="13">
        <v>587397123.4479585</v>
      </c>
      <c r="E11" s="13">
        <v>303095005</v>
      </c>
      <c r="F11" s="13">
        <v>10008731</v>
      </c>
      <c r="G11" s="13">
        <v>9816589</v>
      </c>
      <c r="H11" s="13">
        <v>178608</v>
      </c>
      <c r="I11" s="13">
        <v>3077625</v>
      </c>
      <c r="J11" s="13">
        <v>6560356</v>
      </c>
      <c r="K11" s="39">
        <f t="shared" si="0"/>
        <v>0.01116851911274507</v>
      </c>
      <c r="L11" s="1"/>
    </row>
    <row r="12" spans="1:12" ht="12.75">
      <c r="A12" s="12" t="s">
        <v>7</v>
      </c>
      <c r="B12" s="17">
        <v>17976</v>
      </c>
      <c r="C12" s="13">
        <v>673791566</v>
      </c>
      <c r="D12" s="13">
        <v>664199030.7106836</v>
      </c>
      <c r="E12" s="13">
        <v>378198055</v>
      </c>
      <c r="F12" s="13">
        <v>12516780</v>
      </c>
      <c r="G12" s="13">
        <v>12316226</v>
      </c>
      <c r="H12" s="13">
        <v>212271</v>
      </c>
      <c r="I12" s="13">
        <v>2008519</v>
      </c>
      <c r="J12" s="13">
        <v>10095436</v>
      </c>
      <c r="K12" s="39">
        <f t="shared" si="0"/>
        <v>0.01519941393048711</v>
      </c>
      <c r="L12" s="1"/>
    </row>
    <row r="13" spans="1:12" ht="12.75">
      <c r="A13" s="12" t="s">
        <v>8</v>
      </c>
      <c r="B13" s="17">
        <v>16107</v>
      </c>
      <c r="C13" s="13">
        <v>683354038</v>
      </c>
      <c r="D13" s="13">
        <v>673500792.6733394</v>
      </c>
      <c r="E13" s="13">
        <v>408085535</v>
      </c>
      <c r="F13" s="13">
        <v>13541111</v>
      </c>
      <c r="G13" s="13">
        <v>13329184</v>
      </c>
      <c r="H13" s="13">
        <v>253232</v>
      </c>
      <c r="I13" s="13">
        <v>964688</v>
      </c>
      <c r="J13" s="13">
        <v>12111264</v>
      </c>
      <c r="K13" s="39">
        <f t="shared" si="0"/>
        <v>0.017982553445745078</v>
      </c>
      <c r="L13" s="1"/>
    </row>
    <row r="14" spans="1:12" ht="12.75">
      <c r="A14" s="12" t="s">
        <v>9</v>
      </c>
      <c r="B14" s="17">
        <v>14274</v>
      </c>
      <c r="C14" s="13">
        <v>677428422</v>
      </c>
      <c r="D14" s="13">
        <v>666939042.795543</v>
      </c>
      <c r="E14" s="13">
        <v>425047591</v>
      </c>
      <c r="F14" s="13">
        <v>14145828</v>
      </c>
      <c r="G14" s="13">
        <v>13901204</v>
      </c>
      <c r="H14" s="13">
        <v>285923</v>
      </c>
      <c r="I14" s="13">
        <v>405627</v>
      </c>
      <c r="J14" s="13">
        <v>13209654</v>
      </c>
      <c r="K14" s="39">
        <f t="shared" si="0"/>
        <v>0.019806388818729804</v>
      </c>
      <c r="L14" s="1"/>
    </row>
    <row r="15" spans="1:12" ht="12.75">
      <c r="A15" s="12" t="s">
        <v>10</v>
      </c>
      <c r="B15" s="17">
        <v>23639</v>
      </c>
      <c r="C15" s="13">
        <v>1295009364</v>
      </c>
      <c r="D15" s="13">
        <v>1275397835.3270268</v>
      </c>
      <c r="E15" s="13">
        <v>853966928</v>
      </c>
      <c r="F15" s="13">
        <v>29842023</v>
      </c>
      <c r="G15" s="13">
        <v>29354103</v>
      </c>
      <c r="H15" s="13">
        <v>639807</v>
      </c>
      <c r="I15" s="13">
        <v>105094</v>
      </c>
      <c r="J15" s="13">
        <v>28609202</v>
      </c>
      <c r="K15" s="39">
        <f t="shared" si="0"/>
        <v>0.022431590526154743</v>
      </c>
      <c r="L15" s="1"/>
    </row>
    <row r="16" spans="1:12" ht="12.75">
      <c r="A16" s="12" t="s">
        <v>11</v>
      </c>
      <c r="B16" s="17">
        <v>26933</v>
      </c>
      <c r="C16" s="13">
        <v>1806837989</v>
      </c>
      <c r="D16" s="13">
        <v>1777681798.0802965</v>
      </c>
      <c r="E16" s="13">
        <v>1280933061</v>
      </c>
      <c r="F16" s="13">
        <v>48533720</v>
      </c>
      <c r="G16" s="13">
        <v>47674247</v>
      </c>
      <c r="H16" s="13">
        <v>1213178</v>
      </c>
      <c r="I16" s="40" t="s">
        <v>70</v>
      </c>
      <c r="J16" s="13">
        <v>46453517</v>
      </c>
      <c r="K16" s="39">
        <f t="shared" si="0"/>
        <v>0.026131514115836006</v>
      </c>
      <c r="L16" s="1"/>
    </row>
    <row r="17" spans="1:12" ht="12.75">
      <c r="A17" s="12" t="s">
        <v>12</v>
      </c>
      <c r="B17" s="17">
        <v>31690</v>
      </c>
      <c r="C17" s="13">
        <v>2750500965</v>
      </c>
      <c r="D17" s="13">
        <v>2704801688.876927</v>
      </c>
      <c r="E17" s="13">
        <v>2069626740</v>
      </c>
      <c r="F17" s="13">
        <v>79963052</v>
      </c>
      <c r="G17" s="13">
        <v>78461233</v>
      </c>
      <c r="H17" s="13">
        <v>2119051</v>
      </c>
      <c r="I17" s="40" t="s">
        <v>70</v>
      </c>
      <c r="J17" s="13">
        <v>76340217</v>
      </c>
      <c r="K17" s="39">
        <f t="shared" si="0"/>
        <v>0.02822396085965828</v>
      </c>
      <c r="L17" s="1"/>
    </row>
    <row r="18" spans="1:12" ht="12.75">
      <c r="A18" s="12" t="s">
        <v>13</v>
      </c>
      <c r="B18" s="17">
        <v>21629</v>
      </c>
      <c r="C18" s="13">
        <v>2413103054</v>
      </c>
      <c r="D18" s="13">
        <v>2369904688.163444</v>
      </c>
      <c r="E18" s="13">
        <v>1904661730</v>
      </c>
      <c r="F18" s="13">
        <v>81084569</v>
      </c>
      <c r="G18" s="13">
        <v>79468973</v>
      </c>
      <c r="H18" s="13">
        <v>2555309</v>
      </c>
      <c r="I18" s="13">
        <v>0</v>
      </c>
      <c r="J18" s="13">
        <v>76913664</v>
      </c>
      <c r="K18" s="39">
        <f t="shared" si="0"/>
        <v>0.03245432796692098</v>
      </c>
      <c r="L18" s="1"/>
    </row>
    <row r="19" spans="1:12" ht="12.75">
      <c r="A19" s="12" t="s">
        <v>14</v>
      </c>
      <c r="B19" s="17">
        <v>13199</v>
      </c>
      <c r="C19" s="13">
        <v>1800634107</v>
      </c>
      <c r="D19" s="13">
        <v>1763523541.1304822</v>
      </c>
      <c r="E19" s="13">
        <v>1478548086</v>
      </c>
      <c r="F19" s="13">
        <v>70059859</v>
      </c>
      <c r="G19" s="13">
        <v>68478689</v>
      </c>
      <c r="H19" s="13">
        <v>2639463</v>
      </c>
      <c r="I19" s="13">
        <v>0</v>
      </c>
      <c r="J19" s="13">
        <v>65839226</v>
      </c>
      <c r="K19" s="39">
        <f t="shared" si="0"/>
        <v>0.03733390820391016</v>
      </c>
      <c r="L19" s="1"/>
    </row>
    <row r="20" spans="1:12" ht="12.75">
      <c r="A20" s="12" t="s">
        <v>15</v>
      </c>
      <c r="B20" s="17">
        <v>12674</v>
      </c>
      <c r="C20" s="13">
        <v>2171796410</v>
      </c>
      <c r="D20" s="13">
        <v>2117496983.9748344</v>
      </c>
      <c r="E20" s="13">
        <v>1854704460</v>
      </c>
      <c r="F20" s="13">
        <v>96304692</v>
      </c>
      <c r="G20" s="13">
        <v>93738269</v>
      </c>
      <c r="H20" s="13">
        <v>3913159</v>
      </c>
      <c r="I20" s="13">
        <v>0</v>
      </c>
      <c r="J20" s="13">
        <v>89825110</v>
      </c>
      <c r="K20" s="39">
        <f t="shared" si="0"/>
        <v>0.042420419334617356</v>
      </c>
      <c r="L20" s="1"/>
    </row>
    <row r="21" spans="1:12" ht="12.75">
      <c r="A21" s="12" t="s">
        <v>16</v>
      </c>
      <c r="B21" s="17">
        <v>8485</v>
      </c>
      <c r="C21" s="13">
        <v>2027392148</v>
      </c>
      <c r="D21" s="13">
        <v>1953725891.8868375</v>
      </c>
      <c r="E21" s="13">
        <v>1810587954</v>
      </c>
      <c r="F21" s="13">
        <v>106606849</v>
      </c>
      <c r="G21" s="13">
        <v>102581712</v>
      </c>
      <c r="H21" s="13">
        <v>5520713</v>
      </c>
      <c r="I21" s="13">
        <v>0</v>
      </c>
      <c r="J21" s="13">
        <v>97060999</v>
      </c>
      <c r="K21" s="39">
        <f t="shared" si="0"/>
        <v>0.04967994712209194</v>
      </c>
      <c r="L21" s="1"/>
    </row>
    <row r="22" spans="1:12" ht="12.75">
      <c r="A22" s="12" t="s">
        <v>17</v>
      </c>
      <c r="B22" s="17">
        <v>4182</v>
      </c>
      <c r="C22" s="13">
        <v>1566078503</v>
      </c>
      <c r="D22" s="13">
        <v>1487840657.0323029</v>
      </c>
      <c r="E22" s="13">
        <v>1454864168</v>
      </c>
      <c r="F22" s="13">
        <v>99685542</v>
      </c>
      <c r="G22" s="13">
        <v>94556116</v>
      </c>
      <c r="H22" s="13">
        <v>6203397</v>
      </c>
      <c r="I22" s="13">
        <v>0</v>
      </c>
      <c r="J22" s="13">
        <v>88352719</v>
      </c>
      <c r="K22" s="39">
        <f t="shared" si="0"/>
        <v>0.059383186352919885</v>
      </c>
      <c r="L22" s="1"/>
    </row>
    <row r="23" spans="1:12" ht="12.75">
      <c r="A23" s="12" t="s">
        <v>29</v>
      </c>
      <c r="B23" s="17">
        <v>1739</v>
      </c>
      <c r="C23" s="13">
        <v>1156302844</v>
      </c>
      <c r="D23" s="13">
        <v>1068286435.4998916</v>
      </c>
      <c r="E23" s="13">
        <v>1104216295</v>
      </c>
      <c r="F23" s="13">
        <v>84698551</v>
      </c>
      <c r="G23" s="13">
        <v>78159976</v>
      </c>
      <c r="H23" s="13">
        <v>7645655</v>
      </c>
      <c r="I23" s="13">
        <v>0</v>
      </c>
      <c r="J23" s="13">
        <v>70514321</v>
      </c>
      <c r="K23" s="39">
        <f t="shared" si="0"/>
        <v>0.06600694219898401</v>
      </c>
      <c r="L23" s="1"/>
    </row>
    <row r="24" spans="1:12" ht="12.75">
      <c r="A24" s="12" t="s">
        <v>30</v>
      </c>
      <c r="B24" s="17">
        <v>753</v>
      </c>
      <c r="C24" s="13">
        <v>2161101900</v>
      </c>
      <c r="D24" s="13">
        <v>1856637735.8508449</v>
      </c>
      <c r="E24" s="13">
        <v>2134659764</v>
      </c>
      <c r="F24" s="13">
        <v>181238697</v>
      </c>
      <c r="G24" s="13">
        <v>155048335</v>
      </c>
      <c r="H24" s="13">
        <v>18595161</v>
      </c>
      <c r="I24" s="13">
        <v>0</v>
      </c>
      <c r="J24" s="13">
        <v>136453174</v>
      </c>
      <c r="K24" s="39">
        <f t="shared" si="0"/>
        <v>0.07349477572557651</v>
      </c>
      <c r="L24" s="1"/>
    </row>
    <row r="25" spans="1:12" ht="12.75">
      <c r="A25" s="12"/>
      <c r="B25" s="17"/>
      <c r="C25" s="17"/>
      <c r="D25" s="17"/>
      <c r="E25" s="17"/>
      <c r="F25" s="17"/>
      <c r="G25" s="17"/>
      <c r="H25" s="17"/>
      <c r="I25" s="17"/>
      <c r="J25" s="17"/>
      <c r="K25" s="39"/>
      <c r="L25" s="1"/>
    </row>
    <row r="26" spans="1:12" ht="12.75">
      <c r="A26" s="4" t="s">
        <v>26</v>
      </c>
      <c r="B26" s="13">
        <v>328733</v>
      </c>
      <c r="C26" s="13">
        <v>23073282695</v>
      </c>
      <c r="D26" s="13">
        <v>22234778297.761543</v>
      </c>
      <c r="E26" s="13">
        <v>17936061258</v>
      </c>
      <c r="F26" s="13">
        <v>944148863</v>
      </c>
      <c r="G26" s="13">
        <v>892467056</v>
      </c>
      <c r="H26" s="13">
        <v>52367588</v>
      </c>
      <c r="I26" s="13">
        <v>23774297.4</v>
      </c>
      <c r="J26" s="13">
        <v>816325170.6</v>
      </c>
      <c r="K26" s="39">
        <f t="shared" si="0"/>
        <v>0.036713888470935756</v>
      </c>
      <c r="L26" s="1"/>
    </row>
    <row r="27" spans="1:12" ht="12.75">
      <c r="A27" s="4"/>
      <c r="B27" s="15"/>
      <c r="C27" s="13"/>
      <c r="D27" s="13"/>
      <c r="E27" s="13"/>
      <c r="F27" s="13"/>
      <c r="G27" s="13"/>
      <c r="H27" s="13"/>
      <c r="I27" s="13"/>
      <c r="K27" s="39"/>
      <c r="L27" s="1"/>
    </row>
    <row r="28" spans="1:12" ht="12.75">
      <c r="A28" s="4" t="s">
        <v>27</v>
      </c>
      <c r="B28" s="13">
        <v>47700</v>
      </c>
      <c r="C28" s="13">
        <v>18918473205</v>
      </c>
      <c r="D28" s="13">
        <v>168457664.20523044</v>
      </c>
      <c r="E28" s="13">
        <v>19795990986</v>
      </c>
      <c r="F28" s="13">
        <v>1613158162</v>
      </c>
      <c r="G28" s="13">
        <v>69901912</v>
      </c>
      <c r="H28" s="13">
        <v>986854</v>
      </c>
      <c r="I28" s="13">
        <v>124120</v>
      </c>
      <c r="J28" s="13">
        <v>68790938</v>
      </c>
      <c r="K28" s="38" t="s">
        <v>61</v>
      </c>
      <c r="L28" s="1"/>
    </row>
    <row r="29" spans="1:12" ht="12.75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39"/>
      <c r="L29" s="1"/>
    </row>
    <row r="30" spans="1:12" ht="12.75">
      <c r="A30" s="4" t="s">
        <v>28</v>
      </c>
      <c r="B30" s="13">
        <v>376433</v>
      </c>
      <c r="C30" s="13">
        <v>41991755900</v>
      </c>
      <c r="D30" s="13">
        <v>22403235961.966774</v>
      </c>
      <c r="E30" s="13">
        <v>37732052244</v>
      </c>
      <c r="F30" s="13">
        <v>2557307025</v>
      </c>
      <c r="G30" s="13">
        <v>962368968</v>
      </c>
      <c r="H30" s="13">
        <v>53354442</v>
      </c>
      <c r="I30" s="13">
        <v>23898417.4</v>
      </c>
      <c r="J30" s="13">
        <v>885116108.6</v>
      </c>
      <c r="K30" s="39">
        <f t="shared" si="0"/>
        <v>0.03950840450471673</v>
      </c>
      <c r="L30" s="1"/>
    </row>
    <row r="31" spans="2:11" ht="12.75">
      <c r="B31" s="15"/>
      <c r="C31" s="13"/>
      <c r="D31" s="13"/>
      <c r="E31" s="13"/>
      <c r="F31" s="13"/>
      <c r="G31" s="13"/>
      <c r="H31" s="13"/>
      <c r="I31" s="13"/>
      <c r="J31" s="1"/>
      <c r="K31" s="34"/>
    </row>
    <row r="32" spans="1:9" ht="12.75">
      <c r="A32" s="21" t="s">
        <v>55</v>
      </c>
      <c r="B32" s="15"/>
      <c r="C32" s="13"/>
      <c r="D32" s="13"/>
      <c r="E32" s="13"/>
      <c r="F32" s="13"/>
      <c r="G32" s="13"/>
      <c r="H32" s="13"/>
      <c r="I32" s="13"/>
    </row>
    <row r="33" spans="2:9" ht="12.75">
      <c r="B33" s="15"/>
      <c r="C33" s="13"/>
      <c r="D33" s="13"/>
      <c r="E33" s="13"/>
      <c r="F33" s="13"/>
      <c r="G33" s="13"/>
      <c r="H33" s="13"/>
      <c r="I33" s="13"/>
    </row>
    <row r="34" spans="1:9" ht="12.75">
      <c r="A34" s="16" t="s">
        <v>56</v>
      </c>
      <c r="C34" s="1"/>
      <c r="D34" s="1"/>
      <c r="E34" s="1"/>
      <c r="F34" s="1"/>
      <c r="G34" s="1"/>
      <c r="H34" s="1"/>
      <c r="I34" s="1"/>
    </row>
    <row r="35" spans="1:9" ht="12.75" customHeight="1">
      <c r="A35" s="16" t="s">
        <v>49</v>
      </c>
      <c r="B35" s="19"/>
      <c r="C35" s="19"/>
      <c r="D35" s="19"/>
      <c r="E35" s="19"/>
      <c r="F35" s="19"/>
      <c r="G35" s="19"/>
      <c r="H35" s="19"/>
      <c r="I35" s="19"/>
    </row>
    <row r="36" spans="1:4" ht="12.75">
      <c r="A36" s="16" t="s">
        <v>42</v>
      </c>
      <c r="B36" s="1"/>
      <c r="C36" s="1"/>
      <c r="D36" s="1"/>
    </row>
    <row r="37" spans="1:4" ht="12.75">
      <c r="A37" s="16" t="s">
        <v>48</v>
      </c>
      <c r="B37" s="1"/>
      <c r="C37" s="1"/>
      <c r="D37" s="1"/>
    </row>
    <row r="38" spans="1:4" ht="12.75">
      <c r="A38" s="16" t="s">
        <v>45</v>
      </c>
      <c r="B38" s="1"/>
      <c r="C38" s="1"/>
      <c r="D38" s="1"/>
    </row>
    <row r="39" spans="1:4" ht="12.75">
      <c r="A39" s="16" t="s">
        <v>46</v>
      </c>
      <c r="B39" s="1"/>
      <c r="C39" s="1"/>
      <c r="D39" s="1"/>
    </row>
    <row r="40" spans="1:4" ht="12.75">
      <c r="A40" s="16" t="s">
        <v>43</v>
      </c>
      <c r="B40" s="1"/>
      <c r="C40" s="1"/>
      <c r="D40" s="1"/>
    </row>
    <row r="41" ht="12.75">
      <c r="A41" s="16" t="s">
        <v>44</v>
      </c>
    </row>
    <row r="42" ht="12.75">
      <c r="A42" s="16" t="s">
        <v>54</v>
      </c>
    </row>
    <row r="43" ht="12.75">
      <c r="A43" s="16" t="s">
        <v>58</v>
      </c>
    </row>
    <row r="44" ht="12.75">
      <c r="A44" s="16" t="s">
        <v>62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scale="82" r:id="rId1"/>
  <headerFooter alignWithMargins="0">
    <oddFooter>&amp;LVermont Tax Department&amp;C- 2 -&amp;RJanuary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SheetLayoutView="100" workbookViewId="0" topLeftCell="A1">
      <pane ySplit="3" topLeftCell="A4" activePane="bottomLeft" state="frozen"/>
      <selection pane="topLeft" activeCell="A1" sqref="A1"/>
      <selection pane="bottomLeft" activeCell="J9" sqref="J9"/>
    </sheetView>
  </sheetViews>
  <sheetFormatPr defaultColWidth="9.00390625" defaultRowHeight="12.75"/>
  <cols>
    <col min="1" max="1" width="15.00390625" style="1" bestFit="1" customWidth="1"/>
    <col min="2" max="2" width="8.625" style="1" customWidth="1"/>
    <col min="3" max="3" width="8.50390625" style="1" customWidth="1"/>
    <col min="4" max="4" width="8.00390625" style="1" customWidth="1"/>
    <col min="5" max="5" width="7.50390625" style="1" customWidth="1"/>
    <col min="6" max="6" width="10.625" style="1" customWidth="1"/>
    <col min="7" max="7" width="10.875" style="1" customWidth="1"/>
    <col min="8" max="8" width="13.50390625" style="1" customWidth="1"/>
    <col min="9" max="9" width="13.00390625" style="1" customWidth="1"/>
    <col min="10" max="10" width="13.375" style="1" customWidth="1"/>
    <col min="11" max="11" width="11.125" style="1" customWidth="1"/>
    <col min="12" max="16384" width="9.00390625" style="1" customWidth="1"/>
  </cols>
  <sheetData>
    <row r="1" spans="1:11" ht="18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7.5" customHeight="1">
      <c r="A2" s="9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1.75" customHeight="1" thickBot="1">
      <c r="A3" s="28" t="s">
        <v>34</v>
      </c>
      <c r="B3" s="28" t="s">
        <v>18</v>
      </c>
      <c r="C3" s="28" t="s">
        <v>23</v>
      </c>
      <c r="D3" s="28" t="s">
        <v>19</v>
      </c>
      <c r="E3" s="28" t="s">
        <v>20</v>
      </c>
      <c r="F3" s="28" t="s">
        <v>35</v>
      </c>
      <c r="G3" s="28" t="s">
        <v>36</v>
      </c>
      <c r="H3" s="28" t="s">
        <v>41</v>
      </c>
      <c r="I3" s="28" t="s">
        <v>47</v>
      </c>
      <c r="J3" s="28" t="s">
        <v>32</v>
      </c>
      <c r="K3" s="28" t="s">
        <v>25</v>
      </c>
    </row>
    <row r="4" spans="1:11" ht="12.75">
      <c r="A4" s="29" t="s">
        <v>0</v>
      </c>
      <c r="B4" s="30">
        <v>2282</v>
      </c>
      <c r="C4" s="30">
        <v>3243</v>
      </c>
      <c r="D4" s="30">
        <v>909</v>
      </c>
      <c r="E4" s="30">
        <v>1319</v>
      </c>
      <c r="F4" s="30">
        <v>35</v>
      </c>
      <c r="G4" s="30">
        <v>19</v>
      </c>
      <c r="H4" s="30">
        <v>-129558744</v>
      </c>
      <c r="I4" s="30">
        <v>-129558744</v>
      </c>
      <c r="J4" s="30">
        <v>2370683</v>
      </c>
      <c r="K4" s="30">
        <v>195394</v>
      </c>
    </row>
    <row r="5" spans="1:11" ht="12.75">
      <c r="A5" s="31" t="s">
        <v>40</v>
      </c>
      <c r="B5" s="30">
        <v>7389</v>
      </c>
      <c r="C5" s="30">
        <v>9234</v>
      </c>
      <c r="D5" s="30">
        <v>1727</v>
      </c>
      <c r="E5" s="30">
        <v>5533</v>
      </c>
      <c r="F5" s="30">
        <v>79</v>
      </c>
      <c r="G5" s="30">
        <v>50</v>
      </c>
      <c r="H5" s="30">
        <v>13632290</v>
      </c>
      <c r="I5" s="30">
        <v>13619086.004581999</v>
      </c>
      <c r="J5" s="30">
        <v>54819</v>
      </c>
      <c r="K5" s="30">
        <v>-16310</v>
      </c>
    </row>
    <row r="6" spans="1:11" ht="12.75">
      <c r="A6" s="31" t="s">
        <v>1</v>
      </c>
      <c r="B6" s="30">
        <v>5570</v>
      </c>
      <c r="C6" s="30">
        <v>7209</v>
      </c>
      <c r="D6" s="30">
        <v>1551</v>
      </c>
      <c r="E6" s="30">
        <v>3905</v>
      </c>
      <c r="F6" s="30">
        <v>75</v>
      </c>
      <c r="G6" s="30">
        <v>39</v>
      </c>
      <c r="H6" s="30">
        <v>41854279</v>
      </c>
      <c r="I6" s="30">
        <v>41693636.99214601</v>
      </c>
      <c r="J6" s="30">
        <v>75159</v>
      </c>
      <c r="K6" s="30">
        <v>-39572</v>
      </c>
    </row>
    <row r="7" spans="1:11" ht="12.75">
      <c r="A7" s="31" t="s">
        <v>2</v>
      </c>
      <c r="B7" s="30">
        <v>5333</v>
      </c>
      <c r="C7" s="30">
        <v>7014</v>
      </c>
      <c r="D7" s="30">
        <v>1584</v>
      </c>
      <c r="E7" s="30">
        <v>3625</v>
      </c>
      <c r="F7" s="30">
        <v>62</v>
      </c>
      <c r="G7" s="30">
        <v>62</v>
      </c>
      <c r="H7" s="30">
        <v>66318174</v>
      </c>
      <c r="I7" s="30">
        <v>66158106.99131603</v>
      </c>
      <c r="J7" s="30">
        <v>3664505</v>
      </c>
      <c r="K7" s="30">
        <v>40511</v>
      </c>
    </row>
    <row r="8" spans="1:11" ht="12.75">
      <c r="A8" s="31" t="s">
        <v>3</v>
      </c>
      <c r="B8" s="30">
        <v>4128</v>
      </c>
      <c r="C8" s="30">
        <v>5652</v>
      </c>
      <c r="D8" s="30">
        <v>1423</v>
      </c>
      <c r="E8" s="30">
        <v>2613</v>
      </c>
      <c r="F8" s="30">
        <v>49</v>
      </c>
      <c r="G8" s="30">
        <v>43</v>
      </c>
      <c r="H8" s="30">
        <v>71886390</v>
      </c>
      <c r="I8" s="30">
        <v>71472080.059539</v>
      </c>
      <c r="J8" s="30">
        <v>12083738</v>
      </c>
      <c r="K8" s="30">
        <v>304992</v>
      </c>
    </row>
    <row r="9" spans="1:11" ht="12.75">
      <c r="A9" s="31" t="s">
        <v>4</v>
      </c>
      <c r="B9" s="30">
        <v>3612</v>
      </c>
      <c r="C9" s="30">
        <v>5112</v>
      </c>
      <c r="D9" s="30">
        <v>1402</v>
      </c>
      <c r="E9" s="30">
        <v>2104</v>
      </c>
      <c r="F9" s="30">
        <v>60</v>
      </c>
      <c r="G9" s="30">
        <v>46</v>
      </c>
      <c r="H9" s="30">
        <v>81109519</v>
      </c>
      <c r="I9" s="30">
        <v>80643087.04143998</v>
      </c>
      <c r="J9" s="30">
        <v>16873787</v>
      </c>
      <c r="K9" s="30">
        <v>470920</v>
      </c>
    </row>
    <row r="10" spans="1:11" ht="12.75">
      <c r="A10" s="31" t="s">
        <v>5</v>
      </c>
      <c r="B10" s="30">
        <v>3388</v>
      </c>
      <c r="C10" s="30">
        <v>4910</v>
      </c>
      <c r="D10" s="30">
        <v>1414</v>
      </c>
      <c r="E10" s="30">
        <v>1868</v>
      </c>
      <c r="F10" s="30">
        <v>60</v>
      </c>
      <c r="G10" s="30">
        <v>46</v>
      </c>
      <c r="H10" s="30">
        <v>93234701</v>
      </c>
      <c r="I10" s="30">
        <v>92827672.92650002</v>
      </c>
      <c r="J10" s="30">
        <v>22672519</v>
      </c>
      <c r="K10" s="30">
        <v>645949</v>
      </c>
    </row>
    <row r="11" spans="1:11" ht="12.75">
      <c r="A11" s="31" t="s">
        <v>6</v>
      </c>
      <c r="B11" s="30">
        <v>2871</v>
      </c>
      <c r="C11" s="30">
        <v>4225</v>
      </c>
      <c r="D11" s="30">
        <v>1240</v>
      </c>
      <c r="E11" s="30">
        <v>1535</v>
      </c>
      <c r="F11" s="30">
        <v>60</v>
      </c>
      <c r="G11" s="30">
        <v>36</v>
      </c>
      <c r="H11" s="30">
        <v>93111725</v>
      </c>
      <c r="I11" s="30">
        <v>92447272.95383199</v>
      </c>
      <c r="J11" s="30">
        <v>26841981</v>
      </c>
      <c r="K11" s="30">
        <v>787552</v>
      </c>
    </row>
    <row r="12" spans="1:11" ht="12.75">
      <c r="A12" s="31" t="s">
        <v>7</v>
      </c>
      <c r="B12" s="30">
        <v>2726</v>
      </c>
      <c r="C12" s="30">
        <v>3974</v>
      </c>
      <c r="D12" s="30">
        <v>1144</v>
      </c>
      <c r="E12" s="30">
        <v>1477</v>
      </c>
      <c r="F12" s="30">
        <v>65</v>
      </c>
      <c r="G12" s="30">
        <v>40</v>
      </c>
      <c r="H12" s="30">
        <v>102227944</v>
      </c>
      <c r="I12" s="30">
        <v>101654031.098732</v>
      </c>
      <c r="J12" s="30">
        <v>33990003</v>
      </c>
      <c r="K12" s="30">
        <v>1033893</v>
      </c>
    </row>
    <row r="13" spans="1:11" ht="12.75">
      <c r="A13" s="31" t="s">
        <v>8</v>
      </c>
      <c r="B13" s="30">
        <v>2582</v>
      </c>
      <c r="C13" s="30">
        <v>3746</v>
      </c>
      <c r="D13" s="30">
        <v>1101</v>
      </c>
      <c r="E13" s="30">
        <v>1401</v>
      </c>
      <c r="F13" s="30">
        <v>48</v>
      </c>
      <c r="G13" s="30">
        <v>32</v>
      </c>
      <c r="H13" s="30">
        <v>109596008</v>
      </c>
      <c r="I13" s="30">
        <v>108753082.03998499</v>
      </c>
      <c r="J13" s="30">
        <v>39268790</v>
      </c>
      <c r="K13" s="30">
        <v>1182113</v>
      </c>
    </row>
    <row r="14" spans="1:11" ht="12.75">
      <c r="A14" s="31" t="s">
        <v>9</v>
      </c>
      <c r="B14" s="30">
        <v>2508</v>
      </c>
      <c r="C14" s="30">
        <v>3653</v>
      </c>
      <c r="D14" s="30">
        <v>1066</v>
      </c>
      <c r="E14" s="30">
        <v>1362</v>
      </c>
      <c r="F14" s="30">
        <v>52</v>
      </c>
      <c r="G14" s="30">
        <v>28</v>
      </c>
      <c r="H14" s="30">
        <v>119099095</v>
      </c>
      <c r="I14" s="30">
        <v>118461338.898707</v>
      </c>
      <c r="J14" s="30">
        <v>50739745</v>
      </c>
      <c r="K14" s="30">
        <v>1578583</v>
      </c>
    </row>
    <row r="15" spans="1:11" ht="12.75">
      <c r="A15" s="31" t="s">
        <v>10</v>
      </c>
      <c r="B15" s="30">
        <v>4718</v>
      </c>
      <c r="C15" s="30">
        <v>7076</v>
      </c>
      <c r="D15" s="30">
        <v>2215</v>
      </c>
      <c r="E15" s="30">
        <v>2358</v>
      </c>
      <c r="F15" s="30">
        <v>99</v>
      </c>
      <c r="G15" s="30">
        <v>46</v>
      </c>
      <c r="H15" s="30">
        <v>259124296</v>
      </c>
      <c r="I15" s="30">
        <v>257220338.19575098</v>
      </c>
      <c r="J15" s="30">
        <v>135018920</v>
      </c>
      <c r="K15" s="30">
        <v>4416482</v>
      </c>
    </row>
    <row r="16" spans="1:11" ht="12.75">
      <c r="A16" s="31" t="s">
        <v>11</v>
      </c>
      <c r="B16" s="30">
        <v>6373</v>
      </c>
      <c r="C16" s="30">
        <v>10027</v>
      </c>
      <c r="D16" s="30">
        <v>3407</v>
      </c>
      <c r="E16" s="30">
        <v>2796</v>
      </c>
      <c r="F16" s="30">
        <v>96</v>
      </c>
      <c r="G16" s="30">
        <v>74</v>
      </c>
      <c r="H16" s="30">
        <v>428448372</v>
      </c>
      <c r="I16" s="30">
        <v>425496994.70249504</v>
      </c>
      <c r="J16" s="30">
        <v>283475219</v>
      </c>
      <c r="K16" s="30">
        <v>10176998</v>
      </c>
    </row>
    <row r="17" spans="1:11" ht="12.75">
      <c r="A17" s="31" t="s">
        <v>12</v>
      </c>
      <c r="B17" s="30">
        <v>7907</v>
      </c>
      <c r="C17" s="30">
        <v>13364</v>
      </c>
      <c r="D17" s="30">
        <v>5138</v>
      </c>
      <c r="E17" s="30">
        <v>2611</v>
      </c>
      <c r="F17" s="30">
        <v>82</v>
      </c>
      <c r="G17" s="30">
        <v>76</v>
      </c>
      <c r="H17" s="30">
        <v>686219712</v>
      </c>
      <c r="I17" s="30">
        <v>679609580.6347648</v>
      </c>
      <c r="J17" s="30">
        <v>518006093</v>
      </c>
      <c r="K17" s="30">
        <v>19310009</v>
      </c>
    </row>
    <row r="18" spans="1:11" ht="12.75">
      <c r="A18" s="31" t="s">
        <v>13</v>
      </c>
      <c r="B18" s="30">
        <v>5174</v>
      </c>
      <c r="C18" s="30">
        <v>9357</v>
      </c>
      <c r="D18" s="30">
        <v>3968</v>
      </c>
      <c r="E18" s="30">
        <v>1142</v>
      </c>
      <c r="F18" s="30">
        <v>40</v>
      </c>
      <c r="G18" s="30">
        <v>24</v>
      </c>
      <c r="H18" s="30">
        <v>576624538</v>
      </c>
      <c r="I18" s="30">
        <v>571103615.748901</v>
      </c>
      <c r="J18" s="30">
        <v>457333378</v>
      </c>
      <c r="K18" s="30">
        <v>18847845</v>
      </c>
    </row>
    <row r="19" spans="1:11" ht="12.75">
      <c r="A19" s="31" t="s">
        <v>14</v>
      </c>
      <c r="B19" s="30">
        <v>2917</v>
      </c>
      <c r="C19" s="30">
        <v>5343</v>
      </c>
      <c r="D19" s="30">
        <v>2300</v>
      </c>
      <c r="E19" s="30">
        <v>580</v>
      </c>
      <c r="F19" s="30">
        <v>27</v>
      </c>
      <c r="G19" s="30">
        <v>10</v>
      </c>
      <c r="H19" s="30">
        <v>397749007</v>
      </c>
      <c r="I19" s="30">
        <v>392358257.7046121</v>
      </c>
      <c r="J19" s="30">
        <v>327252604</v>
      </c>
      <c r="K19" s="30">
        <v>14862421</v>
      </c>
    </row>
    <row r="20" spans="1:11" ht="12.75">
      <c r="A20" s="31" t="s">
        <v>15</v>
      </c>
      <c r="B20" s="30">
        <v>2911</v>
      </c>
      <c r="C20" s="30">
        <v>5333</v>
      </c>
      <c r="D20" s="30">
        <v>2310</v>
      </c>
      <c r="E20" s="30">
        <v>574</v>
      </c>
      <c r="F20" s="30">
        <v>17</v>
      </c>
      <c r="G20" s="30">
        <v>10</v>
      </c>
      <c r="H20" s="30">
        <v>498503103</v>
      </c>
      <c r="I20" s="30">
        <v>488533930.8016501</v>
      </c>
      <c r="J20" s="30">
        <v>425602833</v>
      </c>
      <c r="K20" s="30">
        <v>21126223</v>
      </c>
    </row>
    <row r="21" spans="1:11" ht="12.75">
      <c r="A21" s="31" t="s">
        <v>16</v>
      </c>
      <c r="B21" s="30">
        <v>2107</v>
      </c>
      <c r="C21" s="30">
        <v>3867</v>
      </c>
      <c r="D21" s="30">
        <v>1639</v>
      </c>
      <c r="E21" s="30">
        <v>436</v>
      </c>
      <c r="F21" s="30">
        <v>23</v>
      </c>
      <c r="G21" s="30" t="s">
        <v>70</v>
      </c>
      <c r="H21" s="30">
        <v>505460819</v>
      </c>
      <c r="I21" s="30">
        <v>493942452.5809711</v>
      </c>
      <c r="J21" s="30">
        <v>451570896</v>
      </c>
      <c r="K21" s="30">
        <v>25114548</v>
      </c>
    </row>
    <row r="22" spans="1:11" ht="12.75">
      <c r="A22" s="31" t="s">
        <v>17</v>
      </c>
      <c r="B22" s="30">
        <v>1074</v>
      </c>
      <c r="C22" s="30">
        <v>1974</v>
      </c>
      <c r="D22" s="30">
        <v>849</v>
      </c>
      <c r="E22" s="30">
        <v>212</v>
      </c>
      <c r="F22" s="30">
        <v>11</v>
      </c>
      <c r="G22" s="30" t="s">
        <v>70</v>
      </c>
      <c r="H22" s="30">
        <v>403186096</v>
      </c>
      <c r="I22" s="30">
        <v>392269026.7416861</v>
      </c>
      <c r="J22" s="30">
        <v>372376771</v>
      </c>
      <c r="K22" s="30">
        <v>23616786</v>
      </c>
    </row>
    <row r="23" spans="1:11" ht="12.75">
      <c r="A23" s="31" t="s">
        <v>29</v>
      </c>
      <c r="B23" s="30">
        <v>439</v>
      </c>
      <c r="C23" s="30">
        <v>800</v>
      </c>
      <c r="D23" s="30">
        <v>334</v>
      </c>
      <c r="E23" s="30">
        <v>103</v>
      </c>
      <c r="F23" s="30" t="s">
        <v>70</v>
      </c>
      <c r="G23" s="30" t="s">
        <v>70</v>
      </c>
      <c r="H23" s="30">
        <v>292679722</v>
      </c>
      <c r="I23" s="30">
        <v>279807820.98888195</v>
      </c>
      <c r="J23" s="30">
        <v>279741246</v>
      </c>
      <c r="K23" s="30">
        <v>19341447</v>
      </c>
    </row>
    <row r="24" spans="1:11" ht="12.75">
      <c r="A24" s="31" t="s">
        <v>63</v>
      </c>
      <c r="B24" s="18">
        <v>243</v>
      </c>
      <c r="C24" s="18">
        <v>431</v>
      </c>
      <c r="D24" s="18">
        <v>174</v>
      </c>
      <c r="E24" s="18">
        <v>61</v>
      </c>
      <c r="F24" s="30" t="s">
        <v>70</v>
      </c>
      <c r="G24" s="30" t="s">
        <v>70</v>
      </c>
      <c r="H24" s="18">
        <v>875032995</v>
      </c>
      <c r="I24" s="18">
        <v>661167040.6684581</v>
      </c>
      <c r="J24" s="18">
        <v>859003489</v>
      </c>
      <c r="K24" s="18">
        <v>49119543</v>
      </c>
    </row>
    <row r="25" ht="12.75">
      <c r="A25" s="32"/>
    </row>
    <row r="26" spans="1:11" ht="12.75">
      <c r="A26" s="4" t="s">
        <v>26</v>
      </c>
      <c r="B26" s="33">
        <v>76252</v>
      </c>
      <c r="C26" s="33">
        <v>115544</v>
      </c>
      <c r="D26" s="33">
        <v>36895</v>
      </c>
      <c r="E26" s="33">
        <v>37615</v>
      </c>
      <c r="F26" s="33">
        <v>1046</v>
      </c>
      <c r="G26" s="33">
        <v>696</v>
      </c>
      <c r="H26" s="33">
        <v>5585540041</v>
      </c>
      <c r="I26" s="33">
        <v>5299679709.774947</v>
      </c>
      <c r="J26" s="33">
        <v>4318017178</v>
      </c>
      <c r="K26" s="33">
        <v>212116327</v>
      </c>
    </row>
    <row r="27" spans="1:11" ht="12.75">
      <c r="A27" s="4"/>
      <c r="B27" s="18"/>
      <c r="C27" s="30"/>
      <c r="D27" s="18"/>
      <c r="E27" s="18"/>
      <c r="F27" s="18"/>
      <c r="G27" s="18"/>
      <c r="H27" s="18"/>
      <c r="I27" s="18"/>
      <c r="J27" s="18"/>
      <c r="K27" s="18"/>
    </row>
    <row r="28" spans="1:11" ht="12.75">
      <c r="A28" s="4" t="s">
        <v>27</v>
      </c>
      <c r="B28" s="33">
        <v>5886</v>
      </c>
      <c r="C28" s="30">
        <v>9996</v>
      </c>
      <c r="D28" s="33">
        <v>3796</v>
      </c>
      <c r="E28" s="33">
        <v>1869</v>
      </c>
      <c r="F28" s="33">
        <v>172</v>
      </c>
      <c r="G28" s="33">
        <v>49</v>
      </c>
      <c r="H28" s="33">
        <v>6534503845</v>
      </c>
      <c r="I28" s="33">
        <v>-560511018.0934461</v>
      </c>
      <c r="J28" s="33">
        <v>7399644392</v>
      </c>
      <c r="K28" s="33">
        <v>14355800</v>
      </c>
    </row>
    <row r="29" spans="1:11" ht="12.75">
      <c r="A29" s="4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.75">
      <c r="A30" s="4" t="s">
        <v>28</v>
      </c>
      <c r="B30" s="33">
        <v>82138</v>
      </c>
      <c r="C30" s="33">
        <v>125540</v>
      </c>
      <c r="D30" s="33">
        <v>40691</v>
      </c>
      <c r="E30" s="33">
        <v>39484</v>
      </c>
      <c r="F30" s="33">
        <v>1218</v>
      </c>
      <c r="G30" s="33">
        <v>745</v>
      </c>
      <c r="H30" s="33">
        <v>12120043886</v>
      </c>
      <c r="I30" s="33">
        <v>4739168691.681501</v>
      </c>
      <c r="J30" s="33">
        <v>11717661570</v>
      </c>
      <c r="K30" s="33">
        <v>226472127</v>
      </c>
    </row>
  </sheetData>
  <sheetProtection/>
  <printOptions horizontalCentered="1"/>
  <pageMargins left="0.5" right="0.5" top="1" bottom="1" header="0.5" footer="0.5"/>
  <pageSetup fitToHeight="1" fitToWidth="1" horizontalDpi="600" verticalDpi="600" orientation="landscape" scale="93" r:id="rId1"/>
  <headerFooter alignWithMargins="0">
    <oddFooter>&amp;LVermont Tax Department&amp;C- 3 -&amp;RJanuary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SheetLayoutView="100" workbookViewId="0" topLeftCell="A1">
      <pane ySplit="3" topLeftCell="A4" activePane="bottomLeft" state="frozen"/>
      <selection pane="topLeft" activeCell="A1" sqref="A1"/>
      <selection pane="bottomLeft" activeCell="N14" sqref="N14"/>
    </sheetView>
  </sheetViews>
  <sheetFormatPr defaultColWidth="9.00390625" defaultRowHeight="12.75"/>
  <cols>
    <col min="1" max="1" width="15.00390625" style="1" bestFit="1" customWidth="1"/>
    <col min="2" max="2" width="8.625" style="1" customWidth="1"/>
    <col min="3" max="3" width="8.50390625" style="1" customWidth="1"/>
    <col min="4" max="4" width="8.00390625" style="1" customWidth="1"/>
    <col min="5" max="5" width="7.50390625" style="1" customWidth="1"/>
    <col min="6" max="6" width="10.625" style="1" customWidth="1"/>
    <col min="7" max="7" width="10.875" style="1" customWidth="1"/>
    <col min="8" max="8" width="13.125" style="1" customWidth="1"/>
    <col min="9" max="9" width="13.75390625" style="1" customWidth="1"/>
    <col min="10" max="10" width="13.375" style="1" customWidth="1"/>
    <col min="11" max="11" width="11.125" style="1" customWidth="1"/>
    <col min="12" max="16384" width="9.00390625" style="1" customWidth="1"/>
  </cols>
  <sheetData>
    <row r="1" spans="1:11" ht="18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7.5" customHeight="1">
      <c r="A2" s="9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1.75" customHeight="1" thickBot="1">
      <c r="A3" s="28" t="s">
        <v>34</v>
      </c>
      <c r="B3" s="28" t="s">
        <v>18</v>
      </c>
      <c r="C3" s="28" t="s">
        <v>23</v>
      </c>
      <c r="D3" s="28" t="s">
        <v>19</v>
      </c>
      <c r="E3" s="28" t="s">
        <v>20</v>
      </c>
      <c r="F3" s="28" t="s">
        <v>35</v>
      </c>
      <c r="G3" s="28" t="s">
        <v>36</v>
      </c>
      <c r="H3" s="28" t="s">
        <v>41</v>
      </c>
      <c r="I3" s="28" t="s">
        <v>47</v>
      </c>
      <c r="J3" s="28" t="s">
        <v>32</v>
      </c>
      <c r="K3" s="28" t="s">
        <v>25</v>
      </c>
    </row>
    <row r="4" spans="1:11" ht="12.75">
      <c r="A4" s="29" t="s">
        <v>0</v>
      </c>
      <c r="B4" s="30">
        <v>2412</v>
      </c>
      <c r="C4" s="30">
        <v>3747</v>
      </c>
      <c r="D4" s="30">
        <v>629</v>
      </c>
      <c r="E4" s="30">
        <v>1563</v>
      </c>
      <c r="F4" s="30">
        <v>60</v>
      </c>
      <c r="G4" s="30">
        <v>160</v>
      </c>
      <c r="H4" s="30">
        <v>-172232774</v>
      </c>
      <c r="I4" s="30">
        <v>-172232774</v>
      </c>
      <c r="J4" s="30">
        <v>3688096</v>
      </c>
      <c r="K4" s="30">
        <v>-24816</v>
      </c>
    </row>
    <row r="5" spans="1:11" ht="12.75">
      <c r="A5" s="31" t="s">
        <v>40</v>
      </c>
      <c r="B5" s="30">
        <v>14883</v>
      </c>
      <c r="C5" s="30">
        <v>11457</v>
      </c>
      <c r="D5" s="30">
        <v>636</v>
      </c>
      <c r="E5" s="30">
        <v>13202</v>
      </c>
      <c r="F5" s="30">
        <v>148</v>
      </c>
      <c r="G5" s="30">
        <v>897</v>
      </c>
      <c r="H5" s="30">
        <v>36069924</v>
      </c>
      <c r="I5" s="30">
        <v>35795416.993188985</v>
      </c>
      <c r="J5" s="30">
        <v>648739</v>
      </c>
      <c r="K5" s="30">
        <v>-979482</v>
      </c>
    </row>
    <row r="6" spans="1:11" ht="12.75">
      <c r="A6" s="31" t="s">
        <v>1</v>
      </c>
      <c r="B6" s="30">
        <v>14606</v>
      </c>
      <c r="C6" s="30">
        <v>12243</v>
      </c>
      <c r="D6" s="30">
        <v>565</v>
      </c>
      <c r="E6" s="30">
        <v>12893</v>
      </c>
      <c r="F6" s="30">
        <v>191</v>
      </c>
      <c r="G6" s="30">
        <v>957</v>
      </c>
      <c r="H6" s="30">
        <v>109627077</v>
      </c>
      <c r="I6" s="30">
        <v>108271069.99615203</v>
      </c>
      <c r="J6" s="30">
        <v>6786397</v>
      </c>
      <c r="K6" s="30">
        <v>-1695851.68</v>
      </c>
    </row>
    <row r="7" spans="1:11" ht="12.75">
      <c r="A7" s="31" t="s">
        <v>2</v>
      </c>
      <c r="B7" s="30">
        <v>13324</v>
      </c>
      <c r="C7" s="30">
        <v>14613</v>
      </c>
      <c r="D7" s="30">
        <v>755</v>
      </c>
      <c r="E7" s="30">
        <v>10897</v>
      </c>
      <c r="F7" s="30">
        <v>238</v>
      </c>
      <c r="G7" s="30">
        <v>1434</v>
      </c>
      <c r="H7" s="30">
        <v>165851432</v>
      </c>
      <c r="I7" s="30">
        <v>162741842.02849707</v>
      </c>
      <c r="J7" s="30">
        <v>30764371</v>
      </c>
      <c r="K7" s="30">
        <v>-1958807</v>
      </c>
    </row>
    <row r="8" spans="1:11" ht="12.75">
      <c r="A8" s="31" t="s">
        <v>3</v>
      </c>
      <c r="B8" s="30">
        <v>12470</v>
      </c>
      <c r="C8" s="30">
        <v>16014</v>
      </c>
      <c r="D8" s="30">
        <v>902</v>
      </c>
      <c r="E8" s="30">
        <v>9630</v>
      </c>
      <c r="F8" s="30">
        <v>272</v>
      </c>
      <c r="G8" s="30">
        <v>1666</v>
      </c>
      <c r="H8" s="30">
        <v>218405497</v>
      </c>
      <c r="I8" s="30">
        <v>213854452.10433608</v>
      </c>
      <c r="J8" s="30">
        <v>67998736</v>
      </c>
      <c r="K8" s="30">
        <v>-1163630</v>
      </c>
    </row>
    <row r="9" spans="1:11" ht="12.75">
      <c r="A9" s="31" t="s">
        <v>4</v>
      </c>
      <c r="B9" s="30">
        <v>13155</v>
      </c>
      <c r="C9" s="30">
        <v>18661</v>
      </c>
      <c r="D9" s="30">
        <v>1209</v>
      </c>
      <c r="E9" s="30">
        <v>9476</v>
      </c>
      <c r="F9" s="30">
        <v>325</v>
      </c>
      <c r="G9" s="30">
        <v>2145</v>
      </c>
      <c r="H9" s="30">
        <v>296513637</v>
      </c>
      <c r="I9" s="30">
        <v>289602101.979276</v>
      </c>
      <c r="J9" s="30">
        <v>114599889</v>
      </c>
      <c r="K9" s="30">
        <v>-258567.71999999997</v>
      </c>
    </row>
    <row r="10" spans="1:11" ht="12.75">
      <c r="A10" s="31" t="s">
        <v>5</v>
      </c>
      <c r="B10" s="30">
        <v>14516</v>
      </c>
      <c r="C10" s="30">
        <v>21223</v>
      </c>
      <c r="D10" s="30">
        <v>1321</v>
      </c>
      <c r="E10" s="30">
        <v>10355</v>
      </c>
      <c r="F10" s="30">
        <v>374</v>
      </c>
      <c r="G10" s="30">
        <v>2466</v>
      </c>
      <c r="H10" s="30">
        <v>400065929</v>
      </c>
      <c r="I10" s="30">
        <v>392558017.19417757</v>
      </c>
      <c r="J10" s="30">
        <v>192584448</v>
      </c>
      <c r="K10" s="30">
        <v>2465582</v>
      </c>
    </row>
    <row r="11" spans="1:11" ht="12.75">
      <c r="A11" s="31" t="s">
        <v>6</v>
      </c>
      <c r="B11" s="30">
        <v>15514</v>
      </c>
      <c r="C11" s="30">
        <v>23336</v>
      </c>
      <c r="D11" s="30">
        <v>1605</v>
      </c>
      <c r="E11" s="30">
        <v>10784</v>
      </c>
      <c r="F11" s="30">
        <v>452</v>
      </c>
      <c r="G11" s="30">
        <v>2673</v>
      </c>
      <c r="H11" s="30">
        <v>504062329</v>
      </c>
      <c r="I11" s="30">
        <v>494949850.4941263</v>
      </c>
      <c r="J11" s="30">
        <v>276253024</v>
      </c>
      <c r="K11" s="30">
        <v>5772804</v>
      </c>
    </row>
    <row r="12" spans="1:11" ht="12.75">
      <c r="A12" s="31" t="s">
        <v>7</v>
      </c>
      <c r="B12" s="30">
        <v>15250</v>
      </c>
      <c r="C12" s="30">
        <v>23200</v>
      </c>
      <c r="D12" s="30">
        <v>1838</v>
      </c>
      <c r="E12" s="30">
        <v>10446</v>
      </c>
      <c r="F12" s="30">
        <v>482</v>
      </c>
      <c r="G12" s="30">
        <v>2484</v>
      </c>
      <c r="H12" s="30">
        <v>571563622</v>
      </c>
      <c r="I12" s="30">
        <v>562544999.6119512</v>
      </c>
      <c r="J12" s="30">
        <v>344208052</v>
      </c>
      <c r="K12" s="30">
        <v>9061543</v>
      </c>
    </row>
    <row r="13" spans="1:11" ht="12.75">
      <c r="A13" s="31" t="s">
        <v>8</v>
      </c>
      <c r="B13" s="30">
        <v>13525</v>
      </c>
      <c r="C13" s="30">
        <v>20871</v>
      </c>
      <c r="D13" s="30">
        <v>1894</v>
      </c>
      <c r="E13" s="30">
        <v>9056</v>
      </c>
      <c r="F13" s="30">
        <v>488</v>
      </c>
      <c r="G13" s="30">
        <v>2087</v>
      </c>
      <c r="H13" s="30">
        <v>573758030</v>
      </c>
      <c r="I13" s="30">
        <v>564747710.6333541</v>
      </c>
      <c r="J13" s="30">
        <v>368816745</v>
      </c>
      <c r="K13" s="30">
        <v>10929151</v>
      </c>
    </row>
    <row r="14" spans="1:11" ht="12.75">
      <c r="A14" s="31" t="s">
        <v>9</v>
      </c>
      <c r="B14" s="30">
        <v>11766</v>
      </c>
      <c r="C14" s="30">
        <v>18731</v>
      </c>
      <c r="D14" s="30">
        <v>2080</v>
      </c>
      <c r="E14" s="30">
        <v>7611</v>
      </c>
      <c r="F14" s="30">
        <v>432</v>
      </c>
      <c r="G14" s="30">
        <v>1643</v>
      </c>
      <c r="H14" s="30">
        <v>558329327</v>
      </c>
      <c r="I14" s="30">
        <v>548477703.8968358</v>
      </c>
      <c r="J14" s="30">
        <v>374307846</v>
      </c>
      <c r="K14" s="30">
        <v>11631071</v>
      </c>
    </row>
    <row r="15" spans="1:11" ht="12.75">
      <c r="A15" s="31" t="s">
        <v>10</v>
      </c>
      <c r="B15" s="30">
        <v>18921</v>
      </c>
      <c r="C15" s="30">
        <v>32195</v>
      </c>
      <c r="D15" s="30">
        <v>4713</v>
      </c>
      <c r="E15" s="30">
        <v>10928</v>
      </c>
      <c r="F15" s="30">
        <v>745</v>
      </c>
      <c r="G15" s="30">
        <v>2535</v>
      </c>
      <c r="H15" s="30">
        <v>1035885068</v>
      </c>
      <c r="I15" s="30">
        <v>1018177497.1312749</v>
      </c>
      <c r="J15" s="30">
        <v>718948008</v>
      </c>
      <c r="K15" s="30">
        <v>24192720</v>
      </c>
    </row>
    <row r="16" spans="1:11" ht="12.75">
      <c r="A16" s="31" t="s">
        <v>11</v>
      </c>
      <c r="B16" s="30">
        <v>20560</v>
      </c>
      <c r="C16" s="30">
        <v>40015</v>
      </c>
      <c r="D16" s="30">
        <v>8296</v>
      </c>
      <c r="E16" s="30">
        <v>9205</v>
      </c>
      <c r="F16" s="30">
        <v>709</v>
      </c>
      <c r="G16" s="30">
        <v>2350</v>
      </c>
      <c r="H16" s="30">
        <v>1378389617</v>
      </c>
      <c r="I16" s="30">
        <v>1352184803.377802</v>
      </c>
      <c r="J16" s="30">
        <v>997457842</v>
      </c>
      <c r="K16" s="30">
        <v>36276519</v>
      </c>
    </row>
    <row r="17" spans="1:11" ht="12.75">
      <c r="A17" s="31" t="s">
        <v>12</v>
      </c>
      <c r="B17" s="30">
        <v>23783</v>
      </c>
      <c r="C17" s="30">
        <v>55969</v>
      </c>
      <c r="D17" s="30">
        <v>15333</v>
      </c>
      <c r="E17" s="30">
        <v>6051</v>
      </c>
      <c r="F17" s="30">
        <v>548</v>
      </c>
      <c r="G17" s="30">
        <v>1851</v>
      </c>
      <c r="H17" s="30">
        <v>2064281253</v>
      </c>
      <c r="I17" s="30">
        <v>2025192108.2421644</v>
      </c>
      <c r="J17" s="30">
        <v>1551620647</v>
      </c>
      <c r="K17" s="30">
        <v>57030208</v>
      </c>
    </row>
    <row r="18" spans="1:11" ht="12.75">
      <c r="A18" s="31" t="s">
        <v>13</v>
      </c>
      <c r="B18" s="30">
        <v>16455</v>
      </c>
      <c r="C18" s="30">
        <v>43491</v>
      </c>
      <c r="D18" s="30">
        <v>13209</v>
      </c>
      <c r="E18" s="30">
        <v>2276</v>
      </c>
      <c r="F18" s="30">
        <v>244</v>
      </c>
      <c r="G18" s="30">
        <v>726</v>
      </c>
      <c r="H18" s="30">
        <v>1836478516</v>
      </c>
      <c r="I18" s="30">
        <v>1798801072.4145448</v>
      </c>
      <c r="J18" s="30">
        <v>1447328352</v>
      </c>
      <c r="K18" s="30">
        <v>58065819</v>
      </c>
    </row>
    <row r="19" spans="1:11" ht="12.75">
      <c r="A19" s="31" t="s">
        <v>14</v>
      </c>
      <c r="B19" s="30">
        <v>10282</v>
      </c>
      <c r="C19" s="30">
        <v>28768</v>
      </c>
      <c r="D19" s="30">
        <v>8800</v>
      </c>
      <c r="E19" s="30">
        <v>1035</v>
      </c>
      <c r="F19" s="30">
        <v>134</v>
      </c>
      <c r="G19" s="30">
        <v>313</v>
      </c>
      <c r="H19" s="30">
        <v>1402885100</v>
      </c>
      <c r="I19" s="30">
        <v>1371165283.4258695</v>
      </c>
      <c r="J19" s="30">
        <v>1151295482</v>
      </c>
      <c r="K19" s="30">
        <v>50976805</v>
      </c>
    </row>
    <row r="20" spans="1:11" ht="12.75">
      <c r="A20" s="31" t="s">
        <v>15</v>
      </c>
      <c r="B20" s="30">
        <v>9763</v>
      </c>
      <c r="C20" s="30">
        <v>27812</v>
      </c>
      <c r="D20" s="30">
        <v>8523</v>
      </c>
      <c r="E20" s="30">
        <v>879</v>
      </c>
      <c r="F20" s="30">
        <v>118</v>
      </c>
      <c r="G20" s="30">
        <v>243</v>
      </c>
      <c r="H20" s="30">
        <v>1673293307</v>
      </c>
      <c r="I20" s="30">
        <v>1628963053.173184</v>
      </c>
      <c r="J20" s="30">
        <v>1429101627</v>
      </c>
      <c r="K20" s="30">
        <v>68698887</v>
      </c>
    </row>
    <row r="21" spans="1:11" ht="12.75">
      <c r="A21" s="31" t="s">
        <v>16</v>
      </c>
      <c r="B21" s="30">
        <v>6378</v>
      </c>
      <c r="C21" s="30">
        <v>18244</v>
      </c>
      <c r="D21" s="30">
        <v>5567</v>
      </c>
      <c r="E21" s="30">
        <v>565</v>
      </c>
      <c r="F21" s="30">
        <v>60</v>
      </c>
      <c r="G21" s="30">
        <v>186</v>
      </c>
      <c r="H21" s="30">
        <v>1521931329</v>
      </c>
      <c r="I21" s="30">
        <v>1459783439.305867</v>
      </c>
      <c r="J21" s="30">
        <v>1359017058</v>
      </c>
      <c r="K21" s="30">
        <v>71946451</v>
      </c>
    </row>
    <row r="22" spans="1:11" ht="12.75">
      <c r="A22" s="31" t="s">
        <v>17</v>
      </c>
      <c r="B22" s="30">
        <v>3108</v>
      </c>
      <c r="C22" s="30">
        <v>9093</v>
      </c>
      <c r="D22" s="30">
        <v>2706</v>
      </c>
      <c r="E22" s="30">
        <v>301</v>
      </c>
      <c r="F22" s="30">
        <v>21</v>
      </c>
      <c r="G22" s="30">
        <v>80</v>
      </c>
      <c r="H22" s="30">
        <v>1162892407</v>
      </c>
      <c r="I22" s="30">
        <v>1095571630.290616</v>
      </c>
      <c r="J22" s="30">
        <v>1082487397</v>
      </c>
      <c r="K22" s="30">
        <v>64735933</v>
      </c>
    </row>
    <row r="23" spans="1:11" ht="12.75">
      <c r="A23" s="31" t="s">
        <v>29</v>
      </c>
      <c r="B23" s="30">
        <v>1300</v>
      </c>
      <c r="C23" s="30">
        <v>3898</v>
      </c>
      <c r="D23" s="30">
        <v>1137</v>
      </c>
      <c r="E23" s="30">
        <v>117</v>
      </c>
      <c r="F23" s="30">
        <v>16</v>
      </c>
      <c r="G23" s="30">
        <v>30</v>
      </c>
      <c r="H23" s="30">
        <v>863623122</v>
      </c>
      <c r="I23" s="30">
        <v>788478614.5110098</v>
      </c>
      <c r="J23" s="30">
        <v>824475049</v>
      </c>
      <c r="K23" s="30">
        <v>51172874</v>
      </c>
    </row>
    <row r="24" spans="1:11" ht="12.75">
      <c r="A24" s="31" t="s">
        <v>63</v>
      </c>
      <c r="B24" s="30">
        <v>510</v>
      </c>
      <c r="C24" s="30">
        <v>1486</v>
      </c>
      <c r="D24" s="30">
        <v>425</v>
      </c>
      <c r="E24" s="30">
        <v>59</v>
      </c>
      <c r="F24" s="30">
        <v>13</v>
      </c>
      <c r="G24" s="30">
        <v>13</v>
      </c>
      <c r="H24" s="30">
        <v>1286068905</v>
      </c>
      <c r="I24" s="30">
        <v>1195470695.182387</v>
      </c>
      <c r="J24" s="30">
        <v>1275656275</v>
      </c>
      <c r="K24" s="30">
        <v>87333631</v>
      </c>
    </row>
    <row r="25" spans="1:11" ht="12.75">
      <c r="A25" s="32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.75">
      <c r="A26" s="4" t="s">
        <v>26</v>
      </c>
      <c r="B26" s="33">
        <v>252481</v>
      </c>
      <c r="C26" s="33">
        <f aca="true" t="shared" si="0" ref="C26:K26">SUM(C4:C24)</f>
        <v>445067</v>
      </c>
      <c r="D26" s="33">
        <f t="shared" si="0"/>
        <v>82143</v>
      </c>
      <c r="E26" s="33">
        <f t="shared" si="0"/>
        <v>137329</v>
      </c>
      <c r="F26" s="33">
        <f t="shared" si="0"/>
        <v>6070</v>
      </c>
      <c r="G26" s="33">
        <f t="shared" si="0"/>
        <v>26939</v>
      </c>
      <c r="H26" s="33">
        <f t="shared" si="0"/>
        <v>17487742654</v>
      </c>
      <c r="I26" s="33">
        <f t="shared" si="0"/>
        <v>16935098587.986612</v>
      </c>
      <c r="J26" s="33">
        <f t="shared" si="0"/>
        <v>13618044080</v>
      </c>
      <c r="K26" s="33">
        <f t="shared" si="0"/>
        <v>604208843.6</v>
      </c>
    </row>
    <row r="27" spans="1:11" ht="12.75">
      <c r="A27" s="4"/>
      <c r="B27" s="18"/>
      <c r="C27" s="30"/>
      <c r="D27" s="18"/>
      <c r="E27" s="18"/>
      <c r="F27" s="18"/>
      <c r="G27" s="18"/>
      <c r="H27" s="18"/>
      <c r="I27" s="18"/>
      <c r="J27" s="18"/>
      <c r="K27" s="18"/>
    </row>
    <row r="28" spans="1:11" ht="12.75">
      <c r="A28" s="4" t="s">
        <v>27</v>
      </c>
      <c r="B28" s="33">
        <v>41814</v>
      </c>
      <c r="C28" s="30">
        <v>72608</v>
      </c>
      <c r="D28" s="33">
        <v>14820</v>
      </c>
      <c r="E28" s="33">
        <v>22964</v>
      </c>
      <c r="F28" s="33">
        <v>1100</v>
      </c>
      <c r="G28" s="33">
        <v>2930</v>
      </c>
      <c r="H28" s="33">
        <v>12383969360</v>
      </c>
      <c r="I28" s="33">
        <v>728968682.2986771</v>
      </c>
      <c r="J28" s="33">
        <v>12396346594</v>
      </c>
      <c r="K28" s="33">
        <v>54435138</v>
      </c>
    </row>
    <row r="29" spans="1:11" ht="12.75">
      <c r="A29" s="4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.75">
      <c r="A30" s="4" t="s">
        <v>28</v>
      </c>
      <c r="B30" s="33">
        <v>294295</v>
      </c>
      <c r="C30" s="33">
        <v>517675</v>
      </c>
      <c r="D30" s="33">
        <v>96963</v>
      </c>
      <c r="E30" s="33">
        <v>160293</v>
      </c>
      <c r="F30" s="33">
        <v>7170</v>
      </c>
      <c r="G30" s="33">
        <v>29869</v>
      </c>
      <c r="H30" s="33">
        <v>29871712014</v>
      </c>
      <c r="I30" s="33">
        <v>17664067270.28529</v>
      </c>
      <c r="J30" s="33">
        <v>26014390674</v>
      </c>
      <c r="K30" s="33">
        <v>658643981.6</v>
      </c>
    </row>
  </sheetData>
  <sheetProtection/>
  <printOptions horizontalCentered="1"/>
  <pageMargins left="0.5" right="0.5" top="1" bottom="1" header="0.5" footer="0.5"/>
  <pageSetup fitToHeight="1" fitToWidth="1" horizontalDpi="600" verticalDpi="600" orientation="landscape" scale="93" r:id="rId1"/>
  <headerFooter alignWithMargins="0">
    <oddFooter>&amp;LVermont Tax Department&amp;C- 4 -&amp;RJanuary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jfeldman</cp:lastModifiedBy>
  <cp:lastPrinted>2021-12-31T12:29:31Z</cp:lastPrinted>
  <dcterms:created xsi:type="dcterms:W3CDTF">2001-12-15T11:30:38Z</dcterms:created>
  <dcterms:modified xsi:type="dcterms:W3CDTF">2022-01-14T10:16:07Z</dcterms:modified>
  <cp:category/>
  <cp:version/>
  <cp:contentType/>
  <cp:contentStatus/>
</cp:coreProperties>
</file>