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2\"/>
    </mc:Choice>
  </mc:AlternateContent>
  <xr:revisionPtr revIDLastSave="0" documentId="13_ncr:1_{66E21074-C5A8-4EED-9A1F-1009B19AF10E}" xr6:coauthVersionLast="47" xr6:coauthVersionMax="47" xr10:uidLastSave="{00000000-0000-0000-0000-000000000000}"/>
  <bookViews>
    <workbookView xWindow="168" yWindow="-12" windowWidth="20472" windowHeight="120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J346" i="3" s="1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J342" i="3" s="1"/>
  <c r="F342" i="3"/>
  <c r="E342" i="3"/>
  <c r="D342" i="3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J330" i="3" s="1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J326" i="3" s="1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I322" i="3" s="1"/>
  <c r="E322" i="3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B267" i="3"/>
  <c r="H266" i="3"/>
  <c r="G266" i="3"/>
  <c r="J266" i="3" s="1"/>
  <c r="F266" i="3"/>
  <c r="E266" i="3"/>
  <c r="K266" i="3" s="1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B259" i="3"/>
  <c r="H258" i="3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E254" i="3"/>
  <c r="K254" i="3" s="1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G250" i="3"/>
  <c r="J250" i="3" s="1"/>
  <c r="F250" i="3"/>
  <c r="E250" i="3"/>
  <c r="K250" i="3" s="1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H234" i="3"/>
  <c r="G234" i="3"/>
  <c r="J234" i="3" s="1"/>
  <c r="F234" i="3"/>
  <c r="E234" i="3"/>
  <c r="K234" i="3" s="1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G230" i="3"/>
  <c r="J230" i="3" s="1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J226" i="3" s="1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J222" i="3" s="1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J216" i="3"/>
  <c r="H216" i="3"/>
  <c r="G216" i="3"/>
  <c r="F216" i="3"/>
  <c r="E216" i="3"/>
  <c r="D216" i="3"/>
  <c r="C216" i="3"/>
  <c r="B216" i="3"/>
  <c r="H215" i="3"/>
  <c r="G215" i="3"/>
  <c r="F215" i="3"/>
  <c r="I215" i="3" s="1"/>
  <c r="E215" i="3"/>
  <c r="K215" i="3" s="1"/>
  <c r="D215" i="3"/>
  <c r="J215" i="3" s="1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D211" i="3"/>
  <c r="J211" i="3" s="1"/>
  <c r="C211" i="3"/>
  <c r="B211" i="3"/>
  <c r="J210" i="3"/>
  <c r="H210" i="3"/>
  <c r="K210" i="3" s="1"/>
  <c r="G210" i="3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H203" i="3"/>
  <c r="G203" i="3"/>
  <c r="F203" i="3"/>
  <c r="I203" i="3" s="1"/>
  <c r="E203" i="3"/>
  <c r="D203" i="3"/>
  <c r="J203" i="3" s="1"/>
  <c r="C203" i="3"/>
  <c r="B203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J198" i="3"/>
  <c r="H198" i="3"/>
  <c r="G198" i="3"/>
  <c r="F198" i="3"/>
  <c r="E198" i="3"/>
  <c r="K198" i="3" s="1"/>
  <c r="D198" i="3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G194" i="3"/>
  <c r="J194" i="3" s="1"/>
  <c r="F194" i="3"/>
  <c r="E194" i="3"/>
  <c r="K194" i="3" s="1"/>
  <c r="D194" i="3"/>
  <c r="C194" i="3"/>
  <c r="B194" i="3"/>
  <c r="I193" i="3"/>
  <c r="H193" i="3"/>
  <c r="G193" i="3"/>
  <c r="F193" i="3"/>
  <c r="E193" i="3"/>
  <c r="D193" i="3"/>
  <c r="J193" i="3" s="1"/>
  <c r="C193" i="3"/>
  <c r="B193" i="3"/>
  <c r="K192" i="3"/>
  <c r="H192" i="3"/>
  <c r="G192" i="3"/>
  <c r="F192" i="3"/>
  <c r="E192" i="3"/>
  <c r="D192" i="3"/>
  <c r="J192" i="3" s="1"/>
  <c r="C192" i="3"/>
  <c r="B192" i="3"/>
  <c r="H191" i="3"/>
  <c r="G191" i="3"/>
  <c r="F191" i="3"/>
  <c r="I191" i="3" s="1"/>
  <c r="E191" i="3"/>
  <c r="D191" i="3"/>
  <c r="J191" i="3" s="1"/>
  <c r="C191" i="3"/>
  <c r="B191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D187" i="3"/>
  <c r="J187" i="3" s="1"/>
  <c r="C187" i="3"/>
  <c r="B187" i="3"/>
  <c r="J186" i="3"/>
  <c r="H186" i="3"/>
  <c r="G186" i="3"/>
  <c r="F186" i="3"/>
  <c r="E186" i="3"/>
  <c r="D186" i="3"/>
  <c r="C186" i="3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J184" i="3"/>
  <c r="H184" i="3"/>
  <c r="G184" i="3"/>
  <c r="F184" i="3"/>
  <c r="E184" i="3"/>
  <c r="D184" i="3"/>
  <c r="C184" i="3"/>
  <c r="B184" i="3"/>
  <c r="H183" i="3"/>
  <c r="G183" i="3"/>
  <c r="F183" i="3"/>
  <c r="E183" i="3"/>
  <c r="K183" i="3" s="1"/>
  <c r="D183" i="3"/>
  <c r="C183" i="3"/>
  <c r="I183" i="3" s="1"/>
  <c r="B183" i="3"/>
  <c r="K182" i="3"/>
  <c r="H182" i="3"/>
  <c r="G182" i="3"/>
  <c r="F182" i="3"/>
  <c r="E182" i="3"/>
  <c r="D182" i="3"/>
  <c r="J182" i="3" s="1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F160" i="3"/>
  <c r="E160" i="3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H120" i="3"/>
  <c r="K120" i="3" s="1"/>
  <c r="G120" i="3"/>
  <c r="F120" i="3"/>
  <c r="E120" i="3"/>
  <c r="D120" i="3"/>
  <c r="J120" i="3" s="1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K96" i="3"/>
  <c r="H96" i="3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K76" i="3"/>
  <c r="H76" i="3"/>
  <c r="G76" i="3"/>
  <c r="F76" i="3"/>
  <c r="E76" i="3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H60" i="3"/>
  <c r="K60" i="3" s="1"/>
  <c r="G60" i="3"/>
  <c r="J60" i="3" s="1"/>
  <c r="F60" i="3"/>
  <c r="E60" i="3"/>
  <c r="D60" i="3"/>
  <c r="C60" i="3"/>
  <c r="I60" i="3" s="1"/>
  <c r="B60" i="3"/>
  <c r="J59" i="3"/>
  <c r="I59" i="3"/>
  <c r="H59" i="3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F52" i="3"/>
  <c r="E52" i="3"/>
  <c r="D52" i="3"/>
  <c r="J52" i="3" s="1"/>
  <c r="C52" i="3"/>
  <c r="B52" i="3"/>
  <c r="J51" i="3"/>
  <c r="H51" i="3"/>
  <c r="G51" i="3"/>
  <c r="F51" i="3"/>
  <c r="I51" i="3" s="1"/>
  <c r="E51" i="3"/>
  <c r="K51" i="3" s="1"/>
  <c r="D51" i="3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K44" i="3"/>
  <c r="H44" i="3"/>
  <c r="G44" i="3"/>
  <c r="F44" i="3"/>
  <c r="E44" i="3"/>
  <c r="D44" i="3"/>
  <c r="C44" i="3"/>
  <c r="I44" i="3" s="1"/>
  <c r="B44" i="3"/>
  <c r="J43" i="3"/>
  <c r="H43" i="3"/>
  <c r="G43" i="3"/>
  <c r="F43" i="3"/>
  <c r="I43" i="3" s="1"/>
  <c r="E43" i="3"/>
  <c r="D43" i="3"/>
  <c r="C43" i="3"/>
  <c r="B43" i="3"/>
  <c r="J42" i="3"/>
  <c r="H42" i="3"/>
  <c r="G42" i="3"/>
  <c r="F42" i="3"/>
  <c r="E42" i="3"/>
  <c r="K42" i="3" s="1"/>
  <c r="D42" i="3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E175" i="2"/>
  <c r="D175" i="2"/>
  <c r="J175" i="2" s="1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E168" i="2"/>
  <c r="K168" i="2" s="1"/>
  <c r="D168" i="2"/>
  <c r="C168" i="2"/>
  <c r="I168" i="2" s="1"/>
  <c r="B168" i="2"/>
  <c r="H167" i="2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E160" i="2"/>
  <c r="K160" i="2" s="1"/>
  <c r="D160" i="2"/>
  <c r="C160" i="2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B156" i="2"/>
  <c r="H155" i="2"/>
  <c r="G155" i="2"/>
  <c r="F155" i="2"/>
  <c r="E155" i="2"/>
  <c r="K155" i="2" s="1"/>
  <c r="D155" i="2"/>
  <c r="C155" i="2"/>
  <c r="B155" i="2"/>
  <c r="H154" i="2"/>
  <c r="G154" i="2"/>
  <c r="J154" i="2" s="1"/>
  <c r="F154" i="2"/>
  <c r="I154" i="2" s="1"/>
  <c r="E154" i="2"/>
  <c r="D154" i="2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D143" i="2"/>
  <c r="C143" i="2"/>
  <c r="B143" i="2"/>
  <c r="I142" i="2"/>
  <c r="H142" i="2"/>
  <c r="G142" i="2"/>
  <c r="J142" i="2" s="1"/>
  <c r="F142" i="2"/>
  <c r="E142" i="2"/>
  <c r="D142" i="2"/>
  <c r="C142" i="2"/>
  <c r="B142" i="2"/>
  <c r="K141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E136" i="2"/>
  <c r="K136" i="2" s="1"/>
  <c r="D136" i="2"/>
  <c r="C136" i="2"/>
  <c r="B136" i="2"/>
  <c r="H135" i="2"/>
  <c r="G135" i="2"/>
  <c r="F135" i="2"/>
  <c r="E135" i="2"/>
  <c r="K135" i="2" s="1"/>
  <c r="D135" i="2"/>
  <c r="J135" i="2" s="1"/>
  <c r="C135" i="2"/>
  <c r="B135" i="2"/>
  <c r="H134" i="2"/>
  <c r="G134" i="2"/>
  <c r="J134" i="2" s="1"/>
  <c r="F134" i="2"/>
  <c r="I134" i="2" s="1"/>
  <c r="E134" i="2"/>
  <c r="K134" i="2" s="1"/>
  <c r="D134" i="2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D131" i="2"/>
  <c r="C131" i="2"/>
  <c r="I131" i="2" s="1"/>
  <c r="B131" i="2"/>
  <c r="J130" i="2"/>
  <c r="I130" i="2"/>
  <c r="H130" i="2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I125" i="2"/>
  <c r="H125" i="2"/>
  <c r="K125" i="2" s="1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B124" i="2"/>
  <c r="H123" i="2"/>
  <c r="G123" i="2"/>
  <c r="F123" i="2"/>
  <c r="E123" i="2"/>
  <c r="K123" i="2" s="1"/>
  <c r="D123" i="2"/>
  <c r="C123" i="2"/>
  <c r="B123" i="2"/>
  <c r="H122" i="2"/>
  <c r="G122" i="2"/>
  <c r="J122" i="2" s="1"/>
  <c r="F122" i="2"/>
  <c r="I122" i="2" s="1"/>
  <c r="E122" i="2"/>
  <c r="D122" i="2"/>
  <c r="C122" i="2"/>
  <c r="B122" i="2"/>
  <c r="I121" i="2"/>
  <c r="H121" i="2"/>
  <c r="K121" i="2" s="1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D111" i="2"/>
  <c r="C111" i="2"/>
  <c r="B111" i="2"/>
  <c r="I110" i="2"/>
  <c r="H110" i="2"/>
  <c r="G110" i="2"/>
  <c r="J110" i="2" s="1"/>
  <c r="F110" i="2"/>
  <c r="E110" i="2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B104" i="2"/>
  <c r="H103" i="2"/>
  <c r="K103" i="2" s="1"/>
  <c r="G103" i="2"/>
  <c r="J103" i="2" s="1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J99" i="2" s="1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J95" i="2" s="1"/>
  <c r="F95" i="2"/>
  <c r="E95" i="2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J91" i="2" s="1"/>
  <c r="F91" i="2"/>
  <c r="E91" i="2"/>
  <c r="D91" i="2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J87" i="2" s="1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J83" i="2" s="1"/>
  <c r="F83" i="2"/>
  <c r="E83" i="2"/>
  <c r="D83" i="2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J79" i="2" s="1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J75" i="2" s="1"/>
  <c r="F75" i="2"/>
  <c r="E75" i="2"/>
  <c r="D75" i="2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J72" i="2" s="1"/>
  <c r="F72" i="2"/>
  <c r="I72" i="2" s="1"/>
  <c r="E72" i="2"/>
  <c r="K72" i="2" s="1"/>
  <c r="D72" i="2"/>
  <c r="C72" i="2"/>
  <c r="B72" i="2"/>
  <c r="H71" i="2"/>
  <c r="K71" i="2" s="1"/>
  <c r="G71" i="2"/>
  <c r="J71" i="2" s="1"/>
  <c r="F71" i="2"/>
  <c r="E71" i="2"/>
  <c r="D71" i="2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J68" i="2" s="1"/>
  <c r="F68" i="2"/>
  <c r="I68" i="2" s="1"/>
  <c r="E68" i="2"/>
  <c r="K68" i="2" s="1"/>
  <c r="D68" i="2"/>
  <c r="C68" i="2"/>
  <c r="B68" i="2"/>
  <c r="H67" i="2"/>
  <c r="K67" i="2" s="1"/>
  <c r="G67" i="2"/>
  <c r="J67" i="2" s="1"/>
  <c r="F67" i="2"/>
  <c r="E67" i="2"/>
  <c r="D67" i="2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J64" i="2" s="1"/>
  <c r="F64" i="2"/>
  <c r="I64" i="2" s="1"/>
  <c r="E64" i="2"/>
  <c r="K64" i="2" s="1"/>
  <c r="D64" i="2"/>
  <c r="C64" i="2"/>
  <c r="B64" i="2"/>
  <c r="H63" i="2"/>
  <c r="K63" i="2" s="1"/>
  <c r="G63" i="2"/>
  <c r="J63" i="2" s="1"/>
  <c r="F63" i="2"/>
  <c r="E63" i="2"/>
  <c r="D63" i="2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J60" i="2" s="1"/>
  <c r="F60" i="2"/>
  <c r="I60" i="2" s="1"/>
  <c r="E60" i="2"/>
  <c r="K60" i="2" s="1"/>
  <c r="D60" i="2"/>
  <c r="C60" i="2"/>
  <c r="B60" i="2"/>
  <c r="H59" i="2"/>
  <c r="K59" i="2" s="1"/>
  <c r="G59" i="2"/>
  <c r="J59" i="2" s="1"/>
  <c r="F59" i="2"/>
  <c r="E59" i="2"/>
  <c r="D59" i="2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J56" i="2" s="1"/>
  <c r="F56" i="2"/>
  <c r="I56" i="2" s="1"/>
  <c r="E56" i="2"/>
  <c r="K56" i="2" s="1"/>
  <c r="D56" i="2"/>
  <c r="C56" i="2"/>
  <c r="B56" i="2"/>
  <c r="H55" i="2"/>
  <c r="K55" i="2" s="1"/>
  <c r="G55" i="2"/>
  <c r="J55" i="2" s="1"/>
  <c r="F55" i="2"/>
  <c r="E55" i="2"/>
  <c r="D55" i="2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I52" i="2" s="1"/>
  <c r="E52" i="2"/>
  <c r="K52" i="2" s="1"/>
  <c r="D52" i="2"/>
  <c r="C52" i="2"/>
  <c r="B52" i="2"/>
  <c r="H51" i="2"/>
  <c r="K51" i="2" s="1"/>
  <c r="G51" i="2"/>
  <c r="J51" i="2" s="1"/>
  <c r="F51" i="2"/>
  <c r="E51" i="2"/>
  <c r="D51" i="2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H47" i="2"/>
  <c r="K47" i="2" s="1"/>
  <c r="G47" i="2"/>
  <c r="J47" i="2" s="1"/>
  <c r="F47" i="2"/>
  <c r="E47" i="2"/>
  <c r="D47" i="2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H43" i="2"/>
  <c r="K43" i="2" s="1"/>
  <c r="G43" i="2"/>
  <c r="J43" i="2" s="1"/>
  <c r="F43" i="2"/>
  <c r="E43" i="2"/>
  <c r="D43" i="2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H39" i="2"/>
  <c r="K39" i="2" s="1"/>
  <c r="G39" i="2"/>
  <c r="J39" i="2" s="1"/>
  <c r="F39" i="2"/>
  <c r="E39" i="2"/>
  <c r="D39" i="2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H35" i="2"/>
  <c r="K35" i="2" s="1"/>
  <c r="G35" i="2"/>
  <c r="J35" i="2" s="1"/>
  <c r="F35" i="2"/>
  <c r="E35" i="2"/>
  <c r="D35" i="2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H31" i="2"/>
  <c r="K31" i="2" s="1"/>
  <c r="G31" i="2"/>
  <c r="J31" i="2" s="1"/>
  <c r="F31" i="2"/>
  <c r="E31" i="2"/>
  <c r="D31" i="2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I28" i="2" s="1"/>
  <c r="E28" i="2"/>
  <c r="K28" i="2" s="1"/>
  <c r="D28" i="2"/>
  <c r="C28" i="2"/>
  <c r="B28" i="2"/>
  <c r="H27" i="2"/>
  <c r="K27" i="2" s="1"/>
  <c r="G27" i="2"/>
  <c r="J27" i="2" s="1"/>
  <c r="F27" i="2"/>
  <c r="E27" i="2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H23" i="2"/>
  <c r="K23" i="2" s="1"/>
  <c r="G23" i="2"/>
  <c r="J23" i="2" s="1"/>
  <c r="F23" i="2"/>
  <c r="E23" i="2"/>
  <c r="D23" i="2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J16" i="2" s="1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I12" i="2" s="1"/>
  <c r="E12" i="2"/>
  <c r="K12" i="2" s="1"/>
  <c r="D12" i="2"/>
  <c r="C12" i="2"/>
  <c r="B12" i="2"/>
  <c r="H11" i="2"/>
  <c r="K11" i="2" s="1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D6" i="2" s="1"/>
  <c r="J6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B8" i="2"/>
  <c r="H7" i="2"/>
  <c r="H6" i="2" s="1"/>
  <c r="G7" i="2"/>
  <c r="G6" i="2" s="1"/>
  <c r="F7" i="2"/>
  <c r="E7" i="2"/>
  <c r="D7" i="2"/>
  <c r="C7" i="2"/>
  <c r="I7" i="2" s="1"/>
  <c r="B7" i="2"/>
  <c r="F4" i="2"/>
  <c r="C4" i="2"/>
  <c r="I2" i="2"/>
  <c r="G2" i="2"/>
  <c r="E6" i="2" l="1"/>
  <c r="K6" i="2" s="1"/>
  <c r="K7" i="2"/>
  <c r="I8" i="2"/>
  <c r="J9" i="2"/>
  <c r="K111" i="2"/>
  <c r="I116" i="2"/>
  <c r="K122" i="2"/>
  <c r="J123" i="2"/>
  <c r="I135" i="2"/>
  <c r="K143" i="2"/>
  <c r="I148" i="2"/>
  <c r="K154" i="2"/>
  <c r="J155" i="2"/>
  <c r="I160" i="2"/>
  <c r="C6" i="2"/>
  <c r="I6" i="2" s="1"/>
  <c r="J7" i="2"/>
  <c r="J215" i="2"/>
  <c r="J219" i="2"/>
  <c r="J223" i="2"/>
  <c r="J227" i="2"/>
  <c r="I111" i="2"/>
  <c r="K119" i="2"/>
  <c r="I124" i="2"/>
  <c r="K130" i="2"/>
  <c r="J131" i="2"/>
  <c r="I143" i="2"/>
  <c r="K151" i="2"/>
  <c r="I156" i="2"/>
  <c r="K167" i="2"/>
  <c r="K171" i="2"/>
  <c r="K175" i="2"/>
  <c r="K179" i="2"/>
  <c r="K183" i="2"/>
  <c r="K187" i="2"/>
  <c r="I104" i="2"/>
  <c r="K110" i="2"/>
  <c r="J111" i="2"/>
  <c r="I123" i="2"/>
  <c r="K131" i="2"/>
  <c r="I136" i="2"/>
  <c r="K142" i="2"/>
  <c r="J143" i="2"/>
  <c r="I155" i="2"/>
  <c r="I52" i="3"/>
  <c r="J66" i="3"/>
  <c r="J96" i="3"/>
  <c r="J98" i="3"/>
  <c r="J128" i="3"/>
  <c r="J130" i="3"/>
  <c r="J152" i="3"/>
  <c r="J160" i="3"/>
  <c r="J102" i="3"/>
  <c r="J148" i="3"/>
  <c r="J164" i="3"/>
  <c r="K43" i="3"/>
  <c r="J44" i="3"/>
  <c r="I56" i="3"/>
  <c r="J76" i="3"/>
  <c r="J78" i="3"/>
  <c r="J108" i="3"/>
  <c r="J110" i="3"/>
  <c r="J180" i="3"/>
  <c r="K33" i="3"/>
  <c r="J40" i="3"/>
  <c r="K59" i="3"/>
  <c r="J62" i="3"/>
  <c r="J92" i="3"/>
  <c r="J94" i="3"/>
  <c r="J124" i="3"/>
  <c r="J126" i="3"/>
  <c r="J156" i="3"/>
  <c r="K242" i="3"/>
  <c r="K274" i="3"/>
  <c r="J183" i="3"/>
  <c r="I186" i="3"/>
  <c r="I187" i="3"/>
  <c r="I192" i="3"/>
  <c r="K211" i="3"/>
  <c r="K213" i="3"/>
  <c r="I218" i="3"/>
  <c r="K238" i="3"/>
  <c r="I259" i="3"/>
  <c r="K270" i="3"/>
  <c r="K186" i="3"/>
  <c r="K187" i="3"/>
  <c r="K189" i="3"/>
  <c r="I194" i="3"/>
  <c r="I200" i="3"/>
  <c r="K219" i="3"/>
  <c r="K221" i="3"/>
  <c r="K225" i="3"/>
  <c r="K230" i="3"/>
  <c r="K262" i="3"/>
  <c r="K190" i="3"/>
  <c r="K191" i="3"/>
  <c r="K193" i="3"/>
  <c r="I198" i="3"/>
  <c r="I204" i="3"/>
  <c r="K258" i="3"/>
  <c r="I184" i="3"/>
  <c r="K202" i="3"/>
  <c r="K203" i="3"/>
  <c r="K205" i="3"/>
  <c r="I210" i="3"/>
  <c r="I216" i="3"/>
  <c r="I235" i="3"/>
  <c r="I267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<sst xmlns="http://schemas.openxmlformats.org/spreadsheetml/2006/main" count="158" uniqueCount="122">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</sst>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3320312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14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32</v>
      </c>
      <c r="R5" s="1" t="s">
        <v>12</v>
      </c>
    </row>
    <row r="6" spans="2:18" x14ac:dyDescent="0.3">
      <c r="E6" s="57"/>
      <c r="F6" s="57"/>
      <c r="G6" s="57"/>
      <c r="H6" s="57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44593</v>
      </c>
      <c r="F7" s="3" t="s">
        <v>3</v>
      </c>
      <c r="G7" s="5">
        <v>44620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9" t="s">
        <v>37</v>
      </c>
      <c r="D12" s="59"/>
      <c r="E12" s="59"/>
      <c r="F12" s="59"/>
      <c r="G12" s="59"/>
      <c r="H12" s="59"/>
    </row>
    <row r="14" spans="2:18" ht="18" x14ac:dyDescent="0.3">
      <c r="C14" s="56" t="s">
        <v>4</v>
      </c>
      <c r="D14" s="56"/>
      <c r="E14" s="56"/>
      <c r="F14" s="56"/>
      <c r="G14" s="56"/>
      <c r="H14" s="56"/>
    </row>
    <row r="15" spans="2:18" ht="16.5" customHeight="1" x14ac:dyDescent="0.3">
      <c r="B15" s="2" t="s">
        <v>5</v>
      </c>
      <c r="C15" s="55" t="s">
        <v>41</v>
      </c>
      <c r="D15" s="55"/>
      <c r="E15" s="55"/>
      <c r="F15" s="55"/>
      <c r="G15" s="55"/>
      <c r="H15" s="55"/>
    </row>
    <row r="16" spans="2:18" ht="16.5" customHeight="1" x14ac:dyDescent="0.3">
      <c r="B16" s="2" t="s">
        <v>6</v>
      </c>
      <c r="C16" s="55" t="s">
        <v>42</v>
      </c>
      <c r="D16" s="55"/>
      <c r="E16" s="55"/>
      <c r="F16" s="55"/>
      <c r="G16" s="55"/>
      <c r="H16" s="55"/>
    </row>
    <row r="17" spans="2:8" ht="16.5" customHeight="1" x14ac:dyDescent="0.3">
      <c r="B17" s="2" t="s">
        <v>7</v>
      </c>
      <c r="C17" s="55" t="s">
        <v>40</v>
      </c>
      <c r="D17" s="55"/>
      <c r="E17" s="55"/>
      <c r="F17" s="55"/>
      <c r="G17" s="55"/>
      <c r="H17" s="55"/>
    </row>
    <row r="18" spans="2:8" ht="16.5" customHeight="1" x14ac:dyDescent="0.3">
      <c r="B18" s="2" t="s">
        <v>8</v>
      </c>
      <c r="C18" s="55" t="s">
        <v>39</v>
      </c>
      <c r="D18" s="55"/>
      <c r="E18" s="55"/>
      <c r="F18" s="55"/>
      <c r="G18" s="55"/>
      <c r="H18" s="55"/>
    </row>
    <row r="19" spans="2:8" ht="16.5" customHeight="1" x14ac:dyDescent="0.3">
      <c r="B19" s="2" t="s">
        <v>9</v>
      </c>
      <c r="C19" s="55" t="s">
        <v>38</v>
      </c>
      <c r="D19" s="55"/>
      <c r="E19" s="55"/>
      <c r="F19" s="55"/>
      <c r="G19" s="55"/>
      <c r="H19" s="55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02/01/2022 - 02/28/2022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02/01/2021 - 02/28/2021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101097828.02000001</v>
      </c>
      <c r="D6" s="41">
        <f t="shared" si="0"/>
        <v>93340951.920000002</v>
      </c>
      <c r="E6" s="42">
        <f t="shared" si="0"/>
        <v>22090844.030000001</v>
      </c>
      <c r="F6" s="40">
        <f t="shared" si="0"/>
        <v>73945948.210000008</v>
      </c>
      <c r="G6" s="41">
        <f t="shared" si="0"/>
        <v>57238663.950000003</v>
      </c>
      <c r="H6" s="42">
        <f t="shared" si="0"/>
        <v>9268331.1800000016</v>
      </c>
      <c r="I6" s="20">
        <f t="shared" ref="I6:I69" si="1">IFERROR((C6-F6)/F6,"")</f>
        <v>0.36718549788409022</v>
      </c>
      <c r="J6" s="20">
        <f t="shared" ref="J6:J69" si="2">IFERROR((D6-G6)/G6,"")</f>
        <v>0.63073254123360778</v>
      </c>
      <c r="K6" s="20">
        <f t="shared" ref="K6:K69" si="3">IFERROR((E6-H6)/H6,"")</f>
        <v>1.3834759031560628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2939172.6</v>
      </c>
      <c r="D7" s="43">
        <f>IF('County Data'!E2&gt;9,'County Data'!D2,"*")</f>
        <v>667017.78</v>
      </c>
      <c r="E7" s="44">
        <f>IF('County Data'!G2&gt;9,'County Data'!F2,"*")</f>
        <v>365908.06</v>
      </c>
      <c r="F7" s="43">
        <f>IF('County Data'!I2&gt;9,'County Data'!H2,"*")</f>
        <v>2140874.23</v>
      </c>
      <c r="G7" s="43">
        <f>IF('County Data'!K2&gt;9,'County Data'!J2,"*")</f>
        <v>285815.65999999997</v>
      </c>
      <c r="H7" s="44">
        <f>IF('County Data'!M2&gt;9,'County Data'!L2,"*")</f>
        <v>115755.32</v>
      </c>
      <c r="I7" s="22">
        <f t="shared" si="1"/>
        <v>0.37288429129253431</v>
      </c>
      <c r="J7" s="22">
        <f t="shared" si="2"/>
        <v>1.3337341977692898</v>
      </c>
      <c r="K7" s="22">
        <f t="shared" si="3"/>
        <v>2.1610474576892016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6274633.8899999997</v>
      </c>
      <c r="D8" s="43">
        <f>IF('County Data'!E3&gt;9,'County Data'!D3,"*")</f>
        <v>4313025.3899999997</v>
      </c>
      <c r="E8" s="44">
        <f>IF('County Data'!G3&gt;9,'County Data'!F3,"*")</f>
        <v>1290695.1599999999</v>
      </c>
      <c r="F8" s="43">
        <f>IF('County Data'!I3&gt;9,'County Data'!H3,"*")</f>
        <v>4650466.1100000003</v>
      </c>
      <c r="G8" s="43">
        <f>IF('County Data'!K3&gt;9,'County Data'!J3,"*")</f>
        <v>2249998.02</v>
      </c>
      <c r="H8" s="44">
        <f>IF('County Data'!M3&gt;9,'County Data'!L3,"*")</f>
        <v>647914.43999999994</v>
      </c>
      <c r="I8" s="22">
        <f t="shared" si="1"/>
        <v>0.34924838534088343</v>
      </c>
      <c r="J8" s="22">
        <f t="shared" si="2"/>
        <v>0.91690186020697018</v>
      </c>
      <c r="K8" s="22">
        <f t="shared" si="3"/>
        <v>0.9920765464032566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2936267.94</v>
      </c>
      <c r="D9" s="46">
        <f>IF('County Data'!E4&gt;9,'County Data'!D4,"*")</f>
        <v>1056247.1100000001</v>
      </c>
      <c r="E9" s="47">
        <f>IF('County Data'!G4&gt;9,'County Data'!F4,"*")</f>
        <v>405256.65</v>
      </c>
      <c r="F9" s="45">
        <f>IF('County Data'!I4&gt;9,'County Data'!H4,"*")</f>
        <v>2482392.7400000002</v>
      </c>
      <c r="G9" s="46">
        <f>IF('County Data'!K4&gt;9,'County Data'!J4,"*")</f>
        <v>631325.23</v>
      </c>
      <c r="H9" s="47">
        <f>IF('County Data'!M4&gt;9,'County Data'!L4,"*")</f>
        <v>187948.13</v>
      </c>
      <c r="I9" s="9">
        <f t="shared" si="1"/>
        <v>0.18283778899546721</v>
      </c>
      <c r="J9" s="9">
        <f t="shared" si="2"/>
        <v>0.67306335911840576</v>
      </c>
      <c r="K9" s="9">
        <f t="shared" si="3"/>
        <v>1.156215387724262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25805996.800000001</v>
      </c>
      <c r="D10" s="43">
        <f>IF('County Data'!E5&gt;9,'County Data'!D5,"*")</f>
        <v>8125975.6200000001</v>
      </c>
      <c r="E10" s="44">
        <f>IF('County Data'!G5&gt;9,'County Data'!F5,"*")</f>
        <v>4630782.45</v>
      </c>
      <c r="F10" s="43">
        <f>IF('County Data'!I5&gt;9,'County Data'!H5,"*")</f>
        <v>20326845.850000001</v>
      </c>
      <c r="G10" s="43">
        <f>IF('County Data'!K5&gt;9,'County Data'!J5,"*")</f>
        <v>2917893.53</v>
      </c>
      <c r="H10" s="44">
        <f>IF('County Data'!M5&gt;9,'County Data'!L5,"*")</f>
        <v>1614817.36</v>
      </c>
      <c r="I10" s="22">
        <f t="shared" si="1"/>
        <v>0.26955244263831513</v>
      </c>
      <c r="J10" s="22">
        <f t="shared" si="2"/>
        <v>1.784877356371533</v>
      </c>
      <c r="K10" s="22">
        <f t="shared" si="3"/>
        <v>1.8676818596996008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269136.92</v>
      </c>
      <c r="D11" s="46" t="str">
        <f>IF('County Data'!E6&gt;9,'County Data'!D6,"*")</f>
        <v>*</v>
      </c>
      <c r="E11" s="47">
        <f>IF('County Data'!G6&gt;9,'County Data'!F6,"*")</f>
        <v>95451.69</v>
      </c>
      <c r="F11" s="45">
        <f>IF('County Data'!I6&gt;9,'County Data'!H6,"*")</f>
        <v>242562.77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0.10955576570963464</v>
      </c>
      <c r="J11" s="9" t="str">
        <f t="shared" si="2"/>
        <v/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3886943.19</v>
      </c>
      <c r="D12" s="43">
        <f>IF('County Data'!E7&gt;9,'County Data'!D7,"*")</f>
        <v>525363.6</v>
      </c>
      <c r="E12" s="44">
        <f>IF('County Data'!G7&gt;9,'County Data'!F7,"*")</f>
        <v>365543.28</v>
      </c>
      <c r="F12" s="43">
        <f>IF('County Data'!I7&gt;9,'County Data'!H7,"*")</f>
        <v>3483285.66</v>
      </c>
      <c r="G12" s="43">
        <f>IF('County Data'!K7&gt;9,'County Data'!J7,"*")</f>
        <v>253961.72</v>
      </c>
      <c r="H12" s="44">
        <f>IF('County Data'!M7&gt;9,'County Data'!L7,"*")</f>
        <v>202358.1</v>
      </c>
      <c r="I12" s="22">
        <f t="shared" si="1"/>
        <v>0.11588413050223385</v>
      </c>
      <c r="J12" s="22">
        <f t="shared" si="2"/>
        <v>1.0686723967690879</v>
      </c>
      <c r="K12" s="22">
        <f t="shared" si="3"/>
        <v>0.80641783056868011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220299.24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156319.79999999999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0.40928557994572667</v>
      </c>
      <c r="J13" s="9" t="str">
        <f t="shared" si="2"/>
        <v/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9061464.4299999997</v>
      </c>
      <c r="D14" s="43">
        <f>IF('County Data'!E9&gt;9,'County Data'!D9,"*")</f>
        <v>15198146.77</v>
      </c>
      <c r="E14" s="44">
        <f>IF('County Data'!G9&gt;9,'County Data'!F9,"*")</f>
        <v>2899976.76</v>
      </c>
      <c r="F14" s="43">
        <f>IF('County Data'!I9&gt;9,'County Data'!H9,"*")</f>
        <v>5941327.9000000004</v>
      </c>
      <c r="G14" s="43">
        <f>IF('County Data'!K9&gt;9,'County Data'!J9,"*")</f>
        <v>8709065</v>
      </c>
      <c r="H14" s="44">
        <f>IF('County Data'!M9&gt;9,'County Data'!L9,"*")</f>
        <v>1453593.04</v>
      </c>
      <c r="I14" s="22">
        <f t="shared" si="1"/>
        <v>0.52515810985621569</v>
      </c>
      <c r="J14" s="22">
        <f t="shared" si="2"/>
        <v>0.74509511296562825</v>
      </c>
      <c r="K14" s="22">
        <f t="shared" si="3"/>
        <v>0.99504034499229554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1394697.93</v>
      </c>
      <c r="D15" s="48">
        <f>IF('County Data'!E10&gt;9,'County Data'!D10,"*")</f>
        <v>316015.37</v>
      </c>
      <c r="E15" s="49">
        <f>IF('County Data'!G10&gt;9,'County Data'!F10,"*")</f>
        <v>146193.87</v>
      </c>
      <c r="F15" s="48">
        <f>IF('County Data'!I10&gt;9,'County Data'!H10,"*")</f>
        <v>1142868.32</v>
      </c>
      <c r="G15" s="48">
        <f>IF('County Data'!K10&gt;9,'County Data'!J10,"*")</f>
        <v>96717.82</v>
      </c>
      <c r="H15" s="49">
        <f>IF('County Data'!M10&gt;9,'County Data'!L10,"*")</f>
        <v>62644.57</v>
      </c>
      <c r="I15" s="23">
        <f t="shared" si="1"/>
        <v>0.2203487537391883</v>
      </c>
      <c r="J15" s="23">
        <f t="shared" si="2"/>
        <v>2.26739550167694</v>
      </c>
      <c r="K15" s="23">
        <f t="shared" si="3"/>
        <v>1.3337037831052234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2877315.73</v>
      </c>
      <c r="D16" s="43">
        <f>IF('County Data'!E11&gt;9,'County Data'!D11,"*")</f>
        <v>854209.78</v>
      </c>
      <c r="E16" s="44">
        <f>IF('County Data'!G11&gt;9,'County Data'!F11,"*")</f>
        <v>390814.98</v>
      </c>
      <c r="F16" s="43">
        <f>IF('County Data'!I11&gt;9,'County Data'!H11,"*")</f>
        <v>2329139.9300000002</v>
      </c>
      <c r="G16" s="43">
        <f>IF('County Data'!K11&gt;9,'County Data'!J11,"*")</f>
        <v>684323.48</v>
      </c>
      <c r="H16" s="44">
        <f>IF('County Data'!M11&gt;9,'County Data'!L11,"*")</f>
        <v>223245.84</v>
      </c>
      <c r="I16" s="22">
        <f t="shared" si="1"/>
        <v>0.23535546015906386</v>
      </c>
      <c r="J16" s="22">
        <f t="shared" si="2"/>
        <v>0.24825437817799273</v>
      </c>
      <c r="K16" s="22">
        <f t="shared" si="3"/>
        <v>0.75060363946759312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4952431.05</v>
      </c>
      <c r="D17" s="46">
        <f>IF('County Data'!E12&gt;9,'County Data'!D12,"*")</f>
        <v>38874295.469999999</v>
      </c>
      <c r="E17" s="47">
        <f>IF('County Data'!G12&gt;9,'County Data'!F12,"*")</f>
        <v>1118065.02</v>
      </c>
      <c r="F17" s="45">
        <f>IF('County Data'!I12&gt;9,'County Data'!H12,"*")</f>
        <v>2226990.29</v>
      </c>
      <c r="G17" s="46">
        <f>IF('County Data'!K12&gt;9,'County Data'!J12,"*")</f>
        <v>27596837.34</v>
      </c>
      <c r="H17" s="47">
        <f>IF('County Data'!M12&gt;9,'County Data'!L12,"*")</f>
        <v>453045.15</v>
      </c>
      <c r="I17" s="9">
        <f t="shared" si="1"/>
        <v>1.2238224711792522</v>
      </c>
      <c r="J17" s="9">
        <f t="shared" si="2"/>
        <v>0.40865038232674522</v>
      </c>
      <c r="K17" s="9">
        <f t="shared" si="3"/>
        <v>1.4678887302954242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12074250.84</v>
      </c>
      <c r="D18" s="43">
        <f>IF('County Data'!E13&gt;9,'County Data'!D13,"*")</f>
        <v>8321655.4400000004</v>
      </c>
      <c r="E18" s="44">
        <f>IF('County Data'!G13&gt;9,'County Data'!F13,"*")</f>
        <v>3324195.64</v>
      </c>
      <c r="F18" s="43">
        <f>IF('County Data'!I13&gt;9,'County Data'!H13,"*")</f>
        <v>8824921.8800000008</v>
      </c>
      <c r="G18" s="43">
        <f>IF('County Data'!K13&gt;9,'County Data'!J13,"*")</f>
        <v>4834814.92</v>
      </c>
      <c r="H18" s="44">
        <f>IF('County Data'!M13&gt;9,'County Data'!L13,"*")</f>
        <v>1259066.53</v>
      </c>
      <c r="I18" s="22">
        <f t="shared" si="1"/>
        <v>0.36819917549230463</v>
      </c>
      <c r="J18" s="22">
        <f t="shared" si="2"/>
        <v>0.72119420860892036</v>
      </c>
      <c r="K18" s="22">
        <f t="shared" si="3"/>
        <v>1.6402065028287267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9343672.8699999992</v>
      </c>
      <c r="D19" s="46">
        <f>IF('County Data'!E14&gt;9,'County Data'!D14,"*")</f>
        <v>3579463.5</v>
      </c>
      <c r="E19" s="47">
        <f>IF('County Data'!G14&gt;9,'County Data'!F14,"*")</f>
        <v>2029401</v>
      </c>
      <c r="F19" s="45">
        <f>IF('County Data'!I14&gt;9,'County Data'!H14,"*")</f>
        <v>6735024.04</v>
      </c>
      <c r="G19" s="46">
        <f>IF('County Data'!K14&gt;9,'County Data'!J14,"*")</f>
        <v>1961186</v>
      </c>
      <c r="H19" s="47">
        <f>IF('County Data'!M14&gt;9,'County Data'!L14,"*")</f>
        <v>817187.27</v>
      </c>
      <c r="I19" s="9">
        <f t="shared" si="1"/>
        <v>0.38732583796389819</v>
      </c>
      <c r="J19" s="9">
        <f t="shared" si="2"/>
        <v>0.8251524842620741</v>
      </c>
      <c r="K19" s="9">
        <f t="shared" si="3"/>
        <v>1.483397716168535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9386906.1600000001</v>
      </c>
      <c r="D20" s="43">
        <f>IF('County Data'!E15&gt;9,'County Data'!D15,"*")</f>
        <v>5427150.5099999998</v>
      </c>
      <c r="E20" s="44">
        <f>IF('County Data'!G15&gt;9,'County Data'!F15,"*")</f>
        <v>2605475.52</v>
      </c>
      <c r="F20" s="43">
        <f>IF('County Data'!I15&gt;9,'County Data'!H15,"*")</f>
        <v>6654682.7999999998</v>
      </c>
      <c r="G20" s="43">
        <f>IF('County Data'!K15&gt;9,'County Data'!J15,"*")</f>
        <v>2917829.07</v>
      </c>
      <c r="H20" s="44">
        <f>IF('County Data'!M15&gt;9,'County Data'!L15,"*")</f>
        <v>1148414.28</v>
      </c>
      <c r="I20" s="22">
        <f t="shared" si="1"/>
        <v>0.41057153918741257</v>
      </c>
      <c r="J20" s="22">
        <f t="shared" si="2"/>
        <v>0.85999603808183323</v>
      </c>
      <c r="K20" s="22">
        <f t="shared" si="3"/>
        <v>1.2687592494931359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9674638.4299999997</v>
      </c>
      <c r="D21" s="46">
        <f>IF('County Data'!E16&gt;9,'County Data'!D16,"*")</f>
        <v>6082385.5800000001</v>
      </c>
      <c r="E21" s="47">
        <f>IF('County Data'!G16&gt;9,'County Data'!F16,"*")</f>
        <v>2423083.9500000002</v>
      </c>
      <c r="F21" s="45">
        <f>IF('County Data'!I16&gt;9,'County Data'!H16,"*")</f>
        <v>6608245.8899999997</v>
      </c>
      <c r="G21" s="46">
        <f>IF('County Data'!K16&gt;9,'County Data'!J16,"*")</f>
        <v>4098896.16</v>
      </c>
      <c r="H21" s="47">
        <f>IF('County Data'!M16&gt;9,'County Data'!L16,"*")</f>
        <v>1082341.1499999999</v>
      </c>
      <c r="I21" s="9">
        <f t="shared" si="1"/>
        <v>0.46402518777944568</v>
      </c>
      <c r="J21" s="9">
        <f t="shared" si="2"/>
        <v>0.48390818956487053</v>
      </c>
      <c r="K21" s="9">
        <f t="shared" si="3"/>
        <v>1.2387432557655231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33203125" customWidth="1"/>
    <col min="3" max="3" width="21.33203125" style="7" customWidth="1"/>
    <col min="4" max="5" width="21.33203125" style="8" customWidth="1"/>
    <col min="6" max="6" width="21.33203125" style="7" customWidth="1"/>
    <col min="7" max="8" width="21.332031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02/01/2022 - 02/28/2022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02/01/2021 - 02/28/2021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1234420.29</v>
      </c>
      <c r="D6" s="41" t="str">
        <f>IF('Town Data'!E2&gt;9,'Town Data'!D2,"*")</f>
        <v>*</v>
      </c>
      <c r="E6" s="42">
        <f>IF('Town Data'!G2&gt;9,'Town Data'!F2,"*")</f>
        <v>225200.44</v>
      </c>
      <c r="F6" s="41">
        <f>IF('Town Data'!I2&gt;9,'Town Data'!H2,"*")</f>
        <v>1141928.8700000001</v>
      </c>
      <c r="G6" s="41" t="str">
        <f>IF('Town Data'!K2&gt;9,'Town Data'!J2,"*")</f>
        <v>*</v>
      </c>
      <c r="H6" s="42">
        <f>IF('Town Data'!M2&gt;9,'Town Data'!L2,"*")</f>
        <v>101406.86</v>
      </c>
      <c r="I6" s="20">
        <f t="shared" ref="I6:I69" si="0">IFERROR((C6-F6)/F6,"")</f>
        <v>8.0995780411436583E-2</v>
      </c>
      <c r="J6" s="20" t="str">
        <f t="shared" ref="J6:J69" si="1">IFERROR((D6-G6)/G6,"")</f>
        <v/>
      </c>
      <c r="K6" s="20">
        <f t="shared" ref="K6:K69" si="2">IFERROR((E6-H6)/H6,"")</f>
        <v>1.2207613962211235</v>
      </c>
    </row>
    <row r="7" spans="1:12" x14ac:dyDescent="0.3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333624.98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174886.3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152044.56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0.1502305639872942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2282036.0299999998</v>
      </c>
      <c r="D9" s="46">
        <f>IF('Town Data'!E5&gt;9,'Town Data'!D5,"*")</f>
        <v>601209.57999999996</v>
      </c>
      <c r="E9" s="47">
        <f>IF('Town Data'!G5&gt;9,'Town Data'!F5,"*")</f>
        <v>296261.28999999998</v>
      </c>
      <c r="F9" s="45">
        <f>IF('Town Data'!I5&gt;9,'Town Data'!H5,"*")</f>
        <v>1948514.97</v>
      </c>
      <c r="G9" s="46">
        <f>IF('Town Data'!K5&gt;9,'Town Data'!J5,"*")</f>
        <v>117356.6</v>
      </c>
      <c r="H9" s="47">
        <f>IF('Town Data'!M5&gt;9,'Town Data'!L5,"*")</f>
        <v>143784.56</v>
      </c>
      <c r="I9" s="9">
        <f t="shared" si="0"/>
        <v>0.17116679375575947</v>
      </c>
      <c r="J9" s="9">
        <f t="shared" si="1"/>
        <v>4.1229294304708892</v>
      </c>
      <c r="K9" s="9">
        <f t="shared" si="2"/>
        <v>1.0604527356762088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1553348.92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1276777.24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0.21661701926954771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331290.81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BRANDON</v>
      </c>
      <c r="C12" s="51">
        <f>IF('Town Data'!C8&gt;9,'Town Data'!B8,"*")</f>
        <v>278973.09999999998</v>
      </c>
      <c r="D12" s="43" t="str">
        <f>IF('Town Data'!E8&gt;9,'Town Data'!D8,"*")</f>
        <v>*</v>
      </c>
      <c r="E12" s="44">
        <f>IF('Town Data'!G8&gt;9,'Town Data'!F8,"*")</f>
        <v>52175</v>
      </c>
      <c r="F12" s="43">
        <f>IF('Town Data'!I8&gt;9,'Town Data'!H8,"*")</f>
        <v>221740.99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0.25810342959143451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BRATTLEBORO</v>
      </c>
      <c r="C13" s="50">
        <f>IF('Town Data'!C9&gt;9,'Town Data'!B9,"*")</f>
        <v>3190015.37</v>
      </c>
      <c r="D13" s="46">
        <f>IF('Town Data'!E9&gt;9,'Town Data'!D9,"*")</f>
        <v>696509.96</v>
      </c>
      <c r="E13" s="47">
        <f>IF('Town Data'!G9&gt;9,'Town Data'!F9,"*")</f>
        <v>367316.67</v>
      </c>
      <c r="F13" s="45">
        <f>IF('Town Data'!I9&gt;9,'Town Data'!H9,"*")</f>
        <v>2587450.4500000002</v>
      </c>
      <c r="G13" s="46">
        <f>IF('Town Data'!K9&gt;9,'Town Data'!J9,"*")</f>
        <v>423596.61</v>
      </c>
      <c r="H13" s="47">
        <f>IF('Town Data'!M9&gt;9,'Town Data'!L9,"*")</f>
        <v>170480.66</v>
      </c>
      <c r="I13" s="9">
        <f t="shared" si="0"/>
        <v>0.2328797909927125</v>
      </c>
      <c r="J13" s="9">
        <f t="shared" si="1"/>
        <v>0.64427652053211659</v>
      </c>
      <c r="K13" s="9">
        <f t="shared" si="2"/>
        <v>1.1545943686515525</v>
      </c>
      <c r="L13" s="15"/>
    </row>
    <row r="14" spans="1:12" x14ac:dyDescent="0.3">
      <c r="A14" s="15"/>
      <c r="B14" s="27" t="str">
        <f>'Town Data'!A10</f>
        <v>BRISTOL</v>
      </c>
      <c r="C14" s="51">
        <f>IF('Town Data'!C10&gt;9,'Town Data'!B10,"*")</f>
        <v>290905.89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236385.14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0.23064372828173546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BURKE</v>
      </c>
      <c r="C15" s="50">
        <f>IF('Town Data'!C11&gt;9,'Town Data'!B11,"*")</f>
        <v>350009.33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230675.9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0.51732075175603531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BURLINGTON</v>
      </c>
      <c r="C16" s="52">
        <f>IF('Town Data'!C12&gt;9,'Town Data'!B12,"*")</f>
        <v>7615308.9800000004</v>
      </c>
      <c r="D16" s="53">
        <f>IF('Town Data'!E12&gt;9,'Town Data'!D12,"*")</f>
        <v>3709281.41</v>
      </c>
      <c r="E16" s="54">
        <f>IF('Town Data'!G12&gt;9,'Town Data'!F12,"*")</f>
        <v>2475887.37</v>
      </c>
      <c r="F16" s="53">
        <f>IF('Town Data'!I12&gt;9,'Town Data'!H12,"*")</f>
        <v>4924980.91</v>
      </c>
      <c r="G16" s="53" t="str">
        <f>IF('Town Data'!K12&gt;9,'Town Data'!J12,"*")</f>
        <v>*</v>
      </c>
      <c r="H16" s="54">
        <f>IF('Town Data'!M12&gt;9,'Town Data'!L12,"*")</f>
        <v>682231.78</v>
      </c>
      <c r="I16" s="26">
        <f t="shared" si="0"/>
        <v>0.54626162398668066</v>
      </c>
      <c r="J16" s="26" t="str">
        <f t="shared" si="1"/>
        <v/>
      </c>
      <c r="K16" s="26">
        <f t="shared" si="2"/>
        <v>2.6291000252143046</v>
      </c>
      <c r="L16" s="15"/>
    </row>
    <row r="17" spans="1:12" x14ac:dyDescent="0.3">
      <c r="A17" s="15"/>
      <c r="B17" s="27" t="str">
        <f>'Town Data'!A13</f>
        <v>CAMBRIDGE</v>
      </c>
      <c r="C17" s="51">
        <f>IF('Town Data'!C13&gt;9,'Town Data'!B13,"*")</f>
        <v>1057880.6399999999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661585.94999999995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0.5990071131347332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CASTLETON</v>
      </c>
      <c r="C18" s="50">
        <f>IF('Town Data'!C14&gt;9,'Town Data'!B14,"*")</f>
        <v>386697.47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296573.40999999997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0.30388449186998928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CHESTER</v>
      </c>
      <c r="C19" s="51">
        <f>IF('Town Data'!C15&gt;9,'Town Data'!B15,"*")</f>
        <v>261441.31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202383.12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0.29181381332593354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COLCHESTER</v>
      </c>
      <c r="C20" s="50">
        <f>IF('Town Data'!C16&gt;9,'Town Data'!B16,"*")</f>
        <v>2131810.6800000002</v>
      </c>
      <c r="D20" s="46" t="str">
        <f>IF('Town Data'!E16&gt;9,'Town Data'!D16,"*")</f>
        <v>*</v>
      </c>
      <c r="E20" s="47">
        <f>IF('Town Data'!G16&gt;9,'Town Data'!F16,"*")</f>
        <v>265055.59999999998</v>
      </c>
      <c r="F20" s="45">
        <f>IF('Town Data'!I16&gt;9,'Town Data'!H16,"*")</f>
        <v>1839135.19</v>
      </c>
      <c r="G20" s="46" t="str">
        <f>IF('Town Data'!K16&gt;9,'Town Data'!J16,"*")</f>
        <v>*</v>
      </c>
      <c r="H20" s="47">
        <f>IF('Town Data'!M16&gt;9,'Town Data'!L16,"*")</f>
        <v>133570.54</v>
      </c>
      <c r="I20" s="9">
        <f t="shared" si="0"/>
        <v>0.15913756182328295</v>
      </c>
      <c r="J20" s="9" t="str">
        <f t="shared" si="1"/>
        <v/>
      </c>
      <c r="K20" s="9">
        <f t="shared" si="2"/>
        <v>0.98438667688249193</v>
      </c>
      <c r="L20" s="15"/>
    </row>
    <row r="21" spans="1:12" x14ac:dyDescent="0.3">
      <c r="A21" s="15"/>
      <c r="B21" s="27" t="str">
        <f>'Town Data'!A17</f>
        <v>DERBY</v>
      </c>
      <c r="C21" s="51">
        <f>IF('Town Data'!C17&gt;9,'Town Data'!B17,"*")</f>
        <v>759578.65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697292.98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8.9324963518204417E-2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DOVER</v>
      </c>
      <c r="C22" s="50">
        <f>IF('Town Data'!C18&gt;9,'Town Data'!B18,"*")</f>
        <v>1828881.87</v>
      </c>
      <c r="D22" s="46">
        <f>IF('Town Data'!E18&gt;9,'Town Data'!D18,"*")</f>
        <v>982522.62</v>
      </c>
      <c r="E22" s="47">
        <f>IF('Town Data'!G18&gt;9,'Town Data'!F18,"*")</f>
        <v>680023.75</v>
      </c>
      <c r="F22" s="45">
        <f>IF('Town Data'!I18&gt;9,'Town Data'!H18,"*")</f>
        <v>1217141.93</v>
      </c>
      <c r="G22" s="46">
        <f>IF('Town Data'!K18&gt;9,'Town Data'!J18,"*")</f>
        <v>479381.45</v>
      </c>
      <c r="H22" s="47">
        <f>IF('Town Data'!M18&gt;9,'Town Data'!L18,"*")</f>
        <v>343749.07</v>
      </c>
      <c r="I22" s="9">
        <f t="shared" si="0"/>
        <v>0.50260361994102054</v>
      </c>
      <c r="J22" s="9">
        <f t="shared" si="1"/>
        <v>1.0495632861889002</v>
      </c>
      <c r="K22" s="9">
        <f t="shared" si="2"/>
        <v>0.97825626117330289</v>
      </c>
      <c r="L22" s="15"/>
    </row>
    <row r="23" spans="1:12" x14ac:dyDescent="0.3">
      <c r="A23" s="15"/>
      <c r="B23" s="27" t="str">
        <f>'Town Data'!A19</f>
        <v>ENOSBURG</v>
      </c>
      <c r="C23" s="51">
        <f>IF('Town Data'!C19&gt;9,'Town Data'!B19,"*")</f>
        <v>332167.40000000002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312917.64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6.1517017704722586E-2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ESSEX</v>
      </c>
      <c r="C24" s="50">
        <f>IF('Town Data'!C20&gt;9,'Town Data'!B20,"*")</f>
        <v>3298565.09</v>
      </c>
      <c r="D24" s="46" t="str">
        <f>IF('Town Data'!E20&gt;9,'Town Data'!D20,"*")</f>
        <v>*</v>
      </c>
      <c r="E24" s="47">
        <f>IF('Town Data'!G20&gt;9,'Town Data'!F20,"*")</f>
        <v>384594.33</v>
      </c>
      <c r="F24" s="45">
        <f>IF('Town Data'!I20&gt;9,'Town Data'!H20,"*")</f>
        <v>3068661.74</v>
      </c>
      <c r="G24" s="46" t="str">
        <f>IF('Town Data'!K20&gt;9,'Town Data'!J20,"*")</f>
        <v>*</v>
      </c>
      <c r="H24" s="47">
        <f>IF('Town Data'!M20&gt;9,'Town Data'!L20,"*")</f>
        <v>163834.51999999999</v>
      </c>
      <c r="I24" s="9">
        <f t="shared" si="0"/>
        <v>7.4919743353661264E-2</v>
      </c>
      <c r="J24" s="9" t="str">
        <f t="shared" si="1"/>
        <v/>
      </c>
      <c r="K24" s="9">
        <f t="shared" si="2"/>
        <v>1.3474560184263977</v>
      </c>
      <c r="L24" s="15"/>
    </row>
    <row r="25" spans="1:12" x14ac:dyDescent="0.3">
      <c r="A25" s="15"/>
      <c r="B25" s="27" t="str">
        <f>'Town Data'!A21</f>
        <v>FAIR HAVEN</v>
      </c>
      <c r="C25" s="51">
        <f>IF('Town Data'!C21&gt;9,'Town Data'!B21,"*")</f>
        <v>473234.6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388481.36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0.21816552536780656</v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HARDWICK</v>
      </c>
      <c r="C26" s="50">
        <f>IF('Town Data'!C22&gt;9,'Town Data'!B22,"*")</f>
        <v>236931.12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209089.95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0.13315403251088817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HARTFORD</v>
      </c>
      <c r="C27" s="51">
        <f>IF('Town Data'!C23&gt;9,'Town Data'!B23,"*")</f>
        <v>1767760.42</v>
      </c>
      <c r="D27" s="43">
        <f>IF('Town Data'!E23&gt;9,'Town Data'!D23,"*")</f>
        <v>1146202.94</v>
      </c>
      <c r="E27" s="44">
        <f>IF('Town Data'!G23&gt;9,'Town Data'!F23,"*")</f>
        <v>255724.65</v>
      </c>
      <c r="F27" s="43">
        <f>IF('Town Data'!I23&gt;9,'Town Data'!H23,"*")</f>
        <v>1357358.42</v>
      </c>
      <c r="G27" s="43">
        <f>IF('Town Data'!K23&gt;9,'Town Data'!J23,"*")</f>
        <v>534427.5</v>
      </c>
      <c r="H27" s="44">
        <f>IF('Town Data'!M23&gt;9,'Town Data'!L23,"*")</f>
        <v>137944.89000000001</v>
      </c>
      <c r="I27" s="22">
        <f t="shared" si="0"/>
        <v>0.30235344913541701</v>
      </c>
      <c r="J27" s="22">
        <f t="shared" si="1"/>
        <v>1.1447304639076394</v>
      </c>
      <c r="K27" s="22">
        <f t="shared" si="2"/>
        <v>0.85381749189839484</v>
      </c>
      <c r="L27" s="15"/>
    </row>
    <row r="28" spans="1:12" x14ac:dyDescent="0.3">
      <c r="A28" s="15"/>
      <c r="B28" s="15" t="str">
        <f>'Town Data'!A24</f>
        <v>HINESBURG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281111.21999999997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KILLINGTON</v>
      </c>
      <c r="C29" s="51">
        <f>IF('Town Data'!C25&gt;9,'Town Data'!B25,"*")</f>
        <v>4707925.66</v>
      </c>
      <c r="D29" s="43">
        <f>IF('Town Data'!E25&gt;9,'Town Data'!D25,"*")</f>
        <v>5934092.4900000002</v>
      </c>
      <c r="E29" s="44">
        <f>IF('Town Data'!G25&gt;9,'Town Data'!F25,"*")</f>
        <v>2456711.37</v>
      </c>
      <c r="F29" s="43">
        <f>IF('Town Data'!I25&gt;9,'Town Data'!H25,"*")</f>
        <v>2657663.2000000002</v>
      </c>
      <c r="G29" s="43">
        <f>IF('Town Data'!K25&gt;9,'Town Data'!J25,"*")</f>
        <v>3772635.59</v>
      </c>
      <c r="H29" s="44">
        <f>IF('Town Data'!M25&gt;9,'Town Data'!L25,"*")</f>
        <v>865123.38</v>
      </c>
      <c r="I29" s="22">
        <f t="shared" si="0"/>
        <v>0.77145307953242526</v>
      </c>
      <c r="J29" s="22">
        <f t="shared" si="1"/>
        <v>0.57293020977941855</v>
      </c>
      <c r="K29" s="22">
        <f t="shared" si="2"/>
        <v>1.8397237050742985</v>
      </c>
      <c r="L29" s="15"/>
    </row>
    <row r="30" spans="1:12" x14ac:dyDescent="0.3">
      <c r="A30" s="15"/>
      <c r="B30" s="15" t="str">
        <f>'Town Data'!A26</f>
        <v>LONDONDERRY</v>
      </c>
      <c r="C30" s="50">
        <f>IF('Town Data'!C26&gt;9,'Town Data'!B26,"*")</f>
        <v>524720.61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273660.5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0.91741449715980194</v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LUDLOW</v>
      </c>
      <c r="C31" s="51">
        <f>IF('Town Data'!C27&gt;9,'Town Data'!B27,"*")</f>
        <v>3420387.41</v>
      </c>
      <c r="D31" s="43">
        <f>IF('Town Data'!E27&gt;9,'Town Data'!D27,"*")</f>
        <v>490299.89</v>
      </c>
      <c r="E31" s="44">
        <f>IF('Town Data'!G27&gt;9,'Town Data'!F27,"*")</f>
        <v>1173715.51</v>
      </c>
      <c r="F31" s="43">
        <f>IF('Town Data'!I27&gt;9,'Town Data'!H27,"*")</f>
        <v>1926661.76</v>
      </c>
      <c r="G31" s="43">
        <f>IF('Town Data'!K27&gt;9,'Town Data'!J27,"*")</f>
        <v>1155597.54</v>
      </c>
      <c r="H31" s="44">
        <f>IF('Town Data'!M27&gt;9,'Town Data'!L27,"*")</f>
        <v>475722.64</v>
      </c>
      <c r="I31" s="22">
        <f t="shared" si="0"/>
        <v>0.77529210420411321</v>
      </c>
      <c r="J31" s="22">
        <f t="shared" si="1"/>
        <v>-0.57571743359716743</v>
      </c>
      <c r="K31" s="22">
        <f t="shared" si="2"/>
        <v>1.4672265124905555</v>
      </c>
      <c r="L31" s="15"/>
    </row>
    <row r="32" spans="1:12" x14ac:dyDescent="0.3">
      <c r="A32" s="15"/>
      <c r="B32" s="15" t="str">
        <f>'Town Data'!A28</f>
        <v>LYNDON</v>
      </c>
      <c r="C32" s="50">
        <f>IF('Town Data'!C28&gt;9,'Town Data'!B28,"*")</f>
        <v>988546.77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933617.38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5.8835012261661213E-2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MANCHESTER</v>
      </c>
      <c r="C33" s="51">
        <f>IF('Town Data'!C29&gt;9,'Town Data'!B29,"*")</f>
        <v>2801067.44</v>
      </c>
      <c r="D33" s="43">
        <f>IF('Town Data'!E29&gt;9,'Town Data'!D29,"*")</f>
        <v>2766720.48</v>
      </c>
      <c r="E33" s="44">
        <f>IF('Town Data'!G29&gt;9,'Town Data'!F29,"*")</f>
        <v>714318.53</v>
      </c>
      <c r="F33" s="43">
        <f>IF('Town Data'!I29&gt;9,'Town Data'!H29,"*")</f>
        <v>1901512.87</v>
      </c>
      <c r="G33" s="43">
        <f>IF('Town Data'!K29&gt;9,'Town Data'!J29,"*")</f>
        <v>1599895.85</v>
      </c>
      <c r="H33" s="44">
        <f>IF('Town Data'!M29&gt;9,'Town Data'!L29,"*")</f>
        <v>375290.63</v>
      </c>
      <c r="I33" s="22">
        <f t="shared" si="0"/>
        <v>0.47307309048084423</v>
      </c>
      <c r="J33" s="22">
        <f t="shared" si="1"/>
        <v>0.72931286745946611</v>
      </c>
      <c r="K33" s="22">
        <f t="shared" si="2"/>
        <v>0.90337427289351724</v>
      </c>
      <c r="L33" s="15"/>
    </row>
    <row r="34" spans="1:12" x14ac:dyDescent="0.3">
      <c r="A34" s="15"/>
      <c r="B34" s="15" t="str">
        <f>'Town Data'!A30</f>
        <v>MIDDLEBURY</v>
      </c>
      <c r="C34" s="50">
        <f>IF('Town Data'!C30&gt;9,'Town Data'!B30,"*")</f>
        <v>1949604.39</v>
      </c>
      <c r="D34" s="46" t="str">
        <f>IF('Town Data'!E30&gt;9,'Town Data'!D30,"*")</f>
        <v>*</v>
      </c>
      <c r="E34" s="47">
        <f>IF('Town Data'!G30&gt;9,'Town Data'!F30,"*")</f>
        <v>222075.08</v>
      </c>
      <c r="F34" s="45">
        <f>IF('Town Data'!I30&gt;9,'Town Data'!H30,"*")</f>
        <v>1315843.49</v>
      </c>
      <c r="G34" s="46" t="str">
        <f>IF('Town Data'!K30&gt;9,'Town Data'!J30,"*")</f>
        <v>*</v>
      </c>
      <c r="H34" s="47">
        <f>IF('Town Data'!M30&gt;9,'Town Data'!L30,"*")</f>
        <v>75383.5</v>
      </c>
      <c r="I34" s="9">
        <f t="shared" si="0"/>
        <v>0.48163851158316701</v>
      </c>
      <c r="J34" s="9" t="str">
        <f t="shared" si="1"/>
        <v/>
      </c>
      <c r="K34" s="9">
        <f t="shared" si="2"/>
        <v>1.945937506218204</v>
      </c>
      <c r="L34" s="15"/>
    </row>
    <row r="35" spans="1:12" x14ac:dyDescent="0.3">
      <c r="A35" s="15"/>
      <c r="B35" s="27" t="str">
        <f>'Town Data'!A31</f>
        <v>MILTON</v>
      </c>
      <c r="C35" s="51">
        <f>IF('Town Data'!C31&gt;9,'Town Data'!B31,"*")</f>
        <v>819790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762775.24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7.4746474466056353E-2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MONTGOMERY</v>
      </c>
      <c r="C36" s="50">
        <f>IF('Town Data'!C32&gt;9,'Town Data'!B32,"*")</f>
        <v>157738.74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MONTPELIER</v>
      </c>
      <c r="C37" s="51">
        <f>IF('Town Data'!C33&gt;9,'Town Data'!B33,"*")</f>
        <v>1587378.62</v>
      </c>
      <c r="D37" s="43" t="str">
        <f>IF('Town Data'!E33&gt;9,'Town Data'!D33,"*")</f>
        <v>*</v>
      </c>
      <c r="E37" s="44">
        <f>IF('Town Data'!G33&gt;9,'Town Data'!F33,"*")</f>
        <v>262757.27</v>
      </c>
      <c r="F37" s="43">
        <f>IF('Town Data'!I33&gt;9,'Town Data'!H33,"*")</f>
        <v>1045841.74</v>
      </c>
      <c r="G37" s="43" t="str">
        <f>IF('Town Data'!K33&gt;9,'Town Data'!J33,"*")</f>
        <v>*</v>
      </c>
      <c r="H37" s="44">
        <f>IF('Town Data'!M33&gt;9,'Town Data'!L33,"*")</f>
        <v>79166.84</v>
      </c>
      <c r="I37" s="22">
        <f t="shared" si="0"/>
        <v>0.51780002584329832</v>
      </c>
      <c r="J37" s="22" t="str">
        <f t="shared" si="1"/>
        <v/>
      </c>
      <c r="K37" s="22">
        <f t="shared" si="2"/>
        <v>2.3190319330669258</v>
      </c>
      <c r="L37" s="15"/>
    </row>
    <row r="38" spans="1:12" x14ac:dyDescent="0.3">
      <c r="A38" s="15"/>
      <c r="B38" s="15" t="str">
        <f>'Town Data'!A34</f>
        <v>MORRISTOWN</v>
      </c>
      <c r="C38" s="50">
        <f>IF('Town Data'!C34&gt;9,'Town Data'!B34,"*")</f>
        <v>1282555.5900000001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1078320.06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0.18940158638985166</v>
      </c>
      <c r="J38" s="9" t="str">
        <f t="shared" si="1"/>
        <v/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NEWPORT</v>
      </c>
      <c r="C39" s="51">
        <f>IF('Town Data'!C35&gt;9,'Town Data'!B35,"*")</f>
        <v>989250.03</v>
      </c>
      <c r="D39" s="43" t="str">
        <f>IF('Town Data'!E35&gt;9,'Town Data'!D35,"*")</f>
        <v>*</v>
      </c>
      <c r="E39" s="44">
        <f>IF('Town Data'!G35&gt;9,'Town Data'!F35,"*")</f>
        <v>148983.18</v>
      </c>
      <c r="F39" s="43">
        <f>IF('Town Data'!I35&gt;9,'Town Data'!H35,"*")</f>
        <v>832617.56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0.18812054600433836</v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NORTHFIELD</v>
      </c>
      <c r="C40" s="50">
        <f>IF('Town Data'!C36&gt;9,'Town Data'!B36,"*")</f>
        <v>250945.72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195331.72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0.28471566215666355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POULTNEY</v>
      </c>
      <c r="C41" s="51">
        <f>IF('Town Data'!C37&gt;9,'Town Data'!B37,"*")</f>
        <v>135896.51999999999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121079.54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0.12237393700042135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RANDOLPH</v>
      </c>
      <c r="C42" s="50">
        <f>IF('Town Data'!C38&gt;9,'Town Data'!B38,"*")</f>
        <v>550041.15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476316.15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0.15478165080062894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RICHMOND</v>
      </c>
      <c r="C43" s="51">
        <f>IF('Town Data'!C39&gt;9,'Town Data'!B39,"*")</f>
        <v>266261.48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232634.84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0.14454687870484054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ROCKINGHAM</v>
      </c>
      <c r="C44" s="50">
        <f>IF('Town Data'!C40&gt;9,'Town Data'!B40,"*")</f>
        <v>437991.53</v>
      </c>
      <c r="D44" s="46" t="str">
        <f>IF('Town Data'!E40&gt;9,'Town Data'!D40,"*")</f>
        <v>*</v>
      </c>
      <c r="E44" s="47">
        <f>IF('Town Data'!G40&gt;9,'Town Data'!F40,"*")</f>
        <v>79762.17</v>
      </c>
      <c r="F44" s="45">
        <f>IF('Town Data'!I40&gt;9,'Town Data'!H40,"*")</f>
        <v>334562.87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0.3091456622188829</v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ROYALTON</v>
      </c>
      <c r="C45" s="51">
        <f>IF('Town Data'!C41&gt;9,'Town Data'!B41,"*")</f>
        <v>216120.7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RUTLAND</v>
      </c>
      <c r="C46" s="50">
        <f>IF('Town Data'!C42&gt;9,'Town Data'!B42,"*")</f>
        <v>3538893.95</v>
      </c>
      <c r="D46" s="46">
        <f>IF('Town Data'!E42&gt;9,'Town Data'!D42,"*")</f>
        <v>644463.06000000006</v>
      </c>
      <c r="E46" s="47">
        <f>IF('Town Data'!G42&gt;9,'Town Data'!F42,"*")</f>
        <v>374830.61</v>
      </c>
      <c r="F46" s="45">
        <f>IF('Town Data'!I42&gt;9,'Town Data'!H42,"*")</f>
        <v>3165264.63</v>
      </c>
      <c r="G46" s="46" t="str">
        <f>IF('Town Data'!K42&gt;9,'Town Data'!J42,"*")</f>
        <v>*</v>
      </c>
      <c r="H46" s="47">
        <f>IF('Town Data'!M42&gt;9,'Town Data'!L42,"*")</f>
        <v>206300.53</v>
      </c>
      <c r="I46" s="9">
        <f t="shared" si="0"/>
        <v>0.11804046854685901</v>
      </c>
      <c r="J46" s="9" t="str">
        <f t="shared" si="1"/>
        <v/>
      </c>
      <c r="K46" s="9">
        <f t="shared" si="2"/>
        <v>0.81691540007192409</v>
      </c>
      <c r="L46" s="15"/>
    </row>
    <row r="47" spans="1:12" x14ac:dyDescent="0.3">
      <c r="A47" s="15"/>
      <c r="B47" s="27" t="str">
        <f>'Town Data'!A43</f>
        <v>RUTLAND TOWN</v>
      </c>
      <c r="C47" s="51">
        <f>IF('Town Data'!C43&gt;9,'Town Data'!B43,"*")</f>
        <v>1345004.48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1213407.6399999999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0.10845229225687099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SHELBURNE</v>
      </c>
      <c r="C48" s="50">
        <f>IF('Town Data'!C44&gt;9,'Town Data'!B44,"*")</f>
        <v>514989.81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498781.25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3.2496329803896995E-2</v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SOUTH BURLINGTON</v>
      </c>
      <c r="C49" s="51">
        <f>IF('Town Data'!C45&gt;9,'Town Data'!B45,"*")</f>
        <v>6199244.0099999998</v>
      </c>
      <c r="D49" s="43">
        <f>IF('Town Data'!E45&gt;9,'Town Data'!D45,"*")</f>
        <v>2338574.31</v>
      </c>
      <c r="E49" s="44">
        <f>IF('Town Data'!G45&gt;9,'Town Data'!F45,"*")</f>
        <v>615653.65</v>
      </c>
      <c r="F49" s="43">
        <f>IF('Town Data'!I45&gt;9,'Town Data'!H45,"*")</f>
        <v>5244139.3499999996</v>
      </c>
      <c r="G49" s="43">
        <f>IF('Town Data'!K45&gt;9,'Town Data'!J45,"*")</f>
        <v>831663.11</v>
      </c>
      <c r="H49" s="44">
        <f>IF('Town Data'!M45&gt;9,'Town Data'!L45,"*")</f>
        <v>272518.76</v>
      </c>
      <c r="I49" s="22">
        <f t="shared" si="0"/>
        <v>0.18212800924140207</v>
      </c>
      <c r="J49" s="22">
        <f t="shared" si="1"/>
        <v>1.8119250233426853</v>
      </c>
      <c r="K49" s="22">
        <f t="shared" si="2"/>
        <v>1.2591239223310717</v>
      </c>
      <c r="L49" s="15"/>
    </row>
    <row r="50" spans="1:12" x14ac:dyDescent="0.3">
      <c r="A50" s="15"/>
      <c r="B50" s="15" t="str">
        <f>'Town Data'!A46</f>
        <v>SPRINGFIELD</v>
      </c>
      <c r="C50" s="50">
        <f>IF('Town Data'!C46&gt;9,'Town Data'!B46,"*")</f>
        <v>1094040.8600000001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978276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0.11833558218744004</v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ST ALBANS</v>
      </c>
      <c r="C51" s="51">
        <f>IF('Town Data'!C47&gt;9,'Town Data'!B47,"*")</f>
        <v>1671642.43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1513011.27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0.1048446651689514</v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ST ALBANS TOWN</v>
      </c>
      <c r="C52" s="50">
        <f>IF('Town Data'!C48&gt;9,'Town Data'!B48,"*")</f>
        <v>799501.36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730835.21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9.3955722248248039E-2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ST JOHNSBURY</v>
      </c>
      <c r="C53" s="51">
        <f>IF('Town Data'!C49&gt;9,'Town Data'!B49,"*")</f>
        <v>1038210.89</v>
      </c>
      <c r="D53" s="43" t="str">
        <f>IF('Town Data'!E49&gt;9,'Town Data'!D49,"*")</f>
        <v>*</v>
      </c>
      <c r="E53" s="44">
        <f>IF('Town Data'!G49&gt;9,'Town Data'!F49,"*")</f>
        <v>85028.39</v>
      </c>
      <c r="F53" s="43">
        <f>IF('Town Data'!I49&gt;9,'Town Data'!H49,"*")</f>
        <v>792451.98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0.31012467152899287</v>
      </c>
      <c r="J53" s="22" t="str">
        <f t="shared" si="1"/>
        <v/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STOWE</v>
      </c>
      <c r="C54" s="50">
        <f>IF('Town Data'!C50&gt;9,'Town Data'!B50,"*")</f>
        <v>6480860.3300000001</v>
      </c>
      <c r="D54" s="46">
        <f>IF('Town Data'!E50&gt;9,'Town Data'!D50,"*")</f>
        <v>13064190.470000001</v>
      </c>
      <c r="E54" s="47">
        <f>IF('Town Data'!G50&gt;9,'Town Data'!F50,"*")</f>
        <v>2489233.96</v>
      </c>
      <c r="F54" s="45">
        <f>IF('Town Data'!I50&gt;9,'Town Data'!H50,"*")</f>
        <v>3968287.83</v>
      </c>
      <c r="G54" s="46">
        <f>IF('Town Data'!K50&gt;9,'Town Data'!J50,"*")</f>
        <v>7648856.5</v>
      </c>
      <c r="H54" s="47">
        <f>IF('Town Data'!M50&gt;9,'Town Data'!L50,"*")</f>
        <v>1253573.43</v>
      </c>
      <c r="I54" s="9">
        <f t="shared" si="0"/>
        <v>0.63316286711994885</v>
      </c>
      <c r="J54" s="9">
        <f t="shared" si="1"/>
        <v>0.70799262216515646</v>
      </c>
      <c r="K54" s="9">
        <f t="shared" si="2"/>
        <v>0.98571052993680641</v>
      </c>
      <c r="L54" s="15"/>
    </row>
    <row r="55" spans="1:12" x14ac:dyDescent="0.3">
      <c r="A55" s="15"/>
      <c r="B55" s="27" t="str">
        <f>'Town Data'!A51</f>
        <v>SWANTON</v>
      </c>
      <c r="C55" s="51">
        <f>IF('Town Data'!C51&gt;9,'Town Data'!B51,"*")</f>
        <v>462662.48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411511.4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0.12430051755552812</v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VERGENNES</v>
      </c>
      <c r="C56" s="50">
        <f>IF('Town Data'!C52&gt;9,'Town Data'!B52,"*")</f>
        <v>344937.93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266480.03999999998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0.29442313953420307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WAITSFIELD</v>
      </c>
      <c r="C57" s="51">
        <f>IF('Town Data'!C53&gt;9,'Town Data'!B53,"*")</f>
        <v>1116754.32</v>
      </c>
      <c r="D57" s="43">
        <f>IF('Town Data'!E53&gt;9,'Town Data'!D53,"*")</f>
        <v>511385.66</v>
      </c>
      <c r="E57" s="44">
        <f>IF('Town Data'!G53&gt;9,'Town Data'!F53,"*")</f>
        <v>363662.39</v>
      </c>
      <c r="F57" s="43">
        <f>IF('Town Data'!I53&gt;9,'Town Data'!H53,"*")</f>
        <v>747627.29</v>
      </c>
      <c r="G57" s="43">
        <f>IF('Town Data'!K53&gt;9,'Town Data'!J53,"*")</f>
        <v>199289.64</v>
      </c>
      <c r="H57" s="44">
        <f>IF('Town Data'!M53&gt;9,'Town Data'!L53,"*")</f>
        <v>84114.04</v>
      </c>
      <c r="I57" s="22">
        <f t="shared" si="0"/>
        <v>0.49373134841024863</v>
      </c>
      <c r="J57" s="22">
        <f t="shared" si="1"/>
        <v>1.5660423692872341</v>
      </c>
      <c r="K57" s="22">
        <f t="shared" si="2"/>
        <v>3.3234445759590203</v>
      </c>
      <c r="L57" s="15"/>
    </row>
    <row r="58" spans="1:12" x14ac:dyDescent="0.3">
      <c r="A58" s="15"/>
      <c r="B58" s="15" t="str">
        <f>'Town Data'!A54</f>
        <v>WARREN</v>
      </c>
      <c r="C58" s="50">
        <f>IF('Town Data'!C54&gt;9,'Town Data'!B54,"*")</f>
        <v>1134850.05</v>
      </c>
      <c r="D58" s="46">
        <f>IF('Town Data'!E54&gt;9,'Town Data'!D54,"*")</f>
        <v>1368752.6</v>
      </c>
      <c r="E58" s="47" t="str">
        <f>IF('Town Data'!G54&gt;9,'Town Data'!F54,"*")</f>
        <v>*</v>
      </c>
      <c r="F58" s="45">
        <f>IF('Town Data'!I54&gt;9,'Town Data'!H54,"*")</f>
        <v>709118.2</v>
      </c>
      <c r="G58" s="46">
        <f>IF('Town Data'!K54&gt;9,'Town Data'!J54,"*")</f>
        <v>1043304.41</v>
      </c>
      <c r="H58" s="47" t="str">
        <f>IF('Town Data'!M54&gt;9,'Town Data'!L54,"*")</f>
        <v>*</v>
      </c>
      <c r="I58" s="9">
        <f t="shared" si="0"/>
        <v>0.60036796404323023</v>
      </c>
      <c r="J58" s="9">
        <f t="shared" si="1"/>
        <v>0.31193982013360805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WATERBURY</v>
      </c>
      <c r="C59" s="51">
        <f>IF('Town Data'!C55&gt;9,'Town Data'!B55,"*")</f>
        <v>1294462.5</v>
      </c>
      <c r="D59" s="43" t="str">
        <f>IF('Town Data'!E55&gt;9,'Town Data'!D55,"*")</f>
        <v>*</v>
      </c>
      <c r="E59" s="44">
        <f>IF('Town Data'!G55&gt;9,'Town Data'!F55,"*")</f>
        <v>342433.53</v>
      </c>
      <c r="F59" s="43">
        <f>IF('Town Data'!I55&gt;9,'Town Data'!H55,"*")</f>
        <v>831848.23</v>
      </c>
      <c r="G59" s="43" t="str">
        <f>IF('Town Data'!K55&gt;9,'Town Data'!J55,"*")</f>
        <v>*</v>
      </c>
      <c r="H59" s="44">
        <f>IF('Town Data'!M55&gt;9,'Town Data'!L55,"*")</f>
        <v>138582.14000000001</v>
      </c>
      <c r="I59" s="22">
        <f t="shared" si="0"/>
        <v>0.55612821343624186</v>
      </c>
      <c r="J59" s="22" t="str">
        <f t="shared" si="1"/>
        <v/>
      </c>
      <c r="K59" s="22">
        <f t="shared" si="2"/>
        <v>1.4709788000098714</v>
      </c>
      <c r="L59" s="15"/>
    </row>
    <row r="60" spans="1:12" x14ac:dyDescent="0.3">
      <c r="A60" s="15"/>
      <c r="B60" s="15" t="str">
        <f>'Town Data'!A56</f>
        <v>WILLISTON</v>
      </c>
      <c r="C60" s="50">
        <f>IF('Town Data'!C56&gt;9,'Town Data'!B56,"*")</f>
        <v>3169050.4</v>
      </c>
      <c r="D60" s="46" t="str">
        <f>IF('Town Data'!E56&gt;9,'Town Data'!D56,"*")</f>
        <v>*</v>
      </c>
      <c r="E60" s="47">
        <f>IF('Town Data'!G56&gt;9,'Town Data'!F56,"*")</f>
        <v>269061.68</v>
      </c>
      <c r="F60" s="45">
        <f>IF('Town Data'!I56&gt;9,'Town Data'!H56,"*")</f>
        <v>2355802.2999999998</v>
      </c>
      <c r="G60" s="46" t="str">
        <f>IF('Town Data'!K56&gt;9,'Town Data'!J56,"*")</f>
        <v>*</v>
      </c>
      <c r="H60" s="47">
        <f>IF('Town Data'!M56&gt;9,'Town Data'!L56,"*")</f>
        <v>171265.84</v>
      </c>
      <c r="I60" s="9">
        <f t="shared" si="0"/>
        <v>0.3452106740875498</v>
      </c>
      <c r="J60" s="9" t="str">
        <f t="shared" si="1"/>
        <v/>
      </c>
      <c r="K60" s="9">
        <f t="shared" si="2"/>
        <v>0.57101778147936566</v>
      </c>
      <c r="L60" s="15"/>
    </row>
    <row r="61" spans="1:12" x14ac:dyDescent="0.3">
      <c r="A61" s="15"/>
      <c r="B61" s="27" t="str">
        <f>'Town Data'!A57</f>
        <v>WILMINGTON</v>
      </c>
      <c r="C61" s="51">
        <f>IF('Town Data'!C57&gt;9,'Town Data'!B57,"*")</f>
        <v>833570.98</v>
      </c>
      <c r="D61" s="43">
        <f>IF('Town Data'!E57&gt;9,'Town Data'!D57,"*")</f>
        <v>222796.96</v>
      </c>
      <c r="E61" s="44">
        <f>IF('Town Data'!G57&gt;9,'Town Data'!F57,"*")</f>
        <v>234254.57</v>
      </c>
      <c r="F61" s="43">
        <f>IF('Town Data'!I57&gt;9,'Town Data'!H57,"*")</f>
        <v>588380.75</v>
      </c>
      <c r="G61" s="43">
        <f>IF('Town Data'!K57&gt;9,'Town Data'!J57,"*")</f>
        <v>193511.06</v>
      </c>
      <c r="H61" s="44">
        <f>IF('Town Data'!M57&gt;9,'Town Data'!L57,"*")</f>
        <v>116757.52</v>
      </c>
      <c r="I61" s="22">
        <f t="shared" si="0"/>
        <v>0.41672034647632505</v>
      </c>
      <c r="J61" s="22">
        <f t="shared" si="1"/>
        <v>0.15133967019766206</v>
      </c>
      <c r="K61" s="22">
        <f t="shared" si="2"/>
        <v>1.0063338960950867</v>
      </c>
      <c r="L61" s="15"/>
    </row>
    <row r="62" spans="1:12" x14ac:dyDescent="0.3">
      <c r="A62" s="15"/>
      <c r="B62" s="15" t="str">
        <f>'Town Data'!A58</f>
        <v>WINDSOR</v>
      </c>
      <c r="C62" s="50">
        <f>IF('Town Data'!C58&gt;9,'Town Data'!B58,"*")</f>
        <v>384748.51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WINHALL</v>
      </c>
      <c r="C63" s="51" t="str">
        <f>IF('Town Data'!C59&gt;9,'Town Data'!B59,"*")</f>
        <v>*</v>
      </c>
      <c r="D63" s="43">
        <f>IF('Town Data'!E59&gt;9,'Town Data'!D59,"*")</f>
        <v>307281.27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WINOOSKI</v>
      </c>
      <c r="C64" s="50">
        <f>IF('Town Data'!C60&gt;9,'Town Data'!B60,"*")</f>
        <v>919738.23</v>
      </c>
      <c r="D64" s="46" t="str">
        <f>IF('Town Data'!E60&gt;9,'Town Data'!D60,"*")</f>
        <v>*</v>
      </c>
      <c r="E64" s="47">
        <f>IF('Town Data'!G60&gt;9,'Town Data'!F60,"*")</f>
        <v>284380.65000000002</v>
      </c>
      <c r="F64" s="45">
        <f>IF('Town Data'!I60&gt;9,'Town Data'!H60,"*")</f>
        <v>619853.52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0.48379931761942718</v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WOODSTOCK</v>
      </c>
      <c r="C65" s="51">
        <f>IF('Town Data'!C61&gt;9,'Town Data'!B61,"*")</f>
        <v>1102945.74</v>
      </c>
      <c r="D65" s="43">
        <f>IF('Town Data'!E61&gt;9,'Town Data'!D61,"*")</f>
        <v>1981000.73</v>
      </c>
      <c r="E65" s="44">
        <f>IF('Town Data'!G61&gt;9,'Town Data'!F61,"*")</f>
        <v>323333.88</v>
      </c>
      <c r="F65" s="43">
        <f>IF('Town Data'!I61&gt;9,'Town Data'!H61,"*")</f>
        <v>714436.46</v>
      </c>
      <c r="G65" s="43">
        <f>IF('Town Data'!K61&gt;9,'Town Data'!J61,"*")</f>
        <v>965799.13</v>
      </c>
      <c r="H65" s="44">
        <f>IF('Town Data'!M61&gt;9,'Town Data'!L61,"*")</f>
        <v>175269.77</v>
      </c>
      <c r="I65" s="22">
        <f t="shared" si="0"/>
        <v>0.54379822664705557</v>
      </c>
      <c r="J65" s="22">
        <f t="shared" si="1"/>
        <v>1.0511519098179349</v>
      </c>
      <c r="K65" s="22">
        <f t="shared" si="2"/>
        <v>0.84477836651465921</v>
      </c>
      <c r="L65" s="15"/>
    </row>
    <row r="66" spans="1:12" x14ac:dyDescent="0.3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3320312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1234420.29</v>
      </c>
      <c r="C2" s="39">
        <v>33</v>
      </c>
      <c r="D2" s="39">
        <v>0</v>
      </c>
      <c r="E2" s="39">
        <v>0</v>
      </c>
      <c r="F2" s="39">
        <v>225200.44</v>
      </c>
      <c r="G2" s="39">
        <v>15</v>
      </c>
      <c r="H2" s="39">
        <v>1141928.8700000001</v>
      </c>
      <c r="I2" s="39">
        <v>35</v>
      </c>
      <c r="J2" s="39">
        <v>0</v>
      </c>
      <c r="K2" s="39">
        <v>0</v>
      </c>
      <c r="L2" s="39">
        <v>101406.86</v>
      </c>
      <c r="M2" s="39">
        <v>12</v>
      </c>
    </row>
    <row r="3" spans="1:13" x14ac:dyDescent="0.3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333624.98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174886.3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152044.56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2282036.0299999998</v>
      </c>
      <c r="C5" s="39">
        <v>65</v>
      </c>
      <c r="D5" s="39">
        <v>601209.57999999996</v>
      </c>
      <c r="E5" s="39">
        <v>16</v>
      </c>
      <c r="F5" s="39">
        <v>296261.28999999998</v>
      </c>
      <c r="G5" s="39">
        <v>25</v>
      </c>
      <c r="H5" s="39">
        <v>1948514.97</v>
      </c>
      <c r="I5" s="39">
        <v>59</v>
      </c>
      <c r="J5" s="39">
        <v>117356.6</v>
      </c>
      <c r="K5" s="39">
        <v>12</v>
      </c>
      <c r="L5" s="39">
        <v>143784.56</v>
      </c>
      <c r="M5" s="39">
        <v>19</v>
      </c>
    </row>
    <row r="6" spans="1:13" x14ac:dyDescent="0.3">
      <c r="A6" s="38" t="s">
        <v>51</v>
      </c>
      <c r="B6" s="39">
        <v>1553348.92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1276777.24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331290.81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278973.09999999998</v>
      </c>
      <c r="C8" s="39">
        <v>17</v>
      </c>
      <c r="D8" s="39">
        <v>0</v>
      </c>
      <c r="E8" s="39">
        <v>0</v>
      </c>
      <c r="F8" s="39">
        <v>52175</v>
      </c>
      <c r="G8" s="39">
        <v>10</v>
      </c>
      <c r="H8" s="39">
        <v>221740.99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3190015.37</v>
      </c>
      <c r="C9" s="39">
        <v>72</v>
      </c>
      <c r="D9" s="39">
        <v>696509.96</v>
      </c>
      <c r="E9" s="39">
        <v>14</v>
      </c>
      <c r="F9" s="39">
        <v>367316.67</v>
      </c>
      <c r="G9" s="39">
        <v>31</v>
      </c>
      <c r="H9" s="39">
        <v>2587450.4500000002</v>
      </c>
      <c r="I9" s="39">
        <v>64</v>
      </c>
      <c r="J9" s="39">
        <v>423596.61</v>
      </c>
      <c r="K9" s="39">
        <v>12</v>
      </c>
      <c r="L9" s="39">
        <v>170480.66</v>
      </c>
      <c r="M9" s="39">
        <v>21</v>
      </c>
    </row>
    <row r="10" spans="1:13" x14ac:dyDescent="0.3">
      <c r="A10" s="38" t="s">
        <v>55</v>
      </c>
      <c r="B10" s="39">
        <v>290905.89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236385.14</v>
      </c>
      <c r="I10" s="39">
        <v>11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350009.33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230675.9</v>
      </c>
      <c r="I11" s="39">
        <v>11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7615308.9800000004</v>
      </c>
      <c r="C12" s="39">
        <v>173</v>
      </c>
      <c r="D12" s="39">
        <v>3709281.41</v>
      </c>
      <c r="E12" s="39">
        <v>13</v>
      </c>
      <c r="F12" s="39">
        <v>2475887.37</v>
      </c>
      <c r="G12" s="39">
        <v>87</v>
      </c>
      <c r="H12" s="39">
        <v>4924980.91</v>
      </c>
      <c r="I12" s="39">
        <v>143</v>
      </c>
      <c r="J12" s="39">
        <v>0</v>
      </c>
      <c r="K12" s="39">
        <v>0</v>
      </c>
      <c r="L12" s="39">
        <v>682231.78</v>
      </c>
      <c r="M12" s="39">
        <v>58</v>
      </c>
    </row>
    <row r="13" spans="1:13" x14ac:dyDescent="0.3">
      <c r="A13" s="38" t="s">
        <v>58</v>
      </c>
      <c r="B13" s="39">
        <v>1057880.6399999999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661585.94999999995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386697.47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296573.40999999997</v>
      </c>
      <c r="I14" s="39">
        <v>15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261441.31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202383.12</v>
      </c>
      <c r="I15" s="39">
        <v>13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2131810.6800000002</v>
      </c>
      <c r="C16" s="39">
        <v>43</v>
      </c>
      <c r="D16" s="39">
        <v>0</v>
      </c>
      <c r="E16" s="39">
        <v>0</v>
      </c>
      <c r="F16" s="39">
        <v>265055.59999999998</v>
      </c>
      <c r="G16" s="39">
        <v>13</v>
      </c>
      <c r="H16" s="39">
        <v>1839135.19</v>
      </c>
      <c r="I16" s="39">
        <v>44</v>
      </c>
      <c r="J16" s="39">
        <v>0</v>
      </c>
      <c r="K16" s="39">
        <v>0</v>
      </c>
      <c r="L16" s="39">
        <v>133570.54</v>
      </c>
      <c r="M16" s="39">
        <v>10</v>
      </c>
    </row>
    <row r="17" spans="1:13" x14ac:dyDescent="0.3">
      <c r="A17" s="38" t="s">
        <v>62</v>
      </c>
      <c r="B17" s="39">
        <v>759578.65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697292.98</v>
      </c>
      <c r="I17" s="39">
        <v>18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1828881.87</v>
      </c>
      <c r="C18" s="39">
        <v>25</v>
      </c>
      <c r="D18" s="39">
        <v>982522.62</v>
      </c>
      <c r="E18" s="39">
        <v>19</v>
      </c>
      <c r="F18" s="39">
        <v>680023.75</v>
      </c>
      <c r="G18" s="39">
        <v>14</v>
      </c>
      <c r="H18" s="39">
        <v>1217141.93</v>
      </c>
      <c r="I18" s="39">
        <v>22</v>
      </c>
      <c r="J18" s="39">
        <v>479381.45</v>
      </c>
      <c r="K18" s="39">
        <v>20</v>
      </c>
      <c r="L18" s="39">
        <v>343749.07</v>
      </c>
      <c r="M18" s="39">
        <v>13</v>
      </c>
    </row>
    <row r="19" spans="1:13" x14ac:dyDescent="0.3">
      <c r="A19" s="38" t="s">
        <v>64</v>
      </c>
      <c r="B19" s="39">
        <v>332167.40000000002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312917.64</v>
      </c>
      <c r="I19" s="39">
        <v>13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3298565.09</v>
      </c>
      <c r="C20" s="39">
        <v>76</v>
      </c>
      <c r="D20" s="39">
        <v>0</v>
      </c>
      <c r="E20" s="39">
        <v>0</v>
      </c>
      <c r="F20" s="39">
        <v>384594.33</v>
      </c>
      <c r="G20" s="39">
        <v>27</v>
      </c>
      <c r="H20" s="39">
        <v>3068661.74</v>
      </c>
      <c r="I20" s="39">
        <v>75</v>
      </c>
      <c r="J20" s="39">
        <v>0</v>
      </c>
      <c r="K20" s="39">
        <v>0</v>
      </c>
      <c r="L20" s="39">
        <v>163834.51999999999</v>
      </c>
      <c r="M20" s="39">
        <v>21</v>
      </c>
    </row>
    <row r="21" spans="1:13" x14ac:dyDescent="0.3">
      <c r="A21" s="38" t="s">
        <v>66</v>
      </c>
      <c r="B21" s="39">
        <v>473234.6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388481.36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236931.12</v>
      </c>
      <c r="C22" s="39">
        <v>12</v>
      </c>
      <c r="D22" s="39">
        <v>0</v>
      </c>
      <c r="E22" s="39">
        <v>0</v>
      </c>
      <c r="F22" s="39">
        <v>0</v>
      </c>
      <c r="G22" s="39">
        <v>0</v>
      </c>
      <c r="H22" s="39">
        <v>209089.95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1767760.42</v>
      </c>
      <c r="C23" s="39">
        <v>43</v>
      </c>
      <c r="D23" s="39">
        <v>1146202.94</v>
      </c>
      <c r="E23" s="39">
        <v>15</v>
      </c>
      <c r="F23" s="39">
        <v>255724.65</v>
      </c>
      <c r="G23" s="39">
        <v>18</v>
      </c>
      <c r="H23" s="39">
        <v>1357358.42</v>
      </c>
      <c r="I23" s="39">
        <v>34</v>
      </c>
      <c r="J23" s="39">
        <v>534427.5</v>
      </c>
      <c r="K23" s="39">
        <v>11</v>
      </c>
      <c r="L23" s="39">
        <v>137944.89000000001</v>
      </c>
      <c r="M23" s="39">
        <v>14</v>
      </c>
    </row>
    <row r="24" spans="1:13" x14ac:dyDescent="0.3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281111.21999999997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4707925.66</v>
      </c>
      <c r="C25" s="39">
        <v>33</v>
      </c>
      <c r="D25" s="39">
        <v>5934092.4900000002</v>
      </c>
      <c r="E25" s="39">
        <v>32</v>
      </c>
      <c r="F25" s="39">
        <v>2456711.37</v>
      </c>
      <c r="G25" s="39">
        <v>27</v>
      </c>
      <c r="H25" s="39">
        <v>2657663.2000000002</v>
      </c>
      <c r="I25" s="39">
        <v>34</v>
      </c>
      <c r="J25" s="39">
        <v>3772635.59</v>
      </c>
      <c r="K25" s="39">
        <v>32</v>
      </c>
      <c r="L25" s="39">
        <v>865123.38</v>
      </c>
      <c r="M25" s="39">
        <v>26</v>
      </c>
    </row>
    <row r="26" spans="1:13" x14ac:dyDescent="0.3">
      <c r="A26" s="38" t="s">
        <v>71</v>
      </c>
      <c r="B26" s="39">
        <v>524720.61</v>
      </c>
      <c r="C26" s="39">
        <v>14</v>
      </c>
      <c r="D26" s="39">
        <v>0</v>
      </c>
      <c r="E26" s="39">
        <v>0</v>
      </c>
      <c r="F26" s="39">
        <v>0</v>
      </c>
      <c r="G26" s="39">
        <v>0</v>
      </c>
      <c r="H26" s="39">
        <v>273660.5</v>
      </c>
      <c r="I26" s="39">
        <v>13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3420387.41</v>
      </c>
      <c r="C27" s="39">
        <v>39</v>
      </c>
      <c r="D27" s="39">
        <v>490299.89</v>
      </c>
      <c r="E27" s="39">
        <v>18</v>
      </c>
      <c r="F27" s="39">
        <v>1173715.51</v>
      </c>
      <c r="G27" s="39">
        <v>23</v>
      </c>
      <c r="H27" s="39">
        <v>1926661.76</v>
      </c>
      <c r="I27" s="39">
        <v>35</v>
      </c>
      <c r="J27" s="39">
        <v>1155597.54</v>
      </c>
      <c r="K27" s="39">
        <v>20</v>
      </c>
      <c r="L27" s="39">
        <v>475722.64</v>
      </c>
      <c r="M27" s="39">
        <v>18</v>
      </c>
    </row>
    <row r="28" spans="1:13" x14ac:dyDescent="0.3">
      <c r="A28" s="38" t="s">
        <v>73</v>
      </c>
      <c r="B28" s="39">
        <v>988546.77</v>
      </c>
      <c r="C28" s="39">
        <v>25</v>
      </c>
      <c r="D28" s="39">
        <v>0</v>
      </c>
      <c r="E28" s="39">
        <v>0</v>
      </c>
      <c r="F28" s="39">
        <v>0</v>
      </c>
      <c r="G28" s="39">
        <v>0</v>
      </c>
      <c r="H28" s="39">
        <v>933617.38</v>
      </c>
      <c r="I28" s="39">
        <v>21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2801067.44</v>
      </c>
      <c r="C29" s="39">
        <v>55</v>
      </c>
      <c r="D29" s="39">
        <v>2766720.48</v>
      </c>
      <c r="E29" s="39">
        <v>23</v>
      </c>
      <c r="F29" s="39">
        <v>714318.53</v>
      </c>
      <c r="G29" s="39">
        <v>35</v>
      </c>
      <c r="H29" s="39">
        <v>1901512.87</v>
      </c>
      <c r="I29" s="39">
        <v>50</v>
      </c>
      <c r="J29" s="39">
        <v>1599895.85</v>
      </c>
      <c r="K29" s="39">
        <v>23</v>
      </c>
      <c r="L29" s="39">
        <v>375290.63</v>
      </c>
      <c r="M29" s="39">
        <v>28</v>
      </c>
    </row>
    <row r="30" spans="1:13" x14ac:dyDescent="0.3">
      <c r="A30" s="38" t="s">
        <v>75</v>
      </c>
      <c r="B30" s="39">
        <v>1949604.39</v>
      </c>
      <c r="C30" s="39">
        <v>46</v>
      </c>
      <c r="D30" s="39">
        <v>0</v>
      </c>
      <c r="E30" s="39">
        <v>0</v>
      </c>
      <c r="F30" s="39">
        <v>222075.08</v>
      </c>
      <c r="G30" s="39">
        <v>19</v>
      </c>
      <c r="H30" s="39">
        <v>1315843.49</v>
      </c>
      <c r="I30" s="39">
        <v>40</v>
      </c>
      <c r="J30" s="39">
        <v>0</v>
      </c>
      <c r="K30" s="39">
        <v>0</v>
      </c>
      <c r="L30" s="39">
        <v>75383.5</v>
      </c>
      <c r="M30" s="39">
        <v>13</v>
      </c>
    </row>
    <row r="31" spans="1:13" x14ac:dyDescent="0.3">
      <c r="A31" s="38" t="s">
        <v>76</v>
      </c>
      <c r="B31" s="39">
        <v>819790</v>
      </c>
      <c r="C31" s="39">
        <v>20</v>
      </c>
      <c r="D31" s="39">
        <v>0</v>
      </c>
      <c r="E31" s="39">
        <v>0</v>
      </c>
      <c r="F31" s="39">
        <v>0</v>
      </c>
      <c r="G31" s="39">
        <v>0</v>
      </c>
      <c r="H31" s="39">
        <v>762775.24</v>
      </c>
      <c r="I31" s="39">
        <v>20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157738.74</v>
      </c>
      <c r="C32" s="39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1587378.62</v>
      </c>
      <c r="C33" s="39">
        <v>50</v>
      </c>
      <c r="D33" s="39">
        <v>0</v>
      </c>
      <c r="E33" s="39">
        <v>0</v>
      </c>
      <c r="F33" s="39">
        <v>262757.27</v>
      </c>
      <c r="G33" s="39">
        <v>21</v>
      </c>
      <c r="H33" s="39">
        <v>1045841.74</v>
      </c>
      <c r="I33" s="39">
        <v>40</v>
      </c>
      <c r="J33" s="39">
        <v>0</v>
      </c>
      <c r="K33" s="39">
        <v>0</v>
      </c>
      <c r="L33" s="39">
        <v>79166.84</v>
      </c>
      <c r="M33" s="39">
        <v>15</v>
      </c>
    </row>
    <row r="34" spans="1:13" x14ac:dyDescent="0.3">
      <c r="A34" s="38" t="s">
        <v>79</v>
      </c>
      <c r="B34" s="39">
        <v>1282555.5900000001</v>
      </c>
      <c r="C34" s="39">
        <v>31</v>
      </c>
      <c r="D34" s="39">
        <v>0</v>
      </c>
      <c r="E34" s="39">
        <v>0</v>
      </c>
      <c r="F34" s="39">
        <v>0</v>
      </c>
      <c r="G34" s="39">
        <v>0</v>
      </c>
      <c r="H34" s="39">
        <v>1078320.06</v>
      </c>
      <c r="I34" s="39">
        <v>26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989250.03</v>
      </c>
      <c r="C35" s="39">
        <v>28</v>
      </c>
      <c r="D35" s="39">
        <v>0</v>
      </c>
      <c r="E35" s="39">
        <v>0</v>
      </c>
      <c r="F35" s="39">
        <v>148983.18</v>
      </c>
      <c r="G35" s="39">
        <v>11</v>
      </c>
      <c r="H35" s="39">
        <v>832617.56</v>
      </c>
      <c r="I35" s="39">
        <v>21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3">
      <c r="A36" s="38" t="s">
        <v>81</v>
      </c>
      <c r="B36" s="39">
        <v>250945.72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195331.72</v>
      </c>
      <c r="I36" s="39">
        <v>17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135896.51999999999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121079.54</v>
      </c>
      <c r="I37" s="39">
        <v>10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550041.15</v>
      </c>
      <c r="C38" s="39">
        <v>18</v>
      </c>
      <c r="D38" s="39">
        <v>0</v>
      </c>
      <c r="E38" s="39">
        <v>0</v>
      </c>
      <c r="F38" s="39">
        <v>0</v>
      </c>
      <c r="G38" s="39">
        <v>0</v>
      </c>
      <c r="H38" s="39">
        <v>476316.15</v>
      </c>
      <c r="I38" s="39">
        <v>16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266261.48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232634.84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437991.53</v>
      </c>
      <c r="C40" s="39">
        <v>28</v>
      </c>
      <c r="D40" s="39">
        <v>0</v>
      </c>
      <c r="E40" s="39">
        <v>0</v>
      </c>
      <c r="F40" s="39">
        <v>79762.17</v>
      </c>
      <c r="G40" s="39">
        <v>10</v>
      </c>
      <c r="H40" s="39">
        <v>334562.87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216120.7</v>
      </c>
      <c r="C41" s="39">
        <v>10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3538893.95</v>
      </c>
      <c r="C42" s="39">
        <v>71</v>
      </c>
      <c r="D42" s="39">
        <v>644463.06000000006</v>
      </c>
      <c r="E42" s="39">
        <v>11</v>
      </c>
      <c r="F42" s="39">
        <v>374830.61</v>
      </c>
      <c r="G42" s="39">
        <v>26</v>
      </c>
      <c r="H42" s="39">
        <v>3165264.63</v>
      </c>
      <c r="I42" s="39">
        <v>68</v>
      </c>
      <c r="J42" s="39">
        <v>0</v>
      </c>
      <c r="K42" s="39">
        <v>0</v>
      </c>
      <c r="L42" s="39">
        <v>206300.53</v>
      </c>
      <c r="M42" s="39">
        <v>17</v>
      </c>
    </row>
    <row r="43" spans="1:13" x14ac:dyDescent="0.3">
      <c r="A43" s="38" t="s">
        <v>88</v>
      </c>
      <c r="B43" s="39">
        <v>1345004.48</v>
      </c>
      <c r="C43" s="39">
        <v>13</v>
      </c>
      <c r="D43" s="39">
        <v>0</v>
      </c>
      <c r="E43" s="39">
        <v>0</v>
      </c>
      <c r="F43" s="39">
        <v>0</v>
      </c>
      <c r="G43" s="39">
        <v>0</v>
      </c>
      <c r="H43" s="39">
        <v>1213407.6399999999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514989.81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498781.25</v>
      </c>
      <c r="I44" s="39">
        <v>20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6199244.0099999998</v>
      </c>
      <c r="C45" s="39">
        <v>84</v>
      </c>
      <c r="D45" s="39">
        <v>2338574.31</v>
      </c>
      <c r="E45" s="39">
        <v>14</v>
      </c>
      <c r="F45" s="39">
        <v>615653.65</v>
      </c>
      <c r="G45" s="39">
        <v>26</v>
      </c>
      <c r="H45" s="39">
        <v>5244139.3499999996</v>
      </c>
      <c r="I45" s="39">
        <v>83</v>
      </c>
      <c r="J45" s="39">
        <v>831663.11</v>
      </c>
      <c r="K45" s="39">
        <v>16</v>
      </c>
      <c r="L45" s="39">
        <v>272518.76</v>
      </c>
      <c r="M45" s="39">
        <v>23</v>
      </c>
    </row>
    <row r="46" spans="1:13" x14ac:dyDescent="0.3">
      <c r="A46" s="38" t="s">
        <v>91</v>
      </c>
      <c r="B46" s="39">
        <v>1094040.8600000001</v>
      </c>
      <c r="C46" s="39">
        <v>27</v>
      </c>
      <c r="D46" s="39">
        <v>0</v>
      </c>
      <c r="E46" s="39">
        <v>0</v>
      </c>
      <c r="F46" s="39">
        <v>0</v>
      </c>
      <c r="G46" s="39">
        <v>0</v>
      </c>
      <c r="H46" s="39">
        <v>978276</v>
      </c>
      <c r="I46" s="39">
        <v>26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1671642.43</v>
      </c>
      <c r="C47" s="39">
        <v>32</v>
      </c>
      <c r="D47" s="39">
        <v>0</v>
      </c>
      <c r="E47" s="39">
        <v>0</v>
      </c>
      <c r="F47" s="39">
        <v>0</v>
      </c>
      <c r="G47" s="39">
        <v>0</v>
      </c>
      <c r="H47" s="39">
        <v>1513011.27</v>
      </c>
      <c r="I47" s="39">
        <v>31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3">
      <c r="A48" s="38" t="s">
        <v>93</v>
      </c>
      <c r="B48" s="39">
        <v>799501.36</v>
      </c>
      <c r="C48" s="39">
        <v>17</v>
      </c>
      <c r="D48" s="39">
        <v>0</v>
      </c>
      <c r="E48" s="39">
        <v>0</v>
      </c>
      <c r="F48" s="39">
        <v>0</v>
      </c>
      <c r="G48" s="39">
        <v>0</v>
      </c>
      <c r="H48" s="39">
        <v>730835.21</v>
      </c>
      <c r="I48" s="39">
        <v>15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1038210.89</v>
      </c>
      <c r="C49" s="39">
        <v>41</v>
      </c>
      <c r="D49" s="39">
        <v>0</v>
      </c>
      <c r="E49" s="39">
        <v>0</v>
      </c>
      <c r="F49" s="39">
        <v>85028.39</v>
      </c>
      <c r="G49" s="39">
        <v>13</v>
      </c>
      <c r="H49" s="39">
        <v>792451.98</v>
      </c>
      <c r="I49" s="39">
        <v>35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6480860.3300000001</v>
      </c>
      <c r="C50" s="39">
        <v>61</v>
      </c>
      <c r="D50" s="39">
        <v>13064190.470000001</v>
      </c>
      <c r="E50" s="39">
        <v>61</v>
      </c>
      <c r="F50" s="39">
        <v>2489233.96</v>
      </c>
      <c r="G50" s="39">
        <v>39</v>
      </c>
      <c r="H50" s="39">
        <v>3968287.83</v>
      </c>
      <c r="I50" s="39">
        <v>57</v>
      </c>
      <c r="J50" s="39">
        <v>7648856.5</v>
      </c>
      <c r="K50" s="39">
        <v>60</v>
      </c>
      <c r="L50" s="39">
        <v>1253573.43</v>
      </c>
      <c r="M50" s="39">
        <v>39</v>
      </c>
    </row>
    <row r="51" spans="1:13" x14ac:dyDescent="0.3">
      <c r="A51" s="38" t="s">
        <v>96</v>
      </c>
      <c r="B51" s="39">
        <v>462662.48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411511.4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344937.93</v>
      </c>
      <c r="C52" s="39">
        <v>18</v>
      </c>
      <c r="D52" s="39">
        <v>0</v>
      </c>
      <c r="E52" s="39">
        <v>0</v>
      </c>
      <c r="F52" s="39">
        <v>0</v>
      </c>
      <c r="G52" s="39">
        <v>0</v>
      </c>
      <c r="H52" s="39">
        <v>266480.03999999998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1116754.32</v>
      </c>
      <c r="C53" s="39">
        <v>28</v>
      </c>
      <c r="D53" s="39">
        <v>511385.66</v>
      </c>
      <c r="E53" s="39">
        <v>17</v>
      </c>
      <c r="F53" s="39">
        <v>363662.39</v>
      </c>
      <c r="G53" s="39">
        <v>18</v>
      </c>
      <c r="H53" s="39">
        <v>747627.29</v>
      </c>
      <c r="I53" s="39">
        <v>26</v>
      </c>
      <c r="J53" s="39">
        <v>199289.64</v>
      </c>
      <c r="K53" s="39">
        <v>13</v>
      </c>
      <c r="L53" s="39">
        <v>84114.04</v>
      </c>
      <c r="M53" s="39">
        <v>13</v>
      </c>
    </row>
    <row r="54" spans="1:13" x14ac:dyDescent="0.3">
      <c r="A54" s="38" t="s">
        <v>99</v>
      </c>
      <c r="B54" s="39">
        <v>1134850.05</v>
      </c>
      <c r="C54" s="39">
        <v>13</v>
      </c>
      <c r="D54" s="39">
        <v>1368752.6</v>
      </c>
      <c r="E54" s="39">
        <v>11</v>
      </c>
      <c r="F54" s="39">
        <v>0</v>
      </c>
      <c r="G54" s="39">
        <v>0</v>
      </c>
      <c r="H54" s="39">
        <v>709118.2</v>
      </c>
      <c r="I54" s="39">
        <v>14</v>
      </c>
      <c r="J54" s="39">
        <v>1043304.41</v>
      </c>
      <c r="K54" s="39">
        <v>10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1294462.5</v>
      </c>
      <c r="C55" s="39">
        <v>38</v>
      </c>
      <c r="D55" s="39">
        <v>0</v>
      </c>
      <c r="E55" s="39">
        <v>0</v>
      </c>
      <c r="F55" s="39">
        <v>342433.53</v>
      </c>
      <c r="G55" s="39">
        <v>15</v>
      </c>
      <c r="H55" s="39">
        <v>831848.23</v>
      </c>
      <c r="I55" s="39">
        <v>35</v>
      </c>
      <c r="J55" s="39">
        <v>0</v>
      </c>
      <c r="K55" s="39">
        <v>0</v>
      </c>
      <c r="L55" s="39">
        <v>138582.14000000001</v>
      </c>
      <c r="M55" s="39">
        <v>12</v>
      </c>
    </row>
    <row r="56" spans="1:13" x14ac:dyDescent="0.3">
      <c r="A56" s="38" t="s">
        <v>101</v>
      </c>
      <c r="B56" s="39">
        <v>3169050.4</v>
      </c>
      <c r="C56" s="39">
        <v>47</v>
      </c>
      <c r="D56" s="39">
        <v>0</v>
      </c>
      <c r="E56" s="39">
        <v>0</v>
      </c>
      <c r="F56" s="39">
        <v>269061.68</v>
      </c>
      <c r="G56" s="39">
        <v>18</v>
      </c>
      <c r="H56" s="39">
        <v>2355802.2999999998</v>
      </c>
      <c r="I56" s="39">
        <v>44</v>
      </c>
      <c r="J56" s="39">
        <v>0</v>
      </c>
      <c r="K56" s="39">
        <v>0</v>
      </c>
      <c r="L56" s="39">
        <v>171265.84</v>
      </c>
      <c r="M56" s="39">
        <v>17</v>
      </c>
    </row>
    <row r="57" spans="1:13" x14ac:dyDescent="0.3">
      <c r="A57" s="38" t="s">
        <v>102</v>
      </c>
      <c r="B57" s="39">
        <v>833570.98</v>
      </c>
      <c r="C57" s="39">
        <v>24</v>
      </c>
      <c r="D57" s="39">
        <v>222796.96</v>
      </c>
      <c r="E57" s="39">
        <v>11</v>
      </c>
      <c r="F57" s="39">
        <v>234254.57</v>
      </c>
      <c r="G57" s="39">
        <v>14</v>
      </c>
      <c r="H57" s="39">
        <v>588380.75</v>
      </c>
      <c r="I57" s="39">
        <v>21</v>
      </c>
      <c r="J57" s="39">
        <v>193511.06</v>
      </c>
      <c r="K57" s="39">
        <v>13</v>
      </c>
      <c r="L57" s="39">
        <v>116757.52</v>
      </c>
      <c r="M57" s="39">
        <v>13</v>
      </c>
    </row>
    <row r="58" spans="1:13" x14ac:dyDescent="0.3">
      <c r="A58" s="38" t="s">
        <v>103</v>
      </c>
      <c r="B58" s="39">
        <v>384748.51</v>
      </c>
      <c r="C58" s="39">
        <v>11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0</v>
      </c>
      <c r="C59" s="39">
        <v>0</v>
      </c>
      <c r="D59" s="39">
        <v>307281.27</v>
      </c>
      <c r="E59" s="39">
        <v>10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3">
      <c r="A60" s="38" t="s">
        <v>105</v>
      </c>
      <c r="B60" s="39">
        <v>919738.23</v>
      </c>
      <c r="C60" s="39">
        <v>27</v>
      </c>
      <c r="D60" s="39">
        <v>0</v>
      </c>
      <c r="E60" s="39">
        <v>0</v>
      </c>
      <c r="F60" s="39">
        <v>284380.65000000002</v>
      </c>
      <c r="G60" s="39">
        <v>15</v>
      </c>
      <c r="H60" s="39">
        <v>619853.52</v>
      </c>
      <c r="I60" s="39">
        <v>24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1102945.74</v>
      </c>
      <c r="C61" s="39">
        <v>21</v>
      </c>
      <c r="D61" s="39">
        <v>1981000.73</v>
      </c>
      <c r="E61" s="39">
        <v>14</v>
      </c>
      <c r="F61" s="39">
        <v>323333.88</v>
      </c>
      <c r="G61" s="39">
        <v>10</v>
      </c>
      <c r="H61" s="39">
        <v>714436.46</v>
      </c>
      <c r="I61" s="39">
        <v>21</v>
      </c>
      <c r="J61" s="39">
        <v>965799.13</v>
      </c>
      <c r="K61" s="39">
        <v>13</v>
      </c>
      <c r="L61" s="39">
        <v>175269.77</v>
      </c>
      <c r="M61" s="39">
        <v>10</v>
      </c>
    </row>
    <row r="62" spans="1:13" x14ac:dyDescent="0.3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3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3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107</v>
      </c>
      <c r="B2" s="35">
        <v>2939172.6</v>
      </c>
      <c r="C2" s="36">
        <v>105</v>
      </c>
      <c r="D2" s="35">
        <v>667017.78</v>
      </c>
      <c r="E2" s="36">
        <v>20</v>
      </c>
      <c r="F2" s="35">
        <v>365908.06</v>
      </c>
      <c r="G2" s="36">
        <v>41</v>
      </c>
      <c r="H2" s="35">
        <v>2140874.23</v>
      </c>
      <c r="I2" s="36">
        <v>95</v>
      </c>
      <c r="J2" s="35">
        <v>285815.65999999997</v>
      </c>
      <c r="K2" s="36">
        <v>14</v>
      </c>
      <c r="L2" s="35">
        <v>115755.32</v>
      </c>
      <c r="M2" s="37">
        <v>27</v>
      </c>
      <c r="N2" s="35"/>
      <c r="O2" s="35"/>
      <c r="P2" s="35"/>
      <c r="Q2" s="35"/>
      <c r="R2" s="35"/>
    </row>
    <row r="3" spans="1:18" x14ac:dyDescent="0.3">
      <c r="A3" s="35" t="s">
        <v>108</v>
      </c>
      <c r="B3" s="35">
        <v>6274633.8899999997</v>
      </c>
      <c r="C3" s="36">
        <v>159</v>
      </c>
      <c r="D3" s="35">
        <v>4313025.3899999997</v>
      </c>
      <c r="E3" s="36">
        <v>70</v>
      </c>
      <c r="F3" s="35">
        <v>1290695.1599999999</v>
      </c>
      <c r="G3" s="36">
        <v>77</v>
      </c>
      <c r="H3" s="35">
        <v>4650466.1100000003</v>
      </c>
      <c r="I3" s="36">
        <v>146</v>
      </c>
      <c r="J3" s="35">
        <v>2249998.02</v>
      </c>
      <c r="K3" s="36">
        <v>56</v>
      </c>
      <c r="L3" s="35">
        <v>647914.43999999994</v>
      </c>
      <c r="M3" s="37">
        <v>60</v>
      </c>
      <c r="N3" s="35"/>
      <c r="O3" s="35"/>
      <c r="P3" s="35"/>
      <c r="Q3" s="35"/>
      <c r="R3" s="35"/>
    </row>
    <row r="4" spans="1:18" x14ac:dyDescent="0.3">
      <c r="A4" s="35" t="s">
        <v>109</v>
      </c>
      <c r="B4" s="35">
        <v>2936267.94</v>
      </c>
      <c r="C4" s="36">
        <v>106</v>
      </c>
      <c r="D4" s="35">
        <v>1056247.1100000001</v>
      </c>
      <c r="E4" s="36">
        <v>20</v>
      </c>
      <c r="F4" s="35">
        <v>405256.65</v>
      </c>
      <c r="G4" s="36">
        <v>37</v>
      </c>
      <c r="H4" s="35">
        <v>2482392.7400000002</v>
      </c>
      <c r="I4" s="36">
        <v>100</v>
      </c>
      <c r="J4" s="35">
        <v>631325.23</v>
      </c>
      <c r="K4" s="36">
        <v>16</v>
      </c>
      <c r="L4" s="35">
        <v>187948.13</v>
      </c>
      <c r="M4" s="37">
        <v>28</v>
      </c>
      <c r="N4" s="35"/>
      <c r="O4" s="35"/>
      <c r="P4" s="35"/>
      <c r="Q4" s="35"/>
      <c r="R4" s="35"/>
    </row>
    <row r="5" spans="1:18" x14ac:dyDescent="0.3">
      <c r="A5" s="35" t="s">
        <v>110</v>
      </c>
      <c r="B5" s="35">
        <v>25805996.800000001</v>
      </c>
      <c r="C5" s="36">
        <v>529</v>
      </c>
      <c r="D5" s="35">
        <v>8125975.6200000001</v>
      </c>
      <c r="E5" s="36">
        <v>47</v>
      </c>
      <c r="F5" s="35">
        <v>4630782.45</v>
      </c>
      <c r="G5" s="36">
        <v>213</v>
      </c>
      <c r="H5" s="35">
        <v>20326845.850000001</v>
      </c>
      <c r="I5" s="36">
        <v>493</v>
      </c>
      <c r="J5" s="35">
        <v>2917893.53</v>
      </c>
      <c r="K5" s="36">
        <v>47</v>
      </c>
      <c r="L5" s="35">
        <v>1614817.36</v>
      </c>
      <c r="M5" s="37">
        <v>163</v>
      </c>
      <c r="N5" s="35"/>
      <c r="O5" s="35"/>
      <c r="P5" s="35"/>
      <c r="Q5" s="35"/>
      <c r="R5" s="35"/>
    </row>
    <row r="6" spans="1:18" x14ac:dyDescent="0.3">
      <c r="A6" s="35" t="s">
        <v>111</v>
      </c>
      <c r="B6" s="35">
        <v>269136.92</v>
      </c>
      <c r="C6" s="36">
        <v>14</v>
      </c>
      <c r="D6" s="35">
        <v>0</v>
      </c>
      <c r="E6" s="36">
        <v>0</v>
      </c>
      <c r="F6" s="35">
        <v>95451.69</v>
      </c>
      <c r="G6" s="36">
        <v>10</v>
      </c>
      <c r="H6" s="35">
        <v>242562.77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112</v>
      </c>
      <c r="B7" s="35">
        <v>3886943.19</v>
      </c>
      <c r="C7" s="36">
        <v>113</v>
      </c>
      <c r="D7" s="35">
        <v>525363.6</v>
      </c>
      <c r="E7" s="36">
        <v>14</v>
      </c>
      <c r="F7" s="35">
        <v>365543.28</v>
      </c>
      <c r="G7" s="36">
        <v>35</v>
      </c>
      <c r="H7" s="35">
        <v>3483285.66</v>
      </c>
      <c r="I7" s="36">
        <v>105</v>
      </c>
      <c r="J7" s="35">
        <v>253961.72</v>
      </c>
      <c r="K7" s="36">
        <v>13</v>
      </c>
      <c r="L7" s="35">
        <v>202358.1</v>
      </c>
      <c r="M7" s="37">
        <v>28</v>
      </c>
      <c r="N7" s="35"/>
      <c r="O7" s="35"/>
      <c r="P7" s="35"/>
      <c r="Q7" s="35"/>
      <c r="R7" s="35"/>
    </row>
    <row r="8" spans="1:18" x14ac:dyDescent="0.3">
      <c r="A8" s="35" t="s">
        <v>113</v>
      </c>
      <c r="B8" s="35">
        <v>220299.24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156319.79999999999</v>
      </c>
      <c r="I8" s="36">
        <v>15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114</v>
      </c>
      <c r="B9" s="35">
        <v>9061464.4299999997</v>
      </c>
      <c r="C9" s="36">
        <v>123</v>
      </c>
      <c r="D9" s="35">
        <v>15198146.77</v>
      </c>
      <c r="E9" s="36">
        <v>72</v>
      </c>
      <c r="F9" s="35">
        <v>2899976.76</v>
      </c>
      <c r="G9" s="36">
        <v>63</v>
      </c>
      <c r="H9" s="35">
        <v>5941327.9000000004</v>
      </c>
      <c r="I9" s="36">
        <v>114</v>
      </c>
      <c r="J9" s="35">
        <v>8709065</v>
      </c>
      <c r="K9" s="36">
        <v>72</v>
      </c>
      <c r="L9" s="35">
        <v>1453593.04</v>
      </c>
      <c r="M9" s="37">
        <v>59</v>
      </c>
      <c r="N9" s="35"/>
      <c r="O9" s="35"/>
      <c r="P9" s="35"/>
      <c r="Q9" s="35"/>
      <c r="R9" s="35"/>
    </row>
    <row r="10" spans="1:18" x14ac:dyDescent="0.3">
      <c r="A10" s="35" t="s">
        <v>115</v>
      </c>
      <c r="B10" s="35">
        <v>1394697.93</v>
      </c>
      <c r="C10" s="36">
        <v>51</v>
      </c>
      <c r="D10" s="35">
        <v>316015.37</v>
      </c>
      <c r="E10" s="36">
        <v>10</v>
      </c>
      <c r="F10" s="35">
        <v>146193.87</v>
      </c>
      <c r="G10" s="36">
        <v>18</v>
      </c>
      <c r="H10" s="35">
        <v>1142868.32</v>
      </c>
      <c r="I10" s="36">
        <v>48</v>
      </c>
      <c r="J10" s="35">
        <v>96717.82</v>
      </c>
      <c r="K10" s="36">
        <v>10</v>
      </c>
      <c r="L10" s="35">
        <v>62644.57</v>
      </c>
      <c r="M10" s="37">
        <v>11</v>
      </c>
      <c r="N10" s="35"/>
      <c r="O10" s="35"/>
      <c r="P10" s="35"/>
      <c r="Q10" s="35"/>
      <c r="R10" s="35"/>
    </row>
    <row r="11" spans="1:18" x14ac:dyDescent="0.3">
      <c r="A11" s="35" t="s">
        <v>116</v>
      </c>
      <c r="B11" s="35">
        <v>2877315.73</v>
      </c>
      <c r="C11" s="36">
        <v>96</v>
      </c>
      <c r="D11" s="35">
        <v>854209.78</v>
      </c>
      <c r="E11" s="36">
        <v>19</v>
      </c>
      <c r="F11" s="35">
        <v>390814.98</v>
      </c>
      <c r="G11" s="36">
        <v>33</v>
      </c>
      <c r="H11" s="35">
        <v>2329139.9300000002</v>
      </c>
      <c r="I11" s="36">
        <v>84</v>
      </c>
      <c r="J11" s="35">
        <v>684323.48</v>
      </c>
      <c r="K11" s="36">
        <v>15</v>
      </c>
      <c r="L11" s="35">
        <v>223245.84</v>
      </c>
      <c r="M11" s="37">
        <v>22</v>
      </c>
      <c r="N11" s="35"/>
      <c r="O11" s="35"/>
      <c r="P11" s="35"/>
      <c r="Q11" s="35"/>
      <c r="R11" s="35"/>
    </row>
    <row r="12" spans="1:18" x14ac:dyDescent="0.3">
      <c r="A12" s="35" t="s">
        <v>117</v>
      </c>
      <c r="B12" s="35">
        <v>4952431.05</v>
      </c>
      <c r="C12" s="36">
        <v>35</v>
      </c>
      <c r="D12" s="35">
        <v>38874295.469999999</v>
      </c>
      <c r="E12" s="36">
        <v>25</v>
      </c>
      <c r="F12" s="35">
        <v>1118065.02</v>
      </c>
      <c r="G12" s="36">
        <v>11</v>
      </c>
      <c r="H12" s="35">
        <v>2226990.29</v>
      </c>
      <c r="I12" s="36">
        <v>36</v>
      </c>
      <c r="J12" s="35">
        <v>27596837.34</v>
      </c>
      <c r="K12" s="36">
        <v>27</v>
      </c>
      <c r="L12" s="35">
        <v>453045.15</v>
      </c>
      <c r="M12" s="37">
        <v>11</v>
      </c>
      <c r="N12" s="35"/>
      <c r="O12" s="35"/>
      <c r="P12" s="35"/>
      <c r="Q12" s="35"/>
      <c r="R12" s="35"/>
    </row>
    <row r="13" spans="1:18" x14ac:dyDescent="0.3">
      <c r="A13" s="35" t="s">
        <v>118</v>
      </c>
      <c r="B13" s="35">
        <v>12074250.84</v>
      </c>
      <c r="C13" s="36">
        <v>228</v>
      </c>
      <c r="D13" s="35">
        <v>8321655.4400000004</v>
      </c>
      <c r="E13" s="36">
        <v>71</v>
      </c>
      <c r="F13" s="35">
        <v>3324195.64</v>
      </c>
      <c r="G13" s="36">
        <v>97</v>
      </c>
      <c r="H13" s="35">
        <v>8824921.8800000008</v>
      </c>
      <c r="I13" s="36">
        <v>216</v>
      </c>
      <c r="J13" s="35">
        <v>4834814.92</v>
      </c>
      <c r="K13" s="36">
        <v>62</v>
      </c>
      <c r="L13" s="35">
        <v>1259066.53</v>
      </c>
      <c r="M13" s="37">
        <v>74</v>
      </c>
      <c r="N13" s="35"/>
      <c r="O13" s="35"/>
      <c r="P13" s="35"/>
      <c r="Q13" s="35"/>
      <c r="R13" s="35"/>
    </row>
    <row r="14" spans="1:18" x14ac:dyDescent="0.3">
      <c r="A14" s="35" t="s">
        <v>119</v>
      </c>
      <c r="B14" s="35">
        <v>9343672.8699999992</v>
      </c>
      <c r="C14" s="36">
        <v>230</v>
      </c>
      <c r="D14" s="35">
        <v>3579463.5</v>
      </c>
      <c r="E14" s="36">
        <v>55</v>
      </c>
      <c r="F14" s="35">
        <v>2029401</v>
      </c>
      <c r="G14" s="36">
        <v>94</v>
      </c>
      <c r="H14" s="35">
        <v>6735024.04</v>
      </c>
      <c r="I14" s="36">
        <v>213</v>
      </c>
      <c r="J14" s="35">
        <v>1961186</v>
      </c>
      <c r="K14" s="36">
        <v>44</v>
      </c>
      <c r="L14" s="35">
        <v>817187.27</v>
      </c>
      <c r="M14" s="37">
        <v>75</v>
      </c>
      <c r="N14" s="35"/>
      <c r="O14" s="35"/>
      <c r="P14" s="35"/>
      <c r="Q14" s="35"/>
      <c r="R14" s="35"/>
    </row>
    <row r="15" spans="1:18" x14ac:dyDescent="0.3">
      <c r="A15" s="35" t="s">
        <v>120</v>
      </c>
      <c r="B15" s="35">
        <v>9386906.1600000001</v>
      </c>
      <c r="C15" s="36">
        <v>197</v>
      </c>
      <c r="D15" s="35">
        <v>5427150.5099999998</v>
      </c>
      <c r="E15" s="36">
        <v>73</v>
      </c>
      <c r="F15" s="35">
        <v>2605475.52</v>
      </c>
      <c r="G15" s="36">
        <v>93</v>
      </c>
      <c r="H15" s="35">
        <v>6654682.7999999998</v>
      </c>
      <c r="I15" s="36">
        <v>177</v>
      </c>
      <c r="J15" s="35">
        <v>2917829.07</v>
      </c>
      <c r="K15" s="36">
        <v>73</v>
      </c>
      <c r="L15" s="35">
        <v>1148414.28</v>
      </c>
      <c r="M15" s="37">
        <v>69</v>
      </c>
      <c r="N15" s="35"/>
      <c r="O15" s="35"/>
      <c r="P15" s="35"/>
      <c r="Q15" s="35"/>
      <c r="R15" s="35"/>
    </row>
    <row r="16" spans="1:18" x14ac:dyDescent="0.3">
      <c r="A16" s="35" t="s">
        <v>121</v>
      </c>
      <c r="B16" s="35">
        <v>9674638.4299999997</v>
      </c>
      <c r="C16" s="36">
        <v>213</v>
      </c>
      <c r="D16" s="35">
        <v>6082385.5800000001</v>
      </c>
      <c r="E16" s="36">
        <v>82</v>
      </c>
      <c r="F16" s="35">
        <v>2423083.9500000002</v>
      </c>
      <c r="G16" s="36">
        <v>96</v>
      </c>
      <c r="H16" s="35">
        <v>6608245.8899999997</v>
      </c>
      <c r="I16" s="36">
        <v>195</v>
      </c>
      <c r="J16" s="35">
        <v>4098896.16</v>
      </c>
      <c r="K16" s="36">
        <v>70</v>
      </c>
      <c r="L16" s="35">
        <v>1082341.1499999999</v>
      </c>
      <c r="M16" s="37">
        <v>76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2022-05-27T13:29:12Z</dcterms:modified>
</cp:coreProperties>
</file>