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2099858E-9E82-4A5E-B4B2-C2C1E551FE45}" xr6:coauthVersionLast="43" xr6:coauthVersionMax="43" xr10:uidLastSave="{00000000-0000-0000-0000-000000000000}"/>
  <bookViews>
    <workbookView xWindow="-23148" yWindow="-108" windowWidth="23256" windowHeight="126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I254" i="3"/>
  <c r="H254" i="3"/>
  <c r="G254" i="3"/>
  <c r="J254" i="3" s="1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C239" i="3"/>
  <c r="I239" i="3" s="1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C235" i="3"/>
  <c r="I235" i="3" s="1"/>
  <c r="B235" i="3"/>
  <c r="K234" i="3"/>
  <c r="H234" i="3"/>
  <c r="G234" i="3"/>
  <c r="J234" i="3" s="1"/>
  <c r="F234" i="3"/>
  <c r="E234" i="3"/>
  <c r="D234" i="3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I231" i="3"/>
  <c r="H231" i="3"/>
  <c r="G231" i="3"/>
  <c r="F231" i="3"/>
  <c r="E231" i="3"/>
  <c r="D231" i="3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I227" i="3"/>
  <c r="H227" i="3"/>
  <c r="G227" i="3"/>
  <c r="F227" i="3"/>
  <c r="E227" i="3"/>
  <c r="D227" i="3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I223" i="3"/>
  <c r="H223" i="3"/>
  <c r="G223" i="3"/>
  <c r="F223" i="3"/>
  <c r="E223" i="3"/>
  <c r="D223" i="3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I219" i="3"/>
  <c r="H219" i="3"/>
  <c r="G219" i="3"/>
  <c r="F219" i="3"/>
  <c r="E219" i="3"/>
  <c r="D219" i="3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I215" i="3"/>
  <c r="H215" i="3"/>
  <c r="G215" i="3"/>
  <c r="F215" i="3"/>
  <c r="E215" i="3"/>
  <c r="D215" i="3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I203" i="3"/>
  <c r="H203" i="3"/>
  <c r="G203" i="3"/>
  <c r="F203" i="3"/>
  <c r="E203" i="3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I199" i="3"/>
  <c r="H199" i="3"/>
  <c r="G199" i="3"/>
  <c r="F199" i="3"/>
  <c r="E199" i="3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K197" i="3"/>
  <c r="H197" i="3"/>
  <c r="G197" i="3"/>
  <c r="F197" i="3"/>
  <c r="E197" i="3"/>
  <c r="D197" i="3"/>
  <c r="J197" i="3" s="1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I139" i="3"/>
  <c r="H139" i="3"/>
  <c r="G139" i="3"/>
  <c r="F139" i="3"/>
  <c r="E139" i="3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J61" i="3"/>
  <c r="H61" i="3"/>
  <c r="K61" i="3" s="1"/>
  <c r="G61" i="3"/>
  <c r="F61" i="3"/>
  <c r="E61" i="3"/>
  <c r="D61" i="3"/>
  <c r="C61" i="3"/>
  <c r="B61" i="3"/>
  <c r="J60" i="3"/>
  <c r="H60" i="3"/>
  <c r="G60" i="3"/>
  <c r="F60" i="3"/>
  <c r="I60" i="3" s="1"/>
  <c r="E60" i="3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J56" i="3"/>
  <c r="H56" i="3"/>
  <c r="G56" i="3"/>
  <c r="F56" i="3"/>
  <c r="I56" i="3" s="1"/>
  <c r="E56" i="3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B53" i="3"/>
  <c r="J52" i="3"/>
  <c r="H52" i="3"/>
  <c r="G52" i="3"/>
  <c r="F52" i="3"/>
  <c r="I52" i="3" s="1"/>
  <c r="E52" i="3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I50" i="3"/>
  <c r="H50" i="3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B49" i="3"/>
  <c r="J48" i="3"/>
  <c r="H48" i="3"/>
  <c r="G48" i="3"/>
  <c r="F48" i="3"/>
  <c r="I48" i="3" s="1"/>
  <c r="E48" i="3"/>
  <c r="D48" i="3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I46" i="3"/>
  <c r="H46" i="3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B45" i="3"/>
  <c r="J44" i="3"/>
  <c r="H44" i="3"/>
  <c r="G44" i="3"/>
  <c r="F44" i="3"/>
  <c r="I44" i="3" s="1"/>
  <c r="E44" i="3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B41" i="3"/>
  <c r="J40" i="3"/>
  <c r="H40" i="3"/>
  <c r="G40" i="3"/>
  <c r="F40" i="3"/>
  <c r="I40" i="3" s="1"/>
  <c r="E40" i="3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B37" i="3"/>
  <c r="J36" i="3"/>
  <c r="H36" i="3"/>
  <c r="G36" i="3"/>
  <c r="F36" i="3"/>
  <c r="I36" i="3" s="1"/>
  <c r="E36" i="3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B33" i="3"/>
  <c r="J32" i="3"/>
  <c r="H32" i="3"/>
  <c r="G32" i="3"/>
  <c r="F32" i="3"/>
  <c r="I32" i="3" s="1"/>
  <c r="E32" i="3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B29" i="3"/>
  <c r="J28" i="3"/>
  <c r="H28" i="3"/>
  <c r="G28" i="3"/>
  <c r="F28" i="3"/>
  <c r="I28" i="3" s="1"/>
  <c r="E28" i="3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B25" i="3"/>
  <c r="J24" i="3"/>
  <c r="H24" i="3"/>
  <c r="G24" i="3"/>
  <c r="F24" i="3"/>
  <c r="I24" i="3" s="1"/>
  <c r="E24" i="3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B19" i="3"/>
  <c r="I18" i="3"/>
  <c r="H18" i="3"/>
  <c r="G18" i="3"/>
  <c r="F18" i="3"/>
  <c r="E18" i="3"/>
  <c r="K18" i="3" s="1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I14" i="3"/>
  <c r="H14" i="3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B11" i="3"/>
  <c r="I10" i="3"/>
  <c r="H10" i="3"/>
  <c r="G10" i="3"/>
  <c r="F10" i="3"/>
  <c r="E10" i="3"/>
  <c r="K10" i="3" s="1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I76" i="2" s="1"/>
  <c r="E76" i="2"/>
  <c r="K76" i="2" s="1"/>
  <c r="D76" i="2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H71" i="2"/>
  <c r="K71" i="2" s="1"/>
  <c r="G71" i="2"/>
  <c r="F71" i="2"/>
  <c r="E71" i="2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I68" i="2" s="1"/>
  <c r="E68" i="2"/>
  <c r="K68" i="2" s="1"/>
  <c r="D68" i="2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G55" i="2"/>
  <c r="F55" i="2"/>
  <c r="E55" i="2"/>
  <c r="K55" i="2" s="1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E49" i="2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B48" i="2"/>
  <c r="H47" i="2"/>
  <c r="G47" i="2"/>
  <c r="F47" i="2"/>
  <c r="E47" i="2"/>
  <c r="K47" i="2" s="1"/>
  <c r="D47" i="2"/>
  <c r="J47" i="2" s="1"/>
  <c r="C47" i="2"/>
  <c r="I47" i="2" s="1"/>
  <c r="B47" i="2"/>
  <c r="J46" i="2"/>
  <c r="H46" i="2"/>
  <c r="G46" i="2"/>
  <c r="F46" i="2"/>
  <c r="E46" i="2"/>
  <c r="K46" i="2" s="1"/>
  <c r="D46" i="2"/>
  <c r="C46" i="2"/>
  <c r="I46" i="2" s="1"/>
  <c r="B46" i="2"/>
  <c r="H45" i="2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B44" i="2"/>
  <c r="H43" i="2"/>
  <c r="G43" i="2"/>
  <c r="F43" i="2"/>
  <c r="E43" i="2"/>
  <c r="K43" i="2" s="1"/>
  <c r="D43" i="2"/>
  <c r="J43" i="2" s="1"/>
  <c r="C43" i="2"/>
  <c r="I43" i="2" s="1"/>
  <c r="B43" i="2"/>
  <c r="J42" i="2"/>
  <c r="H42" i="2"/>
  <c r="G42" i="2"/>
  <c r="F42" i="2"/>
  <c r="E42" i="2"/>
  <c r="K42" i="2" s="1"/>
  <c r="D42" i="2"/>
  <c r="C42" i="2"/>
  <c r="I42" i="2" s="1"/>
  <c r="B42" i="2"/>
  <c r="H41" i="2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H33" i="2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B24" i="2"/>
  <c r="H23" i="2"/>
  <c r="G23" i="2"/>
  <c r="F23" i="2"/>
  <c r="E23" i="2"/>
  <c r="K23" i="2" s="1"/>
  <c r="D23" i="2"/>
  <c r="J23" i="2" s="1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F6" i="2" s="1"/>
  <c r="E20" i="2"/>
  <c r="K20" i="2" s="1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I8" i="2"/>
  <c r="H8" i="2"/>
  <c r="G8" i="2"/>
  <c r="J8" i="2" s="1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E6" i="2"/>
  <c r="F4" i="2"/>
  <c r="C4" i="2"/>
  <c r="I2" i="2"/>
  <c r="G2" i="2"/>
  <c r="K6" i="2" l="1"/>
  <c r="D6" i="2"/>
  <c r="J6" i="2" s="1"/>
  <c r="K21" i="2"/>
  <c r="I24" i="2"/>
  <c r="K29" i="2"/>
  <c r="I32" i="2"/>
  <c r="K37" i="2"/>
  <c r="I40" i="2"/>
  <c r="K45" i="2"/>
  <c r="I48" i="2"/>
  <c r="K53" i="2"/>
  <c r="I56" i="2"/>
  <c r="K61" i="2"/>
  <c r="I64" i="2"/>
  <c r="I20" i="2"/>
  <c r="K25" i="2"/>
  <c r="I28" i="2"/>
  <c r="K33" i="2"/>
  <c r="I36" i="2"/>
  <c r="K41" i="2"/>
  <c r="I44" i="2"/>
  <c r="K49" i="2"/>
  <c r="I52" i="2"/>
  <c r="K57" i="2"/>
  <c r="I60" i="2"/>
  <c r="K65" i="2"/>
  <c r="C6" i="2"/>
  <c r="I6" i="2" s="1"/>
  <c r="I193" i="2"/>
  <c r="K196" i="2"/>
  <c r="I201" i="2"/>
  <c r="K204" i="2"/>
  <c r="I209" i="2"/>
  <c r="K212" i="2"/>
  <c r="I217" i="2"/>
  <c r="K220" i="2"/>
  <c r="I225" i="2"/>
  <c r="K6" i="3"/>
  <c r="I11" i="3"/>
  <c r="K14" i="3"/>
  <c r="I19" i="3"/>
  <c r="I21" i="3"/>
  <c r="K24" i="3"/>
  <c r="K28" i="3"/>
  <c r="K32" i="3"/>
  <c r="K36" i="3"/>
  <c r="K40" i="3"/>
  <c r="K44" i="3"/>
  <c r="K48" i="3"/>
  <c r="K52" i="3"/>
  <c r="K56" i="3"/>
  <c r="K60" i="3"/>
  <c r="K22" i="3"/>
  <c r="K26" i="3"/>
  <c r="K30" i="3"/>
  <c r="K34" i="3"/>
  <c r="K38" i="3"/>
  <c r="K42" i="3"/>
  <c r="K46" i="3"/>
  <c r="K50" i="3"/>
  <c r="K54" i="3"/>
  <c r="K58" i="3"/>
  <c r="I25" i="3"/>
  <c r="I29" i="3"/>
  <c r="I33" i="3"/>
  <c r="I37" i="3"/>
  <c r="I41" i="3"/>
  <c r="I45" i="3"/>
  <c r="I49" i="3"/>
  <c r="I53" i="3"/>
  <c r="I57" i="3"/>
  <c r="I61" i="3"/>
  <c r="J141" i="3"/>
  <c r="J149" i="3"/>
  <c r="J157" i="3"/>
  <c r="J215" i="3"/>
  <c r="J219" i="3"/>
  <c r="J223" i="3"/>
  <c r="J227" i="3"/>
  <c r="J231" i="3"/>
  <c r="J235" i="3"/>
  <c r="J237" i="3"/>
  <c r="J239" i="3"/>
  <c r="J241" i="3"/>
  <c r="J267" i="3"/>
  <c r="J268" i="3"/>
  <c r="J270" i="3"/>
  <c r="J272" i="3"/>
  <c r="J274" i="3"/>
  <c r="J276" i="3"/>
  <c r="J278" i="3"/>
  <c r="J296" i="3"/>
  <c r="J298" i="3"/>
  <c r="J300" i="3"/>
  <c r="J302" i="3"/>
  <c r="J304" i="3"/>
  <c r="J306" i="3"/>
  <c r="J308" i="3"/>
  <c r="J310" i="3"/>
  <c r="J312" i="3"/>
  <c r="J314" i="3"/>
  <c r="J316" i="3"/>
  <c r="J318" i="3"/>
  <c r="J320" i="3"/>
  <c r="J322" i="3"/>
  <c r="J324" i="3"/>
  <c r="J330" i="3"/>
  <c r="J332" i="3"/>
  <c r="J334" i="3"/>
  <c r="J336" i="3"/>
  <c r="J338" i="3"/>
  <c r="J340" i="3"/>
  <c r="J342" i="3"/>
  <c r="J344" i="3"/>
  <c r="J346" i="3"/>
  <c r="J348" i="3"/>
  <c r="J350" i="3"/>
</calcChain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<sst xmlns="http://schemas.openxmlformats.org/spreadsheetml/2006/main" count="161" uniqueCount="125">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</sst>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43525</v>
      </c>
      <c r="F7" s="3" t="s">
        <v>3</v>
      </c>
      <c r="G7" s="5">
        <v>43555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8.88671875"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"&amp; TEXT(Cover!G7, "mm/dd/yyyy")</f>
        <v>03/01/2019 - 03/31/2019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03/01/2018 - 03/31/2018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96030008.889999986</v>
      </c>
      <c r="D6" s="41">
        <f t="shared" si="0"/>
        <v>46335418.109999999</v>
      </c>
      <c r="E6" s="42">
        <f t="shared" si="0"/>
        <v>21301511.579999998</v>
      </c>
      <c r="F6" s="40">
        <f t="shared" si="0"/>
        <v>94800674.080000013</v>
      </c>
      <c r="G6" s="41">
        <f t="shared" si="0"/>
        <v>45707820.050000004</v>
      </c>
      <c r="H6" s="42">
        <f t="shared" si="0"/>
        <v>19720800.18</v>
      </c>
      <c r="I6" s="20">
        <f t="shared" ref="I6:I69" si="1">IFERROR((C6-F6)/F6,"")</f>
        <v>1.2967574565583432E-2</v>
      </c>
      <c r="J6" s="20">
        <f t="shared" ref="J6:J69" si="2">IFERROR((D6-G6)/G6,"")</f>
        <v>1.3730649576231428E-2</v>
      </c>
      <c r="K6" s="20">
        <f t="shared" ref="K6:K69" si="3">IFERROR((E6-H6)/H6,"")</f>
        <v>8.015452646810392E-2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3108097.71</v>
      </c>
      <c r="D7" s="43">
        <f>IF('County Data'!E2&gt;9,'County Data'!D2,"*")</f>
        <v>478853.32</v>
      </c>
      <c r="E7" s="44">
        <f>IF('County Data'!G2&gt;9,'County Data'!F2,"*")</f>
        <v>451479.64</v>
      </c>
      <c r="F7" s="43">
        <f>IF('County Data'!I2&gt;9,'County Data'!H2,"*")</f>
        <v>3052074.74</v>
      </c>
      <c r="G7" s="43">
        <f>IF('County Data'!K2&gt;9,'County Data'!J2,"*")</f>
        <v>540573.35</v>
      </c>
      <c r="H7" s="44">
        <f>IF('County Data'!M2&gt;9,'County Data'!L2,"*")</f>
        <v>519424.48</v>
      </c>
      <c r="I7" s="22">
        <f t="shared" si="1"/>
        <v>1.8355700555353942E-2</v>
      </c>
      <c r="J7" s="22">
        <f t="shared" si="2"/>
        <v>-0.1141751253553287</v>
      </c>
      <c r="K7" s="22">
        <f t="shared" si="3"/>
        <v>-0.13080792803604477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5235547.5</v>
      </c>
      <c r="D8" s="43">
        <f>IF('County Data'!E3&gt;9,'County Data'!D3,"*")</f>
        <v>2035713.54</v>
      </c>
      <c r="E8" s="44">
        <f>IF('County Data'!G3&gt;9,'County Data'!F3,"*")</f>
        <v>936832.97</v>
      </c>
      <c r="F8" s="43">
        <f>IF('County Data'!I3&gt;9,'County Data'!H3,"*")</f>
        <v>5275266.63</v>
      </c>
      <c r="G8" s="43">
        <f>IF('County Data'!K3&gt;9,'County Data'!J3,"*")</f>
        <v>2110960.56</v>
      </c>
      <c r="H8" s="44">
        <f>IF('County Data'!M3&gt;9,'County Data'!L3,"*")</f>
        <v>932509.1</v>
      </c>
      <c r="I8" s="22">
        <f t="shared" si="1"/>
        <v>-7.5293123145890898E-3</v>
      </c>
      <c r="J8" s="22">
        <f t="shared" si="2"/>
        <v>-3.5645867301282039E-2</v>
      </c>
      <c r="K8" s="22">
        <f t="shared" si="3"/>
        <v>4.6368126595225673E-3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2844642.98</v>
      </c>
      <c r="D9" s="46">
        <f>IF('County Data'!E4&gt;9,'County Data'!D4,"*")</f>
        <v>630712.88</v>
      </c>
      <c r="E9" s="47">
        <f>IF('County Data'!G4&gt;9,'County Data'!F4,"*")</f>
        <v>401232.8</v>
      </c>
      <c r="F9" s="45">
        <f>IF('County Data'!I4&gt;9,'County Data'!H4,"*")</f>
        <v>2900224.28</v>
      </c>
      <c r="G9" s="46">
        <f>IF('County Data'!K4&gt;9,'County Data'!J4,"*")</f>
        <v>637041.74</v>
      </c>
      <c r="H9" s="47">
        <f>IF('County Data'!M4&gt;9,'County Data'!L4,"*")</f>
        <v>430635.85</v>
      </c>
      <c r="I9" s="9">
        <f t="shared" si="1"/>
        <v>-1.9164483375747693E-2</v>
      </c>
      <c r="J9" s="9">
        <f t="shared" si="2"/>
        <v>-9.9347650281125782E-3</v>
      </c>
      <c r="K9" s="9">
        <f t="shared" si="3"/>
        <v>-6.8278221611136156E-2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29209525.539999999</v>
      </c>
      <c r="D10" s="43">
        <f>IF('County Data'!E5&gt;9,'County Data'!D5,"*")</f>
        <v>7154708.2599999998</v>
      </c>
      <c r="E10" s="44">
        <f>IF('County Data'!G5&gt;9,'County Data'!F5,"*")</f>
        <v>5804758.8700000001</v>
      </c>
      <c r="F10" s="43">
        <f>IF('County Data'!I5&gt;9,'County Data'!H5,"*")</f>
        <v>27898552.390000001</v>
      </c>
      <c r="G10" s="43">
        <f>IF('County Data'!K5&gt;9,'County Data'!J5,"*")</f>
        <v>6829587.4100000001</v>
      </c>
      <c r="H10" s="44">
        <f>IF('County Data'!M5&gt;9,'County Data'!L5,"*")</f>
        <v>5621491.1200000001</v>
      </c>
      <c r="I10" s="22">
        <f t="shared" si="1"/>
        <v>4.6990723091062808E-2</v>
      </c>
      <c r="J10" s="22">
        <f t="shared" si="2"/>
        <v>4.7604757137151808E-2</v>
      </c>
      <c r="K10" s="22">
        <f t="shared" si="3"/>
        <v>3.2601270034559801E-2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170077.58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203274.67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-0.16331149375374721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4061588.52</v>
      </c>
      <c r="D12" s="43">
        <f>IF('County Data'!E7&gt;9,'County Data'!D7,"*")</f>
        <v>355514.29</v>
      </c>
      <c r="E12" s="44">
        <f>IF('County Data'!G7&gt;9,'County Data'!F7,"*")</f>
        <v>354636.35</v>
      </c>
      <c r="F12" s="43">
        <f>IF('County Data'!I7&gt;9,'County Data'!H7,"*")</f>
        <v>3936039.97</v>
      </c>
      <c r="G12" s="43">
        <f>IF('County Data'!K7&gt;9,'County Data'!J7,"*")</f>
        <v>343266.81</v>
      </c>
      <c r="H12" s="44">
        <f>IF('County Data'!M7&gt;9,'County Data'!L7,"*")</f>
        <v>412679.92</v>
      </c>
      <c r="I12" s="22">
        <f t="shared" si="1"/>
        <v>3.1897173544200519E-2</v>
      </c>
      <c r="J12" s="22">
        <f t="shared" si="2"/>
        <v>3.5679184946543423E-2</v>
      </c>
      <c r="K12" s="22">
        <f t="shared" si="3"/>
        <v>-0.14065033743342784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286958.78999999998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236444.16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0.21364295908175518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7223673.7300000004</v>
      </c>
      <c r="D14" s="43">
        <f>IF('County Data'!E9&gt;9,'County Data'!D9,"*")</f>
        <v>7516605.2699999996</v>
      </c>
      <c r="E14" s="44">
        <f>IF('County Data'!G9&gt;9,'County Data'!F9,"*")</f>
        <v>2347935.4300000002</v>
      </c>
      <c r="F14" s="43">
        <f>IF('County Data'!I9&gt;9,'County Data'!H9,"*")</f>
        <v>7204618.4900000002</v>
      </c>
      <c r="G14" s="43">
        <f>IF('County Data'!K9&gt;9,'County Data'!J9,"*")</f>
        <v>7597095</v>
      </c>
      <c r="H14" s="44">
        <f>IF('County Data'!M9&gt;9,'County Data'!L9,"*")</f>
        <v>2243373.66</v>
      </c>
      <c r="I14" s="22">
        <f t="shared" si="1"/>
        <v>2.6448645443820332E-3</v>
      </c>
      <c r="J14" s="22">
        <f t="shared" si="2"/>
        <v>-1.0594803671666663E-2</v>
      </c>
      <c r="K14" s="22">
        <f t="shared" si="3"/>
        <v>4.6609163629031829E-2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1537220.7</v>
      </c>
      <c r="D15" s="48">
        <f>IF('County Data'!E10&gt;9,'County Data'!D10,"*")</f>
        <v>212164.3</v>
      </c>
      <c r="E15" s="49">
        <f>IF('County Data'!G10&gt;9,'County Data'!F10,"*")</f>
        <v>136953.63</v>
      </c>
      <c r="F15" s="48">
        <f>IF('County Data'!I10&gt;9,'County Data'!H10,"*")</f>
        <v>1420618.35</v>
      </c>
      <c r="G15" s="48">
        <f>IF('County Data'!K10&gt;9,'County Data'!J10,"*")</f>
        <v>184527.35</v>
      </c>
      <c r="H15" s="49">
        <f>IF('County Data'!M10&gt;9,'County Data'!L10,"*")</f>
        <v>135040.1</v>
      </c>
      <c r="I15" s="23">
        <f t="shared" si="1"/>
        <v>8.2078589228415821E-2</v>
      </c>
      <c r="J15" s="23">
        <f t="shared" si="2"/>
        <v>0.1497715650281651</v>
      </c>
      <c r="K15" s="23">
        <f t="shared" si="3"/>
        <v>1.4170087255563337E-2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2509997.4500000002</v>
      </c>
      <c r="D16" s="43">
        <f>IF('County Data'!E11&gt;9,'County Data'!D11,"*")</f>
        <v>948112.91</v>
      </c>
      <c r="E16" s="44">
        <f>IF('County Data'!G11&gt;9,'County Data'!F11,"*")</f>
        <v>414126.96</v>
      </c>
      <c r="F16" s="43">
        <f>IF('County Data'!I11&gt;9,'County Data'!H11,"*")</f>
        <v>2457225.25</v>
      </c>
      <c r="G16" s="43">
        <f>IF('County Data'!K11&gt;9,'County Data'!J11,"*")</f>
        <v>967948.34</v>
      </c>
      <c r="H16" s="44">
        <f>IF('County Data'!M11&gt;9,'County Data'!L11,"*")</f>
        <v>350581.2</v>
      </c>
      <c r="I16" s="22">
        <f t="shared" si="1"/>
        <v>2.1476337995468744E-2</v>
      </c>
      <c r="J16" s="22">
        <f t="shared" si="2"/>
        <v>-2.0492240319354166E-2</v>
      </c>
      <c r="K16" s="22">
        <f t="shared" si="3"/>
        <v>0.18125832189518437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3052181.58</v>
      </c>
      <c r="D17" s="46">
        <f>IF('County Data'!E12&gt;9,'County Data'!D12,"*")</f>
        <v>12814199.869999999</v>
      </c>
      <c r="E17" s="47">
        <f>IF('County Data'!G12&gt;9,'County Data'!F12,"*")</f>
        <v>1145613.77</v>
      </c>
      <c r="F17" s="45">
        <f>IF('County Data'!I12&gt;9,'County Data'!H12,"*")</f>
        <v>3733375.49</v>
      </c>
      <c r="G17" s="46">
        <f>IF('County Data'!K12&gt;9,'County Data'!J12,"*")</f>
        <v>10375091.109999999</v>
      </c>
      <c r="H17" s="47" t="str">
        <f>IF('County Data'!M12&gt;9,'County Data'!L12,"*")</f>
        <v>*</v>
      </c>
      <c r="I17" s="9">
        <f t="shared" si="1"/>
        <v>-0.18246059412577331</v>
      </c>
      <c r="J17" s="9">
        <f t="shared" si="2"/>
        <v>0.23509275573002655</v>
      </c>
      <c r="K17" s="9" t="str">
        <f t="shared" si="3"/>
        <v/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11078403.77</v>
      </c>
      <c r="D18" s="43">
        <f>IF('County Data'!E13&gt;9,'County Data'!D13,"*")</f>
        <v>4784878.5999999996</v>
      </c>
      <c r="E18" s="44">
        <f>IF('County Data'!G13&gt;9,'County Data'!F13,"*")</f>
        <v>2977585.03</v>
      </c>
      <c r="F18" s="43">
        <f>IF('County Data'!I13&gt;9,'County Data'!H13,"*")</f>
        <v>10853847.289999999</v>
      </c>
      <c r="G18" s="43">
        <f>IF('County Data'!K13&gt;9,'County Data'!J13,"*")</f>
        <v>5163472.67</v>
      </c>
      <c r="H18" s="44">
        <f>IF('County Data'!M13&gt;9,'County Data'!L13,"*")</f>
        <v>2824610.35</v>
      </c>
      <c r="I18" s="22">
        <f t="shared" si="1"/>
        <v>2.0689113638708699E-2</v>
      </c>
      <c r="J18" s="22">
        <f t="shared" si="2"/>
        <v>-7.3321598504752089E-2</v>
      </c>
      <c r="K18" s="22">
        <f t="shared" si="3"/>
        <v>5.4157799145641346E-2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9687247.2899999991</v>
      </c>
      <c r="D19" s="46">
        <f>IF('County Data'!E14&gt;9,'County Data'!D14,"*")</f>
        <v>2518200.5699999998</v>
      </c>
      <c r="E19" s="47">
        <f>IF('County Data'!G14&gt;9,'County Data'!F14,"*")</f>
        <v>2216182.83</v>
      </c>
      <c r="F19" s="45">
        <f>IF('County Data'!I14&gt;9,'County Data'!H14,"*")</f>
        <v>9655672.9700000007</v>
      </c>
      <c r="G19" s="46">
        <f>IF('County Data'!K14&gt;9,'County Data'!J14,"*")</f>
        <v>2400074.64</v>
      </c>
      <c r="H19" s="47">
        <f>IF('County Data'!M14&gt;9,'County Data'!L14,"*")</f>
        <v>2172306.31</v>
      </c>
      <c r="I19" s="9">
        <f t="shared" si="1"/>
        <v>3.2700278994637938E-3</v>
      </c>
      <c r="J19" s="9">
        <f t="shared" si="2"/>
        <v>4.9217606832427388E-2</v>
      </c>
      <c r="K19" s="9">
        <f t="shared" si="3"/>
        <v>2.0198127583581901E-2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7696808.8399999999</v>
      </c>
      <c r="D20" s="43">
        <f>IF('County Data'!E15&gt;9,'County Data'!D15,"*")</f>
        <v>3049732.68</v>
      </c>
      <c r="E20" s="44">
        <f>IF('County Data'!G15&gt;9,'County Data'!F15,"*")</f>
        <v>1954069.06</v>
      </c>
      <c r="F20" s="43">
        <f>IF('County Data'!I15&gt;9,'County Data'!H15,"*")</f>
        <v>7736668.9000000004</v>
      </c>
      <c r="G20" s="43">
        <f>IF('County Data'!K15&gt;9,'County Data'!J15,"*")</f>
        <v>3311353.63</v>
      </c>
      <c r="H20" s="44">
        <f>IF('County Data'!M15&gt;9,'County Data'!L15,"*")</f>
        <v>1987344.03</v>
      </c>
      <c r="I20" s="22">
        <f t="shared" si="1"/>
        <v>-5.1520958845738532E-3</v>
      </c>
      <c r="J20" s="22">
        <f t="shared" si="2"/>
        <v>-7.9007251786635591E-2</v>
      </c>
      <c r="K20" s="22">
        <f t="shared" si="3"/>
        <v>-1.674343721957389E-2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8328036.9100000001</v>
      </c>
      <c r="D21" s="46">
        <f>IF('County Data'!E16&gt;9,'County Data'!D16,"*")</f>
        <v>3836021.62</v>
      </c>
      <c r="E21" s="47">
        <f>IF('County Data'!G16&gt;9,'County Data'!F16,"*")</f>
        <v>2160104.2400000002</v>
      </c>
      <c r="F21" s="45">
        <f>IF('County Data'!I16&gt;9,'County Data'!H16,"*")</f>
        <v>8236770.5</v>
      </c>
      <c r="G21" s="46">
        <f>IF('County Data'!K16&gt;9,'County Data'!J16,"*")</f>
        <v>5246827.4400000004</v>
      </c>
      <c r="H21" s="47">
        <f>IF('County Data'!M16&gt;9,'County Data'!L16,"*")</f>
        <v>2090804.06</v>
      </c>
      <c r="I21" s="9">
        <f t="shared" si="1"/>
        <v>1.1080363353574091E-2</v>
      </c>
      <c r="J21" s="9">
        <f t="shared" si="2"/>
        <v>-0.26888740598642602</v>
      </c>
      <c r="K21" s="9">
        <f t="shared" si="3"/>
        <v>3.3145229304748988E-2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8.88671875"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"&amp; TEXT(Cover!G7, "mm/dd/yyyy")</f>
        <v>03/01/2019 - 03/31/2019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03/01/2018 - 03/31/2018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2492012.7200000002</v>
      </c>
      <c r="D6" s="41" t="str">
        <f>IF('Town Data'!E2&gt;9,'Town Data'!D2,"*")</f>
        <v>*</v>
      </c>
      <c r="E6" s="42">
        <f>IF('Town Data'!G2&gt;9,'Town Data'!F2,"*")</f>
        <v>301141.83</v>
      </c>
      <c r="F6" s="41">
        <f>IF('Town Data'!I2&gt;9,'Town Data'!H2,"*")</f>
        <v>2427103.46</v>
      </c>
      <c r="G6" s="41" t="str">
        <f>IF('Town Data'!K2&gt;9,'Town Data'!J2,"*")</f>
        <v>*</v>
      </c>
      <c r="H6" s="42">
        <f>IF('Town Data'!M2&gt;9,'Town Data'!L2,"*")</f>
        <v>318862.46000000002</v>
      </c>
      <c r="I6" s="20">
        <f t="shared" ref="I6:I69" si="0">IFERROR((C6-F6)/F6,"")</f>
        <v>2.6743507670661984E-2</v>
      </c>
      <c r="J6" s="20" t="str">
        <f t="shared" ref="J6:J69" si="1">IFERROR((D6-G6)/G6,"")</f>
        <v/>
      </c>
      <c r="K6" s="20">
        <f t="shared" ref="K6:K69" si="2">IFERROR((E6-H6)/H6,"")</f>
        <v>-5.5574525768884817E-2</v>
      </c>
    </row>
    <row r="7" spans="1:12" x14ac:dyDescent="0.3">
      <c r="A7" s="15"/>
      <c r="B7" t="str">
        <f>'Town Data'!A3</f>
        <v>BARTON</v>
      </c>
      <c r="C7" s="50">
        <f>IF('Town Data'!C3&gt;9,'Town Data'!B3,"*")</f>
        <v>152463.26999999999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137969.49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0.10505061662545828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BENNINGTON</v>
      </c>
      <c r="C8" s="51">
        <f>IF('Town Data'!C4&gt;9,'Town Data'!B4,"*")</f>
        <v>2578163.27</v>
      </c>
      <c r="D8" s="43">
        <f>IF('Town Data'!E4&gt;9,'Town Data'!D4,"*")</f>
        <v>401636.76</v>
      </c>
      <c r="E8" s="44">
        <f>IF('Town Data'!G4&gt;9,'Town Data'!F4,"*")</f>
        <v>321395.77</v>
      </c>
      <c r="F8" s="43">
        <f>IF('Town Data'!I4&gt;9,'Town Data'!H4,"*")</f>
        <v>2512914.06</v>
      </c>
      <c r="G8" s="43">
        <f>IF('Town Data'!K4&gt;9,'Town Data'!J4,"*")</f>
        <v>417532.53</v>
      </c>
      <c r="H8" s="44">
        <f>IF('Town Data'!M4&gt;9,'Town Data'!L4,"*")</f>
        <v>344701.15</v>
      </c>
      <c r="I8" s="22">
        <f t="shared" si="0"/>
        <v>2.5965555702290893E-2</v>
      </c>
      <c r="J8" s="22">
        <f t="shared" si="1"/>
        <v>-3.80707342730877E-2</v>
      </c>
      <c r="K8" s="22">
        <f t="shared" si="2"/>
        <v>-6.7610392364516339E-2</v>
      </c>
      <c r="L8" s="15"/>
    </row>
    <row r="9" spans="1:12" x14ac:dyDescent="0.3">
      <c r="A9" s="15"/>
      <c r="B9" s="15" t="str">
        <f>'Town Data'!A5</f>
        <v>BERLIN</v>
      </c>
      <c r="C9" s="50">
        <f>IF('Town Data'!C5&gt;9,'Town Data'!B5,"*")</f>
        <v>851367.73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835566.16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1.891121344598248E-2</v>
      </c>
      <c r="J9" s="9" t="str">
        <f t="shared" si="1"/>
        <v/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BRADFORD</v>
      </c>
      <c r="C10" s="51">
        <f>IF('Town Data'!C6&gt;9,'Town Data'!B6,"*")</f>
        <v>404372.6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379577.96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6.5321600864286095E-2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BRANDON</v>
      </c>
      <c r="C11" s="50">
        <f>IF('Town Data'!C7&gt;9,'Town Data'!B7,"*")</f>
        <v>260116.83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308284.53999999998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-0.156244325453362</v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BRATTLEBORO</v>
      </c>
      <c r="C12" s="51">
        <f>IF('Town Data'!C8&gt;9,'Town Data'!B8,"*")</f>
        <v>3314526.18</v>
      </c>
      <c r="D12" s="43">
        <f>IF('Town Data'!E8&gt;9,'Town Data'!D8,"*")</f>
        <v>613703.46</v>
      </c>
      <c r="E12" s="44">
        <f>IF('Town Data'!G8&gt;9,'Town Data'!F8,"*")</f>
        <v>486440.13</v>
      </c>
      <c r="F12" s="43">
        <f>IF('Town Data'!I8&gt;9,'Town Data'!H8,"*")</f>
        <v>3282807.3</v>
      </c>
      <c r="G12" s="43">
        <f>IF('Town Data'!K8&gt;9,'Town Data'!J8,"*")</f>
        <v>634913.22</v>
      </c>
      <c r="H12" s="44">
        <f>IF('Town Data'!M8&gt;9,'Town Data'!L8,"*")</f>
        <v>503356.55</v>
      </c>
      <c r="I12" s="22">
        <f t="shared" si="0"/>
        <v>9.6621205880711783E-3</v>
      </c>
      <c r="J12" s="22">
        <f t="shared" si="1"/>
        <v>-3.3405762129193044E-2</v>
      </c>
      <c r="K12" s="22">
        <f t="shared" si="2"/>
        <v>-3.3607231295589547E-2</v>
      </c>
      <c r="L12" s="15"/>
    </row>
    <row r="13" spans="1:12" x14ac:dyDescent="0.3">
      <c r="A13" s="15"/>
      <c r="B13" s="15" t="str">
        <f>'Town Data'!A9</f>
        <v>BRISTOL</v>
      </c>
      <c r="C13" s="50">
        <f>IF('Town Data'!C9&gt;9,'Town Data'!B9,"*")</f>
        <v>322227.48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326422.52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-1.2851564285454437E-2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340559.41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315375.06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7.9855236492067494E-2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BURLINGTON</v>
      </c>
      <c r="C15" s="50">
        <f>IF('Town Data'!C11&gt;9,'Town Data'!B11,"*")</f>
        <v>9023295.3699999992</v>
      </c>
      <c r="D15" s="46">
        <f>IF('Town Data'!E11&gt;9,'Town Data'!D11,"*")</f>
        <v>3337096.44</v>
      </c>
      <c r="E15" s="47">
        <f>IF('Town Data'!G11&gt;9,'Town Data'!F11,"*")</f>
        <v>3150259.78</v>
      </c>
      <c r="F15" s="45">
        <f>IF('Town Data'!I11&gt;9,'Town Data'!H11,"*")</f>
        <v>8482087.4700000007</v>
      </c>
      <c r="G15" s="46">
        <f>IF('Town Data'!K11&gt;9,'Town Data'!J11,"*")</f>
        <v>2863524.01</v>
      </c>
      <c r="H15" s="47">
        <f>IF('Town Data'!M11&gt;9,'Town Data'!L11,"*")</f>
        <v>3010407.33</v>
      </c>
      <c r="I15" s="9">
        <f t="shared" si="0"/>
        <v>6.3805979591011988E-2</v>
      </c>
      <c r="J15" s="9">
        <f t="shared" si="1"/>
        <v>0.16538098802251713</v>
      </c>
      <c r="K15" s="9">
        <f t="shared" si="2"/>
        <v>4.6456321244739897E-2</v>
      </c>
      <c r="L15" s="15"/>
    </row>
    <row r="16" spans="1:12" x14ac:dyDescent="0.3">
      <c r="A16" s="15"/>
      <c r="B16" s="28" t="str">
        <f>'Town Data'!A12</f>
        <v>CAMBRIDGE</v>
      </c>
      <c r="C16" s="52">
        <f>IF('Town Data'!C12&gt;9,'Town Data'!B12,"*")</f>
        <v>931847.54</v>
      </c>
      <c r="D16" s="53">
        <f>IF('Town Data'!E12&gt;9,'Town Data'!D12,"*")</f>
        <v>1063938.5900000001</v>
      </c>
      <c r="E16" s="54" t="str">
        <f>IF('Town Data'!G12&gt;9,'Town Data'!F12,"*")</f>
        <v>*</v>
      </c>
      <c r="F16" s="53">
        <f>IF('Town Data'!I12&gt;9,'Town Data'!H12,"*")</f>
        <v>958780.37</v>
      </c>
      <c r="G16" s="53">
        <f>IF('Town Data'!K12&gt;9,'Town Data'!J12,"*")</f>
        <v>973354.72</v>
      </c>
      <c r="H16" s="54">
        <f>IF('Town Data'!M12&gt;9,'Town Data'!L12,"*")</f>
        <v>284688.09999999998</v>
      </c>
      <c r="I16" s="26">
        <f t="shared" si="0"/>
        <v>-2.8090719045488967E-2</v>
      </c>
      <c r="J16" s="26">
        <f t="shared" si="1"/>
        <v>9.3063575014050492E-2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CASTLETON</v>
      </c>
      <c r="C17" s="51">
        <f>IF('Town Data'!C13&gt;9,'Town Data'!B13,"*")</f>
        <v>368645.7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411010.42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-0.10307456438695635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CHESTER</v>
      </c>
      <c r="C18" s="50">
        <f>IF('Town Data'!C14&gt;9,'Town Data'!B14,"*")</f>
        <v>301492.7</v>
      </c>
      <c r="D18" s="46">
        <f>IF('Town Data'!E14&gt;9,'Town Data'!D14,"*")</f>
        <v>59075.83</v>
      </c>
      <c r="E18" s="47" t="str">
        <f>IF('Town Data'!G14&gt;9,'Town Data'!F14,"*")</f>
        <v>*</v>
      </c>
      <c r="F18" s="45">
        <f>IF('Town Data'!I14&gt;9,'Town Data'!H14,"*")</f>
        <v>307308.33</v>
      </c>
      <c r="G18" s="46">
        <f>IF('Town Data'!K14&gt;9,'Town Data'!J14,"*")</f>
        <v>60255.55</v>
      </c>
      <c r="H18" s="47" t="str">
        <f>IF('Town Data'!M14&gt;9,'Town Data'!L14,"*")</f>
        <v>*</v>
      </c>
      <c r="I18" s="9">
        <f t="shared" si="0"/>
        <v>-1.8924413796397917E-2</v>
      </c>
      <c r="J18" s="9">
        <f t="shared" si="1"/>
        <v>-1.9578611430814276E-2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COLCHESTER</v>
      </c>
      <c r="C19" s="51">
        <f>IF('Town Data'!C15&gt;9,'Town Data'!B15,"*")</f>
        <v>2149838.5699999998</v>
      </c>
      <c r="D19" s="43" t="str">
        <f>IF('Town Data'!E15&gt;9,'Town Data'!D15,"*")</f>
        <v>*</v>
      </c>
      <c r="E19" s="44">
        <f>IF('Town Data'!G15&gt;9,'Town Data'!F15,"*")</f>
        <v>308565.63</v>
      </c>
      <c r="F19" s="43">
        <f>IF('Town Data'!I15&gt;9,'Town Data'!H15,"*")</f>
        <v>2186908.41</v>
      </c>
      <c r="G19" s="43" t="str">
        <f>IF('Town Data'!K15&gt;9,'Town Data'!J15,"*")</f>
        <v>*</v>
      </c>
      <c r="H19" s="44">
        <f>IF('Town Data'!M15&gt;9,'Town Data'!L15,"*")</f>
        <v>299421.68</v>
      </c>
      <c r="I19" s="22">
        <f t="shared" si="0"/>
        <v>-1.6950796764277985E-2</v>
      </c>
      <c r="J19" s="22" t="str">
        <f t="shared" si="1"/>
        <v/>
      </c>
      <c r="K19" s="22">
        <f t="shared" si="2"/>
        <v>3.0538703810625911E-2</v>
      </c>
      <c r="L19" s="15"/>
    </row>
    <row r="20" spans="1:12" x14ac:dyDescent="0.3">
      <c r="A20" s="15"/>
      <c r="B20" s="15" t="str">
        <f>'Town Data'!A16</f>
        <v>DERBY</v>
      </c>
      <c r="C20" s="50">
        <f>IF('Town Data'!C16&gt;9,'Town Data'!B16,"*")</f>
        <v>837626.19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776204.49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7.9130822858290803E-2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DORSET</v>
      </c>
      <c r="C21" s="51">
        <f>IF('Town Data'!C17&gt;9,'Town Data'!B17,"*")</f>
        <v>237347.02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264651.67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-0.1031720298609867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DOVER</v>
      </c>
      <c r="C22" s="50">
        <f>IF('Town Data'!C18&gt;9,'Town Data'!B18,"*")</f>
        <v>979652.58</v>
      </c>
      <c r="D22" s="46">
        <f>IF('Town Data'!E18&gt;9,'Town Data'!D18,"*")</f>
        <v>394233.66</v>
      </c>
      <c r="E22" s="47">
        <f>IF('Town Data'!G18&gt;9,'Town Data'!F18,"*")</f>
        <v>347639.11</v>
      </c>
      <c r="F22" s="45">
        <f>IF('Town Data'!I18&gt;9,'Town Data'!H18,"*")</f>
        <v>903931.49</v>
      </c>
      <c r="G22" s="46">
        <f>IF('Town Data'!K18&gt;9,'Town Data'!J18,"*")</f>
        <v>593972.43999999994</v>
      </c>
      <c r="H22" s="47">
        <f>IF('Town Data'!M18&gt;9,'Town Data'!L18,"*")</f>
        <v>301916.34999999998</v>
      </c>
      <c r="I22" s="9">
        <f t="shared" si="0"/>
        <v>8.3768616137048141E-2</v>
      </c>
      <c r="J22" s="9">
        <f t="shared" si="1"/>
        <v>-0.336276174699284</v>
      </c>
      <c r="K22" s="9">
        <f t="shared" si="2"/>
        <v>0.1514418149265517</v>
      </c>
      <c r="L22" s="15"/>
    </row>
    <row r="23" spans="1:12" x14ac:dyDescent="0.3">
      <c r="A23" s="15"/>
      <c r="B23" s="27" t="str">
        <f>'Town Data'!A19</f>
        <v>ENOSBURG</v>
      </c>
      <c r="C23" s="51">
        <f>IF('Town Data'!C19&gt;9,'Town Data'!B19,"*")</f>
        <v>390012.35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386117.24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1.0087894547262345E-2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ESSEX</v>
      </c>
      <c r="C24" s="50">
        <f>IF('Town Data'!C20&gt;9,'Town Data'!B20,"*")</f>
        <v>3355919.77</v>
      </c>
      <c r="D24" s="46" t="str">
        <f>IF('Town Data'!E20&gt;9,'Town Data'!D20,"*")</f>
        <v>*</v>
      </c>
      <c r="E24" s="47">
        <f>IF('Town Data'!G20&gt;9,'Town Data'!F20,"*")</f>
        <v>309215.32</v>
      </c>
      <c r="F24" s="45">
        <f>IF('Town Data'!I20&gt;9,'Town Data'!H20,"*")</f>
        <v>3304871.42</v>
      </c>
      <c r="G24" s="46" t="str">
        <f>IF('Town Data'!K20&gt;9,'Town Data'!J20,"*")</f>
        <v>*</v>
      </c>
      <c r="H24" s="47">
        <f>IF('Town Data'!M20&gt;9,'Town Data'!L20,"*")</f>
        <v>343855.5</v>
      </c>
      <c r="I24" s="9">
        <f t="shared" si="0"/>
        <v>1.5446395188348991E-2</v>
      </c>
      <c r="J24" s="9" t="str">
        <f t="shared" si="1"/>
        <v/>
      </c>
      <c r="K24" s="9">
        <f t="shared" si="2"/>
        <v>-0.10074051454753521</v>
      </c>
      <c r="L24" s="15"/>
    </row>
    <row r="25" spans="1:12" x14ac:dyDescent="0.3">
      <c r="A25" s="15"/>
      <c r="B25" s="27" t="str">
        <f>'Town Data'!A21</f>
        <v>FAIR HAVEN</v>
      </c>
      <c r="C25" s="51">
        <f>IF('Town Data'!C21&gt;9,'Town Data'!B21,"*")</f>
        <v>493122.52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465405.18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5.9555289006452454E-2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HARDWICK</v>
      </c>
      <c r="C26" s="50">
        <f>IF('Town Data'!C22&gt;9,'Town Data'!B22,"*")</f>
        <v>237964.11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250616.06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-5.0483396794283701E-2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HARTFORD</v>
      </c>
      <c r="C27" s="51">
        <f>IF('Town Data'!C23&gt;9,'Town Data'!B23,"*")</f>
        <v>1934532.78</v>
      </c>
      <c r="D27" s="43">
        <f>IF('Town Data'!E23&gt;9,'Town Data'!D23,"*")</f>
        <v>802379.24</v>
      </c>
      <c r="E27" s="44">
        <f>IF('Town Data'!G23&gt;9,'Town Data'!F23,"*")</f>
        <v>336125.01</v>
      </c>
      <c r="F27" s="43">
        <f>IF('Town Data'!I23&gt;9,'Town Data'!H23,"*")</f>
        <v>1737889.75</v>
      </c>
      <c r="G27" s="43">
        <f>IF('Town Data'!K23&gt;9,'Town Data'!J23,"*")</f>
        <v>781130.84</v>
      </c>
      <c r="H27" s="44">
        <f>IF('Town Data'!M23&gt;9,'Town Data'!L23,"*")</f>
        <v>304311.65999999997</v>
      </c>
      <c r="I27" s="22">
        <f t="shared" si="0"/>
        <v>0.11315046308317316</v>
      </c>
      <c r="J27" s="22">
        <f t="shared" si="1"/>
        <v>2.7202100995013877E-2</v>
      </c>
      <c r="K27" s="22">
        <f t="shared" si="2"/>
        <v>0.10454200144680634</v>
      </c>
      <c r="L27" s="15"/>
    </row>
    <row r="28" spans="1:12" x14ac:dyDescent="0.3">
      <c r="A28" s="15"/>
      <c r="B28" s="15" t="str">
        <f>'Town Data'!A24</f>
        <v>HINESBURG</v>
      </c>
      <c r="C28" s="50">
        <f>IF('Town Data'!C24&gt;9,'Town Data'!B24,"*")</f>
        <v>398098.7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387662.37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2.6921184018969951E-2</v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768262.09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763923.94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5.6787721562961144E-3</v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172225.2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KILLINGTON</v>
      </c>
      <c r="C31" s="51">
        <f>IF('Town Data'!C27&gt;9,'Town Data'!B27,"*")</f>
        <v>3394084.31</v>
      </c>
      <c r="D31" s="43">
        <f>IF('Town Data'!E27&gt;9,'Town Data'!D27,"*")</f>
        <v>3014980.44</v>
      </c>
      <c r="E31" s="44">
        <f>IF('Town Data'!G27&gt;9,'Town Data'!F27,"*")</f>
        <v>1917803.77</v>
      </c>
      <c r="F31" s="43">
        <f>IF('Town Data'!I27&gt;9,'Town Data'!H27,"*")</f>
        <v>3377570.53</v>
      </c>
      <c r="G31" s="43">
        <f>IF('Town Data'!K27&gt;9,'Town Data'!J27,"*")</f>
        <v>3428436.24</v>
      </c>
      <c r="H31" s="44">
        <f>IF('Town Data'!M27&gt;9,'Town Data'!L27,"*")</f>
        <v>1780731.59</v>
      </c>
      <c r="I31" s="22">
        <f t="shared" si="0"/>
        <v>4.889248012239218E-3</v>
      </c>
      <c r="J31" s="22">
        <f t="shared" si="1"/>
        <v>-0.12059603010146698</v>
      </c>
      <c r="K31" s="22">
        <f t="shared" si="2"/>
        <v>7.6975205454742304E-2</v>
      </c>
      <c r="L31" s="15"/>
    </row>
    <row r="32" spans="1:12" x14ac:dyDescent="0.3">
      <c r="A32" s="15"/>
      <c r="B32" s="15" t="str">
        <f>'Town Data'!A28</f>
        <v>LONDONDERRY</v>
      </c>
      <c r="C32" s="50">
        <f>IF('Town Data'!C28&gt;9,'Town Data'!B28,"*")</f>
        <v>331886.46000000002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341580.93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-2.8381180413086796E-2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LUDLOW</v>
      </c>
      <c r="C33" s="51">
        <f>IF('Town Data'!C29&gt;9,'Town Data'!B29,"*")</f>
        <v>2157511.66</v>
      </c>
      <c r="D33" s="43">
        <f>IF('Town Data'!E29&gt;9,'Town Data'!D29,"*")</f>
        <v>837646.4</v>
      </c>
      <c r="E33" s="44">
        <f>IF('Town Data'!G29&gt;9,'Town Data'!F29,"*")</f>
        <v>825761.14</v>
      </c>
      <c r="F33" s="43">
        <f>IF('Town Data'!I29&gt;9,'Town Data'!H29,"*")</f>
        <v>2436117.94</v>
      </c>
      <c r="G33" s="43">
        <f>IF('Town Data'!K29&gt;9,'Town Data'!J29,"*")</f>
        <v>2358397.63</v>
      </c>
      <c r="H33" s="44">
        <f>IF('Town Data'!M29&gt;9,'Town Data'!L29,"*")</f>
        <v>837623.14</v>
      </c>
      <c r="I33" s="22">
        <f t="shared" si="0"/>
        <v>-0.11436485706435043</v>
      </c>
      <c r="J33" s="22">
        <f t="shared" si="1"/>
        <v>-0.64482393072961153</v>
      </c>
      <c r="K33" s="22">
        <f t="shared" si="2"/>
        <v>-1.4161499884064807E-2</v>
      </c>
      <c r="L33" s="15"/>
    </row>
    <row r="34" spans="1:12" x14ac:dyDescent="0.3">
      <c r="A34" s="15"/>
      <c r="B34" s="15" t="str">
        <f>'Town Data'!A30</f>
        <v>LYNDON</v>
      </c>
      <c r="C34" s="50">
        <f>IF('Town Data'!C30&gt;9,'Town Data'!B30,"*")</f>
        <v>1090479.83</v>
      </c>
      <c r="D34" s="46" t="str">
        <f>IF('Town Data'!E30&gt;9,'Town Data'!D30,"*")</f>
        <v>*</v>
      </c>
      <c r="E34" s="47">
        <f>IF('Town Data'!G30&gt;9,'Town Data'!F30,"*")</f>
        <v>98424.19</v>
      </c>
      <c r="F34" s="45">
        <f>IF('Town Data'!I30&gt;9,'Town Data'!H30,"*")</f>
        <v>997935.16</v>
      </c>
      <c r="G34" s="46" t="str">
        <f>IF('Town Data'!K30&gt;9,'Town Data'!J30,"*")</f>
        <v>*</v>
      </c>
      <c r="H34" s="47">
        <f>IF('Town Data'!M30&gt;9,'Town Data'!L30,"*")</f>
        <v>93427.12</v>
      </c>
      <c r="I34" s="9">
        <f t="shared" si="0"/>
        <v>9.2736155322957092E-2</v>
      </c>
      <c r="J34" s="9" t="str">
        <f t="shared" si="1"/>
        <v/>
      </c>
      <c r="K34" s="9">
        <f t="shared" si="2"/>
        <v>5.3486289634102041E-2</v>
      </c>
      <c r="L34" s="15"/>
    </row>
    <row r="35" spans="1:12" x14ac:dyDescent="0.3">
      <c r="A35" s="15"/>
      <c r="B35" s="27" t="str">
        <f>'Town Data'!A31</f>
        <v>MANCHESTER</v>
      </c>
      <c r="C35" s="51">
        <f>IF('Town Data'!C31&gt;9,'Town Data'!B31,"*")</f>
        <v>1877623.55</v>
      </c>
      <c r="D35" s="43">
        <f>IF('Town Data'!E31&gt;9,'Town Data'!D31,"*")</f>
        <v>1306507.8600000001</v>
      </c>
      <c r="E35" s="44">
        <f>IF('Town Data'!G31&gt;9,'Town Data'!F31,"*")</f>
        <v>412613.87</v>
      </c>
      <c r="F35" s="43">
        <f>IF('Town Data'!I31&gt;9,'Town Data'!H31,"*")</f>
        <v>1923173.41</v>
      </c>
      <c r="G35" s="43">
        <f>IF('Town Data'!K31&gt;9,'Town Data'!J31,"*")</f>
        <v>1386326.62</v>
      </c>
      <c r="H35" s="44">
        <f>IF('Town Data'!M31&gt;9,'Town Data'!L31,"*")</f>
        <v>381495.07</v>
      </c>
      <c r="I35" s="22">
        <f t="shared" si="0"/>
        <v>-2.368473886086012E-2</v>
      </c>
      <c r="J35" s="22">
        <f t="shared" si="1"/>
        <v>-5.7575724831713901E-2</v>
      </c>
      <c r="K35" s="22">
        <f t="shared" si="2"/>
        <v>8.1570647819904959E-2</v>
      </c>
      <c r="L35" s="15"/>
    </row>
    <row r="36" spans="1:12" x14ac:dyDescent="0.3">
      <c r="A36" s="15"/>
      <c r="B36" s="15" t="str">
        <f>'Town Data'!A32</f>
        <v>MIDDLEBURY</v>
      </c>
      <c r="C36" s="50">
        <f>IF('Town Data'!C32&gt;9,'Town Data'!B32,"*")</f>
        <v>1925275.04</v>
      </c>
      <c r="D36" s="46" t="str">
        <f>IF('Town Data'!E32&gt;9,'Town Data'!D32,"*")</f>
        <v>*</v>
      </c>
      <c r="E36" s="47">
        <f>IF('Town Data'!G32&gt;9,'Town Data'!F32,"*")</f>
        <v>259656.5</v>
      </c>
      <c r="F36" s="45">
        <f>IF('Town Data'!I32&gt;9,'Town Data'!H32,"*")</f>
        <v>1813769.86</v>
      </c>
      <c r="G36" s="46" t="str">
        <f>IF('Town Data'!K32&gt;9,'Town Data'!J32,"*")</f>
        <v>*</v>
      </c>
      <c r="H36" s="47">
        <f>IF('Town Data'!M32&gt;9,'Town Data'!L32,"*")</f>
        <v>292031.7</v>
      </c>
      <c r="I36" s="9">
        <f t="shared" si="0"/>
        <v>6.147702774154596E-2</v>
      </c>
      <c r="J36" s="9" t="str">
        <f t="shared" si="1"/>
        <v/>
      </c>
      <c r="K36" s="9">
        <f t="shared" si="2"/>
        <v>-0.11086193724859325</v>
      </c>
      <c r="L36" s="15"/>
    </row>
    <row r="37" spans="1:12" x14ac:dyDescent="0.3">
      <c r="A37" s="15"/>
      <c r="B37" s="27" t="str">
        <f>'Town Data'!A33</f>
        <v>MILTON</v>
      </c>
      <c r="C37" s="51">
        <f>IF('Town Data'!C33&gt;9,'Town Data'!B33,"*")</f>
        <v>850862.37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969242.86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-0.12213707718208003</v>
      </c>
      <c r="J37" s="22" t="str">
        <f t="shared" si="1"/>
        <v/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MONTGOMERY</v>
      </c>
      <c r="C38" s="50">
        <f>IF('Town Data'!C34&gt;9,'Town Data'!B34,"*")</f>
        <v>176135.41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180957.35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-2.6646831421879257E-2</v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MONTPELIER</v>
      </c>
      <c r="C39" s="51">
        <f>IF('Town Data'!C35&gt;9,'Town Data'!B35,"*")</f>
        <v>1969737.82</v>
      </c>
      <c r="D39" s="43" t="str">
        <f>IF('Town Data'!E35&gt;9,'Town Data'!D35,"*")</f>
        <v>*</v>
      </c>
      <c r="E39" s="44">
        <f>IF('Town Data'!G35&gt;9,'Town Data'!F35,"*")</f>
        <v>352204.28</v>
      </c>
      <c r="F39" s="43">
        <f>IF('Town Data'!I35&gt;9,'Town Data'!H35,"*")</f>
        <v>2012549.51</v>
      </c>
      <c r="G39" s="43" t="str">
        <f>IF('Town Data'!K35&gt;9,'Town Data'!J35,"*")</f>
        <v>*</v>
      </c>
      <c r="H39" s="44">
        <f>IF('Town Data'!M35&gt;9,'Town Data'!L35,"*")</f>
        <v>371207.93</v>
      </c>
      <c r="I39" s="22">
        <f t="shared" si="0"/>
        <v>-2.1272366114362048E-2</v>
      </c>
      <c r="J39" s="22" t="str">
        <f t="shared" si="1"/>
        <v/>
      </c>
      <c r="K39" s="22">
        <f t="shared" si="2"/>
        <v>-5.1194084135002087E-2</v>
      </c>
      <c r="L39" s="15"/>
    </row>
    <row r="40" spans="1:12" x14ac:dyDescent="0.3">
      <c r="A40" s="15"/>
      <c r="B40" s="15" t="str">
        <f>'Town Data'!A36</f>
        <v>MORRISTOWN</v>
      </c>
      <c r="C40" s="50">
        <f>IF('Town Data'!C36&gt;9,'Town Data'!B36,"*")</f>
        <v>1217124.1000000001</v>
      </c>
      <c r="D40" s="46" t="str">
        <f>IF('Town Data'!E36&gt;9,'Town Data'!D36,"*")</f>
        <v>*</v>
      </c>
      <c r="E40" s="47">
        <f>IF('Town Data'!G36&gt;9,'Town Data'!F36,"*")</f>
        <v>127504.52</v>
      </c>
      <c r="F40" s="45">
        <f>IF('Town Data'!I36&gt;9,'Town Data'!H36,"*")</f>
        <v>1221534.8500000001</v>
      </c>
      <c r="G40" s="46">
        <f>IF('Town Data'!K36&gt;9,'Town Data'!J36,"*")</f>
        <v>83488.009999999995</v>
      </c>
      <c r="H40" s="47">
        <f>IF('Town Data'!M36&gt;9,'Town Data'!L36,"*")</f>
        <v>126760.45</v>
      </c>
      <c r="I40" s="9">
        <f t="shared" si="0"/>
        <v>-3.610826166768799E-3</v>
      </c>
      <c r="J40" s="9" t="str">
        <f t="shared" si="1"/>
        <v/>
      </c>
      <c r="K40" s="9">
        <f t="shared" si="2"/>
        <v>5.869890805846832E-3</v>
      </c>
      <c r="L40" s="15"/>
    </row>
    <row r="41" spans="1:12" x14ac:dyDescent="0.3">
      <c r="A41" s="15"/>
      <c r="B41" s="27" t="str">
        <f>'Town Data'!A37</f>
        <v>NEWPORT</v>
      </c>
      <c r="C41" s="51">
        <f>IF('Town Data'!C37&gt;9,'Town Data'!B37,"*")</f>
        <v>860574.39</v>
      </c>
      <c r="D41" s="43" t="str">
        <f>IF('Town Data'!E37&gt;9,'Town Data'!D37,"*")</f>
        <v>*</v>
      </c>
      <c r="E41" s="44">
        <f>IF('Town Data'!G37&gt;9,'Town Data'!F37,"*")</f>
        <v>138982.22</v>
      </c>
      <c r="F41" s="43">
        <f>IF('Town Data'!I37&gt;9,'Town Data'!H37,"*")</f>
        <v>828302.89</v>
      </c>
      <c r="G41" s="43" t="str">
        <f>IF('Town Data'!K37&gt;9,'Town Data'!J37,"*")</f>
        <v>*</v>
      </c>
      <c r="H41" s="44">
        <f>IF('Town Data'!M37&gt;9,'Town Data'!L37,"*")</f>
        <v>100815.36</v>
      </c>
      <c r="I41" s="22">
        <f t="shared" si="0"/>
        <v>3.8960989258410045E-2</v>
      </c>
      <c r="J41" s="22" t="str">
        <f t="shared" si="1"/>
        <v/>
      </c>
      <c r="K41" s="22">
        <f t="shared" si="2"/>
        <v>0.37858179547243592</v>
      </c>
      <c r="L41" s="15"/>
    </row>
    <row r="42" spans="1:12" x14ac:dyDescent="0.3">
      <c r="A42" s="15"/>
      <c r="B42" s="15" t="str">
        <f>'Town Data'!A38</f>
        <v>NORTHFIELD</v>
      </c>
      <c r="C42" s="50">
        <f>IF('Town Data'!C38&gt;9,'Town Data'!B38,"*")</f>
        <v>352358.77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331236.64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6.3767492630042388E-2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PLYMOUTH</v>
      </c>
      <c r="C43" s="51" t="str">
        <f>IF('Town Data'!C39&gt;9,'Town Data'!B39,"*")</f>
        <v>*</v>
      </c>
      <c r="D43" s="43">
        <f>IF('Town Data'!E39&gt;9,'Town Data'!D39,"*")</f>
        <v>45688.41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32734.14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0.39574187682951206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POULTNEY</v>
      </c>
      <c r="C44" s="50">
        <f>IF('Town Data'!C40&gt;9,'Town Data'!B40,"*")</f>
        <v>194310.62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185128.03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4.9601294844438176E-2</v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RANDOLPH</v>
      </c>
      <c r="C45" s="51">
        <f>IF('Town Data'!C41&gt;9,'Town Data'!B41,"*")</f>
        <v>603170.19999999995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542192.79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0.11246444276767294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ROCKINGHAM</v>
      </c>
      <c r="C46" s="50">
        <f>IF('Town Data'!C42&gt;9,'Town Data'!B42,"*")</f>
        <v>428641.81</v>
      </c>
      <c r="D46" s="46" t="str">
        <f>IF('Town Data'!E42&gt;9,'Town Data'!D42,"*")</f>
        <v>*</v>
      </c>
      <c r="E46" s="47">
        <f>IF('Town Data'!G42&gt;9,'Town Data'!F42,"*")</f>
        <v>103943.71</v>
      </c>
      <c r="F46" s="45">
        <f>IF('Town Data'!I42&gt;9,'Town Data'!H42,"*")</f>
        <v>380730.78</v>
      </c>
      <c r="G46" s="46" t="str">
        <f>IF('Town Data'!K42&gt;9,'Town Data'!J42,"*")</f>
        <v>*</v>
      </c>
      <c r="H46" s="47">
        <f>IF('Town Data'!M42&gt;9,'Town Data'!L42,"*")</f>
        <v>88416.95</v>
      </c>
      <c r="I46" s="9">
        <f t="shared" si="0"/>
        <v>0.12583965499190783</v>
      </c>
      <c r="J46" s="9" t="str">
        <f t="shared" si="1"/>
        <v/>
      </c>
      <c r="K46" s="9">
        <f t="shared" si="2"/>
        <v>0.17560840992592494</v>
      </c>
      <c r="L46" s="15"/>
    </row>
    <row r="47" spans="1:12" x14ac:dyDescent="0.3">
      <c r="A47" s="15"/>
      <c r="B47" s="27" t="str">
        <f>'Town Data'!A43</f>
        <v>ROYALTON</v>
      </c>
      <c r="C47" s="51">
        <f>IF('Town Data'!C43&gt;9,'Town Data'!B43,"*")</f>
        <v>338952.65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331017.53000000003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2.3971902636093004E-2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RUTLAND</v>
      </c>
      <c r="C48" s="50">
        <f>IF('Town Data'!C44&gt;9,'Town Data'!B44,"*")</f>
        <v>3860469.33</v>
      </c>
      <c r="D48" s="46">
        <f>IF('Town Data'!E44&gt;9,'Town Data'!D44,"*")</f>
        <v>307370.98</v>
      </c>
      <c r="E48" s="47">
        <f>IF('Town Data'!G44&gt;9,'Town Data'!F44,"*")</f>
        <v>522283.55</v>
      </c>
      <c r="F48" s="45">
        <f>IF('Town Data'!I44&gt;9,'Town Data'!H44,"*")</f>
        <v>3743705.86</v>
      </c>
      <c r="G48" s="46">
        <f>IF('Town Data'!K44&gt;9,'Town Data'!J44,"*")</f>
        <v>300217.90000000002</v>
      </c>
      <c r="H48" s="47">
        <f>IF('Town Data'!M44&gt;9,'Town Data'!L44,"*")</f>
        <v>502996.25</v>
      </c>
      <c r="I48" s="9">
        <f t="shared" si="0"/>
        <v>3.1189274576181637E-2</v>
      </c>
      <c r="J48" s="9">
        <f t="shared" si="1"/>
        <v>2.382629416833559E-2</v>
      </c>
      <c r="K48" s="9">
        <f t="shared" si="2"/>
        <v>3.8344818674095463E-2</v>
      </c>
      <c r="L48" s="15"/>
    </row>
    <row r="49" spans="1:12" x14ac:dyDescent="0.3">
      <c r="A49" s="15"/>
      <c r="B49" s="27" t="str">
        <f>'Town Data'!A45</f>
        <v>RUTLAND TOWN</v>
      </c>
      <c r="C49" s="51">
        <f>IF('Town Data'!C45&gt;9,'Town Data'!B45,"*")</f>
        <v>1461144.65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1344719.35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8.6579627191353953E-2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SHELBURNE</v>
      </c>
      <c r="C50" s="50">
        <f>IF('Town Data'!C46&gt;9,'Town Data'!B46,"*")</f>
        <v>820670.35</v>
      </c>
      <c r="D50" s="46" t="str">
        <f>IF('Town Data'!E46&gt;9,'Town Data'!D46,"*")</f>
        <v>*</v>
      </c>
      <c r="E50" s="47">
        <f>IF('Town Data'!G46&gt;9,'Town Data'!F46,"*")</f>
        <v>151063.19</v>
      </c>
      <c r="F50" s="45">
        <f>IF('Town Data'!I46&gt;9,'Town Data'!H46,"*")</f>
        <v>816685.44</v>
      </c>
      <c r="G50" s="46">
        <f>IF('Town Data'!K46&gt;9,'Town Data'!J46,"*")</f>
        <v>147323.20000000001</v>
      </c>
      <c r="H50" s="47">
        <f>IF('Town Data'!M46&gt;9,'Town Data'!L46,"*")</f>
        <v>107488.03</v>
      </c>
      <c r="I50" s="9">
        <f t="shared" si="0"/>
        <v>4.8793694669027436E-3</v>
      </c>
      <c r="J50" s="9" t="str">
        <f t="shared" si="1"/>
        <v/>
      </c>
      <c r="K50" s="9">
        <f t="shared" si="2"/>
        <v>0.40539546589513276</v>
      </c>
      <c r="L50" s="15"/>
    </row>
    <row r="51" spans="1:12" x14ac:dyDescent="0.3">
      <c r="A51" s="15"/>
      <c r="B51" s="27" t="str">
        <f>'Town Data'!A47</f>
        <v>SOUTH BURLINGTON</v>
      </c>
      <c r="C51" s="51">
        <f>IF('Town Data'!C47&gt;9,'Town Data'!B47,"*")</f>
        <v>7474133.9199999999</v>
      </c>
      <c r="D51" s="43">
        <f>IF('Town Data'!E47&gt;9,'Town Data'!D47,"*")</f>
        <v>2040626.56</v>
      </c>
      <c r="E51" s="44">
        <f>IF('Town Data'!G47&gt;9,'Town Data'!F47,"*")</f>
        <v>794923.44</v>
      </c>
      <c r="F51" s="43">
        <f>IF('Town Data'!I47&gt;9,'Town Data'!H47,"*")</f>
        <v>6745735.5599999996</v>
      </c>
      <c r="G51" s="43">
        <f>IF('Town Data'!K47&gt;9,'Town Data'!J47,"*")</f>
        <v>2104685.34</v>
      </c>
      <c r="H51" s="44">
        <f>IF('Town Data'!M47&gt;9,'Town Data'!L47,"*")</f>
        <v>809072.06</v>
      </c>
      <c r="I51" s="22">
        <f t="shared" si="0"/>
        <v>0.10797908597531806</v>
      </c>
      <c r="J51" s="22">
        <f t="shared" si="1"/>
        <v>-3.0436274146329066E-2</v>
      </c>
      <c r="K51" s="22">
        <f t="shared" si="2"/>
        <v>-1.7487465825973662E-2</v>
      </c>
      <c r="L51" s="15"/>
    </row>
    <row r="52" spans="1:12" x14ac:dyDescent="0.3">
      <c r="A52" s="15"/>
      <c r="B52" s="15" t="str">
        <f>'Town Data'!A48</f>
        <v>SPRINGFIELD</v>
      </c>
      <c r="C52" s="50">
        <f>IF('Town Data'!C48&gt;9,'Town Data'!B48,"*")</f>
        <v>964513.74</v>
      </c>
      <c r="D52" s="46" t="str">
        <f>IF('Town Data'!E48&gt;9,'Town Data'!D48,"*")</f>
        <v>*</v>
      </c>
      <c r="E52" s="47">
        <f>IF('Town Data'!G48&gt;9,'Town Data'!F48,"*")</f>
        <v>98620.25</v>
      </c>
      <c r="F52" s="45">
        <f>IF('Town Data'!I48&gt;9,'Town Data'!H48,"*")</f>
        <v>921536.09</v>
      </c>
      <c r="G52" s="46" t="str">
        <f>IF('Town Data'!K48&gt;9,'Town Data'!J48,"*")</f>
        <v>*</v>
      </c>
      <c r="H52" s="47">
        <f>IF('Town Data'!M48&gt;9,'Town Data'!L48,"*")</f>
        <v>81319.14</v>
      </c>
      <c r="I52" s="9">
        <f t="shared" si="0"/>
        <v>4.6636968933034435E-2</v>
      </c>
      <c r="J52" s="9" t="str">
        <f t="shared" si="1"/>
        <v/>
      </c>
      <c r="K52" s="9">
        <f t="shared" si="2"/>
        <v>0.21275569318613061</v>
      </c>
      <c r="L52" s="15"/>
    </row>
    <row r="53" spans="1:12" x14ac:dyDescent="0.3">
      <c r="A53" s="15"/>
      <c r="B53" s="27" t="str">
        <f>'Town Data'!A49</f>
        <v>ST ALBANS</v>
      </c>
      <c r="C53" s="51">
        <f>IF('Town Data'!C49&gt;9,'Town Data'!B49,"*")</f>
        <v>1765468.59</v>
      </c>
      <c r="D53" s="43" t="str">
        <f>IF('Town Data'!E49&gt;9,'Town Data'!D49,"*")</f>
        <v>*</v>
      </c>
      <c r="E53" s="44">
        <f>IF('Town Data'!G49&gt;9,'Town Data'!F49,"*")</f>
        <v>183687.15</v>
      </c>
      <c r="F53" s="43">
        <f>IF('Town Data'!I49&gt;9,'Town Data'!H49,"*")</f>
        <v>1723384.7</v>
      </c>
      <c r="G53" s="43" t="str">
        <f>IF('Town Data'!K49&gt;9,'Town Data'!J49,"*")</f>
        <v>*</v>
      </c>
      <c r="H53" s="44">
        <f>IF('Town Data'!M49&gt;9,'Town Data'!L49,"*")</f>
        <v>229421.17</v>
      </c>
      <c r="I53" s="22">
        <f t="shared" si="0"/>
        <v>2.4419324367913983E-2</v>
      </c>
      <c r="J53" s="22" t="str">
        <f t="shared" si="1"/>
        <v/>
      </c>
      <c r="K53" s="22">
        <f t="shared" si="2"/>
        <v>-0.19934524786879962</v>
      </c>
      <c r="L53" s="15"/>
    </row>
    <row r="54" spans="1:12" x14ac:dyDescent="0.3">
      <c r="A54" s="15"/>
      <c r="B54" s="15" t="str">
        <f>'Town Data'!A50</f>
        <v>ST ALBANS TOWN</v>
      </c>
      <c r="C54" s="50">
        <f>IF('Town Data'!C50&gt;9,'Town Data'!B50,"*")</f>
        <v>725888.38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687643.24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5.5617706646836247E-2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ST JOHNSBURY</v>
      </c>
      <c r="C55" s="51">
        <f>IF('Town Data'!C51&gt;9,'Town Data'!B51,"*")</f>
        <v>1010892.77</v>
      </c>
      <c r="D55" s="43" t="str">
        <f>IF('Town Data'!E51&gt;9,'Town Data'!D51,"*")</f>
        <v>*</v>
      </c>
      <c r="E55" s="44">
        <f>IF('Town Data'!G51&gt;9,'Town Data'!F51,"*")</f>
        <v>95413.3</v>
      </c>
      <c r="F55" s="43">
        <f>IF('Town Data'!I51&gt;9,'Town Data'!H51,"*")</f>
        <v>1133562.3799999999</v>
      </c>
      <c r="G55" s="43" t="str">
        <f>IF('Town Data'!K51&gt;9,'Town Data'!J51,"*")</f>
        <v>*</v>
      </c>
      <c r="H55" s="44">
        <f>IF('Town Data'!M51&gt;9,'Town Data'!L51,"*")</f>
        <v>119752.08</v>
      </c>
      <c r="I55" s="22">
        <f t="shared" si="0"/>
        <v>-0.10821602071868323</v>
      </c>
      <c r="J55" s="22" t="str">
        <f t="shared" si="1"/>
        <v/>
      </c>
      <c r="K55" s="22">
        <f t="shared" si="2"/>
        <v>-0.2032430668427638</v>
      </c>
      <c r="L55" s="15"/>
    </row>
    <row r="56" spans="1:12" x14ac:dyDescent="0.3">
      <c r="A56" s="15"/>
      <c r="B56" s="15" t="str">
        <f>'Town Data'!A52</f>
        <v>STOWE</v>
      </c>
      <c r="C56" s="50">
        <f>IF('Town Data'!C52&gt;9,'Town Data'!B52,"*")</f>
        <v>4797737.5599999996</v>
      </c>
      <c r="D56" s="46">
        <f>IF('Town Data'!E52&gt;9,'Town Data'!D52,"*")</f>
        <v>6358743.1600000001</v>
      </c>
      <c r="E56" s="47">
        <f>IF('Town Data'!G52&gt;9,'Town Data'!F52,"*")</f>
        <v>1891190.01</v>
      </c>
      <c r="F56" s="45">
        <f>IF('Town Data'!I52&gt;9,'Town Data'!H52,"*")</f>
        <v>4754308.32</v>
      </c>
      <c r="G56" s="46">
        <f>IF('Town Data'!K52&gt;9,'Town Data'!J52,"*")</f>
        <v>6524397.3499999996</v>
      </c>
      <c r="H56" s="47">
        <f>IF('Town Data'!M52&gt;9,'Town Data'!L52,"*")</f>
        <v>1788512.55</v>
      </c>
      <c r="I56" s="9">
        <f t="shared" si="0"/>
        <v>9.1347125758136135E-3</v>
      </c>
      <c r="J56" s="9">
        <f t="shared" si="1"/>
        <v>-2.5389960346299187E-2</v>
      </c>
      <c r="K56" s="9">
        <f t="shared" si="2"/>
        <v>5.7409415438544144E-2</v>
      </c>
      <c r="L56" s="15"/>
    </row>
    <row r="57" spans="1:12" x14ac:dyDescent="0.3">
      <c r="A57" s="15"/>
      <c r="B57" s="27" t="str">
        <f>'Town Data'!A53</f>
        <v>STRATTON</v>
      </c>
      <c r="C57" s="51" t="str">
        <f>IF('Town Data'!C53&gt;9,'Town Data'!B53,"*")</f>
        <v>*</v>
      </c>
      <c r="D57" s="43">
        <f>IF('Town Data'!E53&gt;9,'Town Data'!D53,"*")</f>
        <v>1656645.01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1628828.35</v>
      </c>
      <c r="H57" s="44" t="str">
        <f>IF('Town Data'!M53&gt;9,'Town Data'!L53,"*")</f>
        <v>*</v>
      </c>
      <c r="I57" s="22" t="str">
        <f t="shared" si="0"/>
        <v/>
      </c>
      <c r="J57" s="22">
        <f t="shared" si="1"/>
        <v>1.7077711104426636E-2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SWANTON</v>
      </c>
      <c r="C58" s="50">
        <f>IF('Town Data'!C54&gt;9,'Town Data'!B54,"*")</f>
        <v>481063.16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478003.54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6.4008312574421423E-3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VERGENNES</v>
      </c>
      <c r="C59" s="51">
        <f>IF('Town Data'!C55&gt;9,'Town Data'!B55,"*")</f>
        <v>310949.57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325709.82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-4.5317178339910044E-2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WAITSFIELD</v>
      </c>
      <c r="C60" s="50">
        <f>IF('Town Data'!C56&gt;9,'Town Data'!B56,"*")</f>
        <v>1106737.3400000001</v>
      </c>
      <c r="D60" s="46">
        <f>IF('Town Data'!E56&gt;9,'Town Data'!D56,"*")</f>
        <v>307025.2</v>
      </c>
      <c r="E60" s="47">
        <f>IF('Town Data'!G56&gt;9,'Town Data'!F56,"*")</f>
        <v>460040.2</v>
      </c>
      <c r="F60" s="45">
        <f>IF('Town Data'!I56&gt;9,'Town Data'!H56,"*")</f>
        <v>991680.56</v>
      </c>
      <c r="G60" s="46">
        <f>IF('Town Data'!K56&gt;9,'Town Data'!J56,"*")</f>
        <v>286745.75</v>
      </c>
      <c r="H60" s="47">
        <f>IF('Town Data'!M56&gt;9,'Town Data'!L56,"*")</f>
        <v>307167.83</v>
      </c>
      <c r="I60" s="9">
        <f t="shared" si="0"/>
        <v>0.11602201821925401</v>
      </c>
      <c r="J60" s="9">
        <f t="shared" si="1"/>
        <v>7.0722757006860648E-2</v>
      </c>
      <c r="K60" s="9">
        <f t="shared" si="2"/>
        <v>0.49768353020562078</v>
      </c>
      <c r="L60" s="15"/>
    </row>
    <row r="61" spans="1:12" x14ac:dyDescent="0.3">
      <c r="A61" s="15"/>
      <c r="B61" s="27" t="str">
        <f>'Town Data'!A57</f>
        <v>WARREN</v>
      </c>
      <c r="C61" s="51">
        <f>IF('Town Data'!C57&gt;9,'Town Data'!B57,"*")</f>
        <v>926587.66</v>
      </c>
      <c r="D61" s="43">
        <f>IF('Town Data'!E57&gt;9,'Town Data'!D57,"*")</f>
        <v>998658.66</v>
      </c>
      <c r="E61" s="44">
        <f>IF('Town Data'!G57&gt;9,'Town Data'!F57,"*")</f>
        <v>418663.17</v>
      </c>
      <c r="F61" s="43">
        <f>IF('Town Data'!I57&gt;9,'Town Data'!H57,"*")</f>
        <v>1022942.42</v>
      </c>
      <c r="G61" s="43">
        <f>IF('Town Data'!K57&gt;9,'Town Data'!J57,"*")</f>
        <v>907469.16</v>
      </c>
      <c r="H61" s="44">
        <f>IF('Town Data'!M57&gt;9,'Town Data'!L57,"*")</f>
        <v>471902.77</v>
      </c>
      <c r="I61" s="22">
        <f t="shared" si="0"/>
        <v>-9.4193727932408947E-2</v>
      </c>
      <c r="J61" s="22">
        <f t="shared" si="1"/>
        <v>0.10048771244193025</v>
      </c>
      <c r="K61" s="22">
        <f t="shared" si="2"/>
        <v>-0.11281900294842523</v>
      </c>
      <c r="L61" s="15"/>
    </row>
    <row r="62" spans="1:12" x14ac:dyDescent="0.3">
      <c r="A62" s="15"/>
      <c r="B62" s="15" t="str">
        <f>'Town Data'!A58</f>
        <v>WATERBURY</v>
      </c>
      <c r="C62" s="50">
        <f>IF('Town Data'!C58&gt;9,'Town Data'!B58,"*")</f>
        <v>1271274.3999999999</v>
      </c>
      <c r="D62" s="46">
        <f>IF('Town Data'!E58&gt;9,'Town Data'!D58,"*")</f>
        <v>574221.28</v>
      </c>
      <c r="E62" s="47">
        <f>IF('Town Data'!G58&gt;9,'Town Data'!F58,"*")</f>
        <v>359773.78</v>
      </c>
      <c r="F62" s="45">
        <f>IF('Town Data'!I58&gt;9,'Town Data'!H58,"*")</f>
        <v>1325427.9099999999</v>
      </c>
      <c r="G62" s="46">
        <f>IF('Town Data'!K58&gt;9,'Town Data'!J58,"*")</f>
        <v>558013.85</v>
      </c>
      <c r="H62" s="47">
        <f>IF('Town Data'!M58&gt;9,'Town Data'!L58,"*")</f>
        <v>373459.62</v>
      </c>
      <c r="I62" s="9">
        <f t="shared" si="0"/>
        <v>-4.0857378655924044E-2</v>
      </c>
      <c r="J62" s="9">
        <f t="shared" si="1"/>
        <v>2.9044852560559296E-2</v>
      </c>
      <c r="K62" s="9">
        <f t="shared" si="2"/>
        <v>-3.6646103800994513E-2</v>
      </c>
      <c r="L62" s="15"/>
    </row>
    <row r="63" spans="1:12" x14ac:dyDescent="0.3">
      <c r="A63" s="15"/>
      <c r="B63" s="27" t="str">
        <f>'Town Data'!A59</f>
        <v>WILLISTON</v>
      </c>
      <c r="C63" s="51">
        <f>IF('Town Data'!C59&gt;9,'Town Data'!B59,"*")</f>
        <v>3204948.75</v>
      </c>
      <c r="D63" s="43" t="str">
        <f>IF('Town Data'!E59&gt;9,'Town Data'!D59,"*")</f>
        <v>*</v>
      </c>
      <c r="E63" s="44">
        <f>IF('Town Data'!G59&gt;9,'Town Data'!F59,"*")</f>
        <v>395525.57</v>
      </c>
      <c r="F63" s="43">
        <f>IF('Town Data'!I59&gt;9,'Town Data'!H59,"*")</f>
        <v>3269062.9</v>
      </c>
      <c r="G63" s="43" t="str">
        <f>IF('Town Data'!K59&gt;9,'Town Data'!J59,"*")</f>
        <v>*</v>
      </c>
      <c r="H63" s="44">
        <f>IF('Town Data'!M59&gt;9,'Town Data'!L59,"*")</f>
        <v>391017.55</v>
      </c>
      <c r="I63" s="22">
        <f t="shared" si="0"/>
        <v>-1.9612394120651491E-2</v>
      </c>
      <c r="J63" s="22" t="str">
        <f t="shared" si="1"/>
        <v/>
      </c>
      <c r="K63" s="22">
        <f t="shared" si="2"/>
        <v>1.1528945439917003E-2</v>
      </c>
      <c r="L63" s="15"/>
    </row>
    <row r="64" spans="1:12" x14ac:dyDescent="0.3">
      <c r="A64" s="15"/>
      <c r="B64" s="15" t="str">
        <f>'Town Data'!A60</f>
        <v>WILMINGTON</v>
      </c>
      <c r="C64" s="50">
        <f>IF('Town Data'!C60&gt;9,'Town Data'!B60,"*")</f>
        <v>584913.68999999994</v>
      </c>
      <c r="D64" s="46">
        <f>IF('Town Data'!E60&gt;9,'Town Data'!D60,"*")</f>
        <v>141954.04</v>
      </c>
      <c r="E64" s="47">
        <f>IF('Town Data'!G60&gt;9,'Town Data'!F60,"*")</f>
        <v>114228.72</v>
      </c>
      <c r="F64" s="45">
        <f>IF('Town Data'!I60&gt;9,'Town Data'!H60,"*")</f>
        <v>740830.45</v>
      </c>
      <c r="G64" s="46">
        <f>IF('Town Data'!K60&gt;9,'Town Data'!J60,"*")</f>
        <v>145677.63</v>
      </c>
      <c r="H64" s="47">
        <f>IF('Town Data'!M60&gt;9,'Town Data'!L60,"*")</f>
        <v>191466.91</v>
      </c>
      <c r="I64" s="9">
        <f t="shared" si="0"/>
        <v>-0.21046213745668799</v>
      </c>
      <c r="J64" s="9">
        <f t="shared" si="1"/>
        <v>-2.556047898362979E-2</v>
      </c>
      <c r="K64" s="9">
        <f t="shared" si="2"/>
        <v>-0.40340229024430385</v>
      </c>
      <c r="L64" s="15"/>
    </row>
    <row r="65" spans="1:12" x14ac:dyDescent="0.3">
      <c r="A65" s="15"/>
      <c r="B65" s="27" t="str">
        <f>'Town Data'!A61</f>
        <v>WINDSOR</v>
      </c>
      <c r="C65" s="51">
        <f>IF('Town Data'!C61&gt;9,'Town Data'!B61,"*")</f>
        <v>331948.90999999997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305965.06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8.4924239388641229E-2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WINHALL</v>
      </c>
      <c r="C66" s="50" t="str">
        <f>IF('Town Data'!C62&gt;9,'Town Data'!B62,"*")</f>
        <v>*</v>
      </c>
      <c r="D66" s="46">
        <f>IF('Town Data'!E62&gt;9,'Town Data'!D62,"*")</f>
        <v>116523.31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113224.94</v>
      </c>
      <c r="H66" s="47" t="str">
        <f>IF('Town Data'!M62&gt;9,'Town Data'!L62,"*")</f>
        <v>*</v>
      </c>
      <c r="I66" s="9" t="str">
        <f t="shared" si="0"/>
        <v/>
      </c>
      <c r="J66" s="9">
        <f t="shared" si="1"/>
        <v>2.9131126057562896E-2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WINOOSKI</v>
      </c>
      <c r="C67" s="51">
        <f>IF('Town Data'!C63&gt;9,'Town Data'!B63,"*")</f>
        <v>1117217.22</v>
      </c>
      <c r="D67" s="43" t="str">
        <f>IF('Town Data'!E63&gt;9,'Town Data'!D63,"*")</f>
        <v>*</v>
      </c>
      <c r="E67" s="44">
        <f>IF('Town Data'!G63&gt;9,'Town Data'!F63,"*")</f>
        <v>378695.41</v>
      </c>
      <c r="F67" s="43">
        <f>IF('Town Data'!I63&gt;9,'Town Data'!H63,"*")</f>
        <v>952562.51</v>
      </c>
      <c r="G67" s="43" t="str">
        <f>IF('Town Data'!K63&gt;9,'Town Data'!J63,"*")</f>
        <v>*</v>
      </c>
      <c r="H67" s="44">
        <f>IF('Town Data'!M63&gt;9,'Town Data'!L63,"*")</f>
        <v>366131.33</v>
      </c>
      <c r="I67" s="22">
        <f t="shared" si="0"/>
        <v>0.17285449329724301</v>
      </c>
      <c r="J67" s="22" t="str">
        <f t="shared" si="1"/>
        <v/>
      </c>
      <c r="K67" s="22">
        <f t="shared" si="2"/>
        <v>3.4315774069375485E-2</v>
      </c>
      <c r="L67" s="15"/>
    </row>
    <row r="68" spans="1:12" x14ac:dyDescent="0.3">
      <c r="A68" s="15"/>
      <c r="B68" s="15" t="str">
        <f>'Town Data'!A64</f>
        <v>WOODSTOCK</v>
      </c>
      <c r="C68" s="50">
        <f>IF('Town Data'!C64&gt;9,'Town Data'!B64,"*")</f>
        <v>1001000.94</v>
      </c>
      <c r="D68" s="46">
        <f>IF('Town Data'!E64&gt;9,'Town Data'!D64,"*")</f>
        <v>981086.92</v>
      </c>
      <c r="E68" s="47">
        <f>IF('Town Data'!G64&gt;9,'Town Data'!F64,"*")</f>
        <v>321841.69</v>
      </c>
      <c r="F68" s="45">
        <f>IF('Town Data'!I64&gt;9,'Town Data'!H64,"*")</f>
        <v>916945.61</v>
      </c>
      <c r="G68" s="46">
        <f>IF('Town Data'!K64&gt;9,'Town Data'!J64,"*")</f>
        <v>870220.56</v>
      </c>
      <c r="H68" s="47">
        <f>IF('Town Data'!M64&gt;9,'Town Data'!L64,"*")</f>
        <v>279378.45</v>
      </c>
      <c r="I68" s="9">
        <f t="shared" si="0"/>
        <v>9.1668828645136285E-2</v>
      </c>
      <c r="J68" s="9">
        <f t="shared" si="1"/>
        <v>0.127400299528662</v>
      </c>
      <c r="K68" s="9">
        <f t="shared" si="2"/>
        <v>0.15199182327770802</v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64"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2492012.7200000002</v>
      </c>
      <c r="C2" s="39">
        <v>51</v>
      </c>
      <c r="D2" s="39">
        <v>0</v>
      </c>
      <c r="E2" s="39">
        <v>0</v>
      </c>
      <c r="F2" s="39">
        <v>301141.83</v>
      </c>
      <c r="G2" s="39">
        <v>24</v>
      </c>
      <c r="H2" s="39">
        <v>2427103.46</v>
      </c>
      <c r="I2" s="39">
        <v>50</v>
      </c>
      <c r="J2" s="39">
        <v>0</v>
      </c>
      <c r="K2" s="39">
        <v>0</v>
      </c>
      <c r="L2" s="39">
        <v>318862.46000000002</v>
      </c>
      <c r="M2" s="39">
        <v>25</v>
      </c>
    </row>
    <row r="3" spans="1:13" x14ac:dyDescent="0.3">
      <c r="A3" s="38" t="s">
        <v>48</v>
      </c>
      <c r="B3" s="39">
        <v>152463.26999999999</v>
      </c>
      <c r="C3" s="39">
        <v>13</v>
      </c>
      <c r="D3" s="39">
        <v>0</v>
      </c>
      <c r="E3" s="39">
        <v>0</v>
      </c>
      <c r="F3" s="39">
        <v>0</v>
      </c>
      <c r="G3" s="39">
        <v>0</v>
      </c>
      <c r="H3" s="39">
        <v>137969.49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2578163.27</v>
      </c>
      <c r="C4" s="39">
        <v>66</v>
      </c>
      <c r="D4" s="39">
        <v>401636.76</v>
      </c>
      <c r="E4" s="39">
        <v>17</v>
      </c>
      <c r="F4" s="39">
        <v>321395.77</v>
      </c>
      <c r="G4" s="39">
        <v>28</v>
      </c>
      <c r="H4" s="39">
        <v>2512914.06</v>
      </c>
      <c r="I4" s="39">
        <v>71</v>
      </c>
      <c r="J4" s="39">
        <v>417532.53</v>
      </c>
      <c r="K4" s="39">
        <v>19</v>
      </c>
      <c r="L4" s="39">
        <v>344701.15</v>
      </c>
      <c r="M4" s="39">
        <v>30</v>
      </c>
    </row>
    <row r="5" spans="1:13" x14ac:dyDescent="0.3">
      <c r="A5" s="38" t="s">
        <v>50</v>
      </c>
      <c r="B5" s="39">
        <v>851367.73</v>
      </c>
      <c r="C5" s="39">
        <v>11</v>
      </c>
      <c r="D5" s="39">
        <v>0</v>
      </c>
      <c r="E5" s="39">
        <v>0</v>
      </c>
      <c r="F5" s="39">
        <v>0</v>
      </c>
      <c r="G5" s="39">
        <v>0</v>
      </c>
      <c r="H5" s="39">
        <v>835566.16</v>
      </c>
      <c r="I5" s="39">
        <v>11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3">
      <c r="A6" s="38" t="s">
        <v>51</v>
      </c>
      <c r="B6" s="39">
        <v>404372.6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379577.96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260116.83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308284.53999999998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3314526.18</v>
      </c>
      <c r="C8" s="39">
        <v>73</v>
      </c>
      <c r="D8" s="39">
        <v>613703.46</v>
      </c>
      <c r="E8" s="39">
        <v>17</v>
      </c>
      <c r="F8" s="39">
        <v>486440.13</v>
      </c>
      <c r="G8" s="39">
        <v>33</v>
      </c>
      <c r="H8" s="39">
        <v>3282807.3</v>
      </c>
      <c r="I8" s="39">
        <v>82</v>
      </c>
      <c r="J8" s="39">
        <v>634913.22</v>
      </c>
      <c r="K8" s="39">
        <v>17</v>
      </c>
      <c r="L8" s="39">
        <v>503356.55</v>
      </c>
      <c r="M8" s="39">
        <v>35</v>
      </c>
    </row>
    <row r="9" spans="1:13" x14ac:dyDescent="0.3">
      <c r="A9" s="38" t="s">
        <v>54</v>
      </c>
      <c r="B9" s="39">
        <v>322227.48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326422.52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0</v>
      </c>
      <c r="C10" s="39">
        <v>0</v>
      </c>
      <c r="D10" s="39">
        <v>340559.41</v>
      </c>
      <c r="E10" s="39">
        <v>15</v>
      </c>
      <c r="F10" s="39">
        <v>0</v>
      </c>
      <c r="G10" s="39">
        <v>0</v>
      </c>
      <c r="H10" s="39">
        <v>0</v>
      </c>
      <c r="I10" s="39">
        <v>0</v>
      </c>
      <c r="J10" s="39">
        <v>315375.06</v>
      </c>
      <c r="K10" s="39">
        <v>15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9023295.3699999992</v>
      </c>
      <c r="C11" s="39">
        <v>173</v>
      </c>
      <c r="D11" s="39">
        <v>3337096.44</v>
      </c>
      <c r="E11" s="39">
        <v>24</v>
      </c>
      <c r="F11" s="39">
        <v>3150259.78</v>
      </c>
      <c r="G11" s="39">
        <v>103</v>
      </c>
      <c r="H11" s="39">
        <v>8482087.4700000007</v>
      </c>
      <c r="I11" s="39">
        <v>178</v>
      </c>
      <c r="J11" s="39">
        <v>2863524.01</v>
      </c>
      <c r="K11" s="39">
        <v>19</v>
      </c>
      <c r="L11" s="39">
        <v>3010407.33</v>
      </c>
      <c r="M11" s="39">
        <v>108</v>
      </c>
    </row>
    <row r="12" spans="1:13" x14ac:dyDescent="0.3">
      <c r="A12" s="38" t="s">
        <v>57</v>
      </c>
      <c r="B12" s="39">
        <v>931847.54</v>
      </c>
      <c r="C12" s="39">
        <v>16</v>
      </c>
      <c r="D12" s="39">
        <v>1063938.5900000001</v>
      </c>
      <c r="E12" s="39">
        <v>10</v>
      </c>
      <c r="F12" s="39">
        <v>0</v>
      </c>
      <c r="G12" s="39">
        <v>0</v>
      </c>
      <c r="H12" s="39">
        <v>958780.37</v>
      </c>
      <c r="I12" s="39">
        <v>15</v>
      </c>
      <c r="J12" s="39">
        <v>973354.72</v>
      </c>
      <c r="K12" s="39">
        <v>12</v>
      </c>
      <c r="L12" s="39">
        <v>284688.09999999998</v>
      </c>
      <c r="M12" s="39">
        <v>10</v>
      </c>
    </row>
    <row r="13" spans="1:13" x14ac:dyDescent="0.3">
      <c r="A13" s="38" t="s">
        <v>58</v>
      </c>
      <c r="B13" s="39">
        <v>368645.7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411010.42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301492.7</v>
      </c>
      <c r="C14" s="39">
        <v>15</v>
      </c>
      <c r="D14" s="39">
        <v>59075.83</v>
      </c>
      <c r="E14" s="39">
        <v>13</v>
      </c>
      <c r="F14" s="39">
        <v>0</v>
      </c>
      <c r="G14" s="39">
        <v>0</v>
      </c>
      <c r="H14" s="39">
        <v>307308.33</v>
      </c>
      <c r="I14" s="39">
        <v>16</v>
      </c>
      <c r="J14" s="39">
        <v>60255.55</v>
      </c>
      <c r="K14" s="39">
        <v>12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2149838.5699999998</v>
      </c>
      <c r="C15" s="39">
        <v>46</v>
      </c>
      <c r="D15" s="39">
        <v>0</v>
      </c>
      <c r="E15" s="39">
        <v>0</v>
      </c>
      <c r="F15" s="39">
        <v>308565.63</v>
      </c>
      <c r="G15" s="39">
        <v>16</v>
      </c>
      <c r="H15" s="39">
        <v>2186908.41</v>
      </c>
      <c r="I15" s="39">
        <v>47</v>
      </c>
      <c r="J15" s="39">
        <v>0</v>
      </c>
      <c r="K15" s="39">
        <v>0</v>
      </c>
      <c r="L15" s="39">
        <v>299421.68</v>
      </c>
      <c r="M15" s="39">
        <v>17</v>
      </c>
    </row>
    <row r="16" spans="1:13" x14ac:dyDescent="0.3">
      <c r="A16" s="38" t="s">
        <v>61</v>
      </c>
      <c r="B16" s="39">
        <v>837626.19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776204.49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237347.02</v>
      </c>
      <c r="C17" s="39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264651.67</v>
      </c>
      <c r="I17" s="39">
        <v>11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979652.58</v>
      </c>
      <c r="C18" s="39">
        <v>20</v>
      </c>
      <c r="D18" s="39">
        <v>394233.66</v>
      </c>
      <c r="E18" s="39">
        <v>35</v>
      </c>
      <c r="F18" s="39">
        <v>347639.11</v>
      </c>
      <c r="G18" s="39">
        <v>11</v>
      </c>
      <c r="H18" s="39">
        <v>903931.49</v>
      </c>
      <c r="I18" s="39">
        <v>22</v>
      </c>
      <c r="J18" s="39">
        <v>593972.43999999994</v>
      </c>
      <c r="K18" s="39">
        <v>44</v>
      </c>
      <c r="L18" s="39">
        <v>301916.34999999998</v>
      </c>
      <c r="M18" s="39">
        <v>12</v>
      </c>
    </row>
    <row r="19" spans="1:13" x14ac:dyDescent="0.3">
      <c r="A19" s="38" t="s">
        <v>64</v>
      </c>
      <c r="B19" s="39">
        <v>390012.35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386117.24</v>
      </c>
      <c r="I19" s="39">
        <v>16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3355919.77</v>
      </c>
      <c r="C20" s="39">
        <v>70</v>
      </c>
      <c r="D20" s="39">
        <v>0</v>
      </c>
      <c r="E20" s="39">
        <v>0</v>
      </c>
      <c r="F20" s="39">
        <v>309215.32</v>
      </c>
      <c r="G20" s="39">
        <v>24</v>
      </c>
      <c r="H20" s="39">
        <v>3304871.42</v>
      </c>
      <c r="I20" s="39">
        <v>71</v>
      </c>
      <c r="J20" s="39">
        <v>0</v>
      </c>
      <c r="K20" s="39">
        <v>0</v>
      </c>
      <c r="L20" s="39">
        <v>343855.5</v>
      </c>
      <c r="M20" s="39">
        <v>23</v>
      </c>
    </row>
    <row r="21" spans="1:13" x14ac:dyDescent="0.3">
      <c r="A21" s="38" t="s">
        <v>66</v>
      </c>
      <c r="B21" s="39">
        <v>493122.52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465405.18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237964.11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250616.06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1934532.78</v>
      </c>
      <c r="C23" s="39">
        <v>41</v>
      </c>
      <c r="D23" s="39">
        <v>802379.24</v>
      </c>
      <c r="E23" s="39">
        <v>16</v>
      </c>
      <c r="F23" s="39">
        <v>336125.01</v>
      </c>
      <c r="G23" s="39">
        <v>20</v>
      </c>
      <c r="H23" s="39">
        <v>1737889.75</v>
      </c>
      <c r="I23" s="39">
        <v>41</v>
      </c>
      <c r="J23" s="39">
        <v>781130.84</v>
      </c>
      <c r="K23" s="39">
        <v>14</v>
      </c>
      <c r="L23" s="39">
        <v>304311.65999999997</v>
      </c>
      <c r="M23" s="39">
        <v>18</v>
      </c>
    </row>
    <row r="24" spans="1:13" x14ac:dyDescent="0.3">
      <c r="A24" s="38" t="s">
        <v>69</v>
      </c>
      <c r="B24" s="39">
        <v>398098.7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387662.37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0</v>
      </c>
      <c r="C25" s="39">
        <v>0</v>
      </c>
      <c r="D25" s="39">
        <v>768262.09</v>
      </c>
      <c r="E25" s="39">
        <v>16</v>
      </c>
      <c r="F25" s="39">
        <v>0</v>
      </c>
      <c r="G25" s="39">
        <v>0</v>
      </c>
      <c r="H25" s="39">
        <v>0</v>
      </c>
      <c r="I25" s="39">
        <v>0</v>
      </c>
      <c r="J25" s="39">
        <v>763923.94</v>
      </c>
      <c r="K25" s="39">
        <v>18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172225.2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3394084.31</v>
      </c>
      <c r="C27" s="39">
        <v>32</v>
      </c>
      <c r="D27" s="39">
        <v>3014980.44</v>
      </c>
      <c r="E27" s="39">
        <v>70</v>
      </c>
      <c r="F27" s="39">
        <v>1917803.77</v>
      </c>
      <c r="G27" s="39">
        <v>27</v>
      </c>
      <c r="H27" s="39">
        <v>3377570.53</v>
      </c>
      <c r="I27" s="39">
        <v>37</v>
      </c>
      <c r="J27" s="39">
        <v>3428436.24</v>
      </c>
      <c r="K27" s="39">
        <v>77</v>
      </c>
      <c r="L27" s="39">
        <v>1780731.59</v>
      </c>
      <c r="M27" s="39">
        <v>30</v>
      </c>
    </row>
    <row r="28" spans="1:13" x14ac:dyDescent="0.3">
      <c r="A28" s="38" t="s">
        <v>73</v>
      </c>
      <c r="B28" s="39">
        <v>331886.46000000002</v>
      </c>
      <c r="C28" s="39">
        <v>13</v>
      </c>
      <c r="D28" s="39">
        <v>0</v>
      </c>
      <c r="E28" s="39">
        <v>0</v>
      </c>
      <c r="F28" s="39">
        <v>0</v>
      </c>
      <c r="G28" s="39">
        <v>0</v>
      </c>
      <c r="H28" s="39">
        <v>341580.93</v>
      </c>
      <c r="I28" s="39">
        <v>15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2157511.66</v>
      </c>
      <c r="C29" s="39">
        <v>37</v>
      </c>
      <c r="D29" s="39">
        <v>837646.4</v>
      </c>
      <c r="E29" s="39">
        <v>41</v>
      </c>
      <c r="F29" s="39">
        <v>825761.14</v>
      </c>
      <c r="G29" s="39">
        <v>22</v>
      </c>
      <c r="H29" s="39">
        <v>2436117.94</v>
      </c>
      <c r="I29" s="39">
        <v>38</v>
      </c>
      <c r="J29" s="39">
        <v>2358397.63</v>
      </c>
      <c r="K29" s="39">
        <v>46</v>
      </c>
      <c r="L29" s="39">
        <v>837623.14</v>
      </c>
      <c r="M29" s="39">
        <v>21</v>
      </c>
    </row>
    <row r="30" spans="1:13" x14ac:dyDescent="0.3">
      <c r="A30" s="38" t="s">
        <v>75</v>
      </c>
      <c r="B30" s="39">
        <v>1090479.83</v>
      </c>
      <c r="C30" s="39">
        <v>25</v>
      </c>
      <c r="D30" s="39">
        <v>0</v>
      </c>
      <c r="E30" s="39">
        <v>0</v>
      </c>
      <c r="F30" s="39">
        <v>98424.19</v>
      </c>
      <c r="G30" s="39">
        <v>12</v>
      </c>
      <c r="H30" s="39">
        <v>997935.16</v>
      </c>
      <c r="I30" s="39">
        <v>25</v>
      </c>
      <c r="J30" s="39">
        <v>0</v>
      </c>
      <c r="K30" s="39">
        <v>0</v>
      </c>
      <c r="L30" s="39">
        <v>93427.12</v>
      </c>
      <c r="M30" s="39">
        <v>12</v>
      </c>
    </row>
    <row r="31" spans="1:13" x14ac:dyDescent="0.3">
      <c r="A31" s="38" t="s">
        <v>76</v>
      </c>
      <c r="B31" s="39">
        <v>1877623.55</v>
      </c>
      <c r="C31" s="39">
        <v>52</v>
      </c>
      <c r="D31" s="39">
        <v>1306507.8600000001</v>
      </c>
      <c r="E31" s="39">
        <v>27</v>
      </c>
      <c r="F31" s="39">
        <v>412613.87</v>
      </c>
      <c r="G31" s="39">
        <v>35</v>
      </c>
      <c r="H31" s="39">
        <v>1923173.41</v>
      </c>
      <c r="I31" s="39">
        <v>51</v>
      </c>
      <c r="J31" s="39">
        <v>1386326.62</v>
      </c>
      <c r="K31" s="39">
        <v>28</v>
      </c>
      <c r="L31" s="39">
        <v>381495.07</v>
      </c>
      <c r="M31" s="39">
        <v>31</v>
      </c>
    </row>
    <row r="32" spans="1:13" x14ac:dyDescent="0.3">
      <c r="A32" s="38" t="s">
        <v>77</v>
      </c>
      <c r="B32" s="39">
        <v>1925275.04</v>
      </c>
      <c r="C32" s="39">
        <v>44</v>
      </c>
      <c r="D32" s="39">
        <v>0</v>
      </c>
      <c r="E32" s="39">
        <v>0</v>
      </c>
      <c r="F32" s="39">
        <v>259656.5</v>
      </c>
      <c r="G32" s="39">
        <v>19</v>
      </c>
      <c r="H32" s="39">
        <v>1813769.86</v>
      </c>
      <c r="I32" s="39">
        <v>49</v>
      </c>
      <c r="J32" s="39">
        <v>0</v>
      </c>
      <c r="K32" s="39">
        <v>0</v>
      </c>
      <c r="L32" s="39">
        <v>292031.7</v>
      </c>
      <c r="M32" s="39">
        <v>23</v>
      </c>
    </row>
    <row r="33" spans="1:13" x14ac:dyDescent="0.3">
      <c r="A33" s="38" t="s">
        <v>78</v>
      </c>
      <c r="B33" s="39">
        <v>850862.37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969242.86</v>
      </c>
      <c r="I33" s="39">
        <v>23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176135.41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180957.35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1969737.82</v>
      </c>
      <c r="C35" s="39">
        <v>49</v>
      </c>
      <c r="D35" s="39">
        <v>0</v>
      </c>
      <c r="E35" s="39">
        <v>0</v>
      </c>
      <c r="F35" s="39">
        <v>352204.28</v>
      </c>
      <c r="G35" s="39">
        <v>25</v>
      </c>
      <c r="H35" s="39">
        <v>2012549.51</v>
      </c>
      <c r="I35" s="39">
        <v>55</v>
      </c>
      <c r="J35" s="39">
        <v>0</v>
      </c>
      <c r="K35" s="39">
        <v>0</v>
      </c>
      <c r="L35" s="39">
        <v>371207.93</v>
      </c>
      <c r="M35" s="39">
        <v>26</v>
      </c>
    </row>
    <row r="36" spans="1:13" x14ac:dyDescent="0.3">
      <c r="A36" s="38" t="s">
        <v>81</v>
      </c>
      <c r="B36" s="39">
        <v>1217124.1000000001</v>
      </c>
      <c r="C36" s="39">
        <v>28</v>
      </c>
      <c r="D36" s="39">
        <v>0</v>
      </c>
      <c r="E36" s="39">
        <v>0</v>
      </c>
      <c r="F36" s="39">
        <v>127504.52</v>
      </c>
      <c r="G36" s="39">
        <v>11</v>
      </c>
      <c r="H36" s="39">
        <v>1221534.8500000001</v>
      </c>
      <c r="I36" s="39">
        <v>27</v>
      </c>
      <c r="J36" s="39">
        <v>83488.009999999995</v>
      </c>
      <c r="K36" s="39">
        <v>10</v>
      </c>
      <c r="L36" s="39">
        <v>126760.45</v>
      </c>
      <c r="M36" s="39">
        <v>10</v>
      </c>
    </row>
    <row r="37" spans="1:13" x14ac:dyDescent="0.3">
      <c r="A37" s="38" t="s">
        <v>82</v>
      </c>
      <c r="B37" s="39">
        <v>860574.39</v>
      </c>
      <c r="C37" s="39">
        <v>25</v>
      </c>
      <c r="D37" s="39">
        <v>0</v>
      </c>
      <c r="E37" s="39">
        <v>0</v>
      </c>
      <c r="F37" s="39">
        <v>138982.22</v>
      </c>
      <c r="G37" s="39">
        <v>12</v>
      </c>
      <c r="H37" s="39">
        <v>828302.89</v>
      </c>
      <c r="I37" s="39">
        <v>29</v>
      </c>
      <c r="J37" s="39">
        <v>0</v>
      </c>
      <c r="K37" s="39">
        <v>0</v>
      </c>
      <c r="L37" s="39">
        <v>100815.36</v>
      </c>
      <c r="M37" s="39">
        <v>13</v>
      </c>
    </row>
    <row r="38" spans="1:13" x14ac:dyDescent="0.3">
      <c r="A38" s="38" t="s">
        <v>83</v>
      </c>
      <c r="B38" s="39">
        <v>352358.77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331236.64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0</v>
      </c>
      <c r="C39" s="39">
        <v>0</v>
      </c>
      <c r="D39" s="39">
        <v>45688.41</v>
      </c>
      <c r="E39" s="39">
        <v>12</v>
      </c>
      <c r="F39" s="39">
        <v>0</v>
      </c>
      <c r="G39" s="39">
        <v>0</v>
      </c>
      <c r="H39" s="39">
        <v>0</v>
      </c>
      <c r="I39" s="39">
        <v>0</v>
      </c>
      <c r="J39" s="39">
        <v>32734.14</v>
      </c>
      <c r="K39" s="39">
        <v>10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194310.62</v>
      </c>
      <c r="C40" s="39">
        <v>13</v>
      </c>
      <c r="D40" s="39">
        <v>0</v>
      </c>
      <c r="E40" s="39">
        <v>0</v>
      </c>
      <c r="F40" s="39">
        <v>0</v>
      </c>
      <c r="G40" s="39">
        <v>0</v>
      </c>
      <c r="H40" s="39">
        <v>185128.03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603170.19999999995</v>
      </c>
      <c r="C41" s="39">
        <v>18</v>
      </c>
      <c r="D41" s="39">
        <v>0</v>
      </c>
      <c r="E41" s="39">
        <v>0</v>
      </c>
      <c r="F41" s="39">
        <v>0</v>
      </c>
      <c r="G41" s="39">
        <v>0</v>
      </c>
      <c r="H41" s="39">
        <v>542192.79</v>
      </c>
      <c r="I41" s="39">
        <v>21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428641.81</v>
      </c>
      <c r="C42" s="39">
        <v>26</v>
      </c>
      <c r="D42" s="39">
        <v>0</v>
      </c>
      <c r="E42" s="39">
        <v>0</v>
      </c>
      <c r="F42" s="39">
        <v>103943.71</v>
      </c>
      <c r="G42" s="39">
        <v>12</v>
      </c>
      <c r="H42" s="39">
        <v>380730.78</v>
      </c>
      <c r="I42" s="39">
        <v>27</v>
      </c>
      <c r="J42" s="39">
        <v>0</v>
      </c>
      <c r="K42" s="39">
        <v>0</v>
      </c>
      <c r="L42" s="39">
        <v>88416.95</v>
      </c>
      <c r="M42" s="39">
        <v>10</v>
      </c>
    </row>
    <row r="43" spans="1:13" x14ac:dyDescent="0.3">
      <c r="A43" s="38" t="s">
        <v>88</v>
      </c>
      <c r="B43" s="39">
        <v>338952.65</v>
      </c>
      <c r="C43" s="39">
        <v>11</v>
      </c>
      <c r="D43" s="39">
        <v>0</v>
      </c>
      <c r="E43" s="39">
        <v>0</v>
      </c>
      <c r="F43" s="39">
        <v>0</v>
      </c>
      <c r="G43" s="39">
        <v>0</v>
      </c>
      <c r="H43" s="39">
        <v>331017.53000000003</v>
      </c>
      <c r="I43" s="39">
        <v>12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3860469.33</v>
      </c>
      <c r="C44" s="39">
        <v>87</v>
      </c>
      <c r="D44" s="39">
        <v>307370.98</v>
      </c>
      <c r="E44" s="39">
        <v>10</v>
      </c>
      <c r="F44" s="39">
        <v>522283.55</v>
      </c>
      <c r="G44" s="39">
        <v>36</v>
      </c>
      <c r="H44" s="39">
        <v>3743705.86</v>
      </c>
      <c r="I44" s="39">
        <v>89</v>
      </c>
      <c r="J44" s="39">
        <v>300217.90000000002</v>
      </c>
      <c r="K44" s="39">
        <v>12</v>
      </c>
      <c r="L44" s="39">
        <v>502996.25</v>
      </c>
      <c r="M44" s="39">
        <v>36</v>
      </c>
    </row>
    <row r="45" spans="1:13" x14ac:dyDescent="0.3">
      <c r="A45" s="38" t="s">
        <v>90</v>
      </c>
      <c r="B45" s="39">
        <v>1461144.65</v>
      </c>
      <c r="C45" s="39">
        <v>14</v>
      </c>
      <c r="D45" s="39">
        <v>0</v>
      </c>
      <c r="E45" s="39">
        <v>0</v>
      </c>
      <c r="F45" s="39">
        <v>0</v>
      </c>
      <c r="G45" s="39">
        <v>0</v>
      </c>
      <c r="H45" s="39">
        <v>1344719.35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820670.35</v>
      </c>
      <c r="C46" s="39">
        <v>23</v>
      </c>
      <c r="D46" s="39">
        <v>0</v>
      </c>
      <c r="E46" s="39">
        <v>0</v>
      </c>
      <c r="F46" s="39">
        <v>151063.19</v>
      </c>
      <c r="G46" s="39">
        <v>13</v>
      </c>
      <c r="H46" s="39">
        <v>816685.44</v>
      </c>
      <c r="I46" s="39">
        <v>24</v>
      </c>
      <c r="J46" s="39">
        <v>147323.20000000001</v>
      </c>
      <c r="K46" s="39">
        <v>10</v>
      </c>
      <c r="L46" s="39">
        <v>107488.03</v>
      </c>
      <c r="M46" s="39">
        <v>11</v>
      </c>
    </row>
    <row r="47" spans="1:13" x14ac:dyDescent="0.3">
      <c r="A47" s="38" t="s">
        <v>92</v>
      </c>
      <c r="B47" s="39">
        <v>7474133.9199999999</v>
      </c>
      <c r="C47" s="39">
        <v>93</v>
      </c>
      <c r="D47" s="39">
        <v>2040626.56</v>
      </c>
      <c r="E47" s="39">
        <v>20</v>
      </c>
      <c r="F47" s="39">
        <v>794923.44</v>
      </c>
      <c r="G47" s="39">
        <v>35</v>
      </c>
      <c r="H47" s="39">
        <v>6745735.5599999996</v>
      </c>
      <c r="I47" s="39">
        <v>95</v>
      </c>
      <c r="J47" s="39">
        <v>2104685.34</v>
      </c>
      <c r="K47" s="39">
        <v>22</v>
      </c>
      <c r="L47" s="39">
        <v>809072.06</v>
      </c>
      <c r="M47" s="39">
        <v>36</v>
      </c>
    </row>
    <row r="48" spans="1:13" x14ac:dyDescent="0.3">
      <c r="A48" s="38" t="s">
        <v>93</v>
      </c>
      <c r="B48" s="39">
        <v>964513.74</v>
      </c>
      <c r="C48" s="39">
        <v>32</v>
      </c>
      <c r="D48" s="39">
        <v>0</v>
      </c>
      <c r="E48" s="39">
        <v>0</v>
      </c>
      <c r="F48" s="39">
        <v>98620.25</v>
      </c>
      <c r="G48" s="39">
        <v>14</v>
      </c>
      <c r="H48" s="39">
        <v>921536.09</v>
      </c>
      <c r="I48" s="39">
        <v>31</v>
      </c>
      <c r="J48" s="39">
        <v>0</v>
      </c>
      <c r="K48" s="39">
        <v>0</v>
      </c>
      <c r="L48" s="39">
        <v>81319.14</v>
      </c>
      <c r="M48" s="39">
        <v>14</v>
      </c>
    </row>
    <row r="49" spans="1:13" x14ac:dyDescent="0.3">
      <c r="A49" s="38" t="s">
        <v>94</v>
      </c>
      <c r="B49" s="39">
        <v>1765468.59</v>
      </c>
      <c r="C49" s="39">
        <v>44</v>
      </c>
      <c r="D49" s="39">
        <v>0</v>
      </c>
      <c r="E49" s="39">
        <v>0</v>
      </c>
      <c r="F49" s="39">
        <v>183687.15</v>
      </c>
      <c r="G49" s="39">
        <v>18</v>
      </c>
      <c r="H49" s="39">
        <v>1723384.7</v>
      </c>
      <c r="I49" s="39">
        <v>46</v>
      </c>
      <c r="J49" s="39">
        <v>0</v>
      </c>
      <c r="K49" s="39">
        <v>0</v>
      </c>
      <c r="L49" s="39">
        <v>229421.17</v>
      </c>
      <c r="M49" s="39">
        <v>21</v>
      </c>
    </row>
    <row r="50" spans="1:13" x14ac:dyDescent="0.3">
      <c r="A50" s="38" t="s">
        <v>95</v>
      </c>
      <c r="B50" s="39">
        <v>725888.38</v>
      </c>
      <c r="C50" s="39">
        <v>10</v>
      </c>
      <c r="D50" s="39">
        <v>0</v>
      </c>
      <c r="E50" s="39">
        <v>0</v>
      </c>
      <c r="F50" s="39">
        <v>0</v>
      </c>
      <c r="G50" s="39">
        <v>0</v>
      </c>
      <c r="H50" s="39">
        <v>687643.24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1010892.77</v>
      </c>
      <c r="C51" s="39">
        <v>40</v>
      </c>
      <c r="D51" s="39">
        <v>0</v>
      </c>
      <c r="E51" s="39">
        <v>0</v>
      </c>
      <c r="F51" s="39">
        <v>95413.3</v>
      </c>
      <c r="G51" s="39">
        <v>19</v>
      </c>
      <c r="H51" s="39">
        <v>1133562.3799999999</v>
      </c>
      <c r="I51" s="39">
        <v>41</v>
      </c>
      <c r="J51" s="39">
        <v>0</v>
      </c>
      <c r="K51" s="39">
        <v>0</v>
      </c>
      <c r="L51" s="39">
        <v>119752.08</v>
      </c>
      <c r="M51" s="39">
        <v>20</v>
      </c>
    </row>
    <row r="52" spans="1:13" x14ac:dyDescent="0.3">
      <c r="A52" s="38" t="s">
        <v>97</v>
      </c>
      <c r="B52" s="39">
        <v>4797737.5599999996</v>
      </c>
      <c r="C52" s="39">
        <v>61</v>
      </c>
      <c r="D52" s="39">
        <v>6358743.1600000001</v>
      </c>
      <c r="E52" s="39">
        <v>88</v>
      </c>
      <c r="F52" s="39">
        <v>1891190.01</v>
      </c>
      <c r="G52" s="39">
        <v>44</v>
      </c>
      <c r="H52" s="39">
        <v>4754308.32</v>
      </c>
      <c r="I52" s="39">
        <v>69</v>
      </c>
      <c r="J52" s="39">
        <v>6524397.3499999996</v>
      </c>
      <c r="K52" s="39">
        <v>86</v>
      </c>
      <c r="L52" s="39">
        <v>1788512.55</v>
      </c>
      <c r="M52" s="39">
        <v>46</v>
      </c>
    </row>
    <row r="53" spans="1:13" x14ac:dyDescent="0.3">
      <c r="A53" s="38" t="s">
        <v>98</v>
      </c>
      <c r="B53" s="39">
        <v>0</v>
      </c>
      <c r="C53" s="39">
        <v>0</v>
      </c>
      <c r="D53" s="39">
        <v>1656645.01</v>
      </c>
      <c r="E53" s="39">
        <v>14</v>
      </c>
      <c r="F53" s="39">
        <v>0</v>
      </c>
      <c r="G53" s="39">
        <v>0</v>
      </c>
      <c r="H53" s="39">
        <v>0</v>
      </c>
      <c r="I53" s="39">
        <v>0</v>
      </c>
      <c r="J53" s="39">
        <v>1628828.35</v>
      </c>
      <c r="K53" s="39">
        <v>12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481063.16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478003.54</v>
      </c>
      <c r="I54" s="39">
        <v>15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310949.57</v>
      </c>
      <c r="C55" s="39">
        <v>13</v>
      </c>
      <c r="D55" s="39">
        <v>0</v>
      </c>
      <c r="E55" s="39">
        <v>0</v>
      </c>
      <c r="F55" s="39">
        <v>0</v>
      </c>
      <c r="G55" s="39">
        <v>0</v>
      </c>
      <c r="H55" s="39">
        <v>325709.82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3">
      <c r="A56" s="38" t="s">
        <v>101</v>
      </c>
      <c r="B56" s="39">
        <v>1106737.3400000001</v>
      </c>
      <c r="C56" s="39">
        <v>28</v>
      </c>
      <c r="D56" s="39">
        <v>307025.2</v>
      </c>
      <c r="E56" s="39">
        <v>16</v>
      </c>
      <c r="F56" s="39">
        <v>460040.2</v>
      </c>
      <c r="G56" s="39">
        <v>18</v>
      </c>
      <c r="H56" s="39">
        <v>991680.56</v>
      </c>
      <c r="I56" s="39">
        <v>29</v>
      </c>
      <c r="J56" s="39">
        <v>286745.75</v>
      </c>
      <c r="K56" s="39">
        <v>17</v>
      </c>
      <c r="L56" s="39">
        <v>307167.83</v>
      </c>
      <c r="M56" s="39">
        <v>17</v>
      </c>
    </row>
    <row r="57" spans="1:13" x14ac:dyDescent="0.3">
      <c r="A57" s="38" t="s">
        <v>102</v>
      </c>
      <c r="B57" s="39">
        <v>926587.66</v>
      </c>
      <c r="C57" s="39">
        <v>14</v>
      </c>
      <c r="D57" s="39">
        <v>998658.66</v>
      </c>
      <c r="E57" s="39">
        <v>19</v>
      </c>
      <c r="F57" s="39">
        <v>418663.17</v>
      </c>
      <c r="G57" s="39">
        <v>11</v>
      </c>
      <c r="H57" s="39">
        <v>1022942.42</v>
      </c>
      <c r="I57" s="39">
        <v>16</v>
      </c>
      <c r="J57" s="39">
        <v>907469.16</v>
      </c>
      <c r="K57" s="39">
        <v>26</v>
      </c>
      <c r="L57" s="39">
        <v>471902.77</v>
      </c>
      <c r="M57" s="39">
        <v>13</v>
      </c>
    </row>
    <row r="58" spans="1:13" x14ac:dyDescent="0.3">
      <c r="A58" s="38" t="s">
        <v>103</v>
      </c>
      <c r="B58" s="39">
        <v>1271274.3999999999</v>
      </c>
      <c r="C58" s="39">
        <v>39</v>
      </c>
      <c r="D58" s="39">
        <v>574221.28</v>
      </c>
      <c r="E58" s="39">
        <v>11</v>
      </c>
      <c r="F58" s="39">
        <v>359773.78</v>
      </c>
      <c r="G58" s="39">
        <v>16</v>
      </c>
      <c r="H58" s="39">
        <v>1325427.9099999999</v>
      </c>
      <c r="I58" s="39">
        <v>40</v>
      </c>
      <c r="J58" s="39">
        <v>558013.85</v>
      </c>
      <c r="K58" s="39">
        <v>10</v>
      </c>
      <c r="L58" s="39">
        <v>373459.62</v>
      </c>
      <c r="M58" s="39">
        <v>17</v>
      </c>
    </row>
    <row r="59" spans="1:13" x14ac:dyDescent="0.3">
      <c r="A59" s="38" t="s">
        <v>104</v>
      </c>
      <c r="B59" s="39">
        <v>3204948.75</v>
      </c>
      <c r="C59" s="39">
        <v>44</v>
      </c>
      <c r="D59" s="39">
        <v>0</v>
      </c>
      <c r="E59" s="39">
        <v>0</v>
      </c>
      <c r="F59" s="39">
        <v>395525.57</v>
      </c>
      <c r="G59" s="39">
        <v>19</v>
      </c>
      <c r="H59" s="39">
        <v>3269062.9</v>
      </c>
      <c r="I59" s="39">
        <v>43</v>
      </c>
      <c r="J59" s="39">
        <v>0</v>
      </c>
      <c r="K59" s="39">
        <v>0</v>
      </c>
      <c r="L59" s="39">
        <v>391017.55</v>
      </c>
      <c r="M59" s="39">
        <v>18</v>
      </c>
    </row>
    <row r="60" spans="1:13" x14ac:dyDescent="0.3">
      <c r="A60" s="38" t="s">
        <v>105</v>
      </c>
      <c r="B60" s="39">
        <v>584913.68999999994</v>
      </c>
      <c r="C60" s="39">
        <v>22</v>
      </c>
      <c r="D60" s="39">
        <v>141954.04</v>
      </c>
      <c r="E60" s="39">
        <v>17</v>
      </c>
      <c r="F60" s="39">
        <v>114228.72</v>
      </c>
      <c r="G60" s="39">
        <v>13</v>
      </c>
      <c r="H60" s="39">
        <v>740830.45</v>
      </c>
      <c r="I60" s="39">
        <v>20</v>
      </c>
      <c r="J60" s="39">
        <v>145677.63</v>
      </c>
      <c r="K60" s="39">
        <v>18</v>
      </c>
      <c r="L60" s="39">
        <v>191466.91</v>
      </c>
      <c r="M60" s="39">
        <v>14</v>
      </c>
    </row>
    <row r="61" spans="1:13" x14ac:dyDescent="0.3">
      <c r="A61" s="38" t="s">
        <v>106</v>
      </c>
      <c r="B61" s="39">
        <v>331948.90999999997</v>
      </c>
      <c r="C61" s="39">
        <v>12</v>
      </c>
      <c r="D61" s="39">
        <v>0</v>
      </c>
      <c r="E61" s="39">
        <v>0</v>
      </c>
      <c r="F61" s="39">
        <v>0</v>
      </c>
      <c r="G61" s="39">
        <v>0</v>
      </c>
      <c r="H61" s="39">
        <v>305965.06</v>
      </c>
      <c r="I61" s="39">
        <v>12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3">
      <c r="A62" s="38" t="s">
        <v>107</v>
      </c>
      <c r="B62" s="39">
        <v>0</v>
      </c>
      <c r="C62" s="39">
        <v>0</v>
      </c>
      <c r="D62" s="39">
        <v>116523.31</v>
      </c>
      <c r="E62" s="39">
        <v>19</v>
      </c>
      <c r="F62" s="39">
        <v>0</v>
      </c>
      <c r="G62" s="39">
        <v>0</v>
      </c>
      <c r="H62" s="39">
        <v>0</v>
      </c>
      <c r="I62" s="39">
        <v>0</v>
      </c>
      <c r="J62" s="39">
        <v>113224.94</v>
      </c>
      <c r="K62" s="39">
        <v>17</v>
      </c>
      <c r="L62" s="39">
        <v>0</v>
      </c>
      <c r="M62" s="39">
        <v>0</v>
      </c>
    </row>
    <row r="63" spans="1:13" x14ac:dyDescent="0.3">
      <c r="A63" s="38" t="s">
        <v>108</v>
      </c>
      <c r="B63" s="39">
        <v>1117217.22</v>
      </c>
      <c r="C63" s="39">
        <v>32</v>
      </c>
      <c r="D63" s="39">
        <v>0</v>
      </c>
      <c r="E63" s="39">
        <v>0</v>
      </c>
      <c r="F63" s="39">
        <v>378695.41</v>
      </c>
      <c r="G63" s="39">
        <v>17</v>
      </c>
      <c r="H63" s="39">
        <v>952562.51</v>
      </c>
      <c r="I63" s="39">
        <v>30</v>
      </c>
      <c r="J63" s="39">
        <v>0</v>
      </c>
      <c r="K63" s="39">
        <v>0</v>
      </c>
      <c r="L63" s="39">
        <v>366131.33</v>
      </c>
      <c r="M63" s="39">
        <v>12</v>
      </c>
    </row>
    <row r="64" spans="1:13" x14ac:dyDescent="0.3">
      <c r="A64" s="38" t="s">
        <v>109</v>
      </c>
      <c r="B64" s="39">
        <v>1001000.94</v>
      </c>
      <c r="C64" s="39">
        <v>22</v>
      </c>
      <c r="D64" s="39">
        <v>981086.92</v>
      </c>
      <c r="E64" s="39">
        <v>17</v>
      </c>
      <c r="F64" s="39">
        <v>321841.69</v>
      </c>
      <c r="G64" s="39">
        <v>15</v>
      </c>
      <c r="H64" s="39">
        <v>916945.61</v>
      </c>
      <c r="I64" s="39">
        <v>21</v>
      </c>
      <c r="J64" s="39">
        <v>870220.56</v>
      </c>
      <c r="K64" s="39">
        <v>18</v>
      </c>
      <c r="L64" s="39">
        <v>279378.45</v>
      </c>
      <c r="M64" s="39">
        <v>14</v>
      </c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110</v>
      </c>
      <c r="B2" s="35">
        <v>3108097.71</v>
      </c>
      <c r="C2" s="36">
        <v>104</v>
      </c>
      <c r="D2" s="35">
        <v>478853.32</v>
      </c>
      <c r="E2" s="36">
        <v>31</v>
      </c>
      <c r="F2" s="35">
        <v>451479.64</v>
      </c>
      <c r="G2" s="36">
        <v>45</v>
      </c>
      <c r="H2" s="35">
        <v>3052074.74</v>
      </c>
      <c r="I2" s="36">
        <v>113</v>
      </c>
      <c r="J2" s="35">
        <v>540573.35</v>
      </c>
      <c r="K2" s="36">
        <v>42</v>
      </c>
      <c r="L2" s="35">
        <v>519424.48</v>
      </c>
      <c r="M2" s="37">
        <v>52</v>
      </c>
      <c r="N2" s="35"/>
      <c r="O2" s="35"/>
      <c r="P2" s="35"/>
      <c r="Q2" s="35"/>
      <c r="R2" s="35"/>
    </row>
    <row r="3" spans="1:18" x14ac:dyDescent="0.3">
      <c r="A3" s="35" t="s">
        <v>111</v>
      </c>
      <c r="B3" s="35">
        <v>5235547.5</v>
      </c>
      <c r="C3" s="36">
        <v>155</v>
      </c>
      <c r="D3" s="35">
        <v>2035713.54</v>
      </c>
      <c r="E3" s="36">
        <v>91</v>
      </c>
      <c r="F3" s="35">
        <v>936832.97</v>
      </c>
      <c r="G3" s="36">
        <v>83</v>
      </c>
      <c r="H3" s="35">
        <v>5275266.63</v>
      </c>
      <c r="I3" s="36">
        <v>162</v>
      </c>
      <c r="J3" s="35">
        <v>2110960.56</v>
      </c>
      <c r="K3" s="36">
        <v>91</v>
      </c>
      <c r="L3" s="35">
        <v>932509.1</v>
      </c>
      <c r="M3" s="37">
        <v>83</v>
      </c>
      <c r="N3" s="35"/>
      <c r="O3" s="35"/>
      <c r="P3" s="35"/>
      <c r="Q3" s="35"/>
      <c r="R3" s="35"/>
    </row>
    <row r="4" spans="1:18" x14ac:dyDescent="0.3">
      <c r="A4" s="35" t="s">
        <v>112</v>
      </c>
      <c r="B4" s="35">
        <v>2844642.98</v>
      </c>
      <c r="C4" s="36">
        <v>101</v>
      </c>
      <c r="D4" s="35">
        <v>630712.88</v>
      </c>
      <c r="E4" s="36">
        <v>28</v>
      </c>
      <c r="F4" s="35">
        <v>401232.8</v>
      </c>
      <c r="G4" s="36">
        <v>44</v>
      </c>
      <c r="H4" s="35">
        <v>2900224.28</v>
      </c>
      <c r="I4" s="36">
        <v>105</v>
      </c>
      <c r="J4" s="35">
        <v>637041.74</v>
      </c>
      <c r="K4" s="36">
        <v>29</v>
      </c>
      <c r="L4" s="35">
        <v>430635.85</v>
      </c>
      <c r="M4" s="37">
        <v>46</v>
      </c>
      <c r="N4" s="35"/>
      <c r="O4" s="35"/>
      <c r="P4" s="35"/>
      <c r="Q4" s="35"/>
      <c r="R4" s="35"/>
    </row>
    <row r="5" spans="1:18" x14ac:dyDescent="0.3">
      <c r="A5" s="35" t="s">
        <v>113</v>
      </c>
      <c r="B5" s="35">
        <v>29209525.539999999</v>
      </c>
      <c r="C5" s="36">
        <v>537</v>
      </c>
      <c r="D5" s="35">
        <v>7154708.2599999998</v>
      </c>
      <c r="E5" s="36">
        <v>80</v>
      </c>
      <c r="F5" s="35">
        <v>5804758.8700000001</v>
      </c>
      <c r="G5" s="36">
        <v>244</v>
      </c>
      <c r="H5" s="35">
        <v>27898552.390000001</v>
      </c>
      <c r="I5" s="36">
        <v>548</v>
      </c>
      <c r="J5" s="35">
        <v>6829587.4100000001</v>
      </c>
      <c r="K5" s="36">
        <v>80</v>
      </c>
      <c r="L5" s="35">
        <v>5621491.1200000001</v>
      </c>
      <c r="M5" s="37">
        <v>245</v>
      </c>
      <c r="N5" s="35"/>
      <c r="O5" s="35"/>
      <c r="P5" s="35"/>
      <c r="Q5" s="35"/>
      <c r="R5" s="35"/>
    </row>
    <row r="6" spans="1:18" x14ac:dyDescent="0.3">
      <c r="A6" s="35" t="s">
        <v>114</v>
      </c>
      <c r="B6" s="35">
        <v>170077.58</v>
      </c>
      <c r="C6" s="36">
        <v>12</v>
      </c>
      <c r="D6" s="35">
        <v>0</v>
      </c>
      <c r="E6" s="36">
        <v>0</v>
      </c>
      <c r="F6" s="35">
        <v>0</v>
      </c>
      <c r="G6" s="36">
        <v>0</v>
      </c>
      <c r="H6" s="35">
        <v>203274.67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115</v>
      </c>
      <c r="B7" s="35">
        <v>4061588.52</v>
      </c>
      <c r="C7" s="36">
        <v>119</v>
      </c>
      <c r="D7" s="35">
        <v>355514.29</v>
      </c>
      <c r="E7" s="36">
        <v>22</v>
      </c>
      <c r="F7" s="35">
        <v>354636.35</v>
      </c>
      <c r="G7" s="36">
        <v>40</v>
      </c>
      <c r="H7" s="35">
        <v>3936039.97</v>
      </c>
      <c r="I7" s="36">
        <v>127</v>
      </c>
      <c r="J7" s="35">
        <v>343266.81</v>
      </c>
      <c r="K7" s="36">
        <v>22</v>
      </c>
      <c r="L7" s="35">
        <v>412679.92</v>
      </c>
      <c r="M7" s="37">
        <v>45</v>
      </c>
      <c r="N7" s="35"/>
      <c r="O7" s="35"/>
      <c r="P7" s="35"/>
      <c r="Q7" s="35"/>
      <c r="R7" s="35"/>
    </row>
    <row r="8" spans="1:18" x14ac:dyDescent="0.3">
      <c r="A8" s="35" t="s">
        <v>116</v>
      </c>
      <c r="B8" s="35">
        <v>286958.78999999998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236444.16</v>
      </c>
      <c r="I8" s="36">
        <v>17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117</v>
      </c>
      <c r="B9" s="35">
        <v>7223673.7300000004</v>
      </c>
      <c r="C9" s="36">
        <v>122</v>
      </c>
      <c r="D9" s="35">
        <v>7516605.2699999996</v>
      </c>
      <c r="E9" s="36">
        <v>114</v>
      </c>
      <c r="F9" s="35">
        <v>2347935.4300000002</v>
      </c>
      <c r="G9" s="36">
        <v>69</v>
      </c>
      <c r="H9" s="35">
        <v>7204618.4900000002</v>
      </c>
      <c r="I9" s="36">
        <v>133</v>
      </c>
      <c r="J9" s="35">
        <v>7597095</v>
      </c>
      <c r="K9" s="36">
        <v>117</v>
      </c>
      <c r="L9" s="35">
        <v>2243373.66</v>
      </c>
      <c r="M9" s="37">
        <v>73</v>
      </c>
      <c r="N9" s="35"/>
      <c r="O9" s="35"/>
      <c r="P9" s="35"/>
      <c r="Q9" s="35"/>
      <c r="R9" s="35"/>
    </row>
    <row r="10" spans="1:18" x14ac:dyDescent="0.3">
      <c r="A10" s="35" t="s">
        <v>118</v>
      </c>
      <c r="B10" s="35">
        <v>1537220.7</v>
      </c>
      <c r="C10" s="36">
        <v>57</v>
      </c>
      <c r="D10" s="35">
        <v>212164.3</v>
      </c>
      <c r="E10" s="36">
        <v>11</v>
      </c>
      <c r="F10" s="35">
        <v>136953.63</v>
      </c>
      <c r="G10" s="36">
        <v>18</v>
      </c>
      <c r="H10" s="35">
        <v>1420618.35</v>
      </c>
      <c r="I10" s="36">
        <v>61</v>
      </c>
      <c r="J10" s="35">
        <v>184527.35</v>
      </c>
      <c r="K10" s="36">
        <v>11</v>
      </c>
      <c r="L10" s="35">
        <v>135040.1</v>
      </c>
      <c r="M10" s="37">
        <v>20</v>
      </c>
      <c r="N10" s="35"/>
      <c r="O10" s="35"/>
      <c r="P10" s="35"/>
      <c r="Q10" s="35"/>
      <c r="R10" s="35"/>
    </row>
    <row r="11" spans="1:18" x14ac:dyDescent="0.3">
      <c r="A11" s="35" t="s">
        <v>119</v>
      </c>
      <c r="B11" s="35">
        <v>2509997.4500000002</v>
      </c>
      <c r="C11" s="36">
        <v>96</v>
      </c>
      <c r="D11" s="35">
        <v>948112.91</v>
      </c>
      <c r="E11" s="36">
        <v>42</v>
      </c>
      <c r="F11" s="35">
        <v>414126.96</v>
      </c>
      <c r="G11" s="36">
        <v>37</v>
      </c>
      <c r="H11" s="35">
        <v>2457225.25</v>
      </c>
      <c r="I11" s="36">
        <v>102</v>
      </c>
      <c r="J11" s="35">
        <v>967948.34</v>
      </c>
      <c r="K11" s="36">
        <v>45</v>
      </c>
      <c r="L11" s="35">
        <v>350581.2</v>
      </c>
      <c r="M11" s="37">
        <v>36</v>
      </c>
      <c r="N11" s="35"/>
      <c r="O11" s="35"/>
      <c r="P11" s="35"/>
      <c r="Q11" s="35"/>
      <c r="R11" s="35"/>
    </row>
    <row r="12" spans="1:18" x14ac:dyDescent="0.3">
      <c r="A12" s="35" t="s">
        <v>120</v>
      </c>
      <c r="B12" s="35">
        <v>3052181.58</v>
      </c>
      <c r="C12" s="36">
        <v>27</v>
      </c>
      <c r="D12" s="35">
        <v>12814199.869999999</v>
      </c>
      <c r="E12" s="36">
        <v>37</v>
      </c>
      <c r="F12" s="35">
        <v>1145613.77</v>
      </c>
      <c r="G12" s="36">
        <v>13</v>
      </c>
      <c r="H12" s="35">
        <v>3733375.49</v>
      </c>
      <c r="I12" s="36">
        <v>30</v>
      </c>
      <c r="J12" s="35">
        <v>10375091.109999999</v>
      </c>
      <c r="K12" s="36">
        <v>37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3">
      <c r="A13" s="35" t="s">
        <v>121</v>
      </c>
      <c r="B13" s="35">
        <v>11078403.77</v>
      </c>
      <c r="C13" s="36">
        <v>247</v>
      </c>
      <c r="D13" s="35">
        <v>4784878.5999999996</v>
      </c>
      <c r="E13" s="36">
        <v>125</v>
      </c>
      <c r="F13" s="35">
        <v>2977585.03</v>
      </c>
      <c r="G13" s="36">
        <v>109</v>
      </c>
      <c r="H13" s="35">
        <v>10853847.289999999</v>
      </c>
      <c r="I13" s="36">
        <v>257</v>
      </c>
      <c r="J13" s="35">
        <v>5163472.67</v>
      </c>
      <c r="K13" s="36">
        <v>132</v>
      </c>
      <c r="L13" s="35">
        <v>2824610.35</v>
      </c>
      <c r="M13" s="37">
        <v>115</v>
      </c>
      <c r="N13" s="35"/>
      <c r="O13" s="35"/>
      <c r="P13" s="35"/>
      <c r="Q13" s="35"/>
      <c r="R13" s="35"/>
    </row>
    <row r="14" spans="1:18" x14ac:dyDescent="0.3">
      <c r="A14" s="35" t="s">
        <v>122</v>
      </c>
      <c r="B14" s="35">
        <v>9687247.2899999991</v>
      </c>
      <c r="C14" s="36">
        <v>243</v>
      </c>
      <c r="D14" s="35">
        <v>2518200.5699999998</v>
      </c>
      <c r="E14" s="36">
        <v>82</v>
      </c>
      <c r="F14" s="35">
        <v>2216182.83</v>
      </c>
      <c r="G14" s="36">
        <v>108</v>
      </c>
      <c r="H14" s="35">
        <v>9655672.9700000007</v>
      </c>
      <c r="I14" s="36">
        <v>253</v>
      </c>
      <c r="J14" s="35">
        <v>2400074.64</v>
      </c>
      <c r="K14" s="36">
        <v>89</v>
      </c>
      <c r="L14" s="35">
        <v>2172306.31</v>
      </c>
      <c r="M14" s="37">
        <v>113</v>
      </c>
      <c r="N14" s="35"/>
      <c r="O14" s="35"/>
      <c r="P14" s="35"/>
      <c r="Q14" s="35"/>
      <c r="R14" s="35"/>
    </row>
    <row r="15" spans="1:18" x14ac:dyDescent="0.3">
      <c r="A15" s="35" t="s">
        <v>123</v>
      </c>
      <c r="B15" s="35">
        <v>7696808.8399999999</v>
      </c>
      <c r="C15" s="36">
        <v>199</v>
      </c>
      <c r="D15" s="35">
        <v>3049732.68</v>
      </c>
      <c r="E15" s="36">
        <v>124</v>
      </c>
      <c r="F15" s="35">
        <v>1954069.06</v>
      </c>
      <c r="G15" s="36">
        <v>96</v>
      </c>
      <c r="H15" s="35">
        <v>7736668.9000000004</v>
      </c>
      <c r="I15" s="36">
        <v>215</v>
      </c>
      <c r="J15" s="35">
        <v>3311353.63</v>
      </c>
      <c r="K15" s="36">
        <v>132</v>
      </c>
      <c r="L15" s="35">
        <v>1987344.03</v>
      </c>
      <c r="M15" s="37">
        <v>103</v>
      </c>
      <c r="N15" s="35"/>
      <c r="O15" s="35"/>
      <c r="P15" s="35"/>
      <c r="Q15" s="35"/>
      <c r="R15" s="35"/>
    </row>
    <row r="16" spans="1:18" x14ac:dyDescent="0.3">
      <c r="A16" s="35" t="s">
        <v>124</v>
      </c>
      <c r="B16" s="35">
        <v>8328036.9100000001</v>
      </c>
      <c r="C16" s="36">
        <v>226</v>
      </c>
      <c r="D16" s="35">
        <v>3836021.62</v>
      </c>
      <c r="E16" s="36">
        <v>140</v>
      </c>
      <c r="F16" s="35">
        <v>2160104.2400000002</v>
      </c>
      <c r="G16" s="36">
        <v>116</v>
      </c>
      <c r="H16" s="35">
        <v>8236770.5</v>
      </c>
      <c r="I16" s="36">
        <v>231</v>
      </c>
      <c r="J16" s="35">
        <v>5246827.4400000004</v>
      </c>
      <c r="K16" s="36">
        <v>149</v>
      </c>
      <c r="L16" s="35">
        <v>2090804.06</v>
      </c>
      <c r="M16" s="37">
        <v>114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2019-06-17T19:15:09Z</dcterms:modified>
</cp:coreProperties>
</file>