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02E8BD2-A827-4FA3-8748-07BE4C38D9D4}" xr6:coauthVersionLast="47" xr6:coauthVersionMax="47" xr10:uidLastSave="{00000000-0000-0000-0000-000000000000}"/>
  <bookViews>
    <workbookView xWindow="1005" yWindow="60" windowWidth="20925" windowHeight="1398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J346" i="3" s="1"/>
  <c r="F346" i="3"/>
  <c r="E346" i="3"/>
  <c r="D346" i="3"/>
  <c r="C346" i="3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E322" i="3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H226" i="3"/>
  <c r="K226" i="3" s="1"/>
  <c r="G226" i="3"/>
  <c r="F226" i="3"/>
  <c r="E226" i="3"/>
  <c r="D226" i="3"/>
  <c r="J226" i="3" s="1"/>
  <c r="C226" i="3"/>
  <c r="B226" i="3"/>
  <c r="J225" i="3"/>
  <c r="H225" i="3"/>
  <c r="G225" i="3"/>
  <c r="F225" i="3"/>
  <c r="I225" i="3" s="1"/>
  <c r="E225" i="3"/>
  <c r="K225" i="3" s="1"/>
  <c r="D225" i="3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I222" i="3" s="1"/>
  <c r="B222" i="3"/>
  <c r="J221" i="3"/>
  <c r="H221" i="3"/>
  <c r="G221" i="3"/>
  <c r="F221" i="3"/>
  <c r="I221" i="3" s="1"/>
  <c r="E221" i="3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J214" i="3" s="1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B206" i="3"/>
  <c r="J205" i="3"/>
  <c r="H205" i="3"/>
  <c r="G205" i="3"/>
  <c r="F205" i="3"/>
  <c r="I205" i="3" s="1"/>
  <c r="E205" i="3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H201" i="3"/>
  <c r="G201" i="3"/>
  <c r="F201" i="3"/>
  <c r="I201" i="3" s="1"/>
  <c r="E201" i="3"/>
  <c r="D201" i="3"/>
  <c r="J201" i="3" s="1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K198" i="3"/>
  <c r="H198" i="3"/>
  <c r="G198" i="3"/>
  <c r="J198" i="3" s="1"/>
  <c r="F198" i="3"/>
  <c r="E198" i="3"/>
  <c r="D198" i="3"/>
  <c r="C198" i="3"/>
  <c r="B198" i="3"/>
  <c r="H197" i="3"/>
  <c r="G197" i="3"/>
  <c r="F197" i="3"/>
  <c r="I197" i="3" s="1"/>
  <c r="E197" i="3"/>
  <c r="D197" i="3"/>
  <c r="J197" i="3" s="1"/>
  <c r="C197" i="3"/>
  <c r="B197" i="3"/>
  <c r="J196" i="3"/>
  <c r="H196" i="3"/>
  <c r="K196" i="3" s="1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H193" i="3"/>
  <c r="G193" i="3"/>
  <c r="F193" i="3"/>
  <c r="I193" i="3" s="1"/>
  <c r="E193" i="3"/>
  <c r="D193" i="3"/>
  <c r="J193" i="3" s="1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K190" i="3"/>
  <c r="H190" i="3"/>
  <c r="G190" i="3"/>
  <c r="J190" i="3" s="1"/>
  <c r="F190" i="3"/>
  <c r="E190" i="3"/>
  <c r="D190" i="3"/>
  <c r="C190" i="3"/>
  <c r="B190" i="3"/>
  <c r="H189" i="3"/>
  <c r="G189" i="3"/>
  <c r="F189" i="3"/>
  <c r="I189" i="3" s="1"/>
  <c r="E189" i="3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H185" i="3"/>
  <c r="G185" i="3"/>
  <c r="F185" i="3"/>
  <c r="I185" i="3" s="1"/>
  <c r="E185" i="3"/>
  <c r="D185" i="3"/>
  <c r="J185" i="3" s="1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J183" i="3"/>
  <c r="H183" i="3"/>
  <c r="G183" i="3"/>
  <c r="F183" i="3"/>
  <c r="I183" i="3" s="1"/>
  <c r="E183" i="3"/>
  <c r="K183" i="3" s="1"/>
  <c r="D183" i="3"/>
  <c r="C183" i="3"/>
  <c r="B183" i="3"/>
  <c r="H182" i="3"/>
  <c r="K182" i="3" s="1"/>
  <c r="G182" i="3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H178" i="3"/>
  <c r="K178" i="3" s="1"/>
  <c r="G178" i="3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J175" i="3"/>
  <c r="H175" i="3"/>
  <c r="G175" i="3"/>
  <c r="F175" i="3"/>
  <c r="I175" i="3" s="1"/>
  <c r="E175" i="3"/>
  <c r="K175" i="3" s="1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H170" i="3"/>
  <c r="K170" i="3" s="1"/>
  <c r="G170" i="3"/>
  <c r="F170" i="3"/>
  <c r="E170" i="3"/>
  <c r="D170" i="3"/>
  <c r="J170" i="3" s="1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H118" i="3"/>
  <c r="K118" i="3" s="1"/>
  <c r="G118" i="3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H102" i="3"/>
  <c r="K102" i="3" s="1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H86" i="3"/>
  <c r="K86" i="3" s="1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F82" i="3"/>
  <c r="E82" i="3"/>
  <c r="D82" i="3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H70" i="3"/>
  <c r="K70" i="3" s="1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C66" i="3"/>
  <c r="I66" i="3" s="1"/>
  <c r="B66" i="3"/>
  <c r="J65" i="3"/>
  <c r="H65" i="3"/>
  <c r="G65" i="3"/>
  <c r="F65" i="3"/>
  <c r="I65" i="3" s="1"/>
  <c r="E65" i="3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B62" i="3"/>
  <c r="J61" i="3"/>
  <c r="H61" i="3"/>
  <c r="G61" i="3"/>
  <c r="F61" i="3"/>
  <c r="I61" i="3" s="1"/>
  <c r="E61" i="3"/>
  <c r="D61" i="3"/>
  <c r="C61" i="3"/>
  <c r="B61" i="3"/>
  <c r="J60" i="3"/>
  <c r="H60" i="3"/>
  <c r="K60" i="3" s="1"/>
  <c r="G60" i="3"/>
  <c r="F60" i="3"/>
  <c r="E60" i="3"/>
  <c r="D60" i="3"/>
  <c r="C60" i="3"/>
  <c r="I60" i="3" s="1"/>
  <c r="B60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D57" i="3"/>
  <c r="J57" i="3" s="1"/>
  <c r="C57" i="3"/>
  <c r="B57" i="3"/>
  <c r="H56" i="3"/>
  <c r="K56" i="3" s="1"/>
  <c r="G56" i="3"/>
  <c r="F56" i="3"/>
  <c r="E56" i="3"/>
  <c r="D56" i="3"/>
  <c r="C56" i="3"/>
  <c r="I56" i="3" s="1"/>
  <c r="B56" i="3"/>
  <c r="H55" i="3"/>
  <c r="G55" i="3"/>
  <c r="F55" i="3"/>
  <c r="I55" i="3" s="1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B54" i="3"/>
  <c r="J53" i="3"/>
  <c r="H53" i="3"/>
  <c r="G53" i="3"/>
  <c r="F53" i="3"/>
  <c r="I53" i="3" s="1"/>
  <c r="E53" i="3"/>
  <c r="D53" i="3"/>
  <c r="C53" i="3"/>
  <c r="B53" i="3"/>
  <c r="J52" i="3"/>
  <c r="H52" i="3"/>
  <c r="K52" i="3" s="1"/>
  <c r="G52" i="3"/>
  <c r="F52" i="3"/>
  <c r="E52" i="3"/>
  <c r="D52" i="3"/>
  <c r="C52" i="3"/>
  <c r="I52" i="3" s="1"/>
  <c r="B52" i="3"/>
  <c r="I51" i="3"/>
  <c r="H51" i="3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I49" i="3" s="1"/>
  <c r="E49" i="3"/>
  <c r="D49" i="3"/>
  <c r="J49" i="3" s="1"/>
  <c r="C49" i="3"/>
  <c r="B49" i="3"/>
  <c r="H48" i="3"/>
  <c r="K48" i="3" s="1"/>
  <c r="G48" i="3"/>
  <c r="F48" i="3"/>
  <c r="E48" i="3"/>
  <c r="D48" i="3"/>
  <c r="C48" i="3"/>
  <c r="I48" i="3" s="1"/>
  <c r="B48" i="3"/>
  <c r="H47" i="3"/>
  <c r="G47" i="3"/>
  <c r="F47" i="3"/>
  <c r="I47" i="3" s="1"/>
  <c r="E47" i="3"/>
  <c r="D47" i="3"/>
  <c r="J47" i="3" s="1"/>
  <c r="C47" i="3"/>
  <c r="B47" i="3"/>
  <c r="J46" i="3"/>
  <c r="H46" i="3"/>
  <c r="K46" i="3" s="1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B44" i="3"/>
  <c r="H43" i="3"/>
  <c r="G43" i="3"/>
  <c r="F43" i="3"/>
  <c r="I43" i="3" s="1"/>
  <c r="E43" i="3"/>
  <c r="D43" i="3"/>
  <c r="J43" i="3" s="1"/>
  <c r="C43" i="3"/>
  <c r="B43" i="3"/>
  <c r="J42" i="3"/>
  <c r="H42" i="3"/>
  <c r="K42" i="3" s="1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E40" i="3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J38" i="3"/>
  <c r="H38" i="3"/>
  <c r="K38" i="3" s="1"/>
  <c r="G38" i="3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D35" i="3"/>
  <c r="J35" i="3" s="1"/>
  <c r="C35" i="3"/>
  <c r="B35" i="3"/>
  <c r="J34" i="3"/>
  <c r="H34" i="3"/>
  <c r="K34" i="3" s="1"/>
  <c r="G34" i="3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J30" i="3"/>
  <c r="H30" i="3"/>
  <c r="K30" i="3" s="1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D27" i="3"/>
  <c r="J27" i="3" s="1"/>
  <c r="C27" i="3"/>
  <c r="B27" i="3"/>
  <c r="J26" i="3"/>
  <c r="H26" i="3"/>
  <c r="K26" i="3" s="1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D23" i="3"/>
  <c r="J23" i="3" s="1"/>
  <c r="C23" i="3"/>
  <c r="B23" i="3"/>
  <c r="J22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D19" i="3"/>
  <c r="J19" i="3" s="1"/>
  <c r="C19" i="3"/>
  <c r="B19" i="3"/>
  <c r="J18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D15" i="3"/>
  <c r="J15" i="3" s="1"/>
  <c r="C15" i="3"/>
  <c r="B15" i="3"/>
  <c r="J14" i="3"/>
  <c r="H14" i="3"/>
  <c r="K14" i="3" s="1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D11" i="3"/>
  <c r="J11" i="3" s="1"/>
  <c r="C11" i="3"/>
  <c r="B11" i="3"/>
  <c r="J10" i="3"/>
  <c r="H10" i="3"/>
  <c r="K10" i="3" s="1"/>
  <c r="G10" i="3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D7" i="3"/>
  <c r="J7" i="3" s="1"/>
  <c r="C7" i="3"/>
  <c r="B7" i="3"/>
  <c r="J6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I226" i="2" s="1"/>
  <c r="E226" i="2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H224" i="2"/>
  <c r="G224" i="2"/>
  <c r="F224" i="2"/>
  <c r="E224" i="2"/>
  <c r="D224" i="2"/>
  <c r="J224" i="2" s="1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I222" i="2" s="1"/>
  <c r="E222" i="2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H220" i="2"/>
  <c r="G220" i="2"/>
  <c r="F220" i="2"/>
  <c r="E220" i="2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I218" i="2" s="1"/>
  <c r="E218" i="2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I214" i="2" s="1"/>
  <c r="E214" i="2"/>
  <c r="D214" i="2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I210" i="2" s="1"/>
  <c r="E210" i="2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J206" i="2" s="1"/>
  <c r="F206" i="2"/>
  <c r="I206" i="2" s="1"/>
  <c r="E206" i="2"/>
  <c r="D206" i="2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I202" i="2" s="1"/>
  <c r="E202" i="2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J198" i="2" s="1"/>
  <c r="F198" i="2"/>
  <c r="I198" i="2" s="1"/>
  <c r="E198" i="2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I194" i="2" s="1"/>
  <c r="E194" i="2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I190" i="2" s="1"/>
  <c r="E190" i="2"/>
  <c r="D190" i="2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J186" i="2" s="1"/>
  <c r="F186" i="2"/>
  <c r="I186" i="2" s="1"/>
  <c r="E186" i="2"/>
  <c r="D186" i="2"/>
  <c r="C186" i="2"/>
  <c r="B186" i="2"/>
  <c r="I185" i="2"/>
  <c r="H185" i="2"/>
  <c r="K185" i="2" s="1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B184" i="2"/>
  <c r="H183" i="2"/>
  <c r="G183" i="2"/>
  <c r="F183" i="2"/>
  <c r="I183" i="2" s="1"/>
  <c r="E183" i="2"/>
  <c r="D183" i="2"/>
  <c r="J183" i="2" s="1"/>
  <c r="C183" i="2"/>
  <c r="B183" i="2"/>
  <c r="J182" i="2"/>
  <c r="H182" i="2"/>
  <c r="K182" i="2" s="1"/>
  <c r="G182" i="2"/>
  <c r="F182" i="2"/>
  <c r="I182" i="2" s="1"/>
  <c r="E182" i="2"/>
  <c r="D182" i="2"/>
  <c r="C182" i="2"/>
  <c r="B182" i="2"/>
  <c r="J181" i="2"/>
  <c r="I181" i="2"/>
  <c r="H181" i="2"/>
  <c r="K181" i="2" s="1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J178" i="2" s="1"/>
  <c r="F178" i="2"/>
  <c r="I178" i="2" s="1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I175" i="2" s="1"/>
  <c r="E175" i="2"/>
  <c r="D175" i="2"/>
  <c r="J175" i="2" s="1"/>
  <c r="C175" i="2"/>
  <c r="B175" i="2"/>
  <c r="J174" i="2"/>
  <c r="H174" i="2"/>
  <c r="K174" i="2" s="1"/>
  <c r="G174" i="2"/>
  <c r="F174" i="2"/>
  <c r="I174" i="2" s="1"/>
  <c r="E174" i="2"/>
  <c r="D174" i="2"/>
  <c r="C174" i="2"/>
  <c r="B174" i="2"/>
  <c r="I173" i="2"/>
  <c r="H173" i="2"/>
  <c r="K173" i="2" s="1"/>
  <c r="G173" i="2"/>
  <c r="F173" i="2"/>
  <c r="E173" i="2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D171" i="2"/>
  <c r="J171" i="2" s="1"/>
  <c r="C171" i="2"/>
  <c r="B171" i="2"/>
  <c r="H170" i="2"/>
  <c r="K170" i="2" s="1"/>
  <c r="G170" i="2"/>
  <c r="J170" i="2" s="1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I167" i="2" s="1"/>
  <c r="E167" i="2"/>
  <c r="D167" i="2"/>
  <c r="J167" i="2" s="1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J162" i="2" s="1"/>
  <c r="F162" i="2"/>
  <c r="I162" i="2" s="1"/>
  <c r="E162" i="2"/>
  <c r="D162" i="2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D159" i="2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K156" i="2"/>
  <c r="H156" i="2"/>
  <c r="G156" i="2"/>
  <c r="F156" i="2"/>
  <c r="E156" i="2"/>
  <c r="D156" i="2"/>
  <c r="J156" i="2" s="1"/>
  <c r="C156" i="2"/>
  <c r="B156" i="2"/>
  <c r="H155" i="2"/>
  <c r="G155" i="2"/>
  <c r="F155" i="2"/>
  <c r="I155" i="2" s="1"/>
  <c r="E155" i="2"/>
  <c r="K155" i="2" s="1"/>
  <c r="D155" i="2"/>
  <c r="J155" i="2" s="1"/>
  <c r="C155" i="2"/>
  <c r="B155" i="2"/>
  <c r="J154" i="2"/>
  <c r="H154" i="2"/>
  <c r="K154" i="2" s="1"/>
  <c r="G154" i="2"/>
  <c r="F154" i="2"/>
  <c r="I154" i="2" s="1"/>
  <c r="E154" i="2"/>
  <c r="D154" i="2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H151" i="2"/>
  <c r="G151" i="2"/>
  <c r="F151" i="2"/>
  <c r="I151" i="2" s="1"/>
  <c r="E151" i="2"/>
  <c r="D151" i="2"/>
  <c r="J151" i="2" s="1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D147" i="2"/>
  <c r="C147" i="2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C143" i="2"/>
  <c r="B143" i="2"/>
  <c r="H142" i="2"/>
  <c r="G142" i="2"/>
  <c r="J142" i="2" s="1"/>
  <c r="F142" i="2"/>
  <c r="I142" i="2" s="1"/>
  <c r="E142" i="2"/>
  <c r="K142" i="2" s="1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C139" i="2"/>
  <c r="B139" i="2"/>
  <c r="J138" i="2"/>
  <c r="H138" i="2"/>
  <c r="G138" i="2"/>
  <c r="F138" i="2"/>
  <c r="I138" i="2" s="1"/>
  <c r="E138" i="2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B135" i="2"/>
  <c r="H134" i="2"/>
  <c r="G134" i="2"/>
  <c r="F134" i="2"/>
  <c r="E134" i="2"/>
  <c r="K134" i="2" s="1"/>
  <c r="D134" i="2"/>
  <c r="J134" i="2" s="1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K130" i="2"/>
  <c r="H130" i="2"/>
  <c r="G130" i="2"/>
  <c r="F130" i="2"/>
  <c r="E130" i="2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I127" i="2" s="1"/>
  <c r="E127" i="2"/>
  <c r="D127" i="2"/>
  <c r="J127" i="2" s="1"/>
  <c r="C127" i="2"/>
  <c r="B127" i="2"/>
  <c r="H126" i="2"/>
  <c r="G126" i="2"/>
  <c r="F126" i="2"/>
  <c r="E126" i="2"/>
  <c r="K126" i="2" s="1"/>
  <c r="D126" i="2"/>
  <c r="J126" i="2" s="1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I124" i="2"/>
  <c r="H124" i="2"/>
  <c r="G124" i="2"/>
  <c r="F124" i="2"/>
  <c r="E124" i="2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K118" i="2" s="1"/>
  <c r="G118" i="2"/>
  <c r="F118" i="2"/>
  <c r="E118" i="2"/>
  <c r="D118" i="2"/>
  <c r="J118" i="2" s="1"/>
  <c r="C118" i="2"/>
  <c r="I118" i="2" s="1"/>
  <c r="B118" i="2"/>
  <c r="I117" i="2"/>
  <c r="H117" i="2"/>
  <c r="G117" i="2"/>
  <c r="J117" i="2" s="1"/>
  <c r="F117" i="2"/>
  <c r="E117" i="2"/>
  <c r="K117" i="2" s="1"/>
  <c r="D117" i="2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K115" i="2"/>
  <c r="H115" i="2"/>
  <c r="G115" i="2"/>
  <c r="F115" i="2"/>
  <c r="I115" i="2" s="1"/>
  <c r="E115" i="2"/>
  <c r="D115" i="2"/>
  <c r="J115" i="2" s="1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I113" i="2"/>
  <c r="H113" i="2"/>
  <c r="G113" i="2"/>
  <c r="J113" i="2" s="1"/>
  <c r="F113" i="2"/>
  <c r="E113" i="2"/>
  <c r="K113" i="2" s="1"/>
  <c r="D113" i="2"/>
  <c r="C113" i="2"/>
  <c r="B113" i="2"/>
  <c r="K112" i="2"/>
  <c r="I112" i="2"/>
  <c r="H112" i="2"/>
  <c r="G112" i="2"/>
  <c r="F112" i="2"/>
  <c r="E112" i="2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I108" i="2"/>
  <c r="H108" i="2"/>
  <c r="G108" i="2"/>
  <c r="F108" i="2"/>
  <c r="E108" i="2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I104" i="2"/>
  <c r="H104" i="2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H98" i="2"/>
  <c r="G98" i="2"/>
  <c r="F98" i="2"/>
  <c r="E98" i="2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F95" i="2"/>
  <c r="I95" i="2" s="1"/>
  <c r="E95" i="2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I93" i="2"/>
  <c r="H93" i="2"/>
  <c r="G93" i="2"/>
  <c r="J93" i="2" s="1"/>
  <c r="F93" i="2"/>
  <c r="E93" i="2"/>
  <c r="K93" i="2" s="1"/>
  <c r="D93" i="2"/>
  <c r="C93" i="2"/>
  <c r="B93" i="2"/>
  <c r="K92" i="2"/>
  <c r="I92" i="2"/>
  <c r="H92" i="2"/>
  <c r="G92" i="2"/>
  <c r="F92" i="2"/>
  <c r="E92" i="2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I88" i="2"/>
  <c r="H88" i="2"/>
  <c r="G88" i="2"/>
  <c r="F88" i="2"/>
  <c r="E88" i="2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K83" i="2"/>
  <c r="H83" i="2"/>
  <c r="G83" i="2"/>
  <c r="F83" i="2"/>
  <c r="I83" i="2" s="1"/>
  <c r="E83" i="2"/>
  <c r="D83" i="2"/>
  <c r="J83" i="2" s="1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I80" i="2"/>
  <c r="H80" i="2"/>
  <c r="G80" i="2"/>
  <c r="F80" i="2"/>
  <c r="E80" i="2"/>
  <c r="D80" i="2"/>
  <c r="C80" i="2"/>
  <c r="B80" i="2"/>
  <c r="K79" i="2"/>
  <c r="I79" i="2"/>
  <c r="H79" i="2"/>
  <c r="G79" i="2"/>
  <c r="F79" i="2"/>
  <c r="E79" i="2"/>
  <c r="D79" i="2"/>
  <c r="J79" i="2" s="1"/>
  <c r="C79" i="2"/>
  <c r="B79" i="2"/>
  <c r="H78" i="2"/>
  <c r="G78" i="2"/>
  <c r="F78" i="2"/>
  <c r="E78" i="2"/>
  <c r="K78" i="2" s="1"/>
  <c r="D78" i="2"/>
  <c r="C78" i="2"/>
  <c r="I78" i="2" s="1"/>
  <c r="B78" i="2"/>
  <c r="J77" i="2"/>
  <c r="I77" i="2"/>
  <c r="H77" i="2"/>
  <c r="G77" i="2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K74" i="2"/>
  <c r="H74" i="2"/>
  <c r="G74" i="2"/>
  <c r="F74" i="2"/>
  <c r="E74" i="2"/>
  <c r="D74" i="2"/>
  <c r="J74" i="2" s="1"/>
  <c r="C74" i="2"/>
  <c r="B74" i="2"/>
  <c r="I73" i="2"/>
  <c r="H73" i="2"/>
  <c r="G73" i="2"/>
  <c r="J73" i="2" s="1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I71" i="2"/>
  <c r="H71" i="2"/>
  <c r="G71" i="2"/>
  <c r="F71" i="2"/>
  <c r="E71" i="2"/>
  <c r="D71" i="2"/>
  <c r="J71" i="2" s="1"/>
  <c r="C71" i="2"/>
  <c r="B71" i="2"/>
  <c r="H70" i="2"/>
  <c r="G70" i="2"/>
  <c r="F70" i="2"/>
  <c r="E70" i="2"/>
  <c r="K70" i="2" s="1"/>
  <c r="D70" i="2"/>
  <c r="C70" i="2"/>
  <c r="B70" i="2"/>
  <c r="J69" i="2"/>
  <c r="I69" i="2"/>
  <c r="H69" i="2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K66" i="2"/>
  <c r="H66" i="2"/>
  <c r="G66" i="2"/>
  <c r="F66" i="2"/>
  <c r="E66" i="2"/>
  <c r="D66" i="2"/>
  <c r="J66" i="2" s="1"/>
  <c r="C66" i="2"/>
  <c r="B66" i="2"/>
  <c r="I65" i="2"/>
  <c r="H65" i="2"/>
  <c r="G65" i="2"/>
  <c r="J65" i="2" s="1"/>
  <c r="F65" i="2"/>
  <c r="E65" i="2"/>
  <c r="K65" i="2" s="1"/>
  <c r="D65" i="2"/>
  <c r="C65" i="2"/>
  <c r="B65" i="2"/>
  <c r="K64" i="2"/>
  <c r="I64" i="2"/>
  <c r="H64" i="2"/>
  <c r="G64" i="2"/>
  <c r="F64" i="2"/>
  <c r="E64" i="2"/>
  <c r="D64" i="2"/>
  <c r="J64" i="2" s="1"/>
  <c r="C64" i="2"/>
  <c r="B64" i="2"/>
  <c r="K63" i="2"/>
  <c r="I63" i="2"/>
  <c r="H63" i="2"/>
  <c r="G63" i="2"/>
  <c r="F63" i="2"/>
  <c r="E63" i="2"/>
  <c r="D63" i="2"/>
  <c r="J63" i="2" s="1"/>
  <c r="C63" i="2"/>
  <c r="B63" i="2"/>
  <c r="H62" i="2"/>
  <c r="G62" i="2"/>
  <c r="F62" i="2"/>
  <c r="E62" i="2"/>
  <c r="K62" i="2" s="1"/>
  <c r="D62" i="2"/>
  <c r="C62" i="2"/>
  <c r="B62" i="2"/>
  <c r="J61" i="2"/>
  <c r="I61" i="2"/>
  <c r="H61" i="2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B58" i="2"/>
  <c r="I57" i="2"/>
  <c r="H57" i="2"/>
  <c r="G57" i="2"/>
  <c r="J57" i="2" s="1"/>
  <c r="F57" i="2"/>
  <c r="E57" i="2"/>
  <c r="K57" i="2" s="1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I55" i="2"/>
  <c r="H55" i="2"/>
  <c r="G55" i="2"/>
  <c r="F55" i="2"/>
  <c r="E55" i="2"/>
  <c r="D55" i="2"/>
  <c r="J55" i="2" s="1"/>
  <c r="C55" i="2"/>
  <c r="B55" i="2"/>
  <c r="H54" i="2"/>
  <c r="G54" i="2"/>
  <c r="F54" i="2"/>
  <c r="E54" i="2"/>
  <c r="K54" i="2" s="1"/>
  <c r="D54" i="2"/>
  <c r="C54" i="2"/>
  <c r="B54" i="2"/>
  <c r="J53" i="2"/>
  <c r="I53" i="2"/>
  <c r="H53" i="2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K50" i="2"/>
  <c r="H50" i="2"/>
  <c r="G50" i="2"/>
  <c r="F50" i="2"/>
  <c r="E50" i="2"/>
  <c r="D50" i="2"/>
  <c r="J50" i="2" s="1"/>
  <c r="C50" i="2"/>
  <c r="B50" i="2"/>
  <c r="I49" i="2"/>
  <c r="H49" i="2"/>
  <c r="G49" i="2"/>
  <c r="J49" i="2" s="1"/>
  <c r="F49" i="2"/>
  <c r="E49" i="2"/>
  <c r="K49" i="2" s="1"/>
  <c r="D49" i="2"/>
  <c r="C49" i="2"/>
  <c r="B49" i="2"/>
  <c r="K48" i="2"/>
  <c r="I48" i="2"/>
  <c r="H48" i="2"/>
  <c r="G48" i="2"/>
  <c r="F48" i="2"/>
  <c r="E48" i="2"/>
  <c r="D48" i="2"/>
  <c r="J48" i="2" s="1"/>
  <c r="C48" i="2"/>
  <c r="B48" i="2"/>
  <c r="K47" i="2"/>
  <c r="I47" i="2"/>
  <c r="H47" i="2"/>
  <c r="G47" i="2"/>
  <c r="F47" i="2"/>
  <c r="E47" i="2"/>
  <c r="D47" i="2"/>
  <c r="J47" i="2" s="1"/>
  <c r="C47" i="2"/>
  <c r="B47" i="2"/>
  <c r="H46" i="2"/>
  <c r="G46" i="2"/>
  <c r="F46" i="2"/>
  <c r="E46" i="2"/>
  <c r="K46" i="2" s="1"/>
  <c r="D46" i="2"/>
  <c r="C46" i="2"/>
  <c r="B46" i="2"/>
  <c r="J45" i="2"/>
  <c r="I45" i="2"/>
  <c r="H45" i="2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K42" i="2"/>
  <c r="H42" i="2"/>
  <c r="G42" i="2"/>
  <c r="F42" i="2"/>
  <c r="E42" i="2"/>
  <c r="D42" i="2"/>
  <c r="J42" i="2" s="1"/>
  <c r="C42" i="2"/>
  <c r="B42" i="2"/>
  <c r="I41" i="2"/>
  <c r="H41" i="2"/>
  <c r="G41" i="2"/>
  <c r="J41" i="2" s="1"/>
  <c r="F41" i="2"/>
  <c r="E41" i="2"/>
  <c r="K41" i="2" s="1"/>
  <c r="D41" i="2"/>
  <c r="C41" i="2"/>
  <c r="B41" i="2"/>
  <c r="K40" i="2"/>
  <c r="I40" i="2"/>
  <c r="H40" i="2"/>
  <c r="G40" i="2"/>
  <c r="F40" i="2"/>
  <c r="E40" i="2"/>
  <c r="D40" i="2"/>
  <c r="J40" i="2" s="1"/>
  <c r="C40" i="2"/>
  <c r="B40" i="2"/>
  <c r="K39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K38" i="2" s="1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I35" i="2"/>
  <c r="H35" i="2"/>
  <c r="G35" i="2"/>
  <c r="F35" i="2"/>
  <c r="E35" i="2"/>
  <c r="D35" i="2"/>
  <c r="J35" i="2" s="1"/>
  <c r="C35" i="2"/>
  <c r="B35" i="2"/>
  <c r="I34" i="2"/>
  <c r="H34" i="2"/>
  <c r="K34" i="2" s="1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E6" i="2" s="1"/>
  <c r="D27" i="2"/>
  <c r="J27" i="2" s="1"/>
  <c r="C27" i="2"/>
  <c r="B27" i="2"/>
  <c r="H26" i="2"/>
  <c r="G26" i="2"/>
  <c r="F26" i="2"/>
  <c r="E26" i="2"/>
  <c r="K26" i="2" s="1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I8" i="2"/>
  <c r="H8" i="2"/>
  <c r="G8" i="2"/>
  <c r="G6" i="2" s="1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F6" i="2"/>
  <c r="F4" i="2"/>
  <c r="C4" i="2"/>
  <c r="I2" i="2"/>
  <c r="G2" i="2"/>
  <c r="K6" i="2" l="1"/>
  <c r="J128" i="2"/>
  <c r="J38" i="2"/>
  <c r="I46" i="2"/>
  <c r="I54" i="2"/>
  <c r="I62" i="2"/>
  <c r="I70" i="2"/>
  <c r="J88" i="2"/>
  <c r="J120" i="2"/>
  <c r="J34" i="2"/>
  <c r="J39" i="2"/>
  <c r="K45" i="2"/>
  <c r="J46" i="2"/>
  <c r="K53" i="2"/>
  <c r="J54" i="2"/>
  <c r="K61" i="2"/>
  <c r="J62" i="2"/>
  <c r="K69" i="2"/>
  <c r="J70" i="2"/>
  <c r="K77" i="2"/>
  <c r="J78" i="2"/>
  <c r="J30" i="2"/>
  <c r="J80" i="2"/>
  <c r="J112" i="2"/>
  <c r="I135" i="2"/>
  <c r="I136" i="2"/>
  <c r="C6" i="2"/>
  <c r="I6" i="2" s="1"/>
  <c r="D6" i="2"/>
  <c r="J6" i="2" s="1"/>
  <c r="J26" i="2"/>
  <c r="K27" i="2"/>
  <c r="J92" i="2"/>
  <c r="J124" i="2"/>
  <c r="J143" i="2"/>
  <c r="K146" i="2"/>
  <c r="J147" i="2"/>
  <c r="I42" i="2"/>
  <c r="I50" i="2"/>
  <c r="I58" i="2"/>
  <c r="I66" i="2"/>
  <c r="I74" i="2"/>
  <c r="J104" i="2"/>
  <c r="I143" i="2"/>
  <c r="K151" i="2"/>
  <c r="I156" i="2"/>
  <c r="K183" i="2"/>
  <c r="K43" i="3"/>
  <c r="K35" i="3"/>
  <c r="K167" i="2"/>
  <c r="I180" i="2"/>
  <c r="K7" i="3"/>
  <c r="K11" i="3"/>
  <c r="K15" i="3"/>
  <c r="K19" i="3"/>
  <c r="K23" i="3"/>
  <c r="K27" i="3"/>
  <c r="J56" i="3"/>
  <c r="I139" i="2"/>
  <c r="K147" i="2"/>
  <c r="I152" i="2"/>
  <c r="J159" i="2"/>
  <c r="K171" i="2"/>
  <c r="I184" i="2"/>
  <c r="I44" i="3"/>
  <c r="J48" i="3"/>
  <c r="K138" i="2"/>
  <c r="J139" i="2"/>
  <c r="K159" i="2"/>
  <c r="I164" i="2"/>
  <c r="K175" i="2"/>
  <c r="I188" i="2"/>
  <c r="I192" i="2"/>
  <c r="I196" i="2"/>
  <c r="I200" i="2"/>
  <c r="I204" i="2"/>
  <c r="I208" i="2"/>
  <c r="I212" i="2"/>
  <c r="I216" i="2"/>
  <c r="I220" i="2"/>
  <c r="I224" i="2"/>
  <c r="I40" i="3"/>
  <c r="J178" i="3"/>
  <c r="J182" i="3"/>
  <c r="K49" i="3"/>
  <c r="K57" i="3"/>
  <c r="K65" i="3"/>
  <c r="J66" i="3"/>
  <c r="J82" i="3"/>
  <c r="J98" i="3"/>
  <c r="J114" i="3"/>
  <c r="K51" i="3"/>
  <c r="K59" i="3"/>
  <c r="J70" i="3"/>
  <c r="J86" i="3"/>
  <c r="J102" i="3"/>
  <c r="J118" i="3"/>
  <c r="I54" i="3"/>
  <c r="I62" i="3"/>
  <c r="J72" i="3"/>
  <c r="J88" i="3"/>
  <c r="J104" i="3"/>
  <c r="J120" i="3"/>
  <c r="K53" i="3"/>
  <c r="K61" i="3"/>
  <c r="J74" i="3"/>
  <c r="J90" i="3"/>
  <c r="J106" i="3"/>
  <c r="J122" i="3"/>
  <c r="K47" i="3"/>
  <c r="K55" i="3"/>
  <c r="K63" i="3"/>
  <c r="J78" i="3"/>
  <c r="J94" i="3"/>
  <c r="J110" i="3"/>
  <c r="J126" i="3"/>
  <c r="K189" i="3"/>
  <c r="K197" i="3"/>
  <c r="K205" i="3"/>
  <c r="J206" i="3"/>
  <c r="I218" i="3"/>
  <c r="K185" i="3"/>
  <c r="K193" i="3"/>
  <c r="K201" i="3"/>
  <c r="K221" i="3"/>
  <c r="J222" i="3"/>
  <c r="I226" i="3"/>
  <c r="I306" i="3"/>
  <c r="I310" i="3"/>
  <c r="I314" i="3"/>
  <c r="I318" i="3"/>
  <c r="I322" i="3"/>
  <c r="I326" i="3"/>
  <c r="I330" i="3"/>
  <c r="I334" i="3"/>
  <c r="I338" i="3"/>
  <c r="I342" i="3"/>
  <c r="I346" i="3"/>
  <c r="K241" i="3"/>
  <c r="J242" i="3"/>
  <c r="K245" i="3"/>
  <c r="J246" i="3"/>
  <c r="K249" i="3"/>
  <c r="J250" i="3"/>
  <c r="K253" i="3"/>
  <c r="J254" i="3"/>
  <c r="K257" i="3"/>
  <c r="J258" i="3"/>
  <c r="K261" i="3"/>
  <c r="J262" i="3"/>
  <c r="K265" i="3"/>
  <c r="J266" i="3"/>
  <c r="K269" i="3"/>
  <c r="J270" i="3"/>
  <c r="K273" i="3"/>
  <c r="J274" i="3"/>
  <c r="K277" i="3"/>
  <c r="J278" i="3"/>
  <c r="K281" i="3"/>
  <c r="J282" i="3"/>
  <c r="K285" i="3"/>
  <c r="J286" i="3"/>
  <c r="K289" i="3"/>
  <c r="J290" i="3"/>
  <c r="K293" i="3"/>
  <c r="J294" i="3"/>
  <c r="K297" i="3"/>
  <c r="K301" i="3"/>
  <c r="K305" i="3"/>
  <c r="K309" i="3"/>
  <c r="K313" i="3"/>
  <c r="K317" i="3"/>
  <c r="K321" i="3"/>
  <c r="K325" i="3"/>
  <c r="K329" i="3"/>
  <c r="K333" i="3"/>
  <c r="K337" i="3"/>
  <c r="K341" i="3"/>
  <c r="K345" i="3"/>
  <c r="I190" i="3"/>
  <c r="I198" i="3"/>
  <c r="I206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<sst xmlns="http://schemas.openxmlformats.org/spreadsheetml/2006/main" count="163" uniqueCount="127">
  <si>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</si>
  <si>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</si>
  <si>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</si>
  <si>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</si>
  <si>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</si>
  <si>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</si>
  <si>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</si>
  <si>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</si>
  <si>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</si>
  <si>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</si>
  <si>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</si>
  <si>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</si>
  <si>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</si>
  <si>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</si>
  <si>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</si>
  <si>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</si>
  <si>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</si>
  <si>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</si>
  <si>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</si>
  <si>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</si>
  <si>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</si>
  <si>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</si>
  <si>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</si>
  <si>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</si>
  <si>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</si>
  <si>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</si>
  <si>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</si>
  <si>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</si>
  <si>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</si>
  <si>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</si>
  <si>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</si>
  <si>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</si>
  <si>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</si>
  <si>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</si>
  <si>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</si>
  <si>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</si>
  <si>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</si>
  <si>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</si>
  <si>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</si>
  <si>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</si>
  <si>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</si>
  <si>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</si>
  <si>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</si>
  <si>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</si>
  <si>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</si>
  <si>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</si>
  <si>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</si>
  <si>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</si>
  <si>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</si>
  <si>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</si>
  <si>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</si>
  <si>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</si>
  <si>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</si>
  <si>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</si>
  <si>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</si>
  <si>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</si>
  <si>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</si>
  <si>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</si>
  <si>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</si>
  <si>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</si>
  <si>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</si>
  <si>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</si>
  <si>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</si>
  <si>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</si>
  <si>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</si>
  <si>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</si>
  <si>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</si>
  <si>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</si>
  <si>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</si>
  <si>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</si>
  <si>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</si>
  <si>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</si>
  <si>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JAY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</si>
  <si>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</si>
  <si>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</si>
  <si>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</si>
  <si>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</si>
  <si>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</si>
  <si>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</si>
  <si>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</si>
  <si>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</si>
  <si>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</si>
  <si>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</si>
  <si>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</si>
  <si>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</si>
  <si>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</si>
  <si>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PERU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</si>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</sst>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44197</v>
      </c>
      <c r="F7" s="3" t="s">
        <v>3</v>
      </c>
      <c r="G7" s="5">
        <v>44286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0" sqref="C30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01/01/2021 - 03/31/2021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231377405.24000004</v>
      </c>
      <c r="D6" s="41">
        <f t="shared" si="0"/>
        <v>149055015.09</v>
      </c>
      <c r="E6" s="42">
        <f t="shared" si="0"/>
        <v>27292639.870000001</v>
      </c>
      <c r="F6" s="40">
        <f t="shared" si="0"/>
        <v>259152368.59999999</v>
      </c>
      <c r="G6" s="41">
        <f t="shared" si="0"/>
        <v>162396966.03999999</v>
      </c>
      <c r="H6" s="42">
        <f t="shared" si="0"/>
        <v>55710933.569999993</v>
      </c>
      <c r="I6" s="20">
        <f t="shared" ref="I6:I69" si="1">IFERROR((C6-F6)/F6,"")</f>
        <v>-0.10717618947512084</v>
      </c>
      <c r="J6" s="20">
        <f t="shared" ref="J6:J69" si="2">IFERROR((D6-G6)/G6,"")</f>
        <v>-8.2156405229354676E-2</v>
      </c>
      <c r="K6" s="20">
        <f t="shared" ref="K6:K69" si="3">IFERROR((E6-H6)/H6,"")</f>
        <v>-0.51010262939307616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6992777.4400000004</v>
      </c>
      <c r="D7" s="43">
        <f>IF('County Data'!E2&gt;9,'County Data'!D2,"*")</f>
        <v>832456.17</v>
      </c>
      <c r="E7" s="44">
        <f>IF('County Data'!G2&gt;9,'County Data'!F2,"*")</f>
        <v>376137.53</v>
      </c>
      <c r="F7" s="43">
        <f>IF('County Data'!I2&gt;9,'County Data'!H2,"*")</f>
        <v>8290747.6600000001</v>
      </c>
      <c r="G7" s="43">
        <f>IF('County Data'!K2&gt;9,'County Data'!J2,"*")</f>
        <v>1561276.16</v>
      </c>
      <c r="H7" s="44">
        <f>IF('County Data'!M2&gt;9,'County Data'!L2,"*")</f>
        <v>1241443.18</v>
      </c>
      <c r="I7" s="22">
        <f t="shared" si="1"/>
        <v>-0.15655647394290609</v>
      </c>
      <c r="J7" s="22">
        <f t="shared" si="2"/>
        <v>-0.46681042641424814</v>
      </c>
      <c r="K7" s="22">
        <f t="shared" si="3"/>
        <v>-0.69701591175522015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14428908.109999999</v>
      </c>
      <c r="D8" s="43">
        <f>IF('County Data'!E3&gt;9,'County Data'!D3,"*")</f>
        <v>5107207.1399999997</v>
      </c>
      <c r="E8" s="44">
        <f>IF('County Data'!G3&gt;9,'County Data'!F3,"*")</f>
        <v>1962911.62</v>
      </c>
      <c r="F8" s="43">
        <f>IF('County Data'!I3&gt;9,'County Data'!H3,"*")</f>
        <v>15313493.23</v>
      </c>
      <c r="G8" s="43">
        <f>IF('County Data'!K3&gt;9,'County Data'!J3,"*")</f>
        <v>7545400.75</v>
      </c>
      <c r="H8" s="44">
        <f>IF('County Data'!M3&gt;9,'County Data'!L3,"*")</f>
        <v>2879309.83</v>
      </c>
      <c r="I8" s="22">
        <f t="shared" si="1"/>
        <v>-5.7765077289292081E-2</v>
      </c>
      <c r="J8" s="22">
        <f t="shared" si="2"/>
        <v>-0.32313639669834637</v>
      </c>
      <c r="K8" s="22">
        <f t="shared" si="3"/>
        <v>-0.31827009391344313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7937654.8799999999</v>
      </c>
      <c r="D9" s="46">
        <f>IF('County Data'!E4&gt;9,'County Data'!D4,"*")</f>
        <v>1466461.41</v>
      </c>
      <c r="E9" s="47">
        <f>IF('County Data'!G4&gt;9,'County Data'!F4,"*")</f>
        <v>523105.21</v>
      </c>
      <c r="F9" s="45">
        <f>IF('County Data'!I4&gt;9,'County Data'!H4,"*")</f>
        <v>8407345.9000000004</v>
      </c>
      <c r="G9" s="46">
        <f>IF('County Data'!K4&gt;9,'County Data'!J4,"*")</f>
        <v>2167903.21</v>
      </c>
      <c r="H9" s="47">
        <f>IF('County Data'!M4&gt;9,'County Data'!L4,"*")</f>
        <v>1225938.01</v>
      </c>
      <c r="I9" s="9">
        <f t="shared" si="1"/>
        <v>-5.5866741488535696E-2</v>
      </c>
      <c r="J9" s="9">
        <f t="shared" si="2"/>
        <v>-0.32355771086293106</v>
      </c>
      <c r="K9" s="9">
        <f t="shared" si="3"/>
        <v>-0.57330207095871022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66340911</v>
      </c>
      <c r="D10" s="43">
        <f>IF('County Data'!E5&gt;9,'County Data'!D5,"*")</f>
        <v>8680253.3800000008</v>
      </c>
      <c r="E10" s="44">
        <f>IF('County Data'!G5&gt;9,'County Data'!F5,"*")</f>
        <v>5450255.21</v>
      </c>
      <c r="F10" s="43">
        <f>IF('County Data'!I5&gt;9,'County Data'!H5,"*")</f>
        <v>73534422.950000003</v>
      </c>
      <c r="G10" s="43">
        <f>IF('County Data'!K5&gt;9,'County Data'!J5,"*")</f>
        <v>17350998</v>
      </c>
      <c r="H10" s="44">
        <f>IF('County Data'!M5&gt;9,'County Data'!L5,"*")</f>
        <v>13384982.32</v>
      </c>
      <c r="I10" s="22">
        <f t="shared" si="1"/>
        <v>-9.7825095532350304E-2</v>
      </c>
      <c r="J10" s="22">
        <f t="shared" si="2"/>
        <v>-0.49972598809590085</v>
      </c>
      <c r="K10" s="22">
        <f t="shared" si="3"/>
        <v>-0.59280818758675802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718330.09</v>
      </c>
      <c r="D11" s="46" t="str">
        <f>IF('County Data'!E6&gt;9,'County Data'!D6,"*")</f>
        <v>*</v>
      </c>
      <c r="E11" s="47">
        <f>IF('County Data'!G6&gt;9,'County Data'!F6,"*")</f>
        <v>146806.44</v>
      </c>
      <c r="F11" s="45">
        <f>IF('County Data'!I6&gt;9,'County Data'!H6,"*")</f>
        <v>506782.09</v>
      </c>
      <c r="G11" s="46" t="str">
        <f>IF('County Data'!K6&gt;9,'County Data'!J6,"*")</f>
        <v>*</v>
      </c>
      <c r="H11" s="47">
        <f>IF('County Data'!M6&gt;9,'County Data'!L6,"*")</f>
        <v>189785.71</v>
      </c>
      <c r="I11" s="9">
        <f t="shared" si="1"/>
        <v>0.41743385209212885</v>
      </c>
      <c r="J11" s="9" t="str">
        <f t="shared" si="2"/>
        <v/>
      </c>
      <c r="K11" s="9">
        <f t="shared" si="3"/>
        <v>-0.22646209769955805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11741983.4</v>
      </c>
      <c r="D12" s="43">
        <f>IF('County Data'!E7&gt;9,'County Data'!D7,"*")</f>
        <v>786047.11</v>
      </c>
      <c r="E12" s="44">
        <f>IF('County Data'!G7&gt;9,'County Data'!F7,"*")</f>
        <v>631684.81999999995</v>
      </c>
      <c r="F12" s="43">
        <f>IF('County Data'!I7&gt;9,'County Data'!H7,"*")</f>
        <v>10710377.83</v>
      </c>
      <c r="G12" s="43">
        <f>IF('County Data'!K7&gt;9,'County Data'!J7,"*")</f>
        <v>1033800.93</v>
      </c>
      <c r="H12" s="44">
        <f>IF('County Data'!M7&gt;9,'County Data'!L7,"*")</f>
        <v>1011221.86</v>
      </c>
      <c r="I12" s="22">
        <f t="shared" si="1"/>
        <v>9.631831727826172E-2</v>
      </c>
      <c r="J12" s="22">
        <f t="shared" si="2"/>
        <v>-0.23965331507295129</v>
      </c>
      <c r="K12" s="22">
        <f t="shared" si="3"/>
        <v>-0.3753251932271322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518174.23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734157.91</v>
      </c>
      <c r="G13" s="46">
        <f>IF('County Data'!K8&gt;9,'County Data'!J8,"*")</f>
        <v>69960.639999999999</v>
      </c>
      <c r="H13" s="47">
        <f>IF('County Data'!M8&gt;9,'County Data'!L8,"*")</f>
        <v>111990.73</v>
      </c>
      <c r="I13" s="9">
        <f t="shared" si="1"/>
        <v>-0.29419240337545371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17225006.629999999</v>
      </c>
      <c r="D14" s="43">
        <f>IF('County Data'!E9&gt;9,'County Data'!D9,"*")</f>
        <v>20610933.239999998</v>
      </c>
      <c r="E14" s="44">
        <f>IF('County Data'!G9&gt;9,'County Data'!F9,"*")</f>
        <v>4049204.22</v>
      </c>
      <c r="F14" s="43">
        <f>IF('County Data'!I9&gt;9,'County Data'!H9,"*")</f>
        <v>19769035.52</v>
      </c>
      <c r="G14" s="43">
        <f>IF('County Data'!K9&gt;9,'County Data'!J9,"*")</f>
        <v>24627077.870000001</v>
      </c>
      <c r="H14" s="44">
        <f>IF('County Data'!M9&gt;9,'County Data'!L9,"*")</f>
        <v>6175861.7000000002</v>
      </c>
      <c r="I14" s="22">
        <f t="shared" si="1"/>
        <v>-0.12868755723698555</v>
      </c>
      <c r="J14" s="22">
        <f t="shared" si="2"/>
        <v>-0.16307840707696608</v>
      </c>
      <c r="K14" s="22">
        <f t="shared" si="3"/>
        <v>-0.34434991962336203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3712135.04</v>
      </c>
      <c r="D15" s="48">
        <f>IF('County Data'!E10&gt;9,'County Data'!D10,"*")</f>
        <v>164538.93</v>
      </c>
      <c r="E15" s="49">
        <f>IF('County Data'!G10&gt;9,'County Data'!F10,"*")</f>
        <v>187647.3</v>
      </c>
      <c r="F15" s="48">
        <f>IF('County Data'!I10&gt;9,'County Data'!H10,"*")</f>
        <v>4056039.62</v>
      </c>
      <c r="G15" s="48">
        <f>IF('County Data'!K10&gt;9,'County Data'!J10,"*")</f>
        <v>587466.86</v>
      </c>
      <c r="H15" s="49">
        <f>IF('County Data'!M10&gt;9,'County Data'!L10,"*")</f>
        <v>495532.63</v>
      </c>
      <c r="I15" s="23">
        <f t="shared" si="1"/>
        <v>-8.4788269400583441E-2</v>
      </c>
      <c r="J15" s="23">
        <f t="shared" si="2"/>
        <v>-0.71991793715819141</v>
      </c>
      <c r="K15" s="23">
        <f t="shared" si="3"/>
        <v>-0.62132201062117753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7221494.4299999997</v>
      </c>
      <c r="D16" s="43">
        <f>IF('County Data'!E11&gt;9,'County Data'!D11,"*")</f>
        <v>1452104.12</v>
      </c>
      <c r="E16" s="44">
        <f>IF('County Data'!G11&gt;9,'County Data'!F11,"*")</f>
        <v>604237.82999999996</v>
      </c>
      <c r="F16" s="43">
        <f>IF('County Data'!I11&gt;9,'County Data'!H11,"*")</f>
        <v>7334409.7000000002</v>
      </c>
      <c r="G16" s="43">
        <f>IF('County Data'!K11&gt;9,'County Data'!J11,"*")</f>
        <v>2199116.98</v>
      </c>
      <c r="H16" s="44">
        <f>IF('County Data'!M11&gt;9,'County Data'!L11,"*")</f>
        <v>1052247.9099999999</v>
      </c>
      <c r="I16" s="22">
        <f t="shared" si="1"/>
        <v>-1.539527714139019E-2</v>
      </c>
      <c r="J16" s="22">
        <f t="shared" si="2"/>
        <v>-0.33968764135503143</v>
      </c>
      <c r="K16" s="22">
        <f t="shared" si="3"/>
        <v>-0.42576476108182526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6447859.5300000003</v>
      </c>
      <c r="D17" s="46">
        <f>IF('County Data'!E12&gt;9,'County Data'!D12,"*")</f>
        <v>76404038.599999994</v>
      </c>
      <c r="E17" s="47">
        <f>IF('County Data'!G12&gt;9,'County Data'!F12,"*")</f>
        <v>1250066.68</v>
      </c>
      <c r="F17" s="45">
        <f>IF('County Data'!I12&gt;9,'County Data'!H12,"*")</f>
        <v>9486614.8800000008</v>
      </c>
      <c r="G17" s="46">
        <f>IF('County Data'!K12&gt;9,'County Data'!J12,"*")</f>
        <v>59740435.539999999</v>
      </c>
      <c r="H17" s="47">
        <f>IF('County Data'!M12&gt;9,'County Data'!L12,"*")</f>
        <v>3369884.97</v>
      </c>
      <c r="I17" s="9">
        <f t="shared" si="1"/>
        <v>-0.32032030270422451</v>
      </c>
      <c r="J17" s="9">
        <f t="shared" si="2"/>
        <v>0.27893340430775165</v>
      </c>
      <c r="K17" s="9">
        <f t="shared" si="3"/>
        <v>-0.62904767043131438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26788210.530000001</v>
      </c>
      <c r="D18" s="43">
        <f>IF('County Data'!E13&gt;9,'County Data'!D13,"*")</f>
        <v>11364694.310000001</v>
      </c>
      <c r="E18" s="44">
        <f>IF('County Data'!G13&gt;9,'County Data'!F13,"*")</f>
        <v>3592875.54</v>
      </c>
      <c r="F18" s="43">
        <f>IF('County Data'!I13&gt;9,'County Data'!H13,"*")</f>
        <v>30333241.420000002</v>
      </c>
      <c r="G18" s="43">
        <f>IF('County Data'!K13&gt;9,'County Data'!J13,"*")</f>
        <v>14401823.630000001</v>
      </c>
      <c r="H18" s="44">
        <f>IF('County Data'!M13&gt;9,'County Data'!L13,"*")</f>
        <v>7701539.3899999997</v>
      </c>
      <c r="I18" s="22">
        <f t="shared" si="1"/>
        <v>-0.11686950434722121</v>
      </c>
      <c r="J18" s="22">
        <f t="shared" si="2"/>
        <v>-0.21088505164536583</v>
      </c>
      <c r="K18" s="22">
        <f t="shared" si="3"/>
        <v>-0.53348605284481965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21327183.050000001</v>
      </c>
      <c r="D19" s="46">
        <f>IF('County Data'!E14&gt;9,'County Data'!D14,"*")</f>
        <v>4718397.95</v>
      </c>
      <c r="E19" s="47">
        <f>IF('County Data'!G14&gt;9,'County Data'!F14,"*")</f>
        <v>2359972.73</v>
      </c>
      <c r="F19" s="45">
        <f>IF('County Data'!I14&gt;9,'County Data'!H14,"*")</f>
        <v>25167294.219999999</v>
      </c>
      <c r="G19" s="46">
        <f>IF('County Data'!K14&gt;9,'County Data'!J14,"*")</f>
        <v>6767914.3499999996</v>
      </c>
      <c r="H19" s="47">
        <f>IF('County Data'!M14&gt;9,'County Data'!L14,"*")</f>
        <v>5608509.0300000003</v>
      </c>
      <c r="I19" s="9">
        <f t="shared" si="1"/>
        <v>-0.15258339400460183</v>
      </c>
      <c r="J19" s="9">
        <f t="shared" si="2"/>
        <v>-0.30282835952260528</v>
      </c>
      <c r="K19" s="9">
        <f t="shared" si="3"/>
        <v>-0.57921566723411344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20005527.289999999</v>
      </c>
      <c r="D20" s="43">
        <f>IF('County Data'!E15&gt;9,'County Data'!D15,"*")</f>
        <v>7283083.96</v>
      </c>
      <c r="E20" s="44">
        <f>IF('County Data'!G15&gt;9,'County Data'!F15,"*")</f>
        <v>3163950.54</v>
      </c>
      <c r="F20" s="43">
        <f>IF('County Data'!I15&gt;9,'County Data'!H15,"*")</f>
        <v>21817619.02</v>
      </c>
      <c r="G20" s="43">
        <f>IF('County Data'!K15&gt;9,'County Data'!J15,"*")</f>
        <v>10751804.710000001</v>
      </c>
      <c r="H20" s="44">
        <f>IF('County Data'!M15&gt;9,'County Data'!L15,"*")</f>
        <v>5307653.71</v>
      </c>
      <c r="I20" s="22">
        <f t="shared" si="1"/>
        <v>-8.3056346723209051E-2</v>
      </c>
      <c r="J20" s="22">
        <f t="shared" si="2"/>
        <v>-0.32261753664236714</v>
      </c>
      <c r="K20" s="22">
        <f t="shared" si="3"/>
        <v>-0.40388904158557093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19971249.59</v>
      </c>
      <c r="D21" s="46">
        <f>IF('County Data'!E16&gt;9,'County Data'!D16,"*")</f>
        <v>10184798.77</v>
      </c>
      <c r="E21" s="47">
        <f>IF('County Data'!G16&gt;9,'County Data'!F16,"*")</f>
        <v>2993784.2</v>
      </c>
      <c r="F21" s="45">
        <f>IF('County Data'!I16&gt;9,'County Data'!H16,"*")</f>
        <v>23690786.649999999</v>
      </c>
      <c r="G21" s="46">
        <f>IF('County Data'!K16&gt;9,'County Data'!J16,"*")</f>
        <v>13591986.41</v>
      </c>
      <c r="H21" s="47">
        <f>IF('County Data'!M16&gt;9,'County Data'!L16,"*")</f>
        <v>5955032.5899999999</v>
      </c>
      <c r="I21" s="9">
        <f t="shared" si="1"/>
        <v>-0.15700352693860417</v>
      </c>
      <c r="J21" s="9">
        <f t="shared" si="2"/>
        <v>-0.25067621002719942</v>
      </c>
      <c r="K21" s="9">
        <f t="shared" si="3"/>
        <v>-0.49726820890496581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63" sqref="G6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01/01/2021 - 03/31/2021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3737955.22</v>
      </c>
      <c r="D6" s="41" t="str">
        <f>IF('Town Data'!E2&gt;9,'Town Data'!D2,"*")</f>
        <v>*</v>
      </c>
      <c r="E6" s="42">
        <f>IF('Town Data'!G2&gt;9,'Town Data'!F2,"*")</f>
        <v>331514.27</v>
      </c>
      <c r="F6" s="41">
        <f>IF('Town Data'!I2&gt;9,'Town Data'!H2,"*")</f>
        <v>3512243.71</v>
      </c>
      <c r="G6" s="41" t="str">
        <f>IF('Town Data'!K2&gt;9,'Town Data'!J2,"*")</f>
        <v>*</v>
      </c>
      <c r="H6" s="42">
        <f>IF('Town Data'!M2&gt;9,'Town Data'!L2,"*")</f>
        <v>618525.99</v>
      </c>
      <c r="I6" s="20">
        <f t="shared" ref="I6:I69" si="0">IFERROR((C6-F6)/F6,"")</f>
        <v>6.4264193671230249E-2</v>
      </c>
      <c r="J6" s="20" t="str">
        <f t="shared" ref="J6:J69" si="1">IFERROR((D6-G6)/G6,"")</f>
        <v/>
      </c>
      <c r="K6" s="20">
        <f t="shared" ref="K6:K69" si="2">IFERROR((E6-H6)/H6,"")</f>
        <v>-0.46402531929175678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1095232.1100000001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992163.76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0.1038823973977845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507332.8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465872.52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8.8994903584353871E-2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6315534.2800000003</v>
      </c>
      <c r="D9" s="46">
        <f>IF('Town Data'!E5&gt;9,'Town Data'!D5,"*")</f>
        <v>585708.68000000005</v>
      </c>
      <c r="E9" s="47">
        <f>IF('Town Data'!G5&gt;9,'Town Data'!F5,"*")</f>
        <v>493060.21</v>
      </c>
      <c r="F9" s="45">
        <f>IF('Town Data'!I5&gt;9,'Town Data'!H5,"*")</f>
        <v>6546702.3499999996</v>
      </c>
      <c r="G9" s="46">
        <f>IF('Town Data'!K5&gt;9,'Town Data'!J5,"*")</f>
        <v>996092.01</v>
      </c>
      <c r="H9" s="47">
        <f>IF('Town Data'!M5&gt;9,'Town Data'!L5,"*")</f>
        <v>763292</v>
      </c>
      <c r="I9" s="9">
        <f t="shared" si="0"/>
        <v>-3.5310612525403628E-2</v>
      </c>
      <c r="J9" s="9">
        <f t="shared" si="1"/>
        <v>-0.41199339607191504</v>
      </c>
      <c r="K9" s="9">
        <f t="shared" si="2"/>
        <v>-0.35403461584819435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4402918.13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4273220.53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3.0351253601226993E-2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1068256.95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1075226.71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-6.4821306382911656E-3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713989.5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697481.24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2.3668392858853107E-2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8471722.4399999995</v>
      </c>
      <c r="D13" s="46">
        <f>IF('Town Data'!E9&gt;9,'Town Data'!D9,"*")</f>
        <v>1128739.9099999999</v>
      </c>
      <c r="E13" s="47">
        <f>IF('Town Data'!G9&gt;9,'Town Data'!F9,"*")</f>
        <v>553172.82999999996</v>
      </c>
      <c r="F13" s="45">
        <f>IF('Town Data'!I9&gt;9,'Town Data'!H9,"*")</f>
        <v>8875457.4100000001</v>
      </c>
      <c r="G13" s="46">
        <f>IF('Town Data'!K9&gt;9,'Town Data'!J9,"*")</f>
        <v>1714876.13</v>
      </c>
      <c r="H13" s="47">
        <f>IF('Town Data'!M9&gt;9,'Town Data'!L9,"*")</f>
        <v>1131506</v>
      </c>
      <c r="I13" s="9">
        <f t="shared" si="0"/>
        <v>-4.5488919764868845E-2</v>
      </c>
      <c r="J13" s="9">
        <f t="shared" si="1"/>
        <v>-0.34179507764213851</v>
      </c>
      <c r="K13" s="9">
        <f t="shared" si="2"/>
        <v>-0.51111807626296279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796038.07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864201.75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-7.8874730350870101E-2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604817.59</v>
      </c>
      <c r="D15" s="46">
        <f>IF('Town Data'!E11&gt;9,'Town Data'!D11,"*")</f>
        <v>816536.52</v>
      </c>
      <c r="E15" s="47" t="str">
        <f>IF('Town Data'!G11&gt;9,'Town Data'!F11,"*")</f>
        <v>*</v>
      </c>
      <c r="F15" s="45">
        <f>IF('Town Data'!I11&gt;9,'Town Data'!H11,"*")</f>
        <v>974642.32</v>
      </c>
      <c r="G15" s="46">
        <f>IF('Town Data'!K11&gt;9,'Town Data'!J11,"*")</f>
        <v>1124422.3700000001</v>
      </c>
      <c r="H15" s="47" t="str">
        <f>IF('Town Data'!M11&gt;9,'Town Data'!L11,"*")</f>
        <v>*</v>
      </c>
      <c r="I15" s="9">
        <f t="shared" si="0"/>
        <v>-0.37944661586211442</v>
      </c>
      <c r="J15" s="9">
        <f t="shared" si="1"/>
        <v>-0.27381690209525095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16523456.73</v>
      </c>
      <c r="D16" s="53">
        <f>IF('Town Data'!E12&gt;9,'Town Data'!D12,"*")</f>
        <v>3165211.81</v>
      </c>
      <c r="E16" s="54">
        <f>IF('Town Data'!G12&gt;9,'Town Data'!F12,"*")</f>
        <v>2253816.14</v>
      </c>
      <c r="F16" s="53">
        <f>IF('Town Data'!I12&gt;9,'Town Data'!H12,"*")</f>
        <v>21570061.52</v>
      </c>
      <c r="G16" s="53">
        <f>IF('Town Data'!K12&gt;9,'Town Data'!J12,"*")</f>
        <v>6729411.4000000004</v>
      </c>
      <c r="H16" s="54">
        <f>IF('Town Data'!M12&gt;9,'Town Data'!L12,"*")</f>
        <v>7099067.8300000001</v>
      </c>
      <c r="I16" s="26">
        <f t="shared" si="0"/>
        <v>-0.2339633934433025</v>
      </c>
      <c r="J16" s="26">
        <f t="shared" si="1"/>
        <v>-0.52964507267307215</v>
      </c>
      <c r="K16" s="26">
        <f t="shared" si="2"/>
        <v>-0.68251942452562808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1818315.24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2282032.5299999998</v>
      </c>
      <c r="G17" s="43">
        <f>IF('Town Data'!K13&gt;9,'Town Data'!J13,"*")</f>
        <v>3433379.42</v>
      </c>
      <c r="H17" s="44">
        <f>IF('Town Data'!M13&gt;9,'Town Data'!L13,"*")</f>
        <v>659834.22</v>
      </c>
      <c r="I17" s="22">
        <f t="shared" si="0"/>
        <v>-0.20320362830235372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943089.67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947168.31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-4.3061406900321798E-3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623359.79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809204.12</v>
      </c>
      <c r="G19" s="43">
        <f>IF('Town Data'!K15&gt;9,'Town Data'!J15,"*")</f>
        <v>179714.87</v>
      </c>
      <c r="H19" s="44" t="str">
        <f>IF('Town Data'!M15&gt;9,'Town Data'!L15,"*")</f>
        <v>*</v>
      </c>
      <c r="I19" s="22">
        <f t="shared" si="0"/>
        <v>-0.2296631040385706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5861502.5999999996</v>
      </c>
      <c r="D20" s="46" t="str">
        <f>IF('Town Data'!E16&gt;9,'Town Data'!D16,"*")</f>
        <v>*</v>
      </c>
      <c r="E20" s="47">
        <f>IF('Town Data'!G16&gt;9,'Town Data'!F16,"*")</f>
        <v>437249.79</v>
      </c>
      <c r="F20" s="45">
        <f>IF('Town Data'!I16&gt;9,'Town Data'!H16,"*")</f>
        <v>5964617.5</v>
      </c>
      <c r="G20" s="46" t="str">
        <f>IF('Town Data'!K16&gt;9,'Town Data'!J16,"*")</f>
        <v>*</v>
      </c>
      <c r="H20" s="47">
        <f>IF('Town Data'!M16&gt;9,'Town Data'!L16,"*")</f>
        <v>778559.39</v>
      </c>
      <c r="I20" s="9">
        <f t="shared" si="0"/>
        <v>-1.7287764051927952E-2</v>
      </c>
      <c r="J20" s="9" t="str">
        <f t="shared" si="1"/>
        <v/>
      </c>
      <c r="K20" s="9">
        <f t="shared" si="2"/>
        <v>-0.43838608124680128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2305193.2799999998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2173222.39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6.0725902055518421E-2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956010.37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3266538.15</v>
      </c>
      <c r="D23" s="43">
        <f>IF('Town Data'!E19&gt;9,'Town Data'!D19,"*")</f>
        <v>1356495.03</v>
      </c>
      <c r="E23" s="44">
        <f>IF('Town Data'!G19&gt;9,'Town Data'!F19,"*")</f>
        <v>945999.04</v>
      </c>
      <c r="F23" s="43">
        <f>IF('Town Data'!I19&gt;9,'Town Data'!H19,"*")</f>
        <v>2886094.78</v>
      </c>
      <c r="G23" s="43">
        <f>IF('Town Data'!K19&gt;9,'Town Data'!J19,"*")</f>
        <v>1327671.4099999999</v>
      </c>
      <c r="H23" s="44">
        <f>IF('Town Data'!M19&gt;9,'Town Data'!L19,"*")</f>
        <v>902302.08</v>
      </c>
      <c r="I23" s="22">
        <f t="shared" si="0"/>
        <v>0.1318194304069252</v>
      </c>
      <c r="J23" s="22">
        <f t="shared" si="1"/>
        <v>2.1709904862679926E-2</v>
      </c>
      <c r="K23" s="22">
        <f t="shared" si="2"/>
        <v>4.8428304631637421E-2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1037609.94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1024532.73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1.2764072456718843E-2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9800085.0700000003</v>
      </c>
      <c r="D25" s="43" t="str">
        <f>IF('Town Data'!E21&gt;9,'Town Data'!D21,"*")</f>
        <v>*</v>
      </c>
      <c r="E25" s="44">
        <f>IF('Town Data'!G21&gt;9,'Town Data'!F21,"*")</f>
        <v>531359.96</v>
      </c>
      <c r="F25" s="43">
        <f>IF('Town Data'!I21&gt;9,'Town Data'!H21,"*")</f>
        <v>8790931.6099999994</v>
      </c>
      <c r="G25" s="43" t="str">
        <f>IF('Town Data'!K21&gt;9,'Town Data'!J21,"*")</f>
        <v>*</v>
      </c>
      <c r="H25" s="44">
        <f>IF('Town Data'!M21&gt;9,'Town Data'!L21,"*")</f>
        <v>796988.96</v>
      </c>
      <c r="I25" s="22">
        <f t="shared" si="0"/>
        <v>0.11479482548266588</v>
      </c>
      <c r="J25" s="22" t="str">
        <f t="shared" si="1"/>
        <v/>
      </c>
      <c r="K25" s="22">
        <f t="shared" si="2"/>
        <v>-0.33329068949712931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1277969.31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1171096.29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9.1258951900530752E-2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FAIRFAX</v>
      </c>
      <c r="C27" s="51">
        <f>IF('Town Data'!C23&gt;9,'Town Data'!B23,"*")</f>
        <v>791578.19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750897.13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5.4176608718693516E-2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HARDWICK</v>
      </c>
      <c r="C28" s="50">
        <f>IF('Town Data'!C24&gt;9,'Town Data'!B24,"*")</f>
        <v>675007.79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725417.25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-6.9490296791260425E-2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HARTFORD</v>
      </c>
      <c r="C29" s="51">
        <f>IF('Town Data'!C25&gt;9,'Town Data'!B25,"*")</f>
        <v>4202436.88</v>
      </c>
      <c r="D29" s="43">
        <f>IF('Town Data'!E25&gt;9,'Town Data'!D25,"*")</f>
        <v>1541300.94</v>
      </c>
      <c r="E29" s="44">
        <f>IF('Town Data'!G25&gt;9,'Town Data'!F25,"*")</f>
        <v>413754.82</v>
      </c>
      <c r="F29" s="43">
        <f>IF('Town Data'!I25&gt;9,'Town Data'!H25,"*")</f>
        <v>5124669.04</v>
      </c>
      <c r="G29" s="43">
        <f>IF('Town Data'!K25&gt;9,'Town Data'!J25,"*")</f>
        <v>2396819.5</v>
      </c>
      <c r="H29" s="44">
        <f>IF('Town Data'!M25&gt;9,'Town Data'!L25,"*")</f>
        <v>885626.19</v>
      </c>
      <c r="I29" s="22">
        <f t="shared" si="0"/>
        <v>-0.17995935987312073</v>
      </c>
      <c r="J29" s="22">
        <f t="shared" si="1"/>
        <v>-0.35693908531702118</v>
      </c>
      <c r="K29" s="22">
        <f t="shared" si="2"/>
        <v>-0.53281099331536252</v>
      </c>
      <c r="L29" s="15"/>
    </row>
    <row r="30" spans="1:12" x14ac:dyDescent="0.25">
      <c r="A30" s="15"/>
      <c r="B30" s="15" t="str">
        <f>'Town Data'!A26</f>
        <v>HINESBURG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987269.99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JAY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1572416.32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763518.25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KILLINGTON</v>
      </c>
      <c r="C33" s="51">
        <f>IF('Town Data'!C29&gt;9,'Town Data'!B29,"*")</f>
        <v>6902500.0800000001</v>
      </c>
      <c r="D33" s="43">
        <f>IF('Town Data'!E29&gt;9,'Town Data'!D29,"*")</f>
        <v>8864579.8200000003</v>
      </c>
      <c r="E33" s="44">
        <f>IF('Town Data'!G29&gt;9,'Town Data'!F29,"*")</f>
        <v>2400440.77</v>
      </c>
      <c r="F33" s="43">
        <f>IF('Town Data'!I29&gt;9,'Town Data'!H29,"*")</f>
        <v>10184660.859999999</v>
      </c>
      <c r="G33" s="43">
        <f>IF('Town Data'!K29&gt;9,'Town Data'!J29,"*")</f>
        <v>9658479.7699999996</v>
      </c>
      <c r="H33" s="44">
        <f>IF('Town Data'!M29&gt;9,'Town Data'!L29,"*")</f>
        <v>5432511.5899999999</v>
      </c>
      <c r="I33" s="22">
        <f t="shared" si="0"/>
        <v>-0.32226510289513943</v>
      </c>
      <c r="J33" s="22">
        <f t="shared" si="1"/>
        <v>-8.2197195511649265E-2</v>
      </c>
      <c r="K33" s="22">
        <f t="shared" si="2"/>
        <v>-0.55813425701315433</v>
      </c>
      <c r="L33" s="15"/>
    </row>
    <row r="34" spans="1:12" x14ac:dyDescent="0.25">
      <c r="A34" s="15"/>
      <c r="B34" s="15" t="str">
        <f>'Town Data'!A30</f>
        <v>LONDONDERRY</v>
      </c>
      <c r="C34" s="50">
        <f>IF('Town Data'!C30&gt;9,'Town Data'!B30,"*")</f>
        <v>801419.11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953804.9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-0.15976620585614526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LUDLOW</v>
      </c>
      <c r="C35" s="51">
        <f>IF('Town Data'!C31&gt;9,'Town Data'!B31,"*")</f>
        <v>5216740.57</v>
      </c>
      <c r="D35" s="43">
        <f>IF('Town Data'!E31&gt;9,'Town Data'!D31,"*")</f>
        <v>2938947.83</v>
      </c>
      <c r="E35" s="44">
        <f>IF('Town Data'!G31&gt;9,'Town Data'!F31,"*")</f>
        <v>1292255.27</v>
      </c>
      <c r="F35" s="43">
        <f>IF('Town Data'!I31&gt;9,'Town Data'!H31,"*")</f>
        <v>6275007.3600000003</v>
      </c>
      <c r="G35" s="43">
        <f>IF('Town Data'!K31&gt;9,'Town Data'!J31,"*")</f>
        <v>3303187.27</v>
      </c>
      <c r="H35" s="44">
        <f>IF('Town Data'!M31&gt;9,'Town Data'!L31,"*")</f>
        <v>2264159.9</v>
      </c>
      <c r="I35" s="22">
        <f t="shared" si="0"/>
        <v>-0.1686478962153759</v>
      </c>
      <c r="J35" s="22">
        <f t="shared" si="1"/>
        <v>-0.11026908565193155</v>
      </c>
      <c r="K35" s="22">
        <f t="shared" si="2"/>
        <v>-0.42925618018409384</v>
      </c>
      <c r="L35" s="15"/>
    </row>
    <row r="36" spans="1:12" x14ac:dyDescent="0.25">
      <c r="A36" s="15"/>
      <c r="B36" s="15" t="str">
        <f>'Town Data'!A32</f>
        <v>LYNDON</v>
      </c>
      <c r="C36" s="50">
        <f>IF('Town Data'!C32&gt;9,'Town Data'!B32,"*")</f>
        <v>3036277.22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2923074.02</v>
      </c>
      <c r="G36" s="46" t="str">
        <f>IF('Town Data'!K32&gt;9,'Town Data'!J32,"*")</f>
        <v>*</v>
      </c>
      <c r="H36" s="47">
        <f>IF('Town Data'!M32&gt;9,'Town Data'!L32,"*")</f>
        <v>250568.67</v>
      </c>
      <c r="I36" s="9">
        <f t="shared" si="0"/>
        <v>3.8727448988787556E-2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MANCHESTER</v>
      </c>
      <c r="C37" s="51">
        <f>IF('Town Data'!C33&gt;9,'Town Data'!B33,"*")</f>
        <v>5645697.2800000003</v>
      </c>
      <c r="D37" s="43">
        <f>IF('Town Data'!E33&gt;9,'Town Data'!D33,"*")</f>
        <v>3407431.82</v>
      </c>
      <c r="E37" s="44">
        <f>IF('Town Data'!G33&gt;9,'Town Data'!F33,"*")</f>
        <v>1026553.64</v>
      </c>
      <c r="F37" s="43">
        <f>IF('Town Data'!I33&gt;9,'Town Data'!H33,"*")</f>
        <v>5699187.8799999999</v>
      </c>
      <c r="G37" s="43">
        <f>IF('Town Data'!K33&gt;9,'Town Data'!J33,"*")</f>
        <v>4684927.2300000004</v>
      </c>
      <c r="H37" s="44">
        <f>IF('Town Data'!M33&gt;9,'Town Data'!L33,"*")</f>
        <v>1309106.3899999999</v>
      </c>
      <c r="I37" s="22">
        <f t="shared" si="0"/>
        <v>-9.3856530309717797E-3</v>
      </c>
      <c r="J37" s="22">
        <f t="shared" si="1"/>
        <v>-0.27268201773114853</v>
      </c>
      <c r="K37" s="22">
        <f t="shared" si="2"/>
        <v>-0.21583635383522948</v>
      </c>
      <c r="L37" s="15"/>
    </row>
    <row r="38" spans="1:12" x14ac:dyDescent="0.25">
      <c r="A38" s="15"/>
      <c r="B38" s="15" t="str">
        <f>'Town Data'!A34</f>
        <v>MIDDLEBURY</v>
      </c>
      <c r="C38" s="50">
        <f>IF('Town Data'!C34&gt;9,'Town Data'!B34,"*")</f>
        <v>4305092.72</v>
      </c>
      <c r="D38" s="46" t="str">
        <f>IF('Town Data'!E34&gt;9,'Town Data'!D34,"*")</f>
        <v>*</v>
      </c>
      <c r="E38" s="47">
        <f>IF('Town Data'!G34&gt;9,'Town Data'!F34,"*")</f>
        <v>243433.69</v>
      </c>
      <c r="F38" s="45">
        <f>IF('Town Data'!I34&gt;9,'Town Data'!H34,"*")</f>
        <v>5384363.1100000003</v>
      </c>
      <c r="G38" s="46">
        <f>IF('Town Data'!K34&gt;9,'Town Data'!J34,"*")</f>
        <v>1246873.74</v>
      </c>
      <c r="H38" s="47">
        <f>IF('Town Data'!M34&gt;9,'Town Data'!L34,"*")</f>
        <v>753486.09</v>
      </c>
      <c r="I38" s="9">
        <f t="shared" si="0"/>
        <v>-0.20044532063514575</v>
      </c>
      <c r="J38" s="9" t="str">
        <f t="shared" si="1"/>
        <v/>
      </c>
      <c r="K38" s="9">
        <f t="shared" si="2"/>
        <v>-0.67692344526227421</v>
      </c>
      <c r="L38" s="15"/>
    </row>
    <row r="39" spans="1:12" x14ac:dyDescent="0.25">
      <c r="A39" s="15"/>
      <c r="B39" s="27" t="str">
        <f>'Town Data'!A35</f>
        <v>MILTON</v>
      </c>
      <c r="C39" s="51">
        <f>IF('Town Data'!C35&gt;9,'Town Data'!B35,"*")</f>
        <v>2661013.04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2339443.7400000002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0.13745545340620149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MONTGOMERY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389526.59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3324504.83</v>
      </c>
      <c r="D41" s="43" t="str">
        <f>IF('Town Data'!E37&gt;9,'Town Data'!D37,"*")</f>
        <v>*</v>
      </c>
      <c r="E41" s="44">
        <f>IF('Town Data'!G37&gt;9,'Town Data'!F37,"*")</f>
        <v>284920.59999999998</v>
      </c>
      <c r="F41" s="43">
        <f>IF('Town Data'!I37&gt;9,'Town Data'!H37,"*")</f>
        <v>4849197.1900000004</v>
      </c>
      <c r="G41" s="43" t="str">
        <f>IF('Town Data'!K37&gt;9,'Town Data'!J37,"*")</f>
        <v>*</v>
      </c>
      <c r="H41" s="44">
        <f>IF('Town Data'!M37&gt;9,'Town Data'!L37,"*")</f>
        <v>905446.5</v>
      </c>
      <c r="I41" s="22">
        <f t="shared" si="0"/>
        <v>-0.31442160429033827</v>
      </c>
      <c r="J41" s="22" t="str">
        <f t="shared" si="1"/>
        <v/>
      </c>
      <c r="K41" s="22">
        <f t="shared" si="2"/>
        <v>-0.68532585856812078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3466125.7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3196384.61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8.4389434599361407E-2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2674277.06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2461817.7400000002</v>
      </c>
      <c r="G43" s="43" t="str">
        <f>IF('Town Data'!K39&gt;9,'Town Data'!J39,"*")</f>
        <v>*</v>
      </c>
      <c r="H43" s="44">
        <f>IF('Town Data'!M39&gt;9,'Town Data'!L39,"*")</f>
        <v>315295.84000000003</v>
      </c>
      <c r="I43" s="22">
        <f t="shared" si="0"/>
        <v>8.6301807216646265E-2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NORTHFIELD</v>
      </c>
      <c r="C44" s="50">
        <f>IF('Town Data'!C40&gt;9,'Town Data'!B40,"*")</f>
        <v>625947.16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888131.25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-0.29520872055791297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PERU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677322.28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388184.79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486250.84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-0.20167790352814619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1594878.63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1576289.86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1.1792735886786573E-2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>
        <f>IF('Town Data'!C44&gt;9,'Town Data'!B44,"*")</f>
        <v>720794.5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849842.85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-0.15184966255820118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1138102.21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1143171.79</v>
      </c>
      <c r="G49" s="43" t="str">
        <f>IF('Town Data'!K45&gt;9,'Town Data'!J45,"*")</f>
        <v>*</v>
      </c>
      <c r="H49" s="44">
        <f>IF('Town Data'!M45&gt;9,'Town Data'!L45,"*")</f>
        <v>236543.42</v>
      </c>
      <c r="I49" s="22">
        <f t="shared" si="0"/>
        <v>-4.4346615656078031E-3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10417273.52</v>
      </c>
      <c r="D50" s="46" t="str">
        <f>IF('Town Data'!E46&gt;9,'Town Data'!D46,"*")</f>
        <v>*</v>
      </c>
      <c r="E50" s="47">
        <f>IF('Town Data'!G46&gt;9,'Town Data'!F46,"*")</f>
        <v>658085.39</v>
      </c>
      <c r="F50" s="45">
        <f>IF('Town Data'!I46&gt;9,'Town Data'!H46,"*")</f>
        <v>9289781.9900000002</v>
      </c>
      <c r="G50" s="46">
        <f>IF('Town Data'!K46&gt;9,'Town Data'!J46,"*")</f>
        <v>798721.2</v>
      </c>
      <c r="H50" s="47">
        <f>IF('Town Data'!M46&gt;9,'Town Data'!L46,"*")</f>
        <v>1107346.26</v>
      </c>
      <c r="I50" s="9">
        <f t="shared" si="0"/>
        <v>0.12136899781003357</v>
      </c>
      <c r="J50" s="9" t="str">
        <f t="shared" si="1"/>
        <v/>
      </c>
      <c r="K50" s="9">
        <f t="shared" si="2"/>
        <v>-0.4057094751916171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3807324.9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4734038.0199999996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-0.1957553184163062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1659110.32</v>
      </c>
      <c r="D52" s="46" t="str">
        <f>IF('Town Data'!E48&gt;9,'Town Data'!D48,"*")</f>
        <v>*</v>
      </c>
      <c r="E52" s="47">
        <f>IF('Town Data'!G48&gt;9,'Town Data'!F48,"*")</f>
        <v>92687.63</v>
      </c>
      <c r="F52" s="45">
        <f>IF('Town Data'!I48&gt;9,'Town Data'!H48,"*")</f>
        <v>1849143.34</v>
      </c>
      <c r="G52" s="46" t="str">
        <f>IF('Town Data'!K48&gt;9,'Town Data'!J48,"*")</f>
        <v>*</v>
      </c>
      <c r="H52" s="47">
        <f>IF('Town Data'!M48&gt;9,'Town Data'!L48,"*")</f>
        <v>315770.65999999997</v>
      </c>
      <c r="I52" s="9">
        <f t="shared" si="0"/>
        <v>-0.10276813911029743</v>
      </c>
      <c r="J52" s="9" t="str">
        <f t="shared" si="1"/>
        <v/>
      </c>
      <c r="K52" s="9">
        <f t="shared" si="2"/>
        <v>-0.70647168422804063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17023639.079999998</v>
      </c>
      <c r="D53" s="43">
        <f>IF('Town Data'!E49&gt;9,'Town Data'!D49,"*")</f>
        <v>2529425.71</v>
      </c>
      <c r="E53" s="44">
        <f>IF('Town Data'!G49&gt;9,'Town Data'!F49,"*")</f>
        <v>879601.16</v>
      </c>
      <c r="F53" s="43">
        <f>IF('Town Data'!I49&gt;9,'Town Data'!H49,"*")</f>
        <v>18546271.75</v>
      </c>
      <c r="G53" s="43">
        <f>IF('Town Data'!K49&gt;9,'Town Data'!J49,"*")</f>
        <v>5497193.96</v>
      </c>
      <c r="H53" s="44">
        <f>IF('Town Data'!M49&gt;9,'Town Data'!L49,"*")</f>
        <v>1847909.55</v>
      </c>
      <c r="I53" s="22">
        <f t="shared" si="0"/>
        <v>-8.2099124315915498E-2</v>
      </c>
      <c r="J53" s="22">
        <f t="shared" si="1"/>
        <v>-0.53986966288524407</v>
      </c>
      <c r="K53" s="22">
        <f t="shared" si="2"/>
        <v>-0.52400204869334643</v>
      </c>
      <c r="L53" s="15"/>
    </row>
    <row r="54" spans="1:12" x14ac:dyDescent="0.25">
      <c r="A54" s="15"/>
      <c r="B54" s="15" t="str">
        <f>'Town Data'!A50</f>
        <v>SPRINGFIELD</v>
      </c>
      <c r="C54" s="50">
        <f>IF('Town Data'!C50&gt;9,'Town Data'!B50,"*")</f>
        <v>3224693.69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2723982.81</v>
      </c>
      <c r="G54" s="46" t="str">
        <f>IF('Town Data'!K50&gt;9,'Town Data'!J50,"*")</f>
        <v>*</v>
      </c>
      <c r="H54" s="47">
        <f>IF('Town Data'!M50&gt;9,'Town Data'!L50,"*")</f>
        <v>254143.95</v>
      </c>
      <c r="I54" s="9">
        <f t="shared" si="0"/>
        <v>0.18381572679601449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ALBANS</v>
      </c>
      <c r="C55" s="51">
        <f>IF('Town Data'!C51&gt;9,'Town Data'!B51,"*")</f>
        <v>5126334.17</v>
      </c>
      <c r="D55" s="43" t="str">
        <f>IF('Town Data'!E51&gt;9,'Town Data'!D51,"*")</f>
        <v>*</v>
      </c>
      <c r="E55" s="44">
        <f>IF('Town Data'!G51&gt;9,'Town Data'!F51,"*")</f>
        <v>280400.5</v>
      </c>
      <c r="F55" s="43">
        <f>IF('Town Data'!I51&gt;9,'Town Data'!H51,"*")</f>
        <v>4286814.1900000004</v>
      </c>
      <c r="G55" s="43" t="str">
        <f>IF('Town Data'!K51&gt;9,'Town Data'!J51,"*")</f>
        <v>*</v>
      </c>
      <c r="H55" s="44">
        <f>IF('Town Data'!M51&gt;9,'Town Data'!L51,"*")</f>
        <v>485516.83</v>
      </c>
      <c r="I55" s="22">
        <f t="shared" si="0"/>
        <v>0.19583773468847257</v>
      </c>
      <c r="J55" s="22" t="str">
        <f t="shared" si="1"/>
        <v/>
      </c>
      <c r="K55" s="22">
        <f t="shared" si="2"/>
        <v>-0.42247007173778095</v>
      </c>
      <c r="L55" s="15"/>
    </row>
    <row r="56" spans="1:12" x14ac:dyDescent="0.25">
      <c r="A56" s="15"/>
      <c r="B56" s="15" t="str">
        <f>'Town Data'!A52</f>
        <v>ST ALBANS TOWN</v>
      </c>
      <c r="C56" s="50">
        <f>IF('Town Data'!C52&gt;9,'Town Data'!B52,"*")</f>
        <v>2385537.27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2298623.21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3.7811355781098226E-2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JOHNSBURY</v>
      </c>
      <c r="C57" s="51">
        <f>IF('Town Data'!C53&gt;9,'Town Data'!B53,"*")</f>
        <v>2708317.71</v>
      </c>
      <c r="D57" s="43" t="str">
        <f>IF('Town Data'!E53&gt;9,'Town Data'!D53,"*")</f>
        <v>*</v>
      </c>
      <c r="E57" s="44">
        <f>IF('Town Data'!G53&gt;9,'Town Data'!F53,"*")</f>
        <v>68369.5</v>
      </c>
      <c r="F57" s="43">
        <f>IF('Town Data'!I53&gt;9,'Town Data'!H53,"*")</f>
        <v>2775936.88</v>
      </c>
      <c r="G57" s="43" t="str">
        <f>IF('Town Data'!K53&gt;9,'Town Data'!J53,"*")</f>
        <v>*</v>
      </c>
      <c r="H57" s="44">
        <f>IF('Town Data'!M53&gt;9,'Town Data'!L53,"*")</f>
        <v>274697.78000000003</v>
      </c>
      <c r="I57" s="22">
        <f t="shared" si="0"/>
        <v>-2.4359044503922556E-2</v>
      </c>
      <c r="J57" s="22" t="str">
        <f t="shared" si="1"/>
        <v/>
      </c>
      <c r="K57" s="22">
        <f t="shared" si="2"/>
        <v>-0.75111011090078705</v>
      </c>
      <c r="L57" s="15"/>
    </row>
    <row r="58" spans="1:12" x14ac:dyDescent="0.25">
      <c r="A58" s="15"/>
      <c r="B58" s="15" t="str">
        <f>'Town Data'!A54</f>
        <v>STOWE</v>
      </c>
      <c r="C58" s="50">
        <f>IF('Town Data'!C54&gt;9,'Town Data'!B54,"*")</f>
        <v>11227915.09</v>
      </c>
      <c r="D58" s="46">
        <f>IF('Town Data'!E54&gt;9,'Town Data'!D54,"*")</f>
        <v>18663418.489999998</v>
      </c>
      <c r="E58" s="47">
        <f>IF('Town Data'!G54&gt;9,'Town Data'!F54,"*")</f>
        <v>3498429.78</v>
      </c>
      <c r="F58" s="45">
        <f>IF('Town Data'!I54&gt;9,'Town Data'!H54,"*")</f>
        <v>13540124.539999999</v>
      </c>
      <c r="G58" s="46">
        <f>IF('Town Data'!K54&gt;9,'Town Data'!J54,"*")</f>
        <v>20956430.379999999</v>
      </c>
      <c r="H58" s="47">
        <f>IF('Town Data'!M54&gt;9,'Town Data'!L54,"*")</f>
        <v>5123633.5</v>
      </c>
      <c r="I58" s="9">
        <f t="shared" si="0"/>
        <v>-0.17076722176146242</v>
      </c>
      <c r="J58" s="9">
        <f t="shared" si="1"/>
        <v>-0.10941805681698358</v>
      </c>
      <c r="K58" s="9">
        <f t="shared" si="2"/>
        <v>-0.31719749665935321</v>
      </c>
      <c r="L58" s="15"/>
    </row>
    <row r="59" spans="1:12" x14ac:dyDescent="0.25">
      <c r="A59" s="15"/>
      <c r="B59" s="27" t="str">
        <f>'Town Data'!A55</f>
        <v>STRATTON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5698375.8099999996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1332163.47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1248143.31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6.7316116127722481E-2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807044.68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818704.24</v>
      </c>
      <c r="G61" s="43" t="str">
        <f>IF('Town Data'!K57&gt;9,'Town Data'!J57,"*")</f>
        <v>*</v>
      </c>
      <c r="H61" s="44">
        <f>IF('Town Data'!M57&gt;9,'Town Data'!L57,"*")</f>
        <v>187796.57</v>
      </c>
      <c r="I61" s="22">
        <f t="shared" si="0"/>
        <v>-1.4241479926865823E-2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2098455.1800000002</v>
      </c>
      <c r="D62" s="46">
        <f>IF('Town Data'!E58&gt;9,'Town Data'!D58,"*")</f>
        <v>455821.84</v>
      </c>
      <c r="E62" s="47">
        <f>IF('Town Data'!G58&gt;9,'Town Data'!F58,"*")</f>
        <v>220790.12</v>
      </c>
      <c r="F62" s="45">
        <f>IF('Town Data'!I58&gt;9,'Town Data'!H58,"*")</f>
        <v>2791433.59</v>
      </c>
      <c r="G62" s="46">
        <f>IF('Town Data'!K58&gt;9,'Town Data'!J58,"*")</f>
        <v>865001.75</v>
      </c>
      <c r="H62" s="47">
        <f>IF('Town Data'!M58&gt;9,'Town Data'!L58,"*")</f>
        <v>1137901.24</v>
      </c>
      <c r="I62" s="9">
        <f t="shared" si="0"/>
        <v>-0.24825179881854173</v>
      </c>
      <c r="J62" s="9">
        <f t="shared" si="1"/>
        <v>-0.47303940136537292</v>
      </c>
      <c r="K62" s="9">
        <f t="shared" si="2"/>
        <v>-0.80596723842220264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1841269.84</v>
      </c>
      <c r="D63" s="43">
        <f>IF('Town Data'!E59&gt;9,'Town Data'!D59,"*")</f>
        <v>2389641.35</v>
      </c>
      <c r="E63" s="44" t="str">
        <f>IF('Town Data'!G59&gt;9,'Town Data'!F59,"*")</f>
        <v>*</v>
      </c>
      <c r="F63" s="43">
        <f>IF('Town Data'!I59&gt;9,'Town Data'!H59,"*")</f>
        <v>2735156.74</v>
      </c>
      <c r="G63" s="43">
        <f>IF('Town Data'!K59&gt;9,'Town Data'!J59,"*")</f>
        <v>2775906.28</v>
      </c>
      <c r="H63" s="44">
        <f>IF('Town Data'!M59&gt;9,'Town Data'!L59,"*")</f>
        <v>1222889.48</v>
      </c>
      <c r="I63" s="22">
        <f t="shared" si="0"/>
        <v>-0.32681377521348193</v>
      </c>
      <c r="J63" s="22">
        <f t="shared" si="1"/>
        <v>-0.13914912502017168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2609044.58</v>
      </c>
      <c r="D64" s="46">
        <f>IF('Town Data'!E60&gt;9,'Town Data'!D60,"*")</f>
        <v>1261633.3999999999</v>
      </c>
      <c r="E64" s="47">
        <f>IF('Town Data'!G60&gt;9,'Town Data'!F60,"*")</f>
        <v>414894.16</v>
      </c>
      <c r="F64" s="45">
        <f>IF('Town Data'!I60&gt;9,'Town Data'!H60,"*")</f>
        <v>3212160.3</v>
      </c>
      <c r="G64" s="46" t="str">
        <f>IF('Town Data'!K60&gt;9,'Town Data'!J60,"*")</f>
        <v>*</v>
      </c>
      <c r="H64" s="47">
        <f>IF('Town Data'!M60&gt;9,'Town Data'!L60,"*")</f>
        <v>823493.19</v>
      </c>
      <c r="I64" s="9">
        <f t="shared" si="0"/>
        <v>-0.18776015630353185</v>
      </c>
      <c r="J64" s="9" t="str">
        <f t="shared" si="1"/>
        <v/>
      </c>
      <c r="K64" s="9">
        <f t="shared" si="2"/>
        <v>-0.49617778867120926</v>
      </c>
      <c r="L64" s="15"/>
    </row>
    <row r="65" spans="1:12" x14ac:dyDescent="0.25">
      <c r="A65" s="15"/>
      <c r="B65" s="27" t="str">
        <f>'Town Data'!A61</f>
        <v>WILLISTON</v>
      </c>
      <c r="C65" s="51">
        <f>IF('Town Data'!C61&gt;9,'Town Data'!B61,"*")</f>
        <v>7700995.8200000003</v>
      </c>
      <c r="D65" s="43" t="str">
        <f>IF('Town Data'!E61&gt;9,'Town Data'!D61,"*")</f>
        <v>*</v>
      </c>
      <c r="E65" s="44">
        <f>IF('Town Data'!G61&gt;9,'Town Data'!F61,"*")</f>
        <v>578220.07999999996</v>
      </c>
      <c r="F65" s="43">
        <f>IF('Town Data'!I61&gt;9,'Town Data'!H61,"*")</f>
        <v>8436330.0899999999</v>
      </c>
      <c r="G65" s="43" t="str">
        <f>IF('Town Data'!K61&gt;9,'Town Data'!J61,"*")</f>
        <v>*</v>
      </c>
      <c r="H65" s="44">
        <f>IF('Town Data'!M61&gt;9,'Town Data'!L61,"*")</f>
        <v>868792.38</v>
      </c>
      <c r="I65" s="22">
        <f t="shared" si="0"/>
        <v>-8.7162813943426384E-2</v>
      </c>
      <c r="J65" s="22" t="str">
        <f t="shared" si="1"/>
        <v/>
      </c>
      <c r="K65" s="22">
        <f t="shared" si="2"/>
        <v>-0.33445539658163215</v>
      </c>
      <c r="L65" s="15"/>
    </row>
    <row r="66" spans="1:12" x14ac:dyDescent="0.25">
      <c r="A66" s="15"/>
      <c r="B66" s="15" t="str">
        <f>'Town Data'!A62</f>
        <v>WILMINGTON</v>
      </c>
      <c r="C66" s="50">
        <f>IF('Town Data'!C62&gt;9,'Town Data'!B62,"*")</f>
        <v>1818581.39</v>
      </c>
      <c r="D66" s="46">
        <f>IF('Town Data'!E62&gt;9,'Town Data'!D62,"*")</f>
        <v>418265.39</v>
      </c>
      <c r="E66" s="47">
        <f>IF('Town Data'!G62&gt;9,'Town Data'!F62,"*")</f>
        <v>357325.82</v>
      </c>
      <c r="F66" s="45">
        <f>IF('Town Data'!I62&gt;9,'Town Data'!H62,"*")</f>
        <v>1754224.12</v>
      </c>
      <c r="G66" s="46">
        <f>IF('Town Data'!K62&gt;9,'Town Data'!J62,"*")</f>
        <v>483973.16</v>
      </c>
      <c r="H66" s="47">
        <f>IF('Town Data'!M62&gt;9,'Town Data'!L62,"*")</f>
        <v>382515.6</v>
      </c>
      <c r="I66" s="9">
        <f t="shared" si="0"/>
        <v>3.6687028337063214E-2</v>
      </c>
      <c r="J66" s="9">
        <f t="shared" si="1"/>
        <v>-0.13576738429048413</v>
      </c>
      <c r="K66" s="9">
        <f t="shared" si="2"/>
        <v>-6.5852948219628088E-2</v>
      </c>
      <c r="L66" s="15"/>
    </row>
    <row r="67" spans="1:12" x14ac:dyDescent="0.25">
      <c r="A67" s="15"/>
      <c r="B67" s="27" t="str">
        <f>'Town Data'!A63</f>
        <v>WINDSOR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846289.36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WINHALL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618856.87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2012199.84</v>
      </c>
      <c r="D69" s="43" t="str">
        <f>IF('Town Data'!E65&gt;9,'Town Data'!D65,"*")</f>
        <v>*</v>
      </c>
      <c r="E69" s="44">
        <f>IF('Town Data'!G65&gt;9,'Town Data'!F65,"*")</f>
        <v>298554.57</v>
      </c>
      <c r="F69" s="43">
        <f>IF('Town Data'!I65&gt;9,'Town Data'!H65,"*")</f>
        <v>2643176.81</v>
      </c>
      <c r="G69" s="43" t="str">
        <f>IF('Town Data'!K65&gt;9,'Town Data'!J65,"*")</f>
        <v>*</v>
      </c>
      <c r="H69" s="44">
        <f>IF('Town Data'!M65&gt;9,'Town Data'!L65,"*")</f>
        <v>902754.61</v>
      </c>
      <c r="I69" s="22">
        <f t="shared" si="0"/>
        <v>-0.23871916839343033</v>
      </c>
      <c r="J69" s="22" t="str">
        <f t="shared" si="1"/>
        <v/>
      </c>
      <c r="K69" s="22">
        <f t="shared" si="2"/>
        <v>-0.66928491231963916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2249897.0099999998</v>
      </c>
      <c r="D70" s="46">
        <f>IF('Town Data'!E66&gt;9,'Town Data'!D66,"*")</f>
        <v>2131436.7000000002</v>
      </c>
      <c r="E70" s="47">
        <f>IF('Town Data'!G66&gt;9,'Town Data'!F66,"*")</f>
        <v>508515.71</v>
      </c>
      <c r="F70" s="45">
        <f>IF('Town Data'!I66&gt;9,'Town Data'!H66,"*")</f>
        <v>3057627.97</v>
      </c>
      <c r="G70" s="46">
        <f>IF('Town Data'!K66&gt;9,'Town Data'!J66,"*")</f>
        <v>3722195.03</v>
      </c>
      <c r="H70" s="47">
        <f>IF('Town Data'!M66&gt;9,'Town Data'!L66,"*")</f>
        <v>984347.84</v>
      </c>
      <c r="I70" s="9">
        <f t="shared" ref="I70:I133" si="3">IFERROR((C70-F70)/F70,"")</f>
        <v>-0.26416914285356974</v>
      </c>
      <c r="J70" s="9">
        <f t="shared" ref="J70:J133" si="4">IFERROR((D70-G70)/G70,"")</f>
        <v>-0.42737103165709178</v>
      </c>
      <c r="K70" s="9">
        <f t="shared" ref="K70:K133" si="5">IFERROR((E70-H70)/H70,"")</f>
        <v>-0.48339835845019985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3737955.22</v>
      </c>
      <c r="C2" s="39">
        <v>39</v>
      </c>
      <c r="D2" s="39">
        <v>0</v>
      </c>
      <c r="E2" s="39">
        <v>0</v>
      </c>
      <c r="F2" s="39">
        <v>331514.27</v>
      </c>
      <c r="G2" s="39">
        <v>15</v>
      </c>
      <c r="H2" s="39">
        <v>3512243.71</v>
      </c>
      <c r="I2" s="39">
        <v>40</v>
      </c>
      <c r="J2" s="39">
        <v>0</v>
      </c>
      <c r="K2" s="39">
        <v>0</v>
      </c>
      <c r="L2" s="39">
        <v>618525.99</v>
      </c>
      <c r="M2" s="39">
        <v>18</v>
      </c>
    </row>
    <row r="3" spans="1:13" x14ac:dyDescent="0.25">
      <c r="A3" s="38" t="s">
        <v>48</v>
      </c>
      <c r="B3" s="39">
        <v>1095232.1100000001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992163.76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507332.8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465872.52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6315534.2800000003</v>
      </c>
      <c r="C5" s="39">
        <v>65</v>
      </c>
      <c r="D5" s="39">
        <v>585708.68000000005</v>
      </c>
      <c r="E5" s="39">
        <v>20</v>
      </c>
      <c r="F5" s="39">
        <v>493060.21</v>
      </c>
      <c r="G5" s="39">
        <v>25</v>
      </c>
      <c r="H5" s="39">
        <v>6546702.3499999996</v>
      </c>
      <c r="I5" s="39">
        <v>72</v>
      </c>
      <c r="J5" s="39">
        <v>996092.01</v>
      </c>
      <c r="K5" s="39">
        <v>20</v>
      </c>
      <c r="L5" s="39">
        <v>763292</v>
      </c>
      <c r="M5" s="39">
        <v>31</v>
      </c>
    </row>
    <row r="6" spans="1:13" x14ac:dyDescent="0.25">
      <c r="A6" s="38" t="s">
        <v>51</v>
      </c>
      <c r="B6" s="39">
        <v>4402918.13</v>
      </c>
      <c r="C6" s="39">
        <v>18</v>
      </c>
      <c r="D6" s="39">
        <v>0</v>
      </c>
      <c r="E6" s="39">
        <v>0</v>
      </c>
      <c r="F6" s="39">
        <v>0</v>
      </c>
      <c r="G6" s="39">
        <v>0</v>
      </c>
      <c r="H6" s="39">
        <v>4273220.53</v>
      </c>
      <c r="I6" s="39">
        <v>23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1068256.95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1075226.71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713989.5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697481.24</v>
      </c>
      <c r="I8" s="39">
        <v>21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8471722.4399999995</v>
      </c>
      <c r="C9" s="39">
        <v>73</v>
      </c>
      <c r="D9" s="39">
        <v>1128739.9099999999</v>
      </c>
      <c r="E9" s="39">
        <v>15</v>
      </c>
      <c r="F9" s="39">
        <v>553172.82999999996</v>
      </c>
      <c r="G9" s="39">
        <v>27</v>
      </c>
      <c r="H9" s="39">
        <v>8875457.4100000001</v>
      </c>
      <c r="I9" s="39">
        <v>92</v>
      </c>
      <c r="J9" s="39">
        <v>1714876.13</v>
      </c>
      <c r="K9" s="39">
        <v>24</v>
      </c>
      <c r="L9" s="39">
        <v>1131506</v>
      </c>
      <c r="M9" s="39">
        <v>41</v>
      </c>
    </row>
    <row r="10" spans="1:13" x14ac:dyDescent="0.25">
      <c r="A10" s="38" t="s">
        <v>55</v>
      </c>
      <c r="B10" s="39">
        <v>796038.07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864201.75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604817.59</v>
      </c>
      <c r="C11" s="39">
        <v>12</v>
      </c>
      <c r="D11" s="39">
        <v>816536.52</v>
      </c>
      <c r="E11" s="39">
        <v>12</v>
      </c>
      <c r="F11" s="39">
        <v>0</v>
      </c>
      <c r="G11" s="39">
        <v>0</v>
      </c>
      <c r="H11" s="39">
        <v>974642.32</v>
      </c>
      <c r="I11" s="39">
        <v>11</v>
      </c>
      <c r="J11" s="39">
        <v>1124422.3700000001</v>
      </c>
      <c r="K11" s="39">
        <v>18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16523456.73</v>
      </c>
      <c r="C12" s="39">
        <v>169</v>
      </c>
      <c r="D12" s="39">
        <v>3165211.81</v>
      </c>
      <c r="E12" s="39">
        <v>12</v>
      </c>
      <c r="F12" s="39">
        <v>2253816.14</v>
      </c>
      <c r="G12" s="39">
        <v>76</v>
      </c>
      <c r="H12" s="39">
        <v>21570061.52</v>
      </c>
      <c r="I12" s="39">
        <v>193</v>
      </c>
      <c r="J12" s="39">
        <v>6729411.4000000004</v>
      </c>
      <c r="K12" s="39">
        <v>20</v>
      </c>
      <c r="L12" s="39">
        <v>7099067.8300000001</v>
      </c>
      <c r="M12" s="39">
        <v>115</v>
      </c>
    </row>
    <row r="13" spans="1:13" x14ac:dyDescent="0.25">
      <c r="A13" s="38" t="s">
        <v>58</v>
      </c>
      <c r="B13" s="39">
        <v>1818315.24</v>
      </c>
      <c r="C13" s="39">
        <v>18</v>
      </c>
      <c r="D13" s="39">
        <v>0</v>
      </c>
      <c r="E13" s="39">
        <v>0</v>
      </c>
      <c r="F13" s="39">
        <v>0</v>
      </c>
      <c r="G13" s="39">
        <v>0</v>
      </c>
      <c r="H13" s="39">
        <v>2282032.5299999998</v>
      </c>
      <c r="I13" s="39">
        <v>17</v>
      </c>
      <c r="J13" s="39">
        <v>3433379.42</v>
      </c>
      <c r="K13" s="39">
        <v>12</v>
      </c>
      <c r="L13" s="39">
        <v>659834.22</v>
      </c>
      <c r="M13" s="39">
        <v>11</v>
      </c>
    </row>
    <row r="14" spans="1:13" x14ac:dyDescent="0.25">
      <c r="A14" s="38" t="s">
        <v>59</v>
      </c>
      <c r="B14" s="39">
        <v>943089.67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947168.31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623359.79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809204.12</v>
      </c>
      <c r="I15" s="39">
        <v>14</v>
      </c>
      <c r="J15" s="39">
        <v>179714.87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5861502.5999999996</v>
      </c>
      <c r="C16" s="39">
        <v>47</v>
      </c>
      <c r="D16" s="39">
        <v>0</v>
      </c>
      <c r="E16" s="39">
        <v>0</v>
      </c>
      <c r="F16" s="39">
        <v>437249.79</v>
      </c>
      <c r="G16" s="39">
        <v>13</v>
      </c>
      <c r="H16" s="39">
        <v>5964617.5</v>
      </c>
      <c r="I16" s="39">
        <v>46</v>
      </c>
      <c r="J16" s="39">
        <v>0</v>
      </c>
      <c r="K16" s="39">
        <v>0</v>
      </c>
      <c r="L16" s="39">
        <v>778559.39</v>
      </c>
      <c r="M16" s="39">
        <v>16</v>
      </c>
    </row>
    <row r="17" spans="1:13" x14ac:dyDescent="0.25">
      <c r="A17" s="38" t="s">
        <v>62</v>
      </c>
      <c r="B17" s="39">
        <v>2305193.2799999998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2173222.39</v>
      </c>
      <c r="I17" s="39">
        <v>23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956010.37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3266538.15</v>
      </c>
      <c r="C19" s="39">
        <v>23</v>
      </c>
      <c r="D19" s="39">
        <v>1356495.03</v>
      </c>
      <c r="E19" s="39">
        <v>30</v>
      </c>
      <c r="F19" s="39">
        <v>945999.04</v>
      </c>
      <c r="G19" s="39">
        <v>14</v>
      </c>
      <c r="H19" s="39">
        <v>2886094.78</v>
      </c>
      <c r="I19" s="39">
        <v>23</v>
      </c>
      <c r="J19" s="39">
        <v>1327671.4099999999</v>
      </c>
      <c r="K19" s="39">
        <v>37</v>
      </c>
      <c r="L19" s="39">
        <v>902302.08</v>
      </c>
      <c r="M19" s="39">
        <v>13</v>
      </c>
    </row>
    <row r="20" spans="1:13" x14ac:dyDescent="0.25">
      <c r="A20" s="38" t="s">
        <v>65</v>
      </c>
      <c r="B20" s="39">
        <v>1037609.94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1024532.73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9800085.0700000003</v>
      </c>
      <c r="C21" s="39">
        <v>81</v>
      </c>
      <c r="D21" s="39">
        <v>0</v>
      </c>
      <c r="E21" s="39">
        <v>0</v>
      </c>
      <c r="F21" s="39">
        <v>531359.96</v>
      </c>
      <c r="G21" s="39">
        <v>24</v>
      </c>
      <c r="H21" s="39">
        <v>8790931.6099999994</v>
      </c>
      <c r="I21" s="39">
        <v>78</v>
      </c>
      <c r="J21" s="39">
        <v>0</v>
      </c>
      <c r="K21" s="39">
        <v>0</v>
      </c>
      <c r="L21" s="39">
        <v>796988.96</v>
      </c>
      <c r="M21" s="39">
        <v>26</v>
      </c>
    </row>
    <row r="22" spans="1:13" x14ac:dyDescent="0.25">
      <c r="A22" s="38" t="s">
        <v>67</v>
      </c>
      <c r="B22" s="39">
        <v>1277969.31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1171096.29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791578.19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750897.13</v>
      </c>
      <c r="I23" s="39">
        <v>10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675007.79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725417.25</v>
      </c>
      <c r="I24" s="39">
        <v>17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4202436.88</v>
      </c>
      <c r="C25" s="39">
        <v>40</v>
      </c>
      <c r="D25" s="39">
        <v>1541300.94</v>
      </c>
      <c r="E25" s="39">
        <v>16</v>
      </c>
      <c r="F25" s="39">
        <v>413754.82</v>
      </c>
      <c r="G25" s="39">
        <v>16</v>
      </c>
      <c r="H25" s="39">
        <v>5124669.04</v>
      </c>
      <c r="I25" s="39">
        <v>48</v>
      </c>
      <c r="J25" s="39">
        <v>2396819.5</v>
      </c>
      <c r="K25" s="39">
        <v>22</v>
      </c>
      <c r="L25" s="39">
        <v>885626.19</v>
      </c>
      <c r="M25" s="39">
        <v>19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987269.99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1572416.32</v>
      </c>
      <c r="K27" s="39">
        <v>13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763518.25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6902500.0800000001</v>
      </c>
      <c r="C29" s="39">
        <v>35</v>
      </c>
      <c r="D29" s="39">
        <v>8864579.8200000003</v>
      </c>
      <c r="E29" s="39">
        <v>44</v>
      </c>
      <c r="F29" s="39">
        <v>2400440.77</v>
      </c>
      <c r="G29" s="39">
        <v>26</v>
      </c>
      <c r="H29" s="39">
        <v>10184660.859999999</v>
      </c>
      <c r="I29" s="39">
        <v>37</v>
      </c>
      <c r="J29" s="39">
        <v>9658479.7699999996</v>
      </c>
      <c r="K29" s="39">
        <v>58</v>
      </c>
      <c r="L29" s="39">
        <v>5432511.5899999999</v>
      </c>
      <c r="M29" s="39">
        <v>29</v>
      </c>
    </row>
    <row r="30" spans="1:13" x14ac:dyDescent="0.25">
      <c r="A30" s="38" t="s">
        <v>75</v>
      </c>
      <c r="B30" s="39">
        <v>801419.11</v>
      </c>
      <c r="C30" s="39">
        <v>15</v>
      </c>
      <c r="D30" s="39">
        <v>0</v>
      </c>
      <c r="E30" s="39">
        <v>0</v>
      </c>
      <c r="F30" s="39">
        <v>0</v>
      </c>
      <c r="G30" s="39">
        <v>0</v>
      </c>
      <c r="H30" s="39">
        <v>953804.9</v>
      </c>
      <c r="I30" s="39">
        <v>16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5216740.57</v>
      </c>
      <c r="C31" s="39">
        <v>38</v>
      </c>
      <c r="D31" s="39">
        <v>2938947.83</v>
      </c>
      <c r="E31" s="39">
        <v>34</v>
      </c>
      <c r="F31" s="39">
        <v>1292255.27</v>
      </c>
      <c r="G31" s="39">
        <v>19</v>
      </c>
      <c r="H31" s="39">
        <v>6275007.3600000003</v>
      </c>
      <c r="I31" s="39">
        <v>41</v>
      </c>
      <c r="J31" s="39">
        <v>3303187.27</v>
      </c>
      <c r="K31" s="39">
        <v>42</v>
      </c>
      <c r="L31" s="39">
        <v>2264159.9</v>
      </c>
      <c r="M31" s="39">
        <v>22</v>
      </c>
    </row>
    <row r="32" spans="1:13" x14ac:dyDescent="0.25">
      <c r="A32" s="38" t="s">
        <v>77</v>
      </c>
      <c r="B32" s="39">
        <v>3036277.22</v>
      </c>
      <c r="C32" s="39">
        <v>24</v>
      </c>
      <c r="D32" s="39">
        <v>0</v>
      </c>
      <c r="E32" s="39">
        <v>0</v>
      </c>
      <c r="F32" s="39">
        <v>0</v>
      </c>
      <c r="G32" s="39">
        <v>0</v>
      </c>
      <c r="H32" s="39">
        <v>2923074.02</v>
      </c>
      <c r="I32" s="39">
        <v>25</v>
      </c>
      <c r="J32" s="39">
        <v>0</v>
      </c>
      <c r="K32" s="39">
        <v>0</v>
      </c>
      <c r="L32" s="39">
        <v>250568.67</v>
      </c>
      <c r="M32" s="39">
        <v>12</v>
      </c>
    </row>
    <row r="33" spans="1:13" x14ac:dyDescent="0.25">
      <c r="A33" s="38" t="s">
        <v>78</v>
      </c>
      <c r="B33" s="39">
        <v>5645697.2800000003</v>
      </c>
      <c r="C33" s="39">
        <v>55</v>
      </c>
      <c r="D33" s="39">
        <v>3407431.82</v>
      </c>
      <c r="E33" s="39">
        <v>27</v>
      </c>
      <c r="F33" s="39">
        <v>1026553.64</v>
      </c>
      <c r="G33" s="39">
        <v>30</v>
      </c>
      <c r="H33" s="39">
        <v>5699187.8799999999</v>
      </c>
      <c r="I33" s="39">
        <v>58</v>
      </c>
      <c r="J33" s="39">
        <v>4684927.2300000004</v>
      </c>
      <c r="K33" s="39">
        <v>37</v>
      </c>
      <c r="L33" s="39">
        <v>1309106.3899999999</v>
      </c>
      <c r="M33" s="39">
        <v>37</v>
      </c>
    </row>
    <row r="34" spans="1:13" x14ac:dyDescent="0.25">
      <c r="A34" s="38" t="s">
        <v>79</v>
      </c>
      <c r="B34" s="39">
        <v>4305092.72</v>
      </c>
      <c r="C34" s="39">
        <v>44</v>
      </c>
      <c r="D34" s="39">
        <v>0</v>
      </c>
      <c r="E34" s="39">
        <v>0</v>
      </c>
      <c r="F34" s="39">
        <v>243433.69</v>
      </c>
      <c r="G34" s="39">
        <v>16</v>
      </c>
      <c r="H34" s="39">
        <v>5384363.1100000003</v>
      </c>
      <c r="I34" s="39">
        <v>52</v>
      </c>
      <c r="J34" s="39">
        <v>1246873.74</v>
      </c>
      <c r="K34" s="39">
        <v>13</v>
      </c>
      <c r="L34" s="39">
        <v>753486.09</v>
      </c>
      <c r="M34" s="39">
        <v>23</v>
      </c>
    </row>
    <row r="35" spans="1:13" x14ac:dyDescent="0.25">
      <c r="A35" s="38" t="s">
        <v>80</v>
      </c>
      <c r="B35" s="39">
        <v>2661013.04</v>
      </c>
      <c r="C35" s="39">
        <v>23</v>
      </c>
      <c r="D35" s="39">
        <v>0</v>
      </c>
      <c r="E35" s="39">
        <v>0</v>
      </c>
      <c r="F35" s="39">
        <v>0</v>
      </c>
      <c r="G35" s="39">
        <v>0</v>
      </c>
      <c r="H35" s="39">
        <v>2339443.7400000002</v>
      </c>
      <c r="I35" s="39">
        <v>23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389526.59</v>
      </c>
      <c r="I36" s="39">
        <v>10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3324504.83</v>
      </c>
      <c r="C37" s="39">
        <v>43</v>
      </c>
      <c r="D37" s="39">
        <v>0</v>
      </c>
      <c r="E37" s="39">
        <v>0</v>
      </c>
      <c r="F37" s="39">
        <v>284920.59999999998</v>
      </c>
      <c r="G37" s="39">
        <v>17</v>
      </c>
      <c r="H37" s="39">
        <v>4849197.1900000004</v>
      </c>
      <c r="I37" s="39">
        <v>53</v>
      </c>
      <c r="J37" s="39">
        <v>0</v>
      </c>
      <c r="K37" s="39">
        <v>0</v>
      </c>
      <c r="L37" s="39">
        <v>905446.5</v>
      </c>
      <c r="M37" s="39">
        <v>27</v>
      </c>
    </row>
    <row r="38" spans="1:13" x14ac:dyDescent="0.25">
      <c r="A38" s="38" t="s">
        <v>83</v>
      </c>
      <c r="B38" s="39">
        <v>3466125.7</v>
      </c>
      <c r="C38" s="39">
        <v>27</v>
      </c>
      <c r="D38" s="39">
        <v>0</v>
      </c>
      <c r="E38" s="39">
        <v>0</v>
      </c>
      <c r="F38" s="39">
        <v>0</v>
      </c>
      <c r="G38" s="39">
        <v>0</v>
      </c>
      <c r="H38" s="39">
        <v>3196384.61</v>
      </c>
      <c r="I38" s="39">
        <v>31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2674277.06</v>
      </c>
      <c r="C39" s="39">
        <v>24</v>
      </c>
      <c r="D39" s="39">
        <v>0</v>
      </c>
      <c r="E39" s="39">
        <v>0</v>
      </c>
      <c r="F39" s="39">
        <v>0</v>
      </c>
      <c r="G39" s="39">
        <v>0</v>
      </c>
      <c r="H39" s="39">
        <v>2461817.7400000002</v>
      </c>
      <c r="I39" s="39">
        <v>31</v>
      </c>
      <c r="J39" s="39">
        <v>0</v>
      </c>
      <c r="K39" s="39">
        <v>0</v>
      </c>
      <c r="L39" s="39">
        <v>315295.84000000003</v>
      </c>
      <c r="M39" s="39">
        <v>13</v>
      </c>
    </row>
    <row r="40" spans="1:13" x14ac:dyDescent="0.25">
      <c r="A40" s="38" t="s">
        <v>85</v>
      </c>
      <c r="B40" s="39">
        <v>625947.16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888131.25</v>
      </c>
      <c r="I40" s="39">
        <v>23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677322.28</v>
      </c>
      <c r="K41" s="39">
        <v>11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388184.79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486250.84</v>
      </c>
      <c r="I42" s="39">
        <v>13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1594878.63</v>
      </c>
      <c r="C43" s="39">
        <v>18</v>
      </c>
      <c r="D43" s="39">
        <v>0</v>
      </c>
      <c r="E43" s="39">
        <v>0</v>
      </c>
      <c r="F43" s="39">
        <v>0</v>
      </c>
      <c r="G43" s="39">
        <v>0</v>
      </c>
      <c r="H43" s="39">
        <v>1576289.86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720794.5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849842.85</v>
      </c>
      <c r="I44" s="39">
        <v>12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1138102.21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1143171.79</v>
      </c>
      <c r="I45" s="39">
        <v>32</v>
      </c>
      <c r="J45" s="39">
        <v>0</v>
      </c>
      <c r="K45" s="39">
        <v>0</v>
      </c>
      <c r="L45" s="39">
        <v>236543.42</v>
      </c>
      <c r="M45" s="39">
        <v>13</v>
      </c>
    </row>
    <row r="46" spans="1:13" x14ac:dyDescent="0.25">
      <c r="A46" s="38" t="s">
        <v>91</v>
      </c>
      <c r="B46" s="39">
        <v>10417273.52</v>
      </c>
      <c r="C46" s="39">
        <v>75</v>
      </c>
      <c r="D46" s="39">
        <v>0</v>
      </c>
      <c r="E46" s="39">
        <v>0</v>
      </c>
      <c r="F46" s="39">
        <v>658085.39</v>
      </c>
      <c r="G46" s="39">
        <v>23</v>
      </c>
      <c r="H46" s="39">
        <v>9289781.9900000002</v>
      </c>
      <c r="I46" s="39">
        <v>89</v>
      </c>
      <c r="J46" s="39">
        <v>798721.2</v>
      </c>
      <c r="K46" s="39">
        <v>12</v>
      </c>
      <c r="L46" s="39">
        <v>1107346.26</v>
      </c>
      <c r="M46" s="39">
        <v>36</v>
      </c>
    </row>
    <row r="47" spans="1:13" x14ac:dyDescent="0.25">
      <c r="A47" s="38" t="s">
        <v>92</v>
      </c>
      <c r="B47" s="39">
        <v>3807324.9</v>
      </c>
      <c r="C47" s="39">
        <v>14</v>
      </c>
      <c r="D47" s="39">
        <v>0</v>
      </c>
      <c r="E47" s="39">
        <v>0</v>
      </c>
      <c r="F47" s="39">
        <v>0</v>
      </c>
      <c r="G47" s="39">
        <v>0</v>
      </c>
      <c r="H47" s="39">
        <v>4734038.0199999996</v>
      </c>
      <c r="I47" s="39">
        <v>16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1659110.32</v>
      </c>
      <c r="C48" s="39">
        <v>23</v>
      </c>
      <c r="D48" s="39">
        <v>0</v>
      </c>
      <c r="E48" s="39">
        <v>0</v>
      </c>
      <c r="F48" s="39">
        <v>92687.63</v>
      </c>
      <c r="G48" s="39">
        <v>10</v>
      </c>
      <c r="H48" s="39">
        <v>1849143.34</v>
      </c>
      <c r="I48" s="39">
        <v>24</v>
      </c>
      <c r="J48" s="39">
        <v>0</v>
      </c>
      <c r="K48" s="39">
        <v>0</v>
      </c>
      <c r="L48" s="39">
        <v>315770.65999999997</v>
      </c>
      <c r="M48" s="39">
        <v>14</v>
      </c>
    </row>
    <row r="49" spans="1:13" x14ac:dyDescent="0.25">
      <c r="A49" s="38" t="s">
        <v>94</v>
      </c>
      <c r="B49" s="39">
        <v>17023639.079999998</v>
      </c>
      <c r="C49" s="39">
        <v>86</v>
      </c>
      <c r="D49" s="39">
        <v>2529425.71</v>
      </c>
      <c r="E49" s="39">
        <v>15</v>
      </c>
      <c r="F49" s="39">
        <v>879601.16</v>
      </c>
      <c r="G49" s="39">
        <v>26</v>
      </c>
      <c r="H49" s="39">
        <v>18546271.75</v>
      </c>
      <c r="I49" s="39">
        <v>101</v>
      </c>
      <c r="J49" s="39">
        <v>5497193.96</v>
      </c>
      <c r="K49" s="39">
        <v>19</v>
      </c>
      <c r="L49" s="39">
        <v>1847909.55</v>
      </c>
      <c r="M49" s="39">
        <v>38</v>
      </c>
    </row>
    <row r="50" spans="1:13" x14ac:dyDescent="0.25">
      <c r="A50" s="38" t="s">
        <v>95</v>
      </c>
      <c r="B50" s="39">
        <v>3224693.69</v>
      </c>
      <c r="C50" s="39">
        <v>28</v>
      </c>
      <c r="D50" s="39">
        <v>0</v>
      </c>
      <c r="E50" s="39">
        <v>0</v>
      </c>
      <c r="F50" s="39">
        <v>0</v>
      </c>
      <c r="G50" s="39">
        <v>0</v>
      </c>
      <c r="H50" s="39">
        <v>2723982.81</v>
      </c>
      <c r="I50" s="39">
        <v>34</v>
      </c>
      <c r="J50" s="39">
        <v>0</v>
      </c>
      <c r="K50" s="39">
        <v>0</v>
      </c>
      <c r="L50" s="39">
        <v>254143.95</v>
      </c>
      <c r="M50" s="39">
        <v>16</v>
      </c>
    </row>
    <row r="51" spans="1:13" x14ac:dyDescent="0.25">
      <c r="A51" s="38" t="s">
        <v>96</v>
      </c>
      <c r="B51" s="39">
        <v>5126334.17</v>
      </c>
      <c r="C51" s="39">
        <v>36</v>
      </c>
      <c r="D51" s="39">
        <v>0</v>
      </c>
      <c r="E51" s="39">
        <v>0</v>
      </c>
      <c r="F51" s="39">
        <v>280400.5</v>
      </c>
      <c r="G51" s="39">
        <v>10</v>
      </c>
      <c r="H51" s="39">
        <v>4286814.1900000004</v>
      </c>
      <c r="I51" s="39">
        <v>42</v>
      </c>
      <c r="J51" s="39">
        <v>0</v>
      </c>
      <c r="K51" s="39">
        <v>0</v>
      </c>
      <c r="L51" s="39">
        <v>485516.83</v>
      </c>
      <c r="M51" s="39">
        <v>15</v>
      </c>
    </row>
    <row r="52" spans="1:13" x14ac:dyDescent="0.25">
      <c r="A52" s="38" t="s">
        <v>97</v>
      </c>
      <c r="B52" s="39">
        <v>2385537.27</v>
      </c>
      <c r="C52" s="39">
        <v>17</v>
      </c>
      <c r="D52" s="39">
        <v>0</v>
      </c>
      <c r="E52" s="39">
        <v>0</v>
      </c>
      <c r="F52" s="39">
        <v>0</v>
      </c>
      <c r="G52" s="39">
        <v>0</v>
      </c>
      <c r="H52" s="39">
        <v>2298623.21</v>
      </c>
      <c r="I52" s="39">
        <v>23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2708317.71</v>
      </c>
      <c r="C53" s="39">
        <v>41</v>
      </c>
      <c r="D53" s="39">
        <v>0</v>
      </c>
      <c r="E53" s="39">
        <v>0</v>
      </c>
      <c r="F53" s="39">
        <v>68369.5</v>
      </c>
      <c r="G53" s="39">
        <v>15</v>
      </c>
      <c r="H53" s="39">
        <v>2775936.88</v>
      </c>
      <c r="I53" s="39">
        <v>47</v>
      </c>
      <c r="J53" s="39">
        <v>0</v>
      </c>
      <c r="K53" s="39">
        <v>0</v>
      </c>
      <c r="L53" s="39">
        <v>274697.78000000003</v>
      </c>
      <c r="M53" s="39">
        <v>21</v>
      </c>
    </row>
    <row r="54" spans="1:13" x14ac:dyDescent="0.25">
      <c r="A54" s="38" t="s">
        <v>99</v>
      </c>
      <c r="B54" s="39">
        <v>11227915.09</v>
      </c>
      <c r="C54" s="39">
        <v>62</v>
      </c>
      <c r="D54" s="39">
        <v>18663418.489999998</v>
      </c>
      <c r="E54" s="39">
        <v>73</v>
      </c>
      <c r="F54" s="39">
        <v>3498429.78</v>
      </c>
      <c r="G54" s="39">
        <v>41</v>
      </c>
      <c r="H54" s="39">
        <v>13540124.539999999</v>
      </c>
      <c r="I54" s="39">
        <v>68</v>
      </c>
      <c r="J54" s="39">
        <v>20956430.379999999</v>
      </c>
      <c r="K54" s="39">
        <v>85</v>
      </c>
      <c r="L54" s="39">
        <v>5123633.5</v>
      </c>
      <c r="M54" s="39">
        <v>48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5698375.8099999996</v>
      </c>
      <c r="K55" s="39">
        <v>12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1332163.47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1248143.31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807044.68</v>
      </c>
      <c r="C57" s="39">
        <v>16</v>
      </c>
      <c r="D57" s="39">
        <v>0</v>
      </c>
      <c r="E57" s="39">
        <v>0</v>
      </c>
      <c r="F57" s="39">
        <v>0</v>
      </c>
      <c r="G57" s="39">
        <v>0</v>
      </c>
      <c r="H57" s="39">
        <v>818704.24</v>
      </c>
      <c r="I57" s="39">
        <v>18</v>
      </c>
      <c r="J57" s="39">
        <v>0</v>
      </c>
      <c r="K57" s="39">
        <v>0</v>
      </c>
      <c r="L57" s="39">
        <v>187796.57</v>
      </c>
      <c r="M57" s="39">
        <v>10</v>
      </c>
    </row>
    <row r="58" spans="1:13" x14ac:dyDescent="0.25">
      <c r="A58" s="38" t="s">
        <v>103</v>
      </c>
      <c r="B58" s="39">
        <v>2098455.1800000002</v>
      </c>
      <c r="C58" s="39">
        <v>30</v>
      </c>
      <c r="D58" s="39">
        <v>455821.84</v>
      </c>
      <c r="E58" s="39">
        <v>15</v>
      </c>
      <c r="F58" s="39">
        <v>220790.12</v>
      </c>
      <c r="G58" s="39">
        <v>16</v>
      </c>
      <c r="H58" s="39">
        <v>2791433.59</v>
      </c>
      <c r="I58" s="39">
        <v>33</v>
      </c>
      <c r="J58" s="39">
        <v>865001.75</v>
      </c>
      <c r="K58" s="39">
        <v>18</v>
      </c>
      <c r="L58" s="39">
        <v>1137901.24</v>
      </c>
      <c r="M58" s="39">
        <v>22</v>
      </c>
    </row>
    <row r="59" spans="1:13" x14ac:dyDescent="0.25">
      <c r="A59" s="38" t="s">
        <v>104</v>
      </c>
      <c r="B59" s="39">
        <v>1841269.84</v>
      </c>
      <c r="C59" s="39">
        <v>17</v>
      </c>
      <c r="D59" s="39">
        <v>2389641.35</v>
      </c>
      <c r="E59" s="39">
        <v>13</v>
      </c>
      <c r="F59" s="39">
        <v>0</v>
      </c>
      <c r="G59" s="39">
        <v>0</v>
      </c>
      <c r="H59" s="39">
        <v>2735156.74</v>
      </c>
      <c r="I59" s="39">
        <v>15</v>
      </c>
      <c r="J59" s="39">
        <v>2775906.28</v>
      </c>
      <c r="K59" s="39">
        <v>20</v>
      </c>
      <c r="L59" s="39">
        <v>1222889.48</v>
      </c>
      <c r="M59" s="39">
        <v>12</v>
      </c>
    </row>
    <row r="60" spans="1:13" x14ac:dyDescent="0.25">
      <c r="A60" s="38" t="s">
        <v>105</v>
      </c>
      <c r="B60" s="39">
        <v>2609044.58</v>
      </c>
      <c r="C60" s="39">
        <v>36</v>
      </c>
      <c r="D60" s="39">
        <v>1261633.3999999999</v>
      </c>
      <c r="E60" s="39">
        <v>10</v>
      </c>
      <c r="F60" s="39">
        <v>414894.16</v>
      </c>
      <c r="G60" s="39">
        <v>14</v>
      </c>
      <c r="H60" s="39">
        <v>3212160.3</v>
      </c>
      <c r="I60" s="39">
        <v>41</v>
      </c>
      <c r="J60" s="39">
        <v>0</v>
      </c>
      <c r="K60" s="39">
        <v>0</v>
      </c>
      <c r="L60" s="39">
        <v>823493.19</v>
      </c>
      <c r="M60" s="39">
        <v>16</v>
      </c>
    </row>
    <row r="61" spans="1:13" x14ac:dyDescent="0.25">
      <c r="A61" s="38" t="s">
        <v>106</v>
      </c>
      <c r="B61" s="39">
        <v>7700995.8200000003</v>
      </c>
      <c r="C61" s="39">
        <v>46</v>
      </c>
      <c r="D61" s="39">
        <v>0</v>
      </c>
      <c r="E61" s="39">
        <v>0</v>
      </c>
      <c r="F61" s="39">
        <v>578220.07999999996</v>
      </c>
      <c r="G61" s="39">
        <v>18</v>
      </c>
      <c r="H61" s="39">
        <v>8436330.0899999999</v>
      </c>
      <c r="I61" s="39">
        <v>53</v>
      </c>
      <c r="J61" s="39">
        <v>0</v>
      </c>
      <c r="K61" s="39">
        <v>0</v>
      </c>
      <c r="L61" s="39">
        <v>868792.38</v>
      </c>
      <c r="M61" s="39">
        <v>19</v>
      </c>
    </row>
    <row r="62" spans="1:13" x14ac:dyDescent="0.25">
      <c r="A62" s="38" t="s">
        <v>107</v>
      </c>
      <c r="B62" s="39">
        <v>1818581.39</v>
      </c>
      <c r="C62" s="39">
        <v>23</v>
      </c>
      <c r="D62" s="39">
        <v>418265.39</v>
      </c>
      <c r="E62" s="39">
        <v>16</v>
      </c>
      <c r="F62" s="39">
        <v>357325.82</v>
      </c>
      <c r="G62" s="39">
        <v>14</v>
      </c>
      <c r="H62" s="39">
        <v>1754224.12</v>
      </c>
      <c r="I62" s="39">
        <v>25</v>
      </c>
      <c r="J62" s="39">
        <v>483973.16</v>
      </c>
      <c r="K62" s="39">
        <v>17</v>
      </c>
      <c r="L62" s="39">
        <v>382515.6</v>
      </c>
      <c r="M62" s="39">
        <v>15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846289.36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618856.87</v>
      </c>
      <c r="K64" s="39">
        <v>24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2012199.84</v>
      </c>
      <c r="C65" s="39">
        <v>27</v>
      </c>
      <c r="D65" s="39">
        <v>0</v>
      </c>
      <c r="E65" s="39">
        <v>0</v>
      </c>
      <c r="F65" s="39">
        <v>298554.57</v>
      </c>
      <c r="G65" s="39">
        <v>14</v>
      </c>
      <c r="H65" s="39">
        <v>2643176.81</v>
      </c>
      <c r="I65" s="39">
        <v>29</v>
      </c>
      <c r="J65" s="39">
        <v>0</v>
      </c>
      <c r="K65" s="39">
        <v>0</v>
      </c>
      <c r="L65" s="39">
        <v>902754.61</v>
      </c>
      <c r="M65" s="39">
        <v>17</v>
      </c>
    </row>
    <row r="66" spans="1:13" x14ac:dyDescent="0.25">
      <c r="A66" s="38" t="s">
        <v>111</v>
      </c>
      <c r="B66" s="39">
        <v>2249897.0099999998</v>
      </c>
      <c r="C66" s="39">
        <v>25</v>
      </c>
      <c r="D66" s="39">
        <v>2131436.7000000002</v>
      </c>
      <c r="E66" s="39">
        <v>15</v>
      </c>
      <c r="F66" s="39">
        <v>508515.71</v>
      </c>
      <c r="G66" s="39">
        <v>12</v>
      </c>
      <c r="H66" s="39">
        <v>3057627.97</v>
      </c>
      <c r="I66" s="39">
        <v>24</v>
      </c>
      <c r="J66" s="39">
        <v>3722195.03</v>
      </c>
      <c r="K66" s="39">
        <v>23</v>
      </c>
      <c r="L66" s="39">
        <v>984347.84</v>
      </c>
      <c r="M66" s="39">
        <v>14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6992777.4400000004</v>
      </c>
      <c r="C2" s="36">
        <v>107</v>
      </c>
      <c r="D2" s="35">
        <v>832456.17</v>
      </c>
      <c r="E2" s="36">
        <v>25</v>
      </c>
      <c r="F2" s="35">
        <v>376137.53</v>
      </c>
      <c r="G2" s="36">
        <v>36</v>
      </c>
      <c r="H2" s="35">
        <v>8290747.6600000001</v>
      </c>
      <c r="I2" s="36">
        <v>124</v>
      </c>
      <c r="J2" s="35">
        <v>1561276.16</v>
      </c>
      <c r="K2" s="36">
        <v>53</v>
      </c>
      <c r="L2" s="35">
        <v>1241443.18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14428908.109999999</v>
      </c>
      <c r="C3" s="36">
        <v>165</v>
      </c>
      <c r="D3" s="35">
        <v>5107207.1399999997</v>
      </c>
      <c r="E3" s="36">
        <v>83</v>
      </c>
      <c r="F3" s="35">
        <v>1962911.62</v>
      </c>
      <c r="G3" s="36">
        <v>75</v>
      </c>
      <c r="H3" s="35">
        <v>15313493.23</v>
      </c>
      <c r="I3" s="36">
        <v>175</v>
      </c>
      <c r="J3" s="35">
        <v>7545400.75</v>
      </c>
      <c r="K3" s="36">
        <v>118</v>
      </c>
      <c r="L3" s="35">
        <v>2879309.83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7937654.8799999999</v>
      </c>
      <c r="C4" s="36">
        <v>112</v>
      </c>
      <c r="D4" s="35">
        <v>1466461.41</v>
      </c>
      <c r="E4" s="36">
        <v>29</v>
      </c>
      <c r="F4" s="35">
        <v>523105.21</v>
      </c>
      <c r="G4" s="36">
        <v>39</v>
      </c>
      <c r="H4" s="35">
        <v>8407345.9000000004</v>
      </c>
      <c r="I4" s="36">
        <v>118</v>
      </c>
      <c r="J4" s="35">
        <v>2167903.21</v>
      </c>
      <c r="K4" s="36">
        <v>40</v>
      </c>
      <c r="L4" s="35">
        <v>1225938.01</v>
      </c>
      <c r="M4" s="37">
        <v>48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66340911</v>
      </c>
      <c r="C5" s="36">
        <v>543</v>
      </c>
      <c r="D5" s="35">
        <v>8680253.3800000008</v>
      </c>
      <c r="E5" s="36">
        <v>55</v>
      </c>
      <c r="F5" s="35">
        <v>5450255.21</v>
      </c>
      <c r="G5" s="36">
        <v>200</v>
      </c>
      <c r="H5" s="35">
        <v>73534422.950000003</v>
      </c>
      <c r="I5" s="36">
        <v>588</v>
      </c>
      <c r="J5" s="35">
        <v>17350998</v>
      </c>
      <c r="K5" s="36">
        <v>81</v>
      </c>
      <c r="L5" s="35">
        <v>13384982.32</v>
      </c>
      <c r="M5" s="37">
        <v>266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718330.09</v>
      </c>
      <c r="C6" s="36">
        <v>17</v>
      </c>
      <c r="D6" s="35">
        <v>0</v>
      </c>
      <c r="E6" s="36">
        <v>0</v>
      </c>
      <c r="F6" s="35">
        <v>146806.44</v>
      </c>
      <c r="G6" s="36">
        <v>10</v>
      </c>
      <c r="H6" s="35">
        <v>506782.09</v>
      </c>
      <c r="I6" s="36">
        <v>18</v>
      </c>
      <c r="J6" s="35">
        <v>0</v>
      </c>
      <c r="K6" s="36">
        <v>0</v>
      </c>
      <c r="L6" s="35">
        <v>189785.71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11741983.4</v>
      </c>
      <c r="C7" s="36">
        <v>122</v>
      </c>
      <c r="D7" s="35">
        <v>786047.11</v>
      </c>
      <c r="E7" s="36">
        <v>20</v>
      </c>
      <c r="F7" s="35">
        <v>631684.81999999995</v>
      </c>
      <c r="G7" s="36">
        <v>31</v>
      </c>
      <c r="H7" s="35">
        <v>10710377.83</v>
      </c>
      <c r="I7" s="36">
        <v>138</v>
      </c>
      <c r="J7" s="35">
        <v>1033800.93</v>
      </c>
      <c r="K7" s="36">
        <v>27</v>
      </c>
      <c r="L7" s="35">
        <v>1011221.86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518174.23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734157.91</v>
      </c>
      <c r="I8" s="36">
        <v>20</v>
      </c>
      <c r="J8" s="35">
        <v>69960.639999999999</v>
      </c>
      <c r="K8" s="36">
        <v>11</v>
      </c>
      <c r="L8" s="35">
        <v>111990.73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17225006.629999999</v>
      </c>
      <c r="C9" s="36">
        <v>123</v>
      </c>
      <c r="D9" s="35">
        <v>20610933.239999998</v>
      </c>
      <c r="E9" s="36">
        <v>89</v>
      </c>
      <c r="F9" s="35">
        <v>4049204.22</v>
      </c>
      <c r="G9" s="36">
        <v>63</v>
      </c>
      <c r="H9" s="35">
        <v>19769035.52</v>
      </c>
      <c r="I9" s="36">
        <v>136</v>
      </c>
      <c r="J9" s="35">
        <v>24627077.870000001</v>
      </c>
      <c r="K9" s="36">
        <v>116</v>
      </c>
      <c r="L9" s="35">
        <v>6175861.7000000002</v>
      </c>
      <c r="M9" s="37">
        <v>75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3712135.04</v>
      </c>
      <c r="C10" s="36">
        <v>54</v>
      </c>
      <c r="D10" s="35">
        <v>164538.93</v>
      </c>
      <c r="E10" s="36">
        <v>12</v>
      </c>
      <c r="F10" s="35">
        <v>187647.3</v>
      </c>
      <c r="G10" s="36">
        <v>12</v>
      </c>
      <c r="H10" s="35">
        <v>4056039.62</v>
      </c>
      <c r="I10" s="36">
        <v>65</v>
      </c>
      <c r="J10" s="35">
        <v>587466.86</v>
      </c>
      <c r="K10" s="36">
        <v>18</v>
      </c>
      <c r="L10" s="35">
        <v>495532.63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7221494.4299999997</v>
      </c>
      <c r="C11" s="36">
        <v>98</v>
      </c>
      <c r="D11" s="35">
        <v>1452104.12</v>
      </c>
      <c r="E11" s="36">
        <v>30</v>
      </c>
      <c r="F11" s="35">
        <v>604237.82999999996</v>
      </c>
      <c r="G11" s="36">
        <v>28</v>
      </c>
      <c r="H11" s="35">
        <v>7334409.7000000002</v>
      </c>
      <c r="I11" s="36">
        <v>113</v>
      </c>
      <c r="J11" s="35">
        <v>2199116.98</v>
      </c>
      <c r="K11" s="36">
        <v>48</v>
      </c>
      <c r="L11" s="35">
        <v>1052247.9099999999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6447859.5300000003</v>
      </c>
      <c r="C12" s="36">
        <v>38</v>
      </c>
      <c r="D12" s="35">
        <v>76404038.599999994</v>
      </c>
      <c r="E12" s="36">
        <v>38</v>
      </c>
      <c r="F12" s="35">
        <v>1250066.68</v>
      </c>
      <c r="G12" s="36">
        <v>12</v>
      </c>
      <c r="H12" s="35">
        <v>9486614.8800000008</v>
      </c>
      <c r="I12" s="36">
        <v>38</v>
      </c>
      <c r="J12" s="35">
        <v>59740435.539999999</v>
      </c>
      <c r="K12" s="36">
        <v>53</v>
      </c>
      <c r="L12" s="35">
        <v>3369884.97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26788210.530000001</v>
      </c>
      <c r="C13" s="36">
        <v>234</v>
      </c>
      <c r="D13" s="35">
        <v>11364694.310000001</v>
      </c>
      <c r="E13" s="36">
        <v>81</v>
      </c>
      <c r="F13" s="35">
        <v>3592875.54</v>
      </c>
      <c r="G13" s="36">
        <v>85</v>
      </c>
      <c r="H13" s="35">
        <v>30333241.420000002</v>
      </c>
      <c r="I13" s="36">
        <v>272</v>
      </c>
      <c r="J13" s="35">
        <v>14401823.630000001</v>
      </c>
      <c r="K13" s="36">
        <v>118</v>
      </c>
      <c r="L13" s="35">
        <v>7701539.3899999997</v>
      </c>
      <c r="M13" s="37">
        <v>115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21327183.050000001</v>
      </c>
      <c r="C14" s="36">
        <v>238</v>
      </c>
      <c r="D14" s="35">
        <v>4718397.95</v>
      </c>
      <c r="E14" s="36">
        <v>63</v>
      </c>
      <c r="F14" s="35">
        <v>2359972.73</v>
      </c>
      <c r="G14" s="36">
        <v>88</v>
      </c>
      <c r="H14" s="35">
        <v>25167294.219999999</v>
      </c>
      <c r="I14" s="36">
        <v>269</v>
      </c>
      <c r="J14" s="35">
        <v>6767914.3499999996</v>
      </c>
      <c r="K14" s="36">
        <v>92</v>
      </c>
      <c r="L14" s="35">
        <v>5608509.0300000003</v>
      </c>
      <c r="M14" s="37">
        <v>118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20005527.289999999</v>
      </c>
      <c r="C15" s="36">
        <v>199</v>
      </c>
      <c r="D15" s="35">
        <v>7283083.96</v>
      </c>
      <c r="E15" s="36">
        <v>101</v>
      </c>
      <c r="F15" s="35">
        <v>3163950.54</v>
      </c>
      <c r="G15" s="36">
        <v>83</v>
      </c>
      <c r="H15" s="35">
        <v>21817619.02</v>
      </c>
      <c r="I15" s="36">
        <v>239</v>
      </c>
      <c r="J15" s="35">
        <v>10751804.710000001</v>
      </c>
      <c r="K15" s="36">
        <v>137</v>
      </c>
      <c r="L15" s="35">
        <v>5307653.71</v>
      </c>
      <c r="M15" s="37">
        <v>112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19971249.59</v>
      </c>
      <c r="C16" s="36">
        <v>218</v>
      </c>
      <c r="D16" s="35">
        <v>10184798.77</v>
      </c>
      <c r="E16" s="36">
        <v>107</v>
      </c>
      <c r="F16" s="35">
        <v>2993784.2</v>
      </c>
      <c r="G16" s="36">
        <v>88</v>
      </c>
      <c r="H16" s="35">
        <v>23690786.649999999</v>
      </c>
      <c r="I16" s="36">
        <v>256</v>
      </c>
      <c r="J16" s="35">
        <v>13591986.41</v>
      </c>
      <c r="K16" s="36">
        <v>166</v>
      </c>
      <c r="L16" s="35">
        <v>5955032.5899999999</v>
      </c>
      <c r="M16" s="37">
        <v>121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2021-06-28T19:57:02Z</dcterms:modified>
</cp:coreProperties>
</file>