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7F9FDC0-D1A5-4321-A35C-057D4C2DBC8A}" xr6:coauthVersionLast="46" xr6:coauthVersionMax="46" xr10:uidLastSave="{00000000-0000-0000-0000-000000000000}"/>
  <bookViews>
    <workbookView xWindow="930" yWindow="1155" windowWidth="26010" windowHeight="148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1" i="3" l="1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H308" i="3"/>
  <c r="K308" i="3" s="1"/>
  <c r="G308" i="3"/>
  <c r="F308" i="3"/>
  <c r="E308" i="3"/>
  <c r="D308" i="3"/>
  <c r="J308" i="3" s="1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J255" i="3"/>
  <c r="I255" i="3"/>
  <c r="H255" i="3"/>
  <c r="G255" i="3"/>
  <c r="F255" i="3"/>
  <c r="E255" i="3"/>
  <c r="K255" i="3" s="1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J241" i="3"/>
  <c r="H241" i="3"/>
  <c r="G241" i="3"/>
  <c r="F241" i="3"/>
  <c r="I241" i="3" s="1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K236" i="3" s="1"/>
  <c r="G236" i="3"/>
  <c r="F236" i="3"/>
  <c r="E236" i="3"/>
  <c r="D236" i="3"/>
  <c r="C236" i="3"/>
  <c r="I236" i="3" s="1"/>
  <c r="B236" i="3"/>
  <c r="I235" i="3"/>
  <c r="H235" i="3"/>
  <c r="G235" i="3"/>
  <c r="J235" i="3" s="1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K228" i="3" s="1"/>
  <c r="G228" i="3"/>
  <c r="F228" i="3"/>
  <c r="E228" i="3"/>
  <c r="D228" i="3"/>
  <c r="C228" i="3"/>
  <c r="I228" i="3" s="1"/>
  <c r="B228" i="3"/>
  <c r="I227" i="3"/>
  <c r="H227" i="3"/>
  <c r="G227" i="3"/>
  <c r="J227" i="3" s="1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H225" i="3"/>
  <c r="G225" i="3"/>
  <c r="F225" i="3"/>
  <c r="E225" i="3"/>
  <c r="K225" i="3" s="1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K220" i="3" s="1"/>
  <c r="G220" i="3"/>
  <c r="F220" i="3"/>
  <c r="E220" i="3"/>
  <c r="D220" i="3"/>
  <c r="C220" i="3"/>
  <c r="I220" i="3" s="1"/>
  <c r="B220" i="3"/>
  <c r="I219" i="3"/>
  <c r="H219" i="3"/>
  <c r="G219" i="3"/>
  <c r="J219" i="3" s="1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E217" i="3"/>
  <c r="K217" i="3" s="1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K212" i="3" s="1"/>
  <c r="G212" i="3"/>
  <c r="F212" i="3"/>
  <c r="E212" i="3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H209" i="3"/>
  <c r="G209" i="3"/>
  <c r="F209" i="3"/>
  <c r="E209" i="3"/>
  <c r="K209" i="3" s="1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K204" i="3" s="1"/>
  <c r="G204" i="3"/>
  <c r="F204" i="3"/>
  <c r="E204" i="3"/>
  <c r="D204" i="3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K196" i="3" s="1"/>
  <c r="G196" i="3"/>
  <c r="F196" i="3"/>
  <c r="E196" i="3"/>
  <c r="D196" i="3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K188" i="3" s="1"/>
  <c r="G188" i="3"/>
  <c r="F188" i="3"/>
  <c r="E188" i="3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H186" i="3"/>
  <c r="K186" i="3" s="1"/>
  <c r="G186" i="3"/>
  <c r="F186" i="3"/>
  <c r="E186" i="3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J106" i="3" s="1"/>
  <c r="F106" i="3"/>
  <c r="E106" i="3"/>
  <c r="K106" i="3" s="1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F56" i="3"/>
  <c r="E56" i="3"/>
  <c r="D56" i="3"/>
  <c r="J56" i="3" s="1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F52" i="3"/>
  <c r="E52" i="3"/>
  <c r="D52" i="3"/>
  <c r="J52" i="3" s="1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J46" i="3" s="1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E40" i="3"/>
  <c r="D40" i="3"/>
  <c r="J40" i="3" s="1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F30" i="3"/>
  <c r="E30" i="3"/>
  <c r="D30" i="3"/>
  <c r="J30" i="3" s="1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J26" i="3" s="1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K220" i="2"/>
  <c r="H220" i="2"/>
  <c r="G220" i="2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C219" i="2"/>
  <c r="B219" i="2"/>
  <c r="K218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K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C211" i="2"/>
  <c r="B211" i="2"/>
  <c r="I210" i="2"/>
  <c r="H210" i="2"/>
  <c r="K210" i="2" s="1"/>
  <c r="G210" i="2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C199" i="2"/>
  <c r="B199" i="2"/>
  <c r="I198" i="2"/>
  <c r="H198" i="2"/>
  <c r="K198" i="2" s="1"/>
  <c r="G198" i="2"/>
  <c r="F198" i="2"/>
  <c r="E198" i="2"/>
  <c r="D198" i="2"/>
  <c r="C198" i="2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I190" i="2"/>
  <c r="H190" i="2"/>
  <c r="K190" i="2" s="1"/>
  <c r="G190" i="2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K182" i="2"/>
  <c r="H182" i="2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C179" i="2"/>
  <c r="B179" i="2"/>
  <c r="I178" i="2"/>
  <c r="H178" i="2"/>
  <c r="K178" i="2" s="1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I173" i="2" s="1"/>
  <c r="B173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H170" i="2"/>
  <c r="K170" i="2" s="1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D167" i="2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I162" i="2"/>
  <c r="H162" i="2"/>
  <c r="G162" i="2"/>
  <c r="F162" i="2"/>
  <c r="E162" i="2"/>
  <c r="D162" i="2"/>
  <c r="J162" i="2" s="1"/>
  <c r="C162" i="2"/>
  <c r="B162" i="2"/>
  <c r="K161" i="2"/>
  <c r="H161" i="2"/>
  <c r="G161" i="2"/>
  <c r="F161" i="2"/>
  <c r="E161" i="2"/>
  <c r="D161" i="2"/>
  <c r="J161" i="2" s="1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F157" i="2"/>
  <c r="E157" i="2"/>
  <c r="D157" i="2"/>
  <c r="J157" i="2" s="1"/>
  <c r="C157" i="2"/>
  <c r="B157" i="2"/>
  <c r="H156" i="2"/>
  <c r="G156" i="2"/>
  <c r="F156" i="2"/>
  <c r="E156" i="2"/>
  <c r="K156" i="2" s="1"/>
  <c r="D156" i="2"/>
  <c r="J156" i="2" s="1"/>
  <c r="C156" i="2"/>
  <c r="B156" i="2"/>
  <c r="J155" i="2"/>
  <c r="I155" i="2"/>
  <c r="H155" i="2"/>
  <c r="G155" i="2"/>
  <c r="F155" i="2"/>
  <c r="E155" i="2"/>
  <c r="D155" i="2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B153" i="2"/>
  <c r="H152" i="2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D151" i="2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J147" i="2"/>
  <c r="I147" i="2"/>
  <c r="H147" i="2"/>
  <c r="G147" i="2"/>
  <c r="F147" i="2"/>
  <c r="E147" i="2"/>
  <c r="D147" i="2"/>
  <c r="C147" i="2"/>
  <c r="B147" i="2"/>
  <c r="K146" i="2"/>
  <c r="I146" i="2"/>
  <c r="H146" i="2"/>
  <c r="G146" i="2"/>
  <c r="F146" i="2"/>
  <c r="E146" i="2"/>
  <c r="D146" i="2"/>
  <c r="J146" i="2" s="1"/>
  <c r="C146" i="2"/>
  <c r="B146" i="2"/>
  <c r="K145" i="2"/>
  <c r="H145" i="2"/>
  <c r="G145" i="2"/>
  <c r="F145" i="2"/>
  <c r="E145" i="2"/>
  <c r="D145" i="2"/>
  <c r="J145" i="2" s="1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B141" i="2"/>
  <c r="H140" i="2"/>
  <c r="G140" i="2"/>
  <c r="F140" i="2"/>
  <c r="E140" i="2"/>
  <c r="K140" i="2" s="1"/>
  <c r="D140" i="2"/>
  <c r="J140" i="2" s="1"/>
  <c r="C140" i="2"/>
  <c r="B140" i="2"/>
  <c r="J139" i="2"/>
  <c r="I139" i="2"/>
  <c r="H139" i="2"/>
  <c r="G139" i="2"/>
  <c r="F139" i="2"/>
  <c r="E139" i="2"/>
  <c r="D139" i="2"/>
  <c r="C139" i="2"/>
  <c r="B139" i="2"/>
  <c r="K138" i="2"/>
  <c r="J138" i="2"/>
  <c r="I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B137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J131" i="2"/>
  <c r="I131" i="2"/>
  <c r="H131" i="2"/>
  <c r="G131" i="2"/>
  <c r="F131" i="2"/>
  <c r="E131" i="2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H129" i="2"/>
  <c r="G129" i="2"/>
  <c r="F129" i="2"/>
  <c r="E129" i="2"/>
  <c r="D129" i="2"/>
  <c r="J129" i="2" s="1"/>
  <c r="C129" i="2"/>
  <c r="B129" i="2"/>
  <c r="H128" i="2"/>
  <c r="G128" i="2"/>
  <c r="F128" i="2"/>
  <c r="E128" i="2"/>
  <c r="K128" i="2" s="1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B125" i="2"/>
  <c r="H124" i="2"/>
  <c r="G124" i="2"/>
  <c r="F124" i="2"/>
  <c r="E124" i="2"/>
  <c r="K124" i="2" s="1"/>
  <c r="D124" i="2"/>
  <c r="J124" i="2" s="1"/>
  <c r="C124" i="2"/>
  <c r="B124" i="2"/>
  <c r="I123" i="2"/>
  <c r="H123" i="2"/>
  <c r="G123" i="2"/>
  <c r="J123" i="2" s="1"/>
  <c r="F123" i="2"/>
  <c r="E123" i="2"/>
  <c r="D123" i="2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B121" i="2"/>
  <c r="H120" i="2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J115" i="2"/>
  <c r="I115" i="2"/>
  <c r="H115" i="2"/>
  <c r="G115" i="2"/>
  <c r="F115" i="2"/>
  <c r="E115" i="2"/>
  <c r="D115" i="2"/>
  <c r="C115" i="2"/>
  <c r="B115" i="2"/>
  <c r="K114" i="2"/>
  <c r="I114" i="2"/>
  <c r="H114" i="2"/>
  <c r="G114" i="2"/>
  <c r="F114" i="2"/>
  <c r="E114" i="2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K109" i="2"/>
  <c r="H109" i="2"/>
  <c r="G109" i="2"/>
  <c r="F109" i="2"/>
  <c r="E109" i="2"/>
  <c r="D109" i="2"/>
  <c r="J109" i="2" s="1"/>
  <c r="C109" i="2"/>
  <c r="B109" i="2"/>
  <c r="H108" i="2"/>
  <c r="G108" i="2"/>
  <c r="F108" i="2"/>
  <c r="E108" i="2"/>
  <c r="K108" i="2" s="1"/>
  <c r="D108" i="2"/>
  <c r="C108" i="2"/>
  <c r="B108" i="2"/>
  <c r="I107" i="2"/>
  <c r="H107" i="2"/>
  <c r="G107" i="2"/>
  <c r="J107" i="2" s="1"/>
  <c r="F107" i="2"/>
  <c r="E107" i="2"/>
  <c r="D107" i="2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B105" i="2"/>
  <c r="H104" i="2"/>
  <c r="G104" i="2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F100" i="2"/>
  <c r="E100" i="2"/>
  <c r="K100" i="2" s="1"/>
  <c r="D100" i="2"/>
  <c r="C100" i="2"/>
  <c r="I100" i="2" s="1"/>
  <c r="B100" i="2"/>
  <c r="J99" i="2"/>
  <c r="I99" i="2"/>
  <c r="H99" i="2"/>
  <c r="G99" i="2"/>
  <c r="F99" i="2"/>
  <c r="E99" i="2"/>
  <c r="D99" i="2"/>
  <c r="C99" i="2"/>
  <c r="B99" i="2"/>
  <c r="K98" i="2"/>
  <c r="I98" i="2"/>
  <c r="H98" i="2"/>
  <c r="G98" i="2"/>
  <c r="F98" i="2"/>
  <c r="E98" i="2"/>
  <c r="D98" i="2"/>
  <c r="J98" i="2" s="1"/>
  <c r="C98" i="2"/>
  <c r="B98" i="2"/>
  <c r="H97" i="2"/>
  <c r="G97" i="2"/>
  <c r="F97" i="2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K93" i="2"/>
  <c r="H93" i="2"/>
  <c r="G93" i="2"/>
  <c r="F93" i="2"/>
  <c r="E93" i="2"/>
  <c r="D93" i="2"/>
  <c r="J93" i="2" s="1"/>
  <c r="C93" i="2"/>
  <c r="B93" i="2"/>
  <c r="H92" i="2"/>
  <c r="G92" i="2"/>
  <c r="F92" i="2"/>
  <c r="E92" i="2"/>
  <c r="K92" i="2" s="1"/>
  <c r="D92" i="2"/>
  <c r="C92" i="2"/>
  <c r="B92" i="2"/>
  <c r="I91" i="2"/>
  <c r="H91" i="2"/>
  <c r="G91" i="2"/>
  <c r="J91" i="2" s="1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B89" i="2"/>
  <c r="H88" i="2"/>
  <c r="G88" i="2"/>
  <c r="F88" i="2"/>
  <c r="E88" i="2"/>
  <c r="D88" i="2"/>
  <c r="C88" i="2"/>
  <c r="I88" i="2" s="1"/>
  <c r="B88" i="2"/>
  <c r="J87" i="2"/>
  <c r="I87" i="2"/>
  <c r="H87" i="2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E84" i="2"/>
  <c r="K84" i="2" s="1"/>
  <c r="D84" i="2"/>
  <c r="C84" i="2"/>
  <c r="I84" i="2" s="1"/>
  <c r="B84" i="2"/>
  <c r="J83" i="2"/>
  <c r="I83" i="2"/>
  <c r="H83" i="2"/>
  <c r="G83" i="2"/>
  <c r="F83" i="2"/>
  <c r="E83" i="2"/>
  <c r="D83" i="2"/>
  <c r="C83" i="2"/>
  <c r="B83" i="2"/>
  <c r="K82" i="2"/>
  <c r="I82" i="2"/>
  <c r="H82" i="2"/>
  <c r="G82" i="2"/>
  <c r="F82" i="2"/>
  <c r="E82" i="2"/>
  <c r="D82" i="2"/>
  <c r="J82" i="2" s="1"/>
  <c r="C82" i="2"/>
  <c r="B82" i="2"/>
  <c r="H81" i="2"/>
  <c r="G81" i="2"/>
  <c r="F81" i="2"/>
  <c r="E81" i="2"/>
  <c r="K81" i="2" s="1"/>
  <c r="D81" i="2"/>
  <c r="J81" i="2" s="1"/>
  <c r="C81" i="2"/>
  <c r="B81" i="2"/>
  <c r="H80" i="2"/>
  <c r="G80" i="2"/>
  <c r="F80" i="2"/>
  <c r="E80" i="2"/>
  <c r="K80" i="2" s="1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K77" i="2"/>
  <c r="H77" i="2"/>
  <c r="G77" i="2"/>
  <c r="F77" i="2"/>
  <c r="E77" i="2"/>
  <c r="D77" i="2"/>
  <c r="J77" i="2" s="1"/>
  <c r="C77" i="2"/>
  <c r="B77" i="2"/>
  <c r="H76" i="2"/>
  <c r="G76" i="2"/>
  <c r="F76" i="2"/>
  <c r="E76" i="2"/>
  <c r="K76" i="2" s="1"/>
  <c r="D76" i="2"/>
  <c r="C76" i="2"/>
  <c r="B76" i="2"/>
  <c r="I75" i="2"/>
  <c r="H75" i="2"/>
  <c r="G75" i="2"/>
  <c r="J75" i="2" s="1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B73" i="2"/>
  <c r="H72" i="2"/>
  <c r="G72" i="2"/>
  <c r="F72" i="2"/>
  <c r="E72" i="2"/>
  <c r="D72" i="2"/>
  <c r="C72" i="2"/>
  <c r="I72" i="2" s="1"/>
  <c r="B72" i="2"/>
  <c r="J71" i="2"/>
  <c r="I71" i="2"/>
  <c r="H71" i="2"/>
  <c r="G71" i="2"/>
  <c r="F71" i="2"/>
  <c r="E71" i="2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C68" i="2"/>
  <c r="I68" i="2" s="1"/>
  <c r="B68" i="2"/>
  <c r="J67" i="2"/>
  <c r="I67" i="2"/>
  <c r="H67" i="2"/>
  <c r="G67" i="2"/>
  <c r="F67" i="2"/>
  <c r="E67" i="2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H65" i="2"/>
  <c r="G65" i="2"/>
  <c r="F65" i="2"/>
  <c r="E65" i="2"/>
  <c r="K65" i="2" s="1"/>
  <c r="D65" i="2"/>
  <c r="J65" i="2" s="1"/>
  <c r="C65" i="2"/>
  <c r="B65" i="2"/>
  <c r="H64" i="2"/>
  <c r="G64" i="2"/>
  <c r="F64" i="2"/>
  <c r="E64" i="2"/>
  <c r="K64" i="2" s="1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K61" i="2"/>
  <c r="H61" i="2"/>
  <c r="G61" i="2"/>
  <c r="F61" i="2"/>
  <c r="E61" i="2"/>
  <c r="D61" i="2"/>
  <c r="J61" i="2" s="1"/>
  <c r="C61" i="2"/>
  <c r="B61" i="2"/>
  <c r="H60" i="2"/>
  <c r="G60" i="2"/>
  <c r="F60" i="2"/>
  <c r="E60" i="2"/>
  <c r="K60" i="2" s="1"/>
  <c r="D60" i="2"/>
  <c r="C60" i="2"/>
  <c r="B60" i="2"/>
  <c r="I59" i="2"/>
  <c r="H59" i="2"/>
  <c r="G59" i="2"/>
  <c r="J59" i="2" s="1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B57" i="2"/>
  <c r="H56" i="2"/>
  <c r="G56" i="2"/>
  <c r="F56" i="2"/>
  <c r="E56" i="2"/>
  <c r="D56" i="2"/>
  <c r="C56" i="2"/>
  <c r="I56" i="2" s="1"/>
  <c r="B56" i="2"/>
  <c r="J55" i="2"/>
  <c r="I55" i="2"/>
  <c r="H55" i="2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E52" i="2"/>
  <c r="K52" i="2" s="1"/>
  <c r="D52" i="2"/>
  <c r="C52" i="2"/>
  <c r="I52" i="2" s="1"/>
  <c r="B52" i="2"/>
  <c r="J51" i="2"/>
  <c r="H51" i="2"/>
  <c r="G51" i="2"/>
  <c r="F51" i="2"/>
  <c r="I51" i="2" s="1"/>
  <c r="E51" i="2"/>
  <c r="D51" i="2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K48" i="2" s="1"/>
  <c r="G48" i="2"/>
  <c r="F48" i="2"/>
  <c r="E48" i="2"/>
  <c r="D48" i="2"/>
  <c r="C48" i="2"/>
  <c r="B48" i="2"/>
  <c r="I47" i="2"/>
  <c r="H47" i="2"/>
  <c r="G47" i="2"/>
  <c r="J47" i="2" s="1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J43" i="2"/>
  <c r="H43" i="2"/>
  <c r="G43" i="2"/>
  <c r="F43" i="2"/>
  <c r="I43" i="2" s="1"/>
  <c r="E43" i="2"/>
  <c r="K43" i="2" s="1"/>
  <c r="D43" i="2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G36" i="2"/>
  <c r="F36" i="2"/>
  <c r="E36" i="2"/>
  <c r="K36" i="2" s="1"/>
  <c r="D36" i="2"/>
  <c r="C36" i="2"/>
  <c r="B36" i="2"/>
  <c r="H35" i="2"/>
  <c r="G35" i="2"/>
  <c r="J35" i="2" s="1"/>
  <c r="F35" i="2"/>
  <c r="I35" i="2" s="1"/>
  <c r="E35" i="2"/>
  <c r="D35" i="2"/>
  <c r="C35" i="2"/>
  <c r="B35" i="2"/>
  <c r="J34" i="2"/>
  <c r="I34" i="2"/>
  <c r="H34" i="2"/>
  <c r="K34" i="2" s="1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I30" i="2"/>
  <c r="H30" i="2"/>
  <c r="G30" i="2"/>
  <c r="J30" i="2" s="1"/>
  <c r="F30" i="2"/>
  <c r="E30" i="2"/>
  <c r="D30" i="2"/>
  <c r="C30" i="2"/>
  <c r="B30" i="2"/>
  <c r="K29" i="2"/>
  <c r="I29" i="2"/>
  <c r="H29" i="2"/>
  <c r="G29" i="2"/>
  <c r="F29" i="2"/>
  <c r="E29" i="2"/>
  <c r="D29" i="2"/>
  <c r="J29" i="2" s="1"/>
  <c r="C29" i="2"/>
  <c r="B29" i="2"/>
  <c r="H28" i="2"/>
  <c r="K28" i="2" s="1"/>
  <c r="G28" i="2"/>
  <c r="F28" i="2"/>
  <c r="E28" i="2"/>
  <c r="D28" i="2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G20" i="2"/>
  <c r="F20" i="2"/>
  <c r="I20" i="2" s="1"/>
  <c r="E20" i="2"/>
  <c r="K20" i="2" s="1"/>
  <c r="D20" i="2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E15" i="2"/>
  <c r="D15" i="2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I10" i="2"/>
  <c r="H10" i="2"/>
  <c r="K10" i="2" s="1"/>
  <c r="G10" i="2"/>
  <c r="G6" i="2" s="1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H7" i="2"/>
  <c r="G7" i="2"/>
  <c r="F7" i="2"/>
  <c r="E7" i="2"/>
  <c r="K7" i="2" s="1"/>
  <c r="D7" i="2"/>
  <c r="C7" i="2"/>
  <c r="B7" i="2"/>
  <c r="E6" i="2"/>
  <c r="F4" i="2"/>
  <c r="C4" i="2"/>
  <c r="I2" i="2"/>
  <c r="G2" i="2"/>
  <c r="K6" i="2" l="1"/>
  <c r="H6" i="2"/>
  <c r="F6" i="2"/>
  <c r="I40" i="2"/>
  <c r="K51" i="2"/>
  <c r="J52" i="2"/>
  <c r="I57" i="2"/>
  <c r="K67" i="2"/>
  <c r="J68" i="2"/>
  <c r="I73" i="2"/>
  <c r="K83" i="2"/>
  <c r="J84" i="2"/>
  <c r="I89" i="2"/>
  <c r="K99" i="2"/>
  <c r="J100" i="2"/>
  <c r="I105" i="2"/>
  <c r="K115" i="2"/>
  <c r="I121" i="2"/>
  <c r="K131" i="2"/>
  <c r="I137" i="2"/>
  <c r="K147" i="2"/>
  <c r="I153" i="2"/>
  <c r="I7" i="2"/>
  <c r="J28" i="2"/>
  <c r="I48" i="2"/>
  <c r="K55" i="2"/>
  <c r="J56" i="2"/>
  <c r="I61" i="2"/>
  <c r="K71" i="2"/>
  <c r="J72" i="2"/>
  <c r="I77" i="2"/>
  <c r="K87" i="2"/>
  <c r="J88" i="2"/>
  <c r="I93" i="2"/>
  <c r="K103" i="2"/>
  <c r="J104" i="2"/>
  <c r="I109" i="2"/>
  <c r="K119" i="2"/>
  <c r="I125" i="2"/>
  <c r="K135" i="2"/>
  <c r="I141" i="2"/>
  <c r="K151" i="2"/>
  <c r="I157" i="2"/>
  <c r="C6" i="2"/>
  <c r="I6" i="2" s="1"/>
  <c r="J24" i="2"/>
  <c r="I36" i="2"/>
  <c r="K47" i="2"/>
  <c r="J48" i="2"/>
  <c r="K56" i="2"/>
  <c r="I60" i="2"/>
  <c r="K72" i="2"/>
  <c r="I76" i="2"/>
  <c r="K88" i="2"/>
  <c r="I92" i="2"/>
  <c r="K104" i="2"/>
  <c r="I108" i="2"/>
  <c r="K120" i="2"/>
  <c r="I124" i="2"/>
  <c r="K136" i="2"/>
  <c r="I140" i="2"/>
  <c r="K152" i="2"/>
  <c r="I156" i="2"/>
  <c r="D6" i="2"/>
  <c r="J6" i="2" s="1"/>
  <c r="J20" i="2"/>
  <c r="K35" i="2"/>
  <c r="J36" i="2"/>
  <c r="K59" i="2"/>
  <c r="J60" i="2"/>
  <c r="I65" i="2"/>
  <c r="K75" i="2"/>
  <c r="J76" i="2"/>
  <c r="I81" i="2"/>
  <c r="K91" i="2"/>
  <c r="J92" i="2"/>
  <c r="I97" i="2"/>
  <c r="K107" i="2"/>
  <c r="J108" i="2"/>
  <c r="I113" i="2"/>
  <c r="K123" i="2"/>
  <c r="I129" i="2"/>
  <c r="K139" i="2"/>
  <c r="I145" i="2"/>
  <c r="K155" i="2"/>
  <c r="I161" i="2"/>
  <c r="J187" i="2"/>
  <c r="J188" i="2"/>
  <c r="J198" i="2"/>
  <c r="J219" i="2"/>
  <c r="J220" i="2"/>
  <c r="J167" i="2"/>
  <c r="J168" i="2"/>
  <c r="J199" i="2"/>
  <c r="J200" i="2"/>
  <c r="J210" i="2"/>
  <c r="J8" i="3"/>
  <c r="K167" i="2"/>
  <c r="J179" i="2"/>
  <c r="J180" i="2"/>
  <c r="J190" i="2"/>
  <c r="J211" i="2"/>
  <c r="J212" i="2"/>
  <c r="J222" i="2"/>
  <c r="J12" i="3"/>
  <c r="J170" i="2"/>
  <c r="J191" i="2"/>
  <c r="J192" i="2"/>
  <c r="J202" i="2"/>
  <c r="J223" i="2"/>
  <c r="J224" i="2"/>
  <c r="J16" i="3"/>
  <c r="J171" i="2"/>
  <c r="J172" i="2"/>
  <c r="J182" i="2"/>
  <c r="J203" i="2"/>
  <c r="J204" i="2"/>
  <c r="J214" i="2"/>
  <c r="J20" i="3"/>
  <c r="J188" i="3"/>
  <c r="J196" i="3"/>
  <c r="J204" i="3"/>
  <c r="J212" i="3"/>
  <c r="J220" i="3"/>
  <c r="J228" i="3"/>
  <c r="J236" i="3"/>
</calcChain>
</file>

<file path=xl/sharedStrings.xml><?xml version="1.0" encoding="utf-8"?>
<sst xmlns="http://schemas.openxmlformats.org/spreadsheetml/2006/main" count="200" uniqueCount="164">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</sst>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7B4734C-2437-4D89-BF01-06982884DDA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14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32</v>
      </c>
      <c r="R5" s="1" t="s">
        <v>12</v>
      </c>
    </row>
    <row r="6" spans="2:18" x14ac:dyDescent="0.25">
      <c r="E6" s="57"/>
      <c r="F6" s="57"/>
      <c r="G6" s="57"/>
      <c r="H6" s="57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44377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9" t="s">
        <v>37</v>
      </c>
      <c r="D12" s="59"/>
      <c r="E12" s="59"/>
      <c r="F12" s="59"/>
      <c r="G12" s="59"/>
      <c r="H12" s="59"/>
    </row>
    <row r="14" spans="2:18" ht="18.75" x14ac:dyDescent="0.25">
      <c r="C14" s="56" t="s">
        <v>4</v>
      </c>
      <c r="D14" s="56"/>
      <c r="E14" s="56"/>
      <c r="F14" s="56"/>
      <c r="G14" s="56"/>
      <c r="H14" s="56"/>
    </row>
    <row r="15" spans="2:18" ht="16.5" customHeight="1" x14ac:dyDescent="0.25">
      <c r="B15" s="2" t="s">
        <v>5</v>
      </c>
      <c r="C15" s="55" t="s">
        <v>41</v>
      </c>
      <c r="D15" s="55"/>
      <c r="E15" s="55"/>
      <c r="F15" s="55"/>
      <c r="G15" s="55"/>
      <c r="H15" s="55"/>
    </row>
    <row r="16" spans="2:18" ht="16.5" customHeight="1" x14ac:dyDescent="0.25">
      <c r="B16" s="2" t="s">
        <v>6</v>
      </c>
      <c r="C16" s="55" t="s">
        <v>42</v>
      </c>
      <c r="D16" s="55"/>
      <c r="E16" s="55"/>
      <c r="F16" s="55"/>
      <c r="G16" s="55"/>
      <c r="H16" s="55"/>
    </row>
    <row r="17" spans="2:8" ht="16.5" customHeight="1" x14ac:dyDescent="0.25">
      <c r="B17" s="2" t="s">
        <v>7</v>
      </c>
      <c r="C17" s="55" t="s">
        <v>40</v>
      </c>
      <c r="D17" s="55"/>
      <c r="E17" s="55"/>
      <c r="F17" s="55"/>
      <c r="G17" s="55"/>
      <c r="H17" s="55"/>
    </row>
    <row r="18" spans="2:8" ht="16.5" customHeight="1" x14ac:dyDescent="0.25">
      <c r="B18" s="2" t="s">
        <v>8</v>
      </c>
      <c r="C18" s="55" t="s">
        <v>39</v>
      </c>
      <c r="D18" s="55"/>
      <c r="E18" s="55"/>
      <c r="F18" s="55"/>
      <c r="G18" s="55"/>
      <c r="H18" s="55"/>
    </row>
    <row r="19" spans="2:8" ht="16.5" customHeight="1" x14ac:dyDescent="0.25">
      <c r="B19" s="2" t="s">
        <v>9</v>
      </c>
      <c r="C19" s="55" t="s">
        <v>38</v>
      </c>
      <c r="D19" s="55"/>
      <c r="E19" s="55"/>
      <c r="F19" s="55"/>
      <c r="G19" s="55"/>
      <c r="H19" s="55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07/01/2020 - 06/30/2021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07/01/2019 - 06/30/2020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976727889.18999982</v>
      </c>
      <c r="D6" s="41">
        <f t="shared" si="0"/>
        <v>486797092.46999991</v>
      </c>
      <c r="E6" s="42">
        <f t="shared" si="0"/>
        <v>123328326.94</v>
      </c>
      <c r="F6" s="40">
        <f t="shared" si="0"/>
        <v>1042037091.6800001</v>
      </c>
      <c r="G6" s="41">
        <f t="shared" si="0"/>
        <v>535595722.49000001</v>
      </c>
      <c r="H6" s="42">
        <f t="shared" si="0"/>
        <v>189188206.63</v>
      </c>
      <c r="I6" s="20">
        <f t="shared" ref="I6:I69" si="1">IFERROR((C6-F6)/F6,"")</f>
        <v>-6.2674546819352667E-2</v>
      </c>
      <c r="J6" s="20">
        <f t="shared" ref="J6:J69" si="2">IFERROR((D6-G6)/G6,"")</f>
        <v>-9.1110940530170506E-2</v>
      </c>
      <c r="K6" s="20">
        <f t="shared" ref="K6:K69" si="3">IFERROR((E6-H6)/H6,"")</f>
        <v>-0.34811831489477446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36438500.729999997</v>
      </c>
      <c r="D7" s="43">
        <f>IF('County Data'!E2&gt;9,'County Data'!D2,"*")</f>
        <v>9716041.7599999998</v>
      </c>
      <c r="E7" s="44">
        <f>IF('County Data'!G2&gt;9,'County Data'!F2,"*")</f>
        <v>3256752.21</v>
      </c>
      <c r="F7" s="43">
        <f>IF('County Data'!I2&gt;9,'County Data'!H2,"*")</f>
        <v>40967727.689999998</v>
      </c>
      <c r="G7" s="43">
        <f>IF('County Data'!K2&gt;9,'County Data'!J2,"*")</f>
        <v>12990615.689999999</v>
      </c>
      <c r="H7" s="44">
        <f>IF('County Data'!M2&gt;9,'County Data'!L2,"*")</f>
        <v>5958113.6200000001</v>
      </c>
      <c r="I7" s="22">
        <f t="shared" si="1"/>
        <v>-0.11055597211230148</v>
      </c>
      <c r="J7" s="22">
        <f t="shared" si="2"/>
        <v>-0.25207226571414337</v>
      </c>
      <c r="K7" s="22">
        <f t="shared" si="3"/>
        <v>-0.45339206035483426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63813630.740000002</v>
      </c>
      <c r="D8" s="43">
        <f>IF('County Data'!E3&gt;9,'County Data'!D3,"*")</f>
        <v>23872494.140000001</v>
      </c>
      <c r="E8" s="44">
        <f>IF('County Data'!G3&gt;9,'County Data'!F3,"*")</f>
        <v>9796509.7100000009</v>
      </c>
      <c r="F8" s="43">
        <f>IF('County Data'!I3&gt;9,'County Data'!H3,"*")</f>
        <v>68442596.629999995</v>
      </c>
      <c r="G8" s="43">
        <f>IF('County Data'!K3&gt;9,'County Data'!J3,"*")</f>
        <v>35720475.020000003</v>
      </c>
      <c r="H8" s="44">
        <f>IF('County Data'!M3&gt;9,'County Data'!L3,"*")</f>
        <v>12472399.49</v>
      </c>
      <c r="I8" s="22">
        <f t="shared" si="1"/>
        <v>-6.7632821048916908E-2</v>
      </c>
      <c r="J8" s="22">
        <f t="shared" si="2"/>
        <v>-0.33168598327335463</v>
      </c>
      <c r="K8" s="22">
        <f t="shared" si="3"/>
        <v>-0.21454490630655701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35850959.149999999</v>
      </c>
      <c r="D9" s="46">
        <f>IF('County Data'!E4&gt;9,'County Data'!D4,"*")</f>
        <v>5858550.7599999998</v>
      </c>
      <c r="E9" s="47">
        <f>IF('County Data'!G4&gt;9,'County Data'!F4,"*")</f>
        <v>2850651.43</v>
      </c>
      <c r="F9" s="45">
        <f>IF('County Data'!I4&gt;9,'County Data'!H4,"*")</f>
        <v>35654371.799999997</v>
      </c>
      <c r="G9" s="46">
        <f>IF('County Data'!K4&gt;9,'County Data'!J4,"*")</f>
        <v>8550437.3300000001</v>
      </c>
      <c r="H9" s="47">
        <f>IF('County Data'!M4&gt;9,'County Data'!L4,"*")</f>
        <v>4318935.79</v>
      </c>
      <c r="I9" s="9">
        <f t="shared" si="1"/>
        <v>5.5136955182590397E-3</v>
      </c>
      <c r="J9" s="9">
        <f t="shared" si="2"/>
        <v>-0.31482443132531562</v>
      </c>
      <c r="K9" s="9">
        <f t="shared" si="3"/>
        <v>-0.33996438738442086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302560001.06999999</v>
      </c>
      <c r="D10" s="43">
        <f>IF('County Data'!E5&gt;9,'County Data'!D5,"*")</f>
        <v>56340581.810000002</v>
      </c>
      <c r="E10" s="44">
        <f>IF('County Data'!G5&gt;9,'County Data'!F5,"*")</f>
        <v>37236918.140000001</v>
      </c>
      <c r="F10" s="43">
        <f>IF('County Data'!I5&gt;9,'County Data'!H5,"*")</f>
        <v>322238501.04000002</v>
      </c>
      <c r="G10" s="43">
        <f>IF('County Data'!K5&gt;9,'County Data'!J5,"*")</f>
        <v>99931568.069999993</v>
      </c>
      <c r="H10" s="44">
        <f>IF('County Data'!M5&gt;9,'County Data'!L5,"*")</f>
        <v>58002431.479999997</v>
      </c>
      <c r="I10" s="22">
        <f t="shared" si="1"/>
        <v>-6.1068121613305611E-2</v>
      </c>
      <c r="J10" s="22">
        <f t="shared" si="2"/>
        <v>-0.43620836840532123</v>
      </c>
      <c r="K10" s="22">
        <f t="shared" si="3"/>
        <v>-0.35801108350363242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2976694.59</v>
      </c>
      <c r="D11" s="46">
        <f>IF('County Data'!E6&gt;9,'County Data'!D6,"*")</f>
        <v>896233.44</v>
      </c>
      <c r="E11" s="47">
        <f>IF('County Data'!G6&gt;9,'County Data'!F6,"*")</f>
        <v>534221.84</v>
      </c>
      <c r="F11" s="45">
        <f>IF('County Data'!I6&gt;9,'County Data'!H6,"*")</f>
        <v>1921899.89</v>
      </c>
      <c r="G11" s="46">
        <f>IF('County Data'!K6&gt;9,'County Data'!J6,"*")</f>
        <v>1034916.58</v>
      </c>
      <c r="H11" s="47">
        <f>IF('County Data'!M6&gt;9,'County Data'!L6,"*")</f>
        <v>523376.76</v>
      </c>
      <c r="I11" s="9">
        <f t="shared" si="1"/>
        <v>0.54882915883823691</v>
      </c>
      <c r="J11" s="9">
        <f t="shared" si="2"/>
        <v>-0.13400417258751426</v>
      </c>
      <c r="K11" s="9">
        <f t="shared" si="3"/>
        <v>2.0721363325341306E-2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51046864.880000003</v>
      </c>
      <c r="D12" s="43">
        <f>IF('County Data'!E7&gt;9,'County Data'!D7,"*")</f>
        <v>5944891.1200000001</v>
      </c>
      <c r="E12" s="44">
        <f>IF('County Data'!G7&gt;9,'County Data'!F7,"*")</f>
        <v>3179445.58</v>
      </c>
      <c r="F12" s="43">
        <f>IF('County Data'!I7&gt;9,'County Data'!H7,"*")</f>
        <v>47382642.100000001</v>
      </c>
      <c r="G12" s="43">
        <f>IF('County Data'!K7&gt;9,'County Data'!J7,"*")</f>
        <v>11577375.189999999</v>
      </c>
      <c r="H12" s="44">
        <f>IF('County Data'!M7&gt;9,'County Data'!L7,"*")</f>
        <v>4112958.91</v>
      </c>
      <c r="I12" s="22">
        <f t="shared" si="1"/>
        <v>7.7332597288828714E-2</v>
      </c>
      <c r="J12" s="22">
        <f t="shared" si="2"/>
        <v>-0.48650786361878279</v>
      </c>
      <c r="K12" s="22">
        <f t="shared" si="3"/>
        <v>-0.22696879556231697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5819907.5899999999</v>
      </c>
      <c r="D13" s="46">
        <f>IF('County Data'!E8&gt;9,'County Data'!D8,"*")</f>
        <v>2258646.92</v>
      </c>
      <c r="E13" s="47">
        <f>IF('County Data'!G8&gt;9,'County Data'!F8,"*")</f>
        <v>1017928.31</v>
      </c>
      <c r="F13" s="45">
        <f>IF('County Data'!I8&gt;9,'County Data'!H8,"*")</f>
        <v>6232452.75</v>
      </c>
      <c r="G13" s="46">
        <f>IF('County Data'!K8&gt;9,'County Data'!J8,"*")</f>
        <v>3108557.43</v>
      </c>
      <c r="H13" s="47">
        <f>IF('County Data'!M8&gt;9,'County Data'!L8,"*")</f>
        <v>1150403.73</v>
      </c>
      <c r="I13" s="9">
        <f t="shared" si="1"/>
        <v>-6.6193066606080597E-2</v>
      </c>
      <c r="J13" s="9">
        <f t="shared" si="2"/>
        <v>-0.27340994308089722</v>
      </c>
      <c r="K13" s="9">
        <f t="shared" si="3"/>
        <v>-0.11515558976847191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62760658.619999997</v>
      </c>
      <c r="D14" s="43">
        <f>IF('County Data'!E9&gt;9,'County Data'!D9,"*")</f>
        <v>50303287.369999997</v>
      </c>
      <c r="E14" s="44">
        <f>IF('County Data'!G9&gt;9,'County Data'!F9,"*")</f>
        <v>14012925.59</v>
      </c>
      <c r="F14" s="43">
        <f>IF('County Data'!I9&gt;9,'County Data'!H9,"*")</f>
        <v>69916669.010000005</v>
      </c>
      <c r="G14" s="43">
        <f>IF('County Data'!K9&gt;9,'County Data'!J9,"*")</f>
        <v>67827563.219999999</v>
      </c>
      <c r="H14" s="44">
        <f>IF('County Data'!M9&gt;9,'County Data'!L9,"*")</f>
        <v>18559620.59</v>
      </c>
      <c r="I14" s="22">
        <f t="shared" si="1"/>
        <v>-0.10235056233838173</v>
      </c>
      <c r="J14" s="22">
        <f t="shared" si="2"/>
        <v>-0.25836511025996434</v>
      </c>
      <c r="K14" s="22">
        <f t="shared" si="3"/>
        <v>-0.2449777988699714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18122580.52</v>
      </c>
      <c r="D15" s="48">
        <f>IF('County Data'!E10&gt;9,'County Data'!D10,"*")</f>
        <v>2261122.16</v>
      </c>
      <c r="E15" s="49">
        <f>IF('County Data'!G10&gt;9,'County Data'!F10,"*")</f>
        <v>1189880.3</v>
      </c>
      <c r="F15" s="48">
        <f>IF('County Data'!I10&gt;9,'County Data'!H10,"*")</f>
        <v>19056483.16</v>
      </c>
      <c r="G15" s="48">
        <f>IF('County Data'!K10&gt;9,'County Data'!J10,"*")</f>
        <v>3788128.61</v>
      </c>
      <c r="H15" s="49">
        <f>IF('County Data'!M10&gt;9,'County Data'!L10,"*")</f>
        <v>1976566.6</v>
      </c>
      <c r="I15" s="23">
        <f t="shared" si="1"/>
        <v>-4.9007082375004216E-2</v>
      </c>
      <c r="J15" s="23">
        <f t="shared" si="2"/>
        <v>-0.4031031169240053</v>
      </c>
      <c r="K15" s="23">
        <f t="shared" si="3"/>
        <v>-0.39800647243558601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32126751.93</v>
      </c>
      <c r="D16" s="43">
        <f>IF('County Data'!E11&gt;9,'County Data'!D11,"*")</f>
        <v>4933061.2300000004</v>
      </c>
      <c r="E16" s="44">
        <f>IF('County Data'!G11&gt;9,'County Data'!F11,"*")</f>
        <v>3231416.71</v>
      </c>
      <c r="F16" s="43">
        <f>IF('County Data'!I11&gt;9,'County Data'!H11,"*")</f>
        <v>31476032.420000002</v>
      </c>
      <c r="G16" s="43">
        <f>IF('County Data'!K11&gt;9,'County Data'!J11,"*")</f>
        <v>7018768.6100000003</v>
      </c>
      <c r="H16" s="44">
        <f>IF('County Data'!M11&gt;9,'County Data'!L11,"*")</f>
        <v>4185792.33</v>
      </c>
      <c r="I16" s="22">
        <f t="shared" si="1"/>
        <v>2.0673492177067654E-2</v>
      </c>
      <c r="J16" s="22">
        <f t="shared" si="2"/>
        <v>-0.2971614389778266</v>
      </c>
      <c r="K16" s="22">
        <f t="shared" si="3"/>
        <v>-0.22800357608758867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22316021.859999999</v>
      </c>
      <c r="D17" s="46">
        <f>IF('County Data'!E12&gt;9,'County Data'!D12,"*")</f>
        <v>223827096.97</v>
      </c>
      <c r="E17" s="47">
        <f>IF('County Data'!G12&gt;9,'County Data'!F12,"*")</f>
        <v>3576245.92</v>
      </c>
      <c r="F17" s="45">
        <f>IF('County Data'!I12&gt;9,'County Data'!H12,"*")</f>
        <v>27246578.739999998</v>
      </c>
      <c r="G17" s="46">
        <f>IF('County Data'!K12&gt;9,'County Data'!J12,"*")</f>
        <v>144472444.58000001</v>
      </c>
      <c r="H17" s="47">
        <f>IF('County Data'!M12&gt;9,'County Data'!L12,"*")</f>
        <v>7323283.79</v>
      </c>
      <c r="I17" s="9">
        <f t="shared" si="1"/>
        <v>-0.18096058690706646</v>
      </c>
      <c r="J17" s="9">
        <f t="shared" si="2"/>
        <v>0.54927188794163606</v>
      </c>
      <c r="K17" s="9">
        <f t="shared" si="3"/>
        <v>-0.5116608856694328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101220146.92</v>
      </c>
      <c r="D18" s="43">
        <f>IF('County Data'!E13&gt;9,'County Data'!D13,"*")</f>
        <v>28062307.699999999</v>
      </c>
      <c r="E18" s="44">
        <f>IF('County Data'!G13&gt;9,'County Data'!F13,"*")</f>
        <v>12141508.6</v>
      </c>
      <c r="F18" s="43">
        <f>IF('County Data'!I13&gt;9,'County Data'!H13,"*")</f>
        <v>105299366.03</v>
      </c>
      <c r="G18" s="43">
        <f>IF('County Data'!K13&gt;9,'County Data'!J13,"*")</f>
        <v>37679597.619999997</v>
      </c>
      <c r="H18" s="44">
        <f>IF('County Data'!M13&gt;9,'County Data'!L13,"*")</f>
        <v>19602135.809999999</v>
      </c>
      <c r="I18" s="22">
        <f t="shared" si="1"/>
        <v>-3.8739256120856623E-2</v>
      </c>
      <c r="J18" s="22">
        <f t="shared" si="2"/>
        <v>-0.25523865772110116</v>
      </c>
      <c r="K18" s="22">
        <f t="shared" si="3"/>
        <v>-0.3806027711630266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88633991.840000004</v>
      </c>
      <c r="D19" s="46">
        <f>IF('County Data'!E14&gt;9,'County Data'!D14,"*")</f>
        <v>14110166.630000001</v>
      </c>
      <c r="E19" s="47">
        <f>IF('County Data'!G14&gt;9,'County Data'!F14,"*")</f>
        <v>9393549.9000000004</v>
      </c>
      <c r="F19" s="45">
        <f>IF('County Data'!I14&gt;9,'County Data'!H14,"*")</f>
        <v>97863926.760000005</v>
      </c>
      <c r="G19" s="46">
        <f>IF('County Data'!K14&gt;9,'County Data'!J14,"*")</f>
        <v>23416678.829999998</v>
      </c>
      <c r="H19" s="47">
        <f>IF('County Data'!M14&gt;9,'County Data'!L14,"*")</f>
        <v>17219522.949999999</v>
      </c>
      <c r="I19" s="9">
        <f t="shared" si="1"/>
        <v>-9.4313964558517593E-2</v>
      </c>
      <c r="J19" s="9">
        <f t="shared" si="2"/>
        <v>-0.39743091954086462</v>
      </c>
      <c r="K19" s="9">
        <f t="shared" si="3"/>
        <v>-0.45448257031998668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71965366.519999996</v>
      </c>
      <c r="D20" s="43">
        <f>IF('County Data'!E15&gt;9,'County Data'!D15,"*")</f>
        <v>16527618.710000001</v>
      </c>
      <c r="E20" s="44">
        <f>IF('County Data'!G15&gt;9,'County Data'!F15,"*")</f>
        <v>9291801.0500000007</v>
      </c>
      <c r="F20" s="43">
        <f>IF('County Data'!I15&gt;9,'County Data'!H15,"*")</f>
        <v>76918322.349999994</v>
      </c>
      <c r="G20" s="43">
        <f>IF('County Data'!K15&gt;9,'County Data'!J15,"*")</f>
        <v>26910555.449999999</v>
      </c>
      <c r="H20" s="44">
        <f>IF('County Data'!M15&gt;9,'County Data'!L15,"*")</f>
        <v>14643036.130000001</v>
      </c>
      <c r="I20" s="22">
        <f t="shared" si="1"/>
        <v>-6.4392405849189691E-2</v>
      </c>
      <c r="J20" s="22">
        <f t="shared" si="2"/>
        <v>-0.38583137978298393</v>
      </c>
      <c r="K20" s="22">
        <f t="shared" si="3"/>
        <v>-0.36544573355498505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81075812.230000004</v>
      </c>
      <c r="D21" s="46">
        <f>IF('County Data'!E16&gt;9,'County Data'!D16,"*")</f>
        <v>41884991.75</v>
      </c>
      <c r="E21" s="47">
        <f>IF('County Data'!G16&gt;9,'County Data'!F16,"*")</f>
        <v>12618571.65</v>
      </c>
      <c r="F21" s="45">
        <f>IF('County Data'!I16&gt;9,'County Data'!H16,"*")</f>
        <v>91419521.310000002</v>
      </c>
      <c r="G21" s="46">
        <f>IF('County Data'!K16&gt;9,'County Data'!J16,"*")</f>
        <v>51568040.259999998</v>
      </c>
      <c r="H21" s="47">
        <f>IF('County Data'!M16&gt;9,'County Data'!L16,"*")</f>
        <v>19139628.649999999</v>
      </c>
      <c r="I21" s="9">
        <f t="shared" si="1"/>
        <v>-0.11314551784760377</v>
      </c>
      <c r="J21" s="9">
        <f t="shared" si="2"/>
        <v>-0.18777228029568713</v>
      </c>
      <c r="K21" s="9">
        <f t="shared" si="3"/>
        <v>-0.34070969292290831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07/01/2020 - 06/30/2021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07/01/2019 - 06/30/2020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86105.58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156031.19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-0.4481514881736145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882095.01</v>
      </c>
      <c r="G7" s="46">
        <f>IF('Town Data'!K3&gt;9,'Town Data'!J3,"*")</f>
        <v>262324.21999999997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897503.56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1394389.6</v>
      </c>
      <c r="G8" s="43">
        <f>IF('Town Data'!K4&gt;9,'Town Data'!J4,"*")</f>
        <v>801172.26</v>
      </c>
      <c r="H8" s="44" t="str">
        <f>IF('Town Data'!M4&gt;9,'Town Data'!L4,"*")</f>
        <v>*</v>
      </c>
      <c r="I8" s="22">
        <f t="shared" si="0"/>
        <v>-0.35634663368114622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6555344.4199999999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15830307.859999999</v>
      </c>
      <c r="D10" s="43" t="str">
        <f>IF('Town Data'!E6&gt;9,'Town Data'!D6,"*")</f>
        <v>*</v>
      </c>
      <c r="E10" s="44">
        <f>IF('Town Data'!G6&gt;9,'Town Data'!F6,"*")</f>
        <v>1545579.28</v>
      </c>
      <c r="F10" s="43">
        <f>IF('Town Data'!I6&gt;9,'Town Data'!H6,"*")</f>
        <v>14775998.279999999</v>
      </c>
      <c r="G10" s="43" t="str">
        <f>IF('Town Data'!K6&gt;9,'Town Data'!J6,"*")</f>
        <v>*</v>
      </c>
      <c r="H10" s="44">
        <f>IF('Town Data'!M6&gt;9,'Town Data'!L6,"*")</f>
        <v>2148373.9900000002</v>
      </c>
      <c r="I10" s="22">
        <f t="shared" si="0"/>
        <v>7.1352849399492491E-2</v>
      </c>
      <c r="J10" s="22" t="str">
        <f t="shared" si="1"/>
        <v/>
      </c>
      <c r="K10" s="22">
        <f t="shared" si="2"/>
        <v>-0.28058183203009274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4934899.76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4519780.08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9.1845105879576269E-2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2673014.67</v>
      </c>
      <c r="D12" s="43">
        <f>IF('Town Data'!E8&gt;9,'Town Data'!D8,"*")</f>
        <v>528814.47</v>
      </c>
      <c r="E12" s="44" t="str">
        <f>IF('Town Data'!G8&gt;9,'Town Data'!F8,"*")</f>
        <v>*</v>
      </c>
      <c r="F12" s="43">
        <f>IF('Town Data'!I8&gt;9,'Town Data'!H8,"*")</f>
        <v>2373772.54</v>
      </c>
      <c r="G12" s="43">
        <f>IF('Town Data'!K8&gt;9,'Town Data'!J8,"*")</f>
        <v>458320.02</v>
      </c>
      <c r="H12" s="44" t="str">
        <f>IF('Town Data'!M8&gt;9,'Town Data'!L8,"*")</f>
        <v>*</v>
      </c>
      <c r="I12" s="22">
        <f t="shared" si="0"/>
        <v>0.12606183825852155</v>
      </c>
      <c r="J12" s="22">
        <f t="shared" si="1"/>
        <v>0.15381054050399096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28023773</v>
      </c>
      <c r="D13" s="46">
        <f>IF('Town Data'!E9&gt;9,'Town Data'!D9,"*")</f>
        <v>3735951.13</v>
      </c>
      <c r="E13" s="47">
        <f>IF('Town Data'!G9&gt;9,'Town Data'!F9,"*")</f>
        <v>2639718.4500000002</v>
      </c>
      <c r="F13" s="45">
        <f>IF('Town Data'!I9&gt;9,'Town Data'!H9,"*")</f>
        <v>29298070.530000001</v>
      </c>
      <c r="G13" s="46">
        <f>IF('Town Data'!K9&gt;9,'Town Data'!J9,"*")</f>
        <v>5686420.3600000003</v>
      </c>
      <c r="H13" s="47">
        <f>IF('Town Data'!M9&gt;9,'Town Data'!L9,"*")</f>
        <v>3237147.67</v>
      </c>
      <c r="I13" s="9">
        <f t="shared" si="0"/>
        <v>-4.3494247469135341E-2</v>
      </c>
      <c r="J13" s="9">
        <f t="shared" si="1"/>
        <v>-0.34300475633496785</v>
      </c>
      <c r="K13" s="9">
        <f t="shared" si="2"/>
        <v>-0.18455420663586836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18205399.77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17643488.02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3.1848110156168542E-2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1780885.38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2218667.5299999998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-0.1973175990005136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4797661.28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4777643.01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4.1899886530032899E-3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3568412.76</v>
      </c>
      <c r="D17" s="43" t="str">
        <f>IF('Town Data'!E13&gt;9,'Town Data'!D13,"*")</f>
        <v>*</v>
      </c>
      <c r="E17" s="44">
        <f>IF('Town Data'!G13&gt;9,'Town Data'!F13,"*")</f>
        <v>555310.37</v>
      </c>
      <c r="F17" s="43">
        <f>IF('Town Data'!I13&gt;9,'Town Data'!H13,"*")</f>
        <v>3343272.96</v>
      </c>
      <c r="G17" s="43">
        <f>IF('Town Data'!K13&gt;9,'Town Data'!J13,"*")</f>
        <v>901353.7</v>
      </c>
      <c r="H17" s="44">
        <f>IF('Town Data'!M13&gt;9,'Town Data'!L13,"*")</f>
        <v>526809.14</v>
      </c>
      <c r="I17" s="22">
        <f t="shared" si="0"/>
        <v>6.7341136273838614E-2</v>
      </c>
      <c r="J17" s="22" t="str">
        <f t="shared" si="1"/>
        <v/>
      </c>
      <c r="K17" s="22">
        <f t="shared" si="2"/>
        <v>5.410162397713901E-2</v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37548681.289999999</v>
      </c>
      <c r="D18" s="46">
        <f>IF('Town Data'!E14&gt;9,'Town Data'!D14,"*")</f>
        <v>5527448.2699999996</v>
      </c>
      <c r="E18" s="47">
        <f>IF('Town Data'!G14&gt;9,'Town Data'!F14,"*")</f>
        <v>3046887.48</v>
      </c>
      <c r="F18" s="45">
        <f>IF('Town Data'!I14&gt;9,'Town Data'!H14,"*")</f>
        <v>37364908.479999997</v>
      </c>
      <c r="G18" s="46">
        <f>IF('Town Data'!K14&gt;9,'Town Data'!J14,"*")</f>
        <v>7992340.9900000002</v>
      </c>
      <c r="H18" s="47">
        <f>IF('Town Data'!M14&gt;9,'Town Data'!L14,"*")</f>
        <v>4598939.01</v>
      </c>
      <c r="I18" s="9">
        <f t="shared" si="0"/>
        <v>4.9183262444860241E-3</v>
      </c>
      <c r="J18" s="9">
        <f t="shared" si="1"/>
        <v>-0.30840685139486279</v>
      </c>
      <c r="K18" s="9">
        <f t="shared" si="2"/>
        <v>-0.33748034636362789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 t="str">
        <f>IF('Town Data'!I15&gt;9,'Town Data'!H15,"*")</f>
        <v>*</v>
      </c>
      <c r="G19" s="43">
        <f>IF('Town Data'!K15&gt;9,'Town Data'!J15,"*")</f>
        <v>287716.84999999998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1470692.82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1151208.28</v>
      </c>
      <c r="G20" s="46">
        <f>IF('Town Data'!K16&gt;9,'Town Data'!J16,"*")</f>
        <v>337966.61</v>
      </c>
      <c r="H20" s="47" t="str">
        <f>IF('Town Data'!M16&gt;9,'Town Data'!L16,"*")</f>
        <v>*</v>
      </c>
      <c r="I20" s="9">
        <f t="shared" si="0"/>
        <v>0.27752105813554434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3782198.04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4094919.49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-7.6368155897492421E-2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2062707.39</v>
      </c>
      <c r="D22" s="46">
        <f>IF('Town Data'!E18&gt;9,'Town Data'!D18,"*")</f>
        <v>2196788.52</v>
      </c>
      <c r="E22" s="47">
        <f>IF('Town Data'!G18&gt;9,'Town Data'!F18,"*")</f>
        <v>969387.01</v>
      </c>
      <c r="F22" s="45">
        <f>IF('Town Data'!I18&gt;9,'Town Data'!H18,"*")</f>
        <v>3028009.18</v>
      </c>
      <c r="G22" s="46">
        <f>IF('Town Data'!K18&gt;9,'Town Data'!J18,"*")</f>
        <v>3296887.8</v>
      </c>
      <c r="H22" s="47" t="str">
        <f>IF('Town Data'!M18&gt;9,'Town Data'!L18,"*")</f>
        <v>*</v>
      </c>
      <c r="I22" s="9">
        <f t="shared" si="0"/>
        <v>-0.31879090604342231</v>
      </c>
      <c r="J22" s="9">
        <f t="shared" si="1"/>
        <v>-0.3336781069710652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85734272.450000003</v>
      </c>
      <c r="D23" s="43">
        <f>IF('Town Data'!E19&gt;9,'Town Data'!D19,"*")</f>
        <v>23639129.010000002</v>
      </c>
      <c r="E23" s="44">
        <f>IF('Town Data'!G19&gt;9,'Town Data'!F19,"*")</f>
        <v>19934575.920000002</v>
      </c>
      <c r="F23" s="43">
        <f>IF('Town Data'!I19&gt;9,'Town Data'!H19,"*")</f>
        <v>101038982.58</v>
      </c>
      <c r="G23" s="43">
        <f>IF('Town Data'!K19&gt;9,'Town Data'!J19,"*")</f>
        <v>40095276.829999998</v>
      </c>
      <c r="H23" s="44">
        <f>IF('Town Data'!M19&gt;9,'Town Data'!L19,"*")</f>
        <v>32730627.510000002</v>
      </c>
      <c r="I23" s="22">
        <f t="shared" si="0"/>
        <v>-0.15147331989296439</v>
      </c>
      <c r="J23" s="22">
        <f t="shared" si="1"/>
        <v>-0.41042609307256894</v>
      </c>
      <c r="K23" s="22">
        <f t="shared" si="2"/>
        <v>-0.39095039000063458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5945136.4800000004</v>
      </c>
      <c r="D24" s="46">
        <f>IF('Town Data'!E20&gt;9,'Town Data'!D20,"*")</f>
        <v>3960852.48</v>
      </c>
      <c r="E24" s="47">
        <f>IF('Town Data'!G20&gt;9,'Town Data'!F20,"*")</f>
        <v>974796.32</v>
      </c>
      <c r="F24" s="45">
        <f>IF('Town Data'!I20&gt;9,'Town Data'!H20,"*")</f>
        <v>6943424.0499999998</v>
      </c>
      <c r="G24" s="46">
        <f>IF('Town Data'!K20&gt;9,'Town Data'!J20,"*")</f>
        <v>7483491.7400000002</v>
      </c>
      <c r="H24" s="47">
        <f>IF('Town Data'!M20&gt;9,'Town Data'!L20,"*")</f>
        <v>1728318.96</v>
      </c>
      <c r="I24" s="9">
        <f t="shared" si="0"/>
        <v>-0.14377453585021924</v>
      </c>
      <c r="J24" s="9">
        <f t="shared" si="1"/>
        <v>-0.47072134003584803</v>
      </c>
      <c r="K24" s="9">
        <f t="shared" si="2"/>
        <v>-0.43598586686799989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5424021.6799999997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5286361.5599999996</v>
      </c>
      <c r="G25" s="43">
        <f>IF('Town Data'!K21&gt;9,'Town Data'!J21,"*")</f>
        <v>1078281.2</v>
      </c>
      <c r="H25" s="44" t="str">
        <f>IF('Town Data'!M21&gt;9,'Town Data'!L21,"*")</f>
        <v>*</v>
      </c>
      <c r="I25" s="22">
        <f t="shared" si="0"/>
        <v>2.6040617622832465E-2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2728548.96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1181959.1299999999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>
        <f>IF('Town Data'!K23&gt;9,'Town Data'!J23,"*")</f>
        <v>591306.42000000004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2689037.72</v>
      </c>
      <c r="D28" s="46">
        <f>IF('Town Data'!E24&gt;9,'Town Data'!D24,"*")</f>
        <v>503121.11</v>
      </c>
      <c r="E28" s="47" t="str">
        <f>IF('Town Data'!G24&gt;9,'Town Data'!F24,"*")</f>
        <v>*</v>
      </c>
      <c r="F28" s="45">
        <f>IF('Town Data'!I24&gt;9,'Town Data'!H24,"*")</f>
        <v>3327736.11</v>
      </c>
      <c r="G28" s="46">
        <f>IF('Town Data'!K24&gt;9,'Town Data'!J24,"*")</f>
        <v>760397.99</v>
      </c>
      <c r="H28" s="47" t="str">
        <f>IF('Town Data'!M24&gt;9,'Town Data'!L24,"*")</f>
        <v>*</v>
      </c>
      <c r="I28" s="9">
        <f t="shared" si="0"/>
        <v>-0.19193180254909087</v>
      </c>
      <c r="J28" s="9">
        <f t="shared" si="1"/>
        <v>-0.33834502902881164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25808611.940000001</v>
      </c>
      <c r="D29" s="43">
        <f>IF('Town Data'!E25&gt;9,'Town Data'!D25,"*")</f>
        <v>5991574.9100000001</v>
      </c>
      <c r="E29" s="44">
        <f>IF('Town Data'!G25&gt;9,'Town Data'!F25,"*")</f>
        <v>1973813.14</v>
      </c>
      <c r="F29" s="43">
        <f>IF('Town Data'!I25&gt;9,'Town Data'!H25,"*")</f>
        <v>25637262.379999999</v>
      </c>
      <c r="G29" s="43">
        <f>IF('Town Data'!K25&gt;9,'Town Data'!J25,"*")</f>
        <v>11360459</v>
      </c>
      <c r="H29" s="44">
        <f>IF('Town Data'!M25&gt;9,'Town Data'!L25,"*")</f>
        <v>2828595.19</v>
      </c>
      <c r="I29" s="22">
        <f t="shared" si="0"/>
        <v>6.6836137751460807E-3</v>
      </c>
      <c r="J29" s="22">
        <f t="shared" si="1"/>
        <v>-0.47259394096664581</v>
      </c>
      <c r="K29" s="22">
        <f t="shared" si="2"/>
        <v>-0.30219313566746187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196316.74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1987883.85</v>
      </c>
      <c r="D31" s="43">
        <f>IF('Town Data'!E27&gt;9,'Town Data'!D27,"*")</f>
        <v>181682.98</v>
      </c>
      <c r="E31" s="44" t="str">
        <f>IF('Town Data'!G27&gt;9,'Town Data'!F27,"*")</f>
        <v>*</v>
      </c>
      <c r="F31" s="43">
        <f>IF('Town Data'!I27&gt;9,'Town Data'!H27,"*")</f>
        <v>2054432.12</v>
      </c>
      <c r="G31" s="43">
        <f>IF('Town Data'!K27&gt;9,'Town Data'!J27,"*")</f>
        <v>235106.99</v>
      </c>
      <c r="H31" s="44" t="str">
        <f>IF('Town Data'!M27&gt;9,'Town Data'!L27,"*")</f>
        <v>*</v>
      </c>
      <c r="I31" s="22">
        <f t="shared" si="0"/>
        <v>-3.2392537749069077E-2</v>
      </c>
      <c r="J31" s="22">
        <f t="shared" si="1"/>
        <v>-0.22723275900899409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9936705.0800000001</v>
      </c>
      <c r="D32" s="46">
        <f>IF('Town Data'!E28&gt;9,'Town Data'!D28,"*")</f>
        <v>498770.6</v>
      </c>
      <c r="E32" s="47" t="str">
        <f>IF('Town Data'!G28&gt;9,'Town Data'!F28,"*")</f>
        <v>*</v>
      </c>
      <c r="F32" s="45">
        <f>IF('Town Data'!I28&gt;9,'Town Data'!H28,"*")</f>
        <v>9651920.7100000009</v>
      </c>
      <c r="G32" s="46">
        <f>IF('Town Data'!K28&gt;9,'Town Data'!J28,"*")</f>
        <v>729201.43</v>
      </c>
      <c r="H32" s="47" t="str">
        <f>IF('Town Data'!M28&gt;9,'Town Data'!L28,"*")</f>
        <v>*</v>
      </c>
      <c r="I32" s="9">
        <f t="shared" si="0"/>
        <v>2.950546099129726E-2</v>
      </c>
      <c r="J32" s="9">
        <f t="shared" si="1"/>
        <v>-0.31600435835678498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4605957.6500000004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5076690.1900000004</v>
      </c>
      <c r="G33" s="43">
        <f>IF('Town Data'!K29&gt;9,'Town Data'!J29,"*")</f>
        <v>1764559.55</v>
      </c>
      <c r="H33" s="44" t="str">
        <f>IF('Town Data'!M29&gt;9,'Town Data'!L29,"*")</f>
        <v>*</v>
      </c>
      <c r="I33" s="22">
        <f t="shared" si="0"/>
        <v>-9.2724299175719449E-2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7327326.4000000004</v>
      </c>
      <c r="D34" s="46">
        <f>IF('Town Data'!E30&gt;9,'Town Data'!D30,"*")</f>
        <v>2471615.04</v>
      </c>
      <c r="E34" s="47">
        <f>IF('Town Data'!G30&gt;9,'Town Data'!F30,"*")</f>
        <v>2188986.06</v>
      </c>
      <c r="F34" s="45">
        <f>IF('Town Data'!I30&gt;9,'Town Data'!H30,"*")</f>
        <v>6495920.8099999996</v>
      </c>
      <c r="G34" s="46">
        <f>IF('Town Data'!K30&gt;9,'Town Data'!J30,"*")</f>
        <v>2725762.1</v>
      </c>
      <c r="H34" s="47">
        <f>IF('Town Data'!M30&gt;9,'Town Data'!L30,"*")</f>
        <v>2006951.79</v>
      </c>
      <c r="I34" s="9">
        <f t="shared" si="0"/>
        <v>0.1279888739899834</v>
      </c>
      <c r="J34" s="9">
        <f t="shared" si="1"/>
        <v>-9.3238900049274306E-2</v>
      </c>
      <c r="K34" s="9">
        <f t="shared" si="2"/>
        <v>9.0701864841506732E-2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83075.62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94654.53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4759355.68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4516544.28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5.3760438279152535E-2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42237259.719999999</v>
      </c>
      <c r="D38" s="46" t="str">
        <f>IF('Town Data'!E34&gt;9,'Town Data'!D34,"*")</f>
        <v>*</v>
      </c>
      <c r="E38" s="47">
        <f>IF('Town Data'!G34&gt;9,'Town Data'!F34,"*")</f>
        <v>2808828.59</v>
      </c>
      <c r="F38" s="45">
        <f>IF('Town Data'!I34&gt;9,'Town Data'!H34,"*")</f>
        <v>38761450.119999997</v>
      </c>
      <c r="G38" s="46" t="str">
        <f>IF('Town Data'!K34&gt;9,'Town Data'!J34,"*")</f>
        <v>*</v>
      </c>
      <c r="H38" s="47">
        <f>IF('Town Data'!M34&gt;9,'Town Data'!L34,"*")</f>
        <v>3251982.37</v>
      </c>
      <c r="I38" s="9">
        <f t="shared" si="0"/>
        <v>8.9671815405238553E-2</v>
      </c>
      <c r="J38" s="9" t="str">
        <f t="shared" si="1"/>
        <v/>
      </c>
      <c r="K38" s="9">
        <f t="shared" si="2"/>
        <v>-0.1362718888294589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5532586.1799999997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5332637.1100000003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3.7495345337684033E-2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3549736.8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3459544.49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2.6070573817074855E-2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 t="str">
        <f>IF('Town Data'!C37&gt;9,'Town Data'!B37,"*")</f>
        <v>*</v>
      </c>
      <c r="D41" s="43">
        <f>IF('Town Data'!E37&gt;9,'Town Data'!D37,"*")</f>
        <v>1955306.95</v>
      </c>
      <c r="E41" s="44" t="str">
        <f>IF('Town Data'!G37&gt;9,'Town Data'!F37,"*")</f>
        <v>*</v>
      </c>
      <c r="F41" s="43">
        <f>IF('Town Data'!I37&gt;9,'Town Data'!H37,"*")</f>
        <v>1882086.73</v>
      </c>
      <c r="G41" s="43">
        <f>IF('Town Data'!K37&gt;9,'Town Data'!J37,"*")</f>
        <v>3495371.08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-0.44060103913201687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149220.54999999999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 t="str">
        <f>IF('Town Data'!C39&gt;9,'Town Data'!B39,"*")</f>
        <v>*</v>
      </c>
      <c r="D43" s="43">
        <f>IF('Town Data'!E39&gt;9,'Town Data'!D39,"*")</f>
        <v>4209326.43</v>
      </c>
      <c r="E43" s="44" t="str">
        <f>IF('Town Data'!G39&gt;9,'Town Data'!F39,"*")</f>
        <v>*</v>
      </c>
      <c r="F43" s="43">
        <f>IF('Town Data'!I39&gt;9,'Town Data'!H39,"*")</f>
        <v>5079840.54</v>
      </c>
      <c r="G43" s="43">
        <f>IF('Town Data'!K39&gt;9,'Town Data'!J39,"*")</f>
        <v>4743243.38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-0.11256368421896162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64904.32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451470.72</v>
      </c>
      <c r="G45" s="43">
        <f>IF('Town Data'!K41&gt;9,'Town Data'!J41,"*")</f>
        <v>344964.52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GREENSBORO</v>
      </c>
      <c r="C46" s="50" t="str">
        <f>IF('Town Data'!C42&gt;9,'Town Data'!B42,"*")</f>
        <v>*</v>
      </c>
      <c r="D46" s="46">
        <f>IF('Town Data'!E42&gt;9,'Town Data'!D42,"*")</f>
        <v>503500.62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689231.72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-0.26947555460738226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HARDWICK</v>
      </c>
      <c r="C47" s="51">
        <f>IF('Town Data'!C43&gt;9,'Town Data'!B43,"*")</f>
        <v>3214039.36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3519491.79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-8.6788788900683922E-2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HARTFORD</v>
      </c>
      <c r="C48" s="50">
        <f>IF('Town Data'!C44&gt;9,'Town Data'!B44,"*")</f>
        <v>19487014.32</v>
      </c>
      <c r="D48" s="46">
        <f>IF('Town Data'!E44&gt;9,'Town Data'!D44,"*")</f>
        <v>8258800.4199999999</v>
      </c>
      <c r="E48" s="47">
        <f>IF('Town Data'!G44&gt;9,'Town Data'!F44,"*")</f>
        <v>2486963.5699999998</v>
      </c>
      <c r="F48" s="45">
        <f>IF('Town Data'!I44&gt;9,'Town Data'!H44,"*")</f>
        <v>22652798.079999998</v>
      </c>
      <c r="G48" s="46">
        <f>IF('Town Data'!K44&gt;9,'Town Data'!J44,"*")</f>
        <v>11884597.02</v>
      </c>
      <c r="H48" s="47">
        <f>IF('Town Data'!M44&gt;9,'Town Data'!L44,"*")</f>
        <v>3498374.63</v>
      </c>
      <c r="I48" s="9">
        <f t="shared" si="0"/>
        <v>-0.13975243803523976</v>
      </c>
      <c r="J48" s="9">
        <f t="shared" si="1"/>
        <v>-0.30508368048982443</v>
      </c>
      <c r="K48" s="9">
        <f t="shared" si="2"/>
        <v>-0.28910884824247657</v>
      </c>
      <c r="L48" s="15"/>
    </row>
    <row r="49" spans="1:12" x14ac:dyDescent="0.25">
      <c r="A49" s="15"/>
      <c r="B49" s="27" t="str">
        <f>'Town Data'!A45</f>
        <v>HINESBURG</v>
      </c>
      <c r="C49" s="51">
        <f>IF('Town Data'!C45&gt;9,'Town Data'!B45,"*")</f>
        <v>3990668.81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4422106.9000000004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-9.7563921396834674E-2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ISLE LA MOTTE</v>
      </c>
      <c r="C50" s="50" t="str">
        <f>IF('Town Data'!C46&gt;9,'Town Data'!B46,"*")</f>
        <v>*</v>
      </c>
      <c r="D50" s="46">
        <f>IF('Town Data'!E46&gt;9,'Town Data'!D46,"*")</f>
        <v>119199.4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157697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-0.24412385777789056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JAY</v>
      </c>
      <c r="C51" s="51" t="str">
        <f>IF('Town Data'!C47&gt;9,'Town Data'!B47,"*")</f>
        <v>*</v>
      </c>
      <c r="D51" s="43">
        <f>IF('Town Data'!E47&gt;9,'Town Data'!D47,"*")</f>
        <v>1798030.35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3100194.96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-0.42002668438632645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50">
        <f>IF('Town Data'!C48&gt;9,'Town Data'!B48,"*")</f>
        <v>4215129.53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3888186.84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8.4086157238266984E-2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51">
        <f>IF('Town Data'!C49&gt;9,'Town Data'!B49,"*")</f>
        <v>1882650.42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2004340.51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-6.0713281696831087E-2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50">
        <f>IF('Town Data'!C50&gt;9,'Town Data'!B50,"*")</f>
        <v>15610602.42</v>
      </c>
      <c r="D54" s="46">
        <f>IF('Town Data'!E50&gt;9,'Town Data'!D50,"*")</f>
        <v>15470961.57</v>
      </c>
      <c r="E54" s="47">
        <f>IF('Town Data'!G50&gt;9,'Town Data'!F50,"*")</f>
        <v>4987021.7699999996</v>
      </c>
      <c r="F54" s="45">
        <f>IF('Town Data'!I50&gt;9,'Town Data'!H50,"*")</f>
        <v>20557357.390000001</v>
      </c>
      <c r="G54" s="46">
        <f>IF('Town Data'!K50&gt;9,'Town Data'!J50,"*")</f>
        <v>18308404.02</v>
      </c>
      <c r="H54" s="47">
        <f>IF('Town Data'!M50&gt;9,'Town Data'!L50,"*")</f>
        <v>10084367.85</v>
      </c>
      <c r="I54" s="9">
        <f t="shared" si="0"/>
        <v>-0.24063185146580751</v>
      </c>
      <c r="J54" s="9">
        <f t="shared" si="1"/>
        <v>-0.15498032744418316</v>
      </c>
      <c r="K54" s="9">
        <f t="shared" si="2"/>
        <v>-0.50547006573148756</v>
      </c>
      <c r="L54" s="15"/>
    </row>
    <row r="55" spans="1:12" x14ac:dyDescent="0.25">
      <c r="A55" s="15"/>
      <c r="B55" s="27" t="str">
        <f>'Town Data'!A51</f>
        <v>LEICESTER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69806.559999999998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LONDONDERRY</v>
      </c>
      <c r="C56" s="50">
        <f>IF('Town Data'!C52&gt;9,'Town Data'!B52,"*")</f>
        <v>2518446.27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3107812.59</v>
      </c>
      <c r="G56" s="46">
        <f>IF('Town Data'!K52&gt;9,'Town Data'!J52,"*")</f>
        <v>1230081.01</v>
      </c>
      <c r="H56" s="47" t="str">
        <f>IF('Town Data'!M52&gt;9,'Town Data'!L52,"*")</f>
        <v>*</v>
      </c>
      <c r="I56" s="9">
        <f t="shared" si="0"/>
        <v>-0.18964023824872911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LUDLOW</v>
      </c>
      <c r="C57" s="51">
        <f>IF('Town Data'!C53&gt;9,'Town Data'!B53,"*")</f>
        <v>11708217.16</v>
      </c>
      <c r="D57" s="43">
        <f>IF('Town Data'!E53&gt;9,'Town Data'!D53,"*")</f>
        <v>4506635.3099999996</v>
      </c>
      <c r="E57" s="44">
        <f>IF('Town Data'!G53&gt;9,'Town Data'!F53,"*")</f>
        <v>2835417.32</v>
      </c>
      <c r="F57" s="43">
        <f>IF('Town Data'!I53&gt;9,'Town Data'!H53,"*")</f>
        <v>14255583.710000001</v>
      </c>
      <c r="G57" s="43">
        <f>IF('Town Data'!K53&gt;9,'Town Data'!J53,"*")</f>
        <v>5508962</v>
      </c>
      <c r="H57" s="44">
        <f>IF('Town Data'!M53&gt;9,'Town Data'!L53,"*")</f>
        <v>4786230.4000000004</v>
      </c>
      <c r="I57" s="22">
        <f t="shared" si="0"/>
        <v>-0.17869254615039545</v>
      </c>
      <c r="J57" s="22">
        <f t="shared" si="1"/>
        <v>-0.18194474567078162</v>
      </c>
      <c r="K57" s="22">
        <f t="shared" si="2"/>
        <v>-0.40758862757630732</v>
      </c>
      <c r="L57" s="15"/>
    </row>
    <row r="58" spans="1:12" x14ac:dyDescent="0.25">
      <c r="A58" s="15"/>
      <c r="B58" s="15" t="str">
        <f>'Town Data'!A54</f>
        <v>LYNDON</v>
      </c>
      <c r="C58" s="50">
        <f>IF('Town Data'!C54&gt;9,'Town Data'!B54,"*")</f>
        <v>13076241.93</v>
      </c>
      <c r="D58" s="46">
        <f>IF('Town Data'!E54&gt;9,'Town Data'!D54,"*")</f>
        <v>240658.8</v>
      </c>
      <c r="E58" s="47">
        <f>IF('Town Data'!G54&gt;9,'Town Data'!F54,"*")</f>
        <v>642244.57999999996</v>
      </c>
      <c r="F58" s="45">
        <f>IF('Town Data'!I54&gt;9,'Town Data'!H54,"*")</f>
        <v>12741623.51</v>
      </c>
      <c r="G58" s="46">
        <f>IF('Town Data'!K54&gt;9,'Town Data'!J54,"*")</f>
        <v>955344.07</v>
      </c>
      <c r="H58" s="47">
        <f>IF('Town Data'!M54&gt;9,'Town Data'!L54,"*")</f>
        <v>949884.41</v>
      </c>
      <c r="I58" s="9">
        <f t="shared" si="0"/>
        <v>2.626183545114024E-2</v>
      </c>
      <c r="J58" s="9">
        <f t="shared" si="1"/>
        <v>-0.7480920146392912</v>
      </c>
      <c r="K58" s="9">
        <f t="shared" si="2"/>
        <v>-0.32387080655424177</v>
      </c>
      <c r="L58" s="15"/>
    </row>
    <row r="59" spans="1:12" x14ac:dyDescent="0.25">
      <c r="A59" s="15"/>
      <c r="B59" s="27" t="str">
        <f>'Town Data'!A55</f>
        <v>MANCHESTER</v>
      </c>
      <c r="C59" s="51">
        <f>IF('Town Data'!C55&gt;9,'Town Data'!B55,"*")</f>
        <v>25413084.18</v>
      </c>
      <c r="D59" s="43">
        <f>IF('Town Data'!E55&gt;9,'Town Data'!D55,"*")</f>
        <v>16288522.449999999</v>
      </c>
      <c r="E59" s="44">
        <f>IF('Town Data'!G55&gt;9,'Town Data'!F55,"*")</f>
        <v>5096038.2300000004</v>
      </c>
      <c r="F59" s="43">
        <f>IF('Town Data'!I55&gt;9,'Town Data'!H55,"*")</f>
        <v>27254506.609999999</v>
      </c>
      <c r="G59" s="43">
        <f>IF('Town Data'!K55&gt;9,'Town Data'!J55,"*")</f>
        <v>23456387.170000002</v>
      </c>
      <c r="H59" s="44">
        <f>IF('Town Data'!M55&gt;9,'Town Data'!L55,"*")</f>
        <v>6354298.54</v>
      </c>
      <c r="I59" s="22">
        <f t="shared" si="0"/>
        <v>-6.7563961305553782E-2</v>
      </c>
      <c r="J59" s="22">
        <f t="shared" si="1"/>
        <v>-0.30558264015898756</v>
      </c>
      <c r="K59" s="22">
        <f t="shared" si="2"/>
        <v>-0.19801718507232738</v>
      </c>
      <c r="L59" s="15"/>
    </row>
    <row r="60" spans="1:12" x14ac:dyDescent="0.25">
      <c r="A60" s="15"/>
      <c r="B60" s="15" t="str">
        <f>'Town Data'!A56</f>
        <v>MIDDLEBURY</v>
      </c>
      <c r="C60" s="50">
        <f>IF('Town Data'!C56&gt;9,'Town Data'!B56,"*")</f>
        <v>20651889.91</v>
      </c>
      <c r="D60" s="46">
        <f>IF('Town Data'!E56&gt;9,'Town Data'!D56,"*")</f>
        <v>4056022.08</v>
      </c>
      <c r="E60" s="47">
        <f>IF('Town Data'!G56&gt;9,'Town Data'!F56,"*")</f>
        <v>1626316.57</v>
      </c>
      <c r="F60" s="45">
        <f>IF('Town Data'!I56&gt;9,'Town Data'!H56,"*")</f>
        <v>22619545.84</v>
      </c>
      <c r="G60" s="46">
        <f>IF('Town Data'!K56&gt;9,'Town Data'!J56,"*")</f>
        <v>5890411.3700000001</v>
      </c>
      <c r="H60" s="47">
        <f>IF('Town Data'!M56&gt;9,'Town Data'!L56,"*")</f>
        <v>3014480.91</v>
      </c>
      <c r="I60" s="9">
        <f t="shared" si="0"/>
        <v>-8.6989188196715792E-2</v>
      </c>
      <c r="J60" s="9">
        <f t="shared" si="1"/>
        <v>-0.31141955540534683</v>
      </c>
      <c r="K60" s="9">
        <f t="shared" si="2"/>
        <v>-0.46049863357734783</v>
      </c>
      <c r="L60" s="15"/>
    </row>
    <row r="61" spans="1:12" x14ac:dyDescent="0.25">
      <c r="A61" s="15"/>
      <c r="B61" s="27" t="str">
        <f>'Town Data'!A57</f>
        <v>MILTON</v>
      </c>
      <c r="C61" s="51">
        <f>IF('Town Data'!C57&gt;9,'Town Data'!B57,"*")</f>
        <v>11411198.960000001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10182557.880000001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0.12066134015434636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MONTGOMERY</v>
      </c>
      <c r="C62" s="50">
        <f>IF('Town Data'!C58&gt;9,'Town Data'!B58,"*")</f>
        <v>1151125.32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1317136.55</v>
      </c>
      <c r="G62" s="46">
        <f>IF('Town Data'!K58&gt;9,'Town Data'!J58,"*")</f>
        <v>444370.51</v>
      </c>
      <c r="H62" s="47" t="str">
        <f>IF('Town Data'!M58&gt;9,'Town Data'!L58,"*")</f>
        <v>*</v>
      </c>
      <c r="I62" s="9">
        <f t="shared" si="0"/>
        <v>-0.12603949833447411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MONTPELIER</v>
      </c>
      <c r="C63" s="51">
        <f>IF('Town Data'!C59&gt;9,'Town Data'!B59,"*")</f>
        <v>16395767.640000001</v>
      </c>
      <c r="D63" s="43" t="str">
        <f>IF('Town Data'!E59&gt;9,'Town Data'!D59,"*")</f>
        <v>*</v>
      </c>
      <c r="E63" s="44">
        <f>IF('Town Data'!G59&gt;9,'Town Data'!F59,"*")</f>
        <v>1939855.5</v>
      </c>
      <c r="F63" s="43">
        <f>IF('Town Data'!I59&gt;9,'Town Data'!H59,"*")</f>
        <v>21199119.199999999</v>
      </c>
      <c r="G63" s="43">
        <f>IF('Town Data'!K59&gt;9,'Town Data'!J59,"*")</f>
        <v>2546175.83</v>
      </c>
      <c r="H63" s="44">
        <f>IF('Town Data'!M59&gt;9,'Town Data'!L59,"*")</f>
        <v>3825079.21</v>
      </c>
      <c r="I63" s="22">
        <f t="shared" si="0"/>
        <v>-0.22658260065823863</v>
      </c>
      <c r="J63" s="22" t="str">
        <f t="shared" si="1"/>
        <v/>
      </c>
      <c r="K63" s="22">
        <f t="shared" si="2"/>
        <v>-0.4928587374272963</v>
      </c>
      <c r="L63" s="15"/>
    </row>
    <row r="64" spans="1:12" x14ac:dyDescent="0.25">
      <c r="A64" s="15"/>
      <c r="B64" s="15" t="str">
        <f>'Town Data'!A60</f>
        <v>MORRISTOWN</v>
      </c>
      <c r="C64" s="50">
        <f>IF('Town Data'!C60&gt;9,'Town Data'!B60,"*")</f>
        <v>15755234.800000001</v>
      </c>
      <c r="D64" s="46" t="str">
        <f>IF('Town Data'!E60&gt;9,'Town Data'!D60,"*")</f>
        <v>*</v>
      </c>
      <c r="E64" s="47">
        <f>IF('Town Data'!G60&gt;9,'Town Data'!F60,"*")</f>
        <v>978526.37</v>
      </c>
      <c r="F64" s="45">
        <f>IF('Town Data'!I60&gt;9,'Town Data'!H60,"*")</f>
        <v>14138997.199999999</v>
      </c>
      <c r="G64" s="46">
        <f>IF('Town Data'!K60&gt;9,'Town Data'!J60,"*")</f>
        <v>784489.74</v>
      </c>
      <c r="H64" s="47">
        <f>IF('Town Data'!M60&gt;9,'Town Data'!L60,"*")</f>
        <v>1095247.3400000001</v>
      </c>
      <c r="I64" s="9">
        <f t="shared" si="0"/>
        <v>0.11431062451868945</v>
      </c>
      <c r="J64" s="9" t="str">
        <f t="shared" si="1"/>
        <v/>
      </c>
      <c r="K64" s="9">
        <f t="shared" si="2"/>
        <v>-0.10657042088776046</v>
      </c>
      <c r="L64" s="15"/>
    </row>
    <row r="65" spans="1:12" x14ac:dyDescent="0.25">
      <c r="A65" s="15"/>
      <c r="B65" s="27" t="str">
        <f>'Town Data'!A61</f>
        <v>MOUNT HOLLY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122655.01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50">
        <f>IF('Town Data'!C62&gt;9,'Town Data'!B62,"*")</f>
        <v>12314830.609999999</v>
      </c>
      <c r="D66" s="46" t="str">
        <f>IF('Town Data'!E62&gt;9,'Town Data'!D62,"*")</f>
        <v>*</v>
      </c>
      <c r="E66" s="47">
        <f>IF('Town Data'!G62&gt;9,'Town Data'!F62,"*")</f>
        <v>1416675.99</v>
      </c>
      <c r="F66" s="45">
        <f>IF('Town Data'!I62&gt;9,'Town Data'!H62,"*")</f>
        <v>11147931.630000001</v>
      </c>
      <c r="G66" s="46" t="str">
        <f>IF('Town Data'!K62&gt;9,'Town Data'!J62,"*")</f>
        <v>*</v>
      </c>
      <c r="H66" s="47">
        <f>IF('Town Data'!M62&gt;9,'Town Data'!L62,"*")</f>
        <v>1406587.91</v>
      </c>
      <c r="I66" s="9">
        <f t="shared" si="0"/>
        <v>0.10467403449620892</v>
      </c>
      <c r="J66" s="9" t="str">
        <f t="shared" si="1"/>
        <v/>
      </c>
      <c r="K66" s="9">
        <f t="shared" si="2"/>
        <v>7.1720224013585299E-3</v>
      </c>
      <c r="L66" s="15"/>
    </row>
    <row r="67" spans="1:12" x14ac:dyDescent="0.25">
      <c r="A67" s="15"/>
      <c r="B67" s="27" t="str">
        <f>'Town Data'!A63</f>
        <v>NORTH HERO</v>
      </c>
      <c r="C67" s="51" t="str">
        <f>IF('Town Data'!C63&gt;9,'Town Data'!B63,"*")</f>
        <v>*</v>
      </c>
      <c r="D67" s="43">
        <f>IF('Town Data'!E63&gt;9,'Town Data'!D63,"*")</f>
        <v>1083153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1350098.08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-0.19772273137370883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50">
        <f>IF('Town Data'!C64&gt;9,'Town Data'!B64,"*")</f>
        <v>3030696.84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3744424.57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-0.19061079123300378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PERU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1392673.42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PITTSFIELD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581758.56000000006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PLYMOUTH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265014.55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50">
        <f>IF('Town Data'!C68&gt;9,'Town Data'!B68,"*")</f>
        <v>2147232.83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2530835.89</v>
      </c>
      <c r="G72" s="46">
        <f>IF('Town Data'!K68&gt;9,'Town Data'!J68,"*")</f>
        <v>139229.32999999999</v>
      </c>
      <c r="H72" s="47" t="str">
        <f>IF('Town Data'!M68&gt;9,'Town Data'!L68,"*")</f>
        <v>*</v>
      </c>
      <c r="I72" s="9">
        <f t="shared" si="3"/>
        <v>-0.15157168487918038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1423339.2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50">
        <f>IF('Town Data'!C70&gt;9,'Town Data'!B70,"*")</f>
        <v>7245695.9400000004</v>
      </c>
      <c r="D74" s="46" t="str">
        <f>IF('Town Data'!E70&gt;9,'Town Data'!D70,"*")</f>
        <v>*</v>
      </c>
      <c r="E74" s="47">
        <f>IF('Town Data'!G70&gt;9,'Town Data'!F70,"*")</f>
        <v>153709.23000000001</v>
      </c>
      <c r="F74" s="45">
        <f>IF('Town Data'!I70&gt;9,'Town Data'!H70,"*")</f>
        <v>7007568.5800000001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3.3981452665283844E-2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RICHFORD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988718.98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50">
        <f>IF('Town Data'!C72&gt;9,'Town Data'!B72,"*")</f>
        <v>3283018.87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3497143.27</v>
      </c>
      <c r="G76" s="46">
        <f>IF('Town Data'!K72&gt;9,'Town Data'!J72,"*")</f>
        <v>176699</v>
      </c>
      <c r="H76" s="47" t="str">
        <f>IF('Town Data'!M72&gt;9,'Town Data'!L72,"*")</f>
        <v>*</v>
      </c>
      <c r="I76" s="9">
        <f t="shared" si="3"/>
        <v>-6.1228375124591311E-2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51">
        <f>IF('Town Data'!C73&gt;9,'Town Data'!B73,"*")</f>
        <v>5206280.7699999996</v>
      </c>
      <c r="D77" s="43" t="str">
        <f>IF('Town Data'!E73&gt;9,'Town Data'!D73,"*")</f>
        <v>*</v>
      </c>
      <c r="E77" s="44">
        <f>IF('Town Data'!G73&gt;9,'Town Data'!F73,"*")</f>
        <v>431800.46</v>
      </c>
      <c r="F77" s="43">
        <f>IF('Town Data'!I73&gt;9,'Town Data'!H73,"*")</f>
        <v>5339692.71</v>
      </c>
      <c r="G77" s="43" t="str">
        <f>IF('Town Data'!K73&gt;9,'Town Data'!J73,"*")</f>
        <v>*</v>
      </c>
      <c r="H77" s="44">
        <f>IF('Town Data'!M73&gt;9,'Town Data'!L73,"*")</f>
        <v>843382.62</v>
      </c>
      <c r="I77" s="22">
        <f t="shared" si="3"/>
        <v>-2.4984947120674367E-2</v>
      </c>
      <c r="J77" s="22" t="str">
        <f t="shared" si="4"/>
        <v/>
      </c>
      <c r="K77" s="22">
        <f t="shared" si="5"/>
        <v>-0.48801356613205993</v>
      </c>
      <c r="L77" s="15"/>
    </row>
    <row r="78" spans="1:12" x14ac:dyDescent="0.25">
      <c r="A78" s="15"/>
      <c r="B78" s="15" t="str">
        <f>'Town Data'!A74</f>
        <v>ROYALTON</v>
      </c>
      <c r="C78" s="50">
        <f>IF('Town Data'!C74&gt;9,'Town Data'!B74,"*")</f>
        <v>2217653.7599999998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3071065.12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-0.2778877446923041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51">
        <f>IF('Town Data'!C75&gt;9,'Town Data'!B75,"*")</f>
        <v>43219870.109999999</v>
      </c>
      <c r="D79" s="43">
        <f>IF('Town Data'!E75&gt;9,'Town Data'!D75,"*")</f>
        <v>1365892.34</v>
      </c>
      <c r="E79" s="44">
        <f>IF('Town Data'!G75&gt;9,'Town Data'!F75,"*")</f>
        <v>3452541.48</v>
      </c>
      <c r="F79" s="43">
        <f>IF('Town Data'!I75&gt;9,'Town Data'!H75,"*")</f>
        <v>38797020.340000004</v>
      </c>
      <c r="G79" s="43">
        <f>IF('Town Data'!K75&gt;9,'Town Data'!J75,"*")</f>
        <v>3075591.21</v>
      </c>
      <c r="H79" s="44">
        <f>IF('Town Data'!M75&gt;9,'Town Data'!L75,"*")</f>
        <v>4020452.49</v>
      </c>
      <c r="I79" s="22">
        <f t="shared" si="3"/>
        <v>0.11399972810386179</v>
      </c>
      <c r="J79" s="22">
        <f t="shared" si="4"/>
        <v>-0.55589275468113974</v>
      </c>
      <c r="K79" s="22">
        <f t="shared" si="5"/>
        <v>-0.14125549584594152</v>
      </c>
      <c r="L79" s="15"/>
    </row>
    <row r="80" spans="1:12" x14ac:dyDescent="0.25">
      <c r="A80" s="15"/>
      <c r="B80" s="15" t="str">
        <f>'Town Data'!A76</f>
        <v>RUTLAND TOWN</v>
      </c>
      <c r="C80" s="50">
        <f>IF('Town Data'!C76&gt;9,'Town Data'!B76,"*")</f>
        <v>14176294.84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16162826.119999999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-0.12290742134148501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SALISBURY</v>
      </c>
      <c r="C81" s="51" t="str">
        <f>IF('Town Data'!C77&gt;9,'Town Data'!B77,"*")</f>
        <v>*</v>
      </c>
      <c r="D81" s="43">
        <f>IF('Town Data'!E77&gt;9,'Town Data'!D77,"*")</f>
        <v>203665.85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303460.53000000003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-0.32885555165938718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50">
        <f>IF('Town Data'!C78&gt;9,'Town Data'!B78,"*")</f>
        <v>8581067.5299999993</v>
      </c>
      <c r="D82" s="46">
        <f>IF('Town Data'!E78&gt;9,'Town Data'!D78,"*")</f>
        <v>814378.49</v>
      </c>
      <c r="E82" s="47">
        <f>IF('Town Data'!G78&gt;9,'Town Data'!F78,"*")</f>
        <v>834262.18</v>
      </c>
      <c r="F82" s="45">
        <f>IF('Town Data'!I78&gt;9,'Town Data'!H78,"*")</f>
        <v>10386515.74</v>
      </c>
      <c r="G82" s="46">
        <f>IF('Town Data'!K78&gt;9,'Town Data'!J78,"*")</f>
        <v>3901364.56</v>
      </c>
      <c r="H82" s="47">
        <f>IF('Town Data'!M78&gt;9,'Town Data'!L78,"*")</f>
        <v>1732176.64</v>
      </c>
      <c r="I82" s="9">
        <f t="shared" si="3"/>
        <v>-0.17382616607867393</v>
      </c>
      <c r="J82" s="9">
        <f t="shared" si="4"/>
        <v>-0.79125803870018241</v>
      </c>
      <c r="K82" s="9">
        <f t="shared" si="5"/>
        <v>-0.51837349567305091</v>
      </c>
      <c r="L82" s="15"/>
    </row>
    <row r="83" spans="1:12" x14ac:dyDescent="0.25">
      <c r="A83" s="15"/>
      <c r="B83" s="27" t="str">
        <f>'Town Data'!A79</f>
        <v>SOUTH BURLINGTON</v>
      </c>
      <c r="C83" s="51">
        <f>IF('Town Data'!C79&gt;9,'Town Data'!B79,"*")</f>
        <v>73243762.109999999</v>
      </c>
      <c r="D83" s="43">
        <f>IF('Town Data'!E79&gt;9,'Town Data'!D79,"*")</f>
        <v>15400825.789999999</v>
      </c>
      <c r="E83" s="44">
        <f>IF('Town Data'!G79&gt;9,'Town Data'!F79,"*")</f>
        <v>4416446.84</v>
      </c>
      <c r="F83" s="43">
        <f>IF('Town Data'!I79&gt;9,'Town Data'!H79,"*")</f>
        <v>76211059.810000002</v>
      </c>
      <c r="G83" s="43">
        <f>IF('Town Data'!K79&gt;9,'Town Data'!J79,"*")</f>
        <v>30035343.879999999</v>
      </c>
      <c r="H83" s="44">
        <f>IF('Town Data'!M79&gt;9,'Town Data'!L79,"*")</f>
        <v>7639011.0899999999</v>
      </c>
      <c r="I83" s="22">
        <f t="shared" si="3"/>
        <v>-3.893526356145293E-2</v>
      </c>
      <c r="J83" s="22">
        <f t="shared" si="4"/>
        <v>-0.48724323412008164</v>
      </c>
      <c r="K83" s="22">
        <f t="shared" si="5"/>
        <v>-0.42185620783016825</v>
      </c>
      <c r="L83" s="15"/>
    </row>
    <row r="84" spans="1:12" x14ac:dyDescent="0.25">
      <c r="A84" s="15"/>
      <c r="B84" s="15" t="str">
        <f>'Town Data'!A80</f>
        <v>SOUTH HERO</v>
      </c>
      <c r="C84" s="50">
        <f>IF('Town Data'!C80&gt;9,'Town Data'!B80,"*")</f>
        <v>3292541.4</v>
      </c>
      <c r="D84" s="45">
        <f>IF('Town Data'!E80&gt;9,'Town Data'!D80,"*")</f>
        <v>593052.5</v>
      </c>
      <c r="E84" s="49" t="str">
        <f>IF('Town Data'!G80&gt;9,'Town Data'!F80,"*")</f>
        <v>*</v>
      </c>
      <c r="F84" s="45">
        <f>IF('Town Data'!I80&gt;9,'Town Data'!H80,"*")</f>
        <v>3024823.14</v>
      </c>
      <c r="G84" s="46">
        <f>IF('Town Data'!K80&gt;9,'Town Data'!J80,"*")</f>
        <v>993473.61</v>
      </c>
      <c r="H84" s="47" t="str">
        <f>IF('Town Data'!M80&gt;9,'Town Data'!L80,"*")</f>
        <v>*</v>
      </c>
      <c r="I84" s="9">
        <f t="shared" si="3"/>
        <v>8.850707879734078E-2</v>
      </c>
      <c r="J84" s="9">
        <f t="shared" si="4"/>
        <v>-0.40305158181302875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51">
        <f>IF('Town Data'!C81&gt;9,'Town Data'!B81,"*")</f>
        <v>13212484.310000001</v>
      </c>
      <c r="D85" s="43" t="str">
        <f>IF('Town Data'!E81&gt;9,'Town Data'!D81,"*")</f>
        <v>*</v>
      </c>
      <c r="E85" s="44">
        <f>IF('Town Data'!G81&gt;9,'Town Data'!F81,"*")</f>
        <v>613788.99</v>
      </c>
      <c r="F85" s="43">
        <f>IF('Town Data'!I81&gt;9,'Town Data'!H81,"*")</f>
        <v>11122193.6</v>
      </c>
      <c r="G85" s="43" t="str">
        <f>IF('Town Data'!K81&gt;9,'Town Data'!J81,"*")</f>
        <v>*</v>
      </c>
      <c r="H85" s="44">
        <f>IF('Town Data'!M81&gt;9,'Town Data'!L81,"*")</f>
        <v>894891.19</v>
      </c>
      <c r="I85" s="22">
        <f t="shared" si="3"/>
        <v>0.18793870932079451</v>
      </c>
      <c r="J85" s="22" t="str">
        <f t="shared" si="4"/>
        <v/>
      </c>
      <c r="K85" s="22">
        <f t="shared" si="5"/>
        <v>-0.31411885952302199</v>
      </c>
      <c r="L85" s="15"/>
    </row>
    <row r="86" spans="1:12" x14ac:dyDescent="0.25">
      <c r="A86" s="15"/>
      <c r="B86" s="15" t="str">
        <f>'Town Data'!A82</f>
        <v>ST ALBANS</v>
      </c>
      <c r="C86" s="50">
        <f>IF('Town Data'!C82&gt;9,'Town Data'!B82,"*")</f>
        <v>21131897.199999999</v>
      </c>
      <c r="D86" s="46" t="str">
        <f>IF('Town Data'!E82&gt;9,'Town Data'!D82,"*")</f>
        <v>*</v>
      </c>
      <c r="E86" s="47">
        <f>IF('Town Data'!G82&gt;9,'Town Data'!F82,"*")</f>
        <v>1312124.75</v>
      </c>
      <c r="F86" s="45">
        <f>IF('Town Data'!I82&gt;9,'Town Data'!H82,"*")</f>
        <v>18797875.149999999</v>
      </c>
      <c r="G86" s="46" t="str">
        <f>IF('Town Data'!K82&gt;9,'Town Data'!J82,"*")</f>
        <v>*</v>
      </c>
      <c r="H86" s="47">
        <f>IF('Town Data'!M82&gt;9,'Town Data'!L82,"*")</f>
        <v>1855567.79</v>
      </c>
      <c r="I86" s="9">
        <f t="shared" si="3"/>
        <v>0.12416414256267687</v>
      </c>
      <c r="J86" s="9" t="str">
        <f t="shared" si="4"/>
        <v/>
      </c>
      <c r="K86" s="9">
        <f t="shared" si="5"/>
        <v>-0.2928715635875529</v>
      </c>
      <c r="L86" s="15"/>
    </row>
    <row r="87" spans="1:12" x14ac:dyDescent="0.25">
      <c r="A87" s="15"/>
      <c r="B87" s="27" t="str">
        <f>'Town Data'!A83</f>
        <v>ST ALBANS TOWN</v>
      </c>
      <c r="C87" s="51">
        <f>IF('Town Data'!C83&gt;9,'Town Data'!B83,"*")</f>
        <v>10783173.779999999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10224251.140000001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>
        <f t="shared" si="3"/>
        <v>5.4666364543154079E-2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ST JOHNSBURY</v>
      </c>
      <c r="C88" s="50">
        <f>IF('Town Data'!C84&gt;9,'Town Data'!B84,"*")</f>
        <v>12638548.93</v>
      </c>
      <c r="D88" s="46" t="str">
        <f>IF('Town Data'!E84&gt;9,'Town Data'!D84,"*")</f>
        <v>*</v>
      </c>
      <c r="E88" s="47">
        <f>IF('Town Data'!G84&gt;9,'Town Data'!F84,"*")</f>
        <v>578559.6</v>
      </c>
      <c r="F88" s="45">
        <f>IF('Town Data'!I84&gt;9,'Town Data'!H84,"*")</f>
        <v>12364325.050000001</v>
      </c>
      <c r="G88" s="46">
        <f>IF('Town Data'!K84&gt;9,'Town Data'!J84,"*")</f>
        <v>2910666.19</v>
      </c>
      <c r="H88" s="47">
        <f>IF('Town Data'!M84&gt;9,'Town Data'!L84,"*")</f>
        <v>1026547.46</v>
      </c>
      <c r="I88" s="9">
        <f t="shared" si="3"/>
        <v>2.2178637239887101E-2</v>
      </c>
      <c r="J88" s="9" t="str">
        <f t="shared" si="4"/>
        <v/>
      </c>
      <c r="K88" s="9">
        <f t="shared" si="5"/>
        <v>-0.43640248255058756</v>
      </c>
      <c r="L88" s="15"/>
    </row>
    <row r="89" spans="1:12" x14ac:dyDescent="0.25">
      <c r="A89" s="15"/>
      <c r="B89" s="27" t="str">
        <f>'Town Data'!A85</f>
        <v>STOWE</v>
      </c>
      <c r="C89" s="51">
        <f>IF('Town Data'!C85&gt;9,'Town Data'!B85,"*")</f>
        <v>37729016.329999998</v>
      </c>
      <c r="D89" s="43">
        <f>IF('Town Data'!E85&gt;9,'Town Data'!D85,"*")</f>
        <v>45423403.109999999</v>
      </c>
      <c r="E89" s="44">
        <f>IF('Town Data'!G85&gt;9,'Town Data'!F85,"*")</f>
        <v>11760526.6</v>
      </c>
      <c r="F89" s="43">
        <f>IF('Town Data'!I85&gt;9,'Town Data'!H85,"*")</f>
        <v>45124824.07</v>
      </c>
      <c r="G89" s="43">
        <f>IF('Town Data'!K85&gt;9,'Town Data'!J85,"*")</f>
        <v>59125824.75</v>
      </c>
      <c r="H89" s="44">
        <f>IF('Town Data'!M85&gt;9,'Town Data'!L85,"*")</f>
        <v>15204077.529999999</v>
      </c>
      <c r="I89" s="22">
        <f t="shared" si="3"/>
        <v>-0.16389665538700462</v>
      </c>
      <c r="J89" s="22">
        <f t="shared" si="4"/>
        <v>-0.2317501987995525</v>
      </c>
      <c r="K89" s="22">
        <f t="shared" si="5"/>
        <v>-0.22648864577317107</v>
      </c>
      <c r="L89" s="15"/>
    </row>
    <row r="90" spans="1:12" x14ac:dyDescent="0.25">
      <c r="A90" s="15"/>
      <c r="B90" s="15" t="str">
        <f>'Town Data'!A86</f>
        <v>STRATTON</v>
      </c>
      <c r="C90" s="50" t="str">
        <f>IF('Town Data'!C86&gt;9,'Town Data'!B86,"*")</f>
        <v>*</v>
      </c>
      <c r="D90" s="46">
        <f>IF('Town Data'!E86&gt;9,'Town Data'!D86,"*")</f>
        <v>4889210.6100000003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>
        <f>IF('Town Data'!K86&gt;9,'Town Data'!J86,"*")</f>
        <v>9529923.4700000007</v>
      </c>
      <c r="H90" s="47" t="str">
        <f>IF('Town Data'!M86&gt;9,'Town Data'!L86,"*")</f>
        <v>*</v>
      </c>
      <c r="I90" s="9" t="str">
        <f t="shared" si="3"/>
        <v/>
      </c>
      <c r="J90" s="9">
        <f t="shared" si="4"/>
        <v>-0.48696223790346976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SWANTON</v>
      </c>
      <c r="C91" s="51">
        <f>IF('Town Data'!C87&gt;9,'Town Data'!B87,"*")</f>
        <v>6246012.3399999999</v>
      </c>
      <c r="D91" s="43">
        <f>IF('Town Data'!E87&gt;9,'Town Data'!D87,"*")</f>
        <v>190758.37</v>
      </c>
      <c r="E91" s="44" t="str">
        <f>IF('Town Data'!G87&gt;9,'Town Data'!F87,"*")</f>
        <v>*</v>
      </c>
      <c r="F91" s="43">
        <f>IF('Town Data'!I87&gt;9,'Town Data'!H87,"*")</f>
        <v>5891166.79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>
        <f t="shared" si="3"/>
        <v>6.0233492387676876E-2</v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VERGENNES</v>
      </c>
      <c r="C92" s="50">
        <f>IF('Town Data'!C88&gt;9,'Town Data'!B88,"*")</f>
        <v>3896846.97</v>
      </c>
      <c r="D92" s="46" t="str">
        <f>IF('Town Data'!E88&gt;9,'Town Data'!D88,"*")</f>
        <v>*</v>
      </c>
      <c r="E92" s="47">
        <f>IF('Town Data'!G88&gt;9,'Town Data'!F88,"*")</f>
        <v>306522.12</v>
      </c>
      <c r="F92" s="45">
        <f>IF('Town Data'!I88&gt;9,'Town Data'!H88,"*")</f>
        <v>3782573.32</v>
      </c>
      <c r="G92" s="46" t="str">
        <f>IF('Town Data'!K88&gt;9,'Town Data'!J88,"*")</f>
        <v>*</v>
      </c>
      <c r="H92" s="47">
        <f>IF('Town Data'!M88&gt;9,'Town Data'!L88,"*")</f>
        <v>718235.49</v>
      </c>
      <c r="I92" s="9">
        <f t="shared" si="3"/>
        <v>3.021055782204914E-2</v>
      </c>
      <c r="J92" s="9" t="str">
        <f t="shared" si="4"/>
        <v/>
      </c>
      <c r="K92" s="9">
        <f t="shared" si="5"/>
        <v>-0.57322894194493235</v>
      </c>
      <c r="L92" s="15"/>
    </row>
    <row r="93" spans="1:12" x14ac:dyDescent="0.25">
      <c r="A93" s="15"/>
      <c r="B93" s="27" t="str">
        <f>'Town Data'!A89</f>
        <v>WAITSFIELD</v>
      </c>
      <c r="C93" s="51">
        <f>IF('Town Data'!C89&gt;9,'Town Data'!B89,"*")</f>
        <v>8202043.9299999997</v>
      </c>
      <c r="D93" s="43">
        <f>IF('Town Data'!E89&gt;9,'Town Data'!D89,"*")</f>
        <v>1402555.2</v>
      </c>
      <c r="E93" s="44">
        <f>IF('Town Data'!G89&gt;9,'Town Data'!F89,"*")</f>
        <v>1220593.6599999999</v>
      </c>
      <c r="F93" s="43">
        <f>IF('Town Data'!I89&gt;9,'Town Data'!H89,"*")</f>
        <v>10345290.34</v>
      </c>
      <c r="G93" s="43">
        <f>IF('Town Data'!K89&gt;9,'Town Data'!J89,"*")</f>
        <v>2885490.92</v>
      </c>
      <c r="H93" s="44">
        <f>IF('Town Data'!M89&gt;9,'Town Data'!L89,"*")</f>
        <v>3612461.36</v>
      </c>
      <c r="I93" s="22">
        <f t="shared" si="3"/>
        <v>-0.20717121893748611</v>
      </c>
      <c r="J93" s="22">
        <f t="shared" si="4"/>
        <v>-0.51392839593478945</v>
      </c>
      <c r="K93" s="22">
        <f t="shared" si="5"/>
        <v>-0.6621157880011207</v>
      </c>
      <c r="L93" s="15"/>
    </row>
    <row r="94" spans="1:12" x14ac:dyDescent="0.25">
      <c r="A94" s="15"/>
      <c r="B94" s="15" t="str">
        <f>'Town Data'!A90</f>
        <v>WALLINGFORD</v>
      </c>
      <c r="C94" s="50">
        <f>IF('Town Data'!C90&gt;9,'Town Data'!B90,"*")</f>
        <v>1325076.9099999999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1172148.27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0.1304686820891694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WARREN</v>
      </c>
      <c r="C95" s="51">
        <f>IF('Town Data'!C91&gt;9,'Town Data'!B91,"*")</f>
        <v>4073524.12</v>
      </c>
      <c r="D95" s="43">
        <f>IF('Town Data'!E91&gt;9,'Town Data'!D91,"*")</f>
        <v>4174373.27</v>
      </c>
      <c r="E95" s="44">
        <f>IF('Town Data'!G91&gt;9,'Town Data'!F91,"*")</f>
        <v>1169814.3999999999</v>
      </c>
      <c r="F95" s="43">
        <f>IF('Town Data'!I91&gt;9,'Town Data'!H91,"*")</f>
        <v>5855752.1399999997</v>
      </c>
      <c r="G95" s="43">
        <f>IF('Town Data'!K91&gt;9,'Town Data'!J91,"*")</f>
        <v>5896200.5599999996</v>
      </c>
      <c r="H95" s="44">
        <f>IF('Town Data'!M91&gt;9,'Town Data'!L91,"*")</f>
        <v>2226079.13</v>
      </c>
      <c r="I95" s="22">
        <f t="shared" si="3"/>
        <v>-0.30435509860907461</v>
      </c>
      <c r="J95" s="22">
        <f t="shared" si="4"/>
        <v>-0.29202318891269191</v>
      </c>
      <c r="K95" s="22">
        <f t="shared" si="5"/>
        <v>-0.47449558992092072</v>
      </c>
      <c r="L95" s="15"/>
    </row>
    <row r="96" spans="1:12" x14ac:dyDescent="0.25">
      <c r="A96" s="15"/>
      <c r="B96" s="15" t="str">
        <f>'Town Data'!A92</f>
        <v>WATERBURY</v>
      </c>
      <c r="C96" s="50">
        <f>IF('Town Data'!C92&gt;9,'Town Data'!B92,"*")</f>
        <v>11803038.529999999</v>
      </c>
      <c r="D96" s="46">
        <f>IF('Town Data'!E92&gt;9,'Town Data'!D92,"*")</f>
        <v>4397462.2300000004</v>
      </c>
      <c r="E96" s="47">
        <f>IF('Town Data'!G92&gt;9,'Town Data'!F92,"*")</f>
        <v>2150877.35</v>
      </c>
      <c r="F96" s="45">
        <f>IF('Town Data'!I92&gt;9,'Town Data'!H92,"*")</f>
        <v>13606535.98</v>
      </c>
      <c r="G96" s="46">
        <f>IF('Town Data'!K92&gt;9,'Town Data'!J92,"*")</f>
        <v>6484868.1699999999</v>
      </c>
      <c r="H96" s="47">
        <f>IF('Town Data'!M92&gt;9,'Town Data'!L92,"*")</f>
        <v>3128658.67</v>
      </c>
      <c r="I96" s="9">
        <f t="shared" si="3"/>
        <v>-0.13254640656894079</v>
      </c>
      <c r="J96" s="9">
        <f t="shared" si="4"/>
        <v>-0.32188872391526185</v>
      </c>
      <c r="K96" s="9">
        <f t="shared" si="5"/>
        <v>-0.3125241271525474</v>
      </c>
      <c r="L96" s="15"/>
    </row>
    <row r="97" spans="1:12" x14ac:dyDescent="0.25">
      <c r="A97" s="15"/>
      <c r="B97" s="27" t="str">
        <f>'Town Data'!A93</f>
        <v>WEATHERSFIELD</v>
      </c>
      <c r="C97" s="51">
        <f>IF('Town Data'!C93&gt;9,'Town Data'!B93,"*")</f>
        <v>2459132.04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>
        <f>IF('Town Data'!I93&gt;9,'Town Data'!H93,"*")</f>
        <v>2531825.73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>
        <f t="shared" si="3"/>
        <v>-2.8711964310434566E-2</v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WELLS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>
        <f>IF('Town Data'!K94&gt;9,'Town Data'!J94,"*")</f>
        <v>134580.76999999999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51">
        <f>IF('Town Data'!C95&gt;9,'Town Data'!B95,"*")</f>
        <v>1534873.77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>
        <f>IF('Town Data'!I95&gt;9,'Town Data'!H95,"*")</f>
        <v>1479682.51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>
        <f t="shared" si="3"/>
        <v>3.7299393367838087E-2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WESTMORE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>
        <f>IF('Town Data'!K96&gt;9,'Town Data'!J96,"*")</f>
        <v>538797.56000000006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WESTON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>
        <f>IF('Town Data'!K97&gt;9,'Town Data'!J97,"*")</f>
        <v>358593.72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WILLISTON</v>
      </c>
      <c r="C102" s="51">
        <f>IF('Town Data'!C98&gt;9,'Town Data'!B98,"*")</f>
        <v>31971237.949999999</v>
      </c>
      <c r="D102" s="43" t="str">
        <f>IF('Town Data'!E98&gt;9,'Town Data'!D98,"*")</f>
        <v>*</v>
      </c>
      <c r="E102" s="44">
        <f>IF('Town Data'!G98&gt;9,'Town Data'!F98,"*")</f>
        <v>2508893.9500000002</v>
      </c>
      <c r="F102" s="43">
        <f>IF('Town Data'!I98&gt;9,'Town Data'!H98,"*")</f>
        <v>33935913.990000002</v>
      </c>
      <c r="G102" s="43" t="str">
        <f>IF('Town Data'!K98&gt;9,'Town Data'!J98,"*")</f>
        <v>*</v>
      </c>
      <c r="H102" s="44">
        <f>IF('Town Data'!M98&gt;9,'Town Data'!L98,"*")</f>
        <v>3186831.64</v>
      </c>
      <c r="I102" s="22">
        <f t="shared" si="3"/>
        <v>-5.7893712265387628E-2</v>
      </c>
      <c r="J102" s="22" t="str">
        <f t="shared" si="4"/>
        <v/>
      </c>
      <c r="K102" s="22">
        <f t="shared" si="5"/>
        <v>-0.21273093987481559</v>
      </c>
      <c r="L102" s="15"/>
    </row>
    <row r="103" spans="1:12" x14ac:dyDescent="0.25">
      <c r="B103" s="27" t="str">
        <f>'Town Data'!A99</f>
        <v>WILMINGTON</v>
      </c>
      <c r="C103" s="51">
        <f>IF('Town Data'!C99&gt;9,'Town Data'!B99,"*")</f>
        <v>6831909.1900000004</v>
      </c>
      <c r="D103" s="43">
        <f>IF('Town Data'!E99&gt;9,'Town Data'!D99,"*")</f>
        <v>1107188.3799999999</v>
      </c>
      <c r="E103" s="44">
        <f>IF('Town Data'!G99&gt;9,'Town Data'!F99,"*")</f>
        <v>1026395.04</v>
      </c>
      <c r="F103" s="43">
        <f>IF('Town Data'!I99&gt;9,'Town Data'!H99,"*")</f>
        <v>6609803.9900000002</v>
      </c>
      <c r="G103" s="43">
        <f>IF('Town Data'!K99&gt;9,'Town Data'!J99,"*")</f>
        <v>1523999.31</v>
      </c>
      <c r="H103" s="44">
        <f>IF('Town Data'!M99&gt;9,'Town Data'!L99,"*")</f>
        <v>1173142.6100000001</v>
      </c>
      <c r="I103" s="22">
        <f t="shared" si="3"/>
        <v>3.3602388260835579E-2</v>
      </c>
      <c r="J103" s="22">
        <f t="shared" si="4"/>
        <v>-0.27349810939218872</v>
      </c>
      <c r="K103" s="22">
        <f t="shared" si="5"/>
        <v>-0.12508928475456199</v>
      </c>
      <c r="L103" s="15"/>
    </row>
    <row r="104" spans="1:12" x14ac:dyDescent="0.25">
      <c r="B104" s="27" t="str">
        <f>'Town Data'!A100</f>
        <v>WINDSOR</v>
      </c>
      <c r="C104" s="51">
        <f>IF('Town Data'!C100&gt;9,'Town Data'!B100,"*")</f>
        <v>4138111.98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>
        <f>IF('Town Data'!I100&gt;9,'Town Data'!H100,"*")</f>
        <v>4124441.69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>
        <f t="shared" si="3"/>
        <v>3.3144583018701952E-3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WINHALL</v>
      </c>
      <c r="C105" s="51" t="str">
        <f>IF('Town Data'!C101&gt;9,'Town Data'!B101,"*")</f>
        <v>*</v>
      </c>
      <c r="D105" s="43">
        <f>IF('Town Data'!E101&gt;9,'Town Data'!D101,"*")</f>
        <v>646064.07999999996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>
        <f>IF('Town Data'!K101&gt;9,'Town Data'!J101,"*")</f>
        <v>1312068.67</v>
      </c>
      <c r="H105" s="44" t="str">
        <f>IF('Town Data'!M101&gt;9,'Town Data'!L101,"*")</f>
        <v>*</v>
      </c>
      <c r="I105" s="22" t="str">
        <f t="shared" si="3"/>
        <v/>
      </c>
      <c r="J105" s="22">
        <f t="shared" si="4"/>
        <v>-0.50759888200058922</v>
      </c>
      <c r="K105" s="22" t="str">
        <f t="shared" si="5"/>
        <v/>
      </c>
      <c r="L105" s="15"/>
    </row>
    <row r="106" spans="1:12" x14ac:dyDescent="0.25">
      <c r="B106" s="27" t="str">
        <f>'Town Data'!A102</f>
        <v>WINOOSKI</v>
      </c>
      <c r="C106" s="51">
        <f>IF('Town Data'!C102&gt;9,'Town Data'!B102,"*")</f>
        <v>9532660.1500000004</v>
      </c>
      <c r="D106" s="43" t="str">
        <f>IF('Town Data'!E102&gt;9,'Town Data'!D102,"*")</f>
        <v>*</v>
      </c>
      <c r="E106" s="44">
        <f>IF('Town Data'!G102&gt;9,'Town Data'!F102,"*")</f>
        <v>2377849.59</v>
      </c>
      <c r="F106" s="43">
        <f>IF('Town Data'!I102&gt;9,'Town Data'!H102,"*")</f>
        <v>11693474.4</v>
      </c>
      <c r="G106" s="43" t="str">
        <f>IF('Town Data'!K102&gt;9,'Town Data'!J102,"*")</f>
        <v>*</v>
      </c>
      <c r="H106" s="44">
        <f>IF('Town Data'!M102&gt;9,'Town Data'!L102,"*")</f>
        <v>3836431.17</v>
      </c>
      <c r="I106" s="22">
        <f t="shared" si="3"/>
        <v>-0.18478804297891138</v>
      </c>
      <c r="J106" s="22" t="str">
        <f t="shared" si="4"/>
        <v/>
      </c>
      <c r="K106" s="22">
        <f t="shared" si="5"/>
        <v>-0.38019229731156629</v>
      </c>
      <c r="L106" s="15"/>
    </row>
    <row r="107" spans="1:12" x14ac:dyDescent="0.25">
      <c r="B107" s="27" t="str">
        <f>'Town Data'!A103</f>
        <v>WOODSTOCK</v>
      </c>
      <c r="C107" s="51">
        <f>IF('Town Data'!C103&gt;9,'Town Data'!B103,"*")</f>
        <v>11697708.85</v>
      </c>
      <c r="D107" s="43">
        <f>IF('Town Data'!E103&gt;9,'Town Data'!D103,"*")</f>
        <v>12801432.43</v>
      </c>
      <c r="E107" s="44">
        <f>IF('Town Data'!G103&gt;9,'Town Data'!F103,"*")</f>
        <v>2806088.17</v>
      </c>
      <c r="F107" s="43">
        <f>IF('Town Data'!I103&gt;9,'Town Data'!H103,"*")</f>
        <v>13797133.73</v>
      </c>
      <c r="G107" s="43">
        <f>IF('Town Data'!K103&gt;9,'Town Data'!J103,"*")</f>
        <v>17378926.75</v>
      </c>
      <c r="H107" s="44">
        <f>IF('Town Data'!M103&gt;9,'Town Data'!L103,"*")</f>
        <v>3666638.56</v>
      </c>
      <c r="I107" s="22">
        <f t="shared" si="3"/>
        <v>-0.15216384222145252</v>
      </c>
      <c r="J107" s="22">
        <f t="shared" si="4"/>
        <v>-0.2633933835989038</v>
      </c>
      <c r="K107" s="22">
        <f t="shared" si="5"/>
        <v>-0.23469735997103575</v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86105.58</v>
      </c>
      <c r="E2" s="39">
        <v>13</v>
      </c>
      <c r="F2" s="39">
        <v>0</v>
      </c>
      <c r="G2" s="39">
        <v>0</v>
      </c>
      <c r="H2" s="39">
        <v>0</v>
      </c>
      <c r="I2" s="39">
        <v>0</v>
      </c>
      <c r="J2" s="39">
        <v>156031.19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882095.01</v>
      </c>
      <c r="I3" s="39">
        <v>11</v>
      </c>
      <c r="J3" s="39">
        <v>262324.21999999997</v>
      </c>
      <c r="K3" s="39">
        <v>19</v>
      </c>
      <c r="L3" s="39">
        <v>0</v>
      </c>
      <c r="M3" s="39">
        <v>0</v>
      </c>
    </row>
    <row r="4" spans="1:13" x14ac:dyDescent="0.25">
      <c r="A4" s="38" t="s">
        <v>49</v>
      </c>
      <c r="B4" s="39">
        <v>897503.56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1394389.6</v>
      </c>
      <c r="I4" s="39">
        <v>10</v>
      </c>
      <c r="J4" s="39">
        <v>801172.26</v>
      </c>
      <c r="K4" s="39">
        <v>15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6555344.4199999999</v>
      </c>
      <c r="K5" s="39">
        <v>10</v>
      </c>
      <c r="L5" s="39">
        <v>0</v>
      </c>
      <c r="M5" s="39">
        <v>0</v>
      </c>
    </row>
    <row r="6" spans="1:13" x14ac:dyDescent="0.25">
      <c r="A6" s="38" t="s">
        <v>51</v>
      </c>
      <c r="B6" s="39">
        <v>15830307.859999999</v>
      </c>
      <c r="C6" s="39">
        <v>44</v>
      </c>
      <c r="D6" s="39">
        <v>0</v>
      </c>
      <c r="E6" s="39">
        <v>0</v>
      </c>
      <c r="F6" s="39">
        <v>1545579.28</v>
      </c>
      <c r="G6" s="39">
        <v>19</v>
      </c>
      <c r="H6" s="39">
        <v>14775998.279999999</v>
      </c>
      <c r="I6" s="39">
        <v>46</v>
      </c>
      <c r="J6" s="39">
        <v>0</v>
      </c>
      <c r="K6" s="39">
        <v>0</v>
      </c>
      <c r="L6" s="39">
        <v>2148373.9900000002</v>
      </c>
      <c r="M6" s="39">
        <v>19</v>
      </c>
    </row>
    <row r="7" spans="1:13" x14ac:dyDescent="0.25">
      <c r="A7" s="38" t="s">
        <v>52</v>
      </c>
      <c r="B7" s="39">
        <v>4934899.76</v>
      </c>
      <c r="C7" s="39">
        <v>15</v>
      </c>
      <c r="D7" s="39">
        <v>0</v>
      </c>
      <c r="E7" s="39">
        <v>0</v>
      </c>
      <c r="F7" s="39">
        <v>0</v>
      </c>
      <c r="G7" s="39">
        <v>0</v>
      </c>
      <c r="H7" s="39">
        <v>4519780.08</v>
      </c>
      <c r="I7" s="39">
        <v>14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2673014.67</v>
      </c>
      <c r="C8" s="39">
        <v>23</v>
      </c>
      <c r="D8" s="39">
        <v>528814.47</v>
      </c>
      <c r="E8" s="39">
        <v>13</v>
      </c>
      <c r="F8" s="39">
        <v>0</v>
      </c>
      <c r="G8" s="39">
        <v>0</v>
      </c>
      <c r="H8" s="39">
        <v>2373772.54</v>
      </c>
      <c r="I8" s="39">
        <v>26</v>
      </c>
      <c r="J8" s="39">
        <v>458320.02</v>
      </c>
      <c r="K8" s="39">
        <v>15</v>
      </c>
      <c r="L8" s="39">
        <v>0</v>
      </c>
      <c r="M8" s="39">
        <v>0</v>
      </c>
    </row>
    <row r="9" spans="1:13" x14ac:dyDescent="0.25">
      <c r="A9" s="38" t="s">
        <v>54</v>
      </c>
      <c r="B9" s="39">
        <v>28023773</v>
      </c>
      <c r="C9" s="39">
        <v>84</v>
      </c>
      <c r="D9" s="39">
        <v>3735951.13</v>
      </c>
      <c r="E9" s="39">
        <v>23</v>
      </c>
      <c r="F9" s="39">
        <v>2639718.4500000002</v>
      </c>
      <c r="G9" s="39">
        <v>28</v>
      </c>
      <c r="H9" s="39">
        <v>29298070.530000001</v>
      </c>
      <c r="I9" s="39">
        <v>89</v>
      </c>
      <c r="J9" s="39">
        <v>5686420.3600000003</v>
      </c>
      <c r="K9" s="39">
        <v>27</v>
      </c>
      <c r="L9" s="39">
        <v>3237147.67</v>
      </c>
      <c r="M9" s="39">
        <v>32</v>
      </c>
    </row>
    <row r="10" spans="1:13" x14ac:dyDescent="0.25">
      <c r="A10" s="38" t="s">
        <v>55</v>
      </c>
      <c r="B10" s="39">
        <v>18205399.77</v>
      </c>
      <c r="C10" s="39">
        <v>20</v>
      </c>
      <c r="D10" s="39">
        <v>0</v>
      </c>
      <c r="E10" s="39">
        <v>0</v>
      </c>
      <c r="F10" s="39">
        <v>0</v>
      </c>
      <c r="G10" s="39">
        <v>0</v>
      </c>
      <c r="H10" s="39">
        <v>17643488.02</v>
      </c>
      <c r="I10" s="39">
        <v>24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1780885.38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2218667.5299999998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4797661.28</v>
      </c>
      <c r="C12" s="39">
        <v>13</v>
      </c>
      <c r="D12" s="39">
        <v>0</v>
      </c>
      <c r="E12" s="39">
        <v>0</v>
      </c>
      <c r="F12" s="39">
        <v>0</v>
      </c>
      <c r="G12" s="39">
        <v>0</v>
      </c>
      <c r="H12" s="39">
        <v>4777643.01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3568412.76</v>
      </c>
      <c r="C13" s="39">
        <v>26</v>
      </c>
      <c r="D13" s="39">
        <v>0</v>
      </c>
      <c r="E13" s="39">
        <v>0</v>
      </c>
      <c r="F13" s="39">
        <v>555310.37</v>
      </c>
      <c r="G13" s="39">
        <v>13</v>
      </c>
      <c r="H13" s="39">
        <v>3343272.96</v>
      </c>
      <c r="I13" s="39">
        <v>28</v>
      </c>
      <c r="J13" s="39">
        <v>901353.7</v>
      </c>
      <c r="K13" s="39">
        <v>10</v>
      </c>
      <c r="L13" s="39">
        <v>526809.14</v>
      </c>
      <c r="M13" s="39">
        <v>12</v>
      </c>
    </row>
    <row r="14" spans="1:13" x14ac:dyDescent="0.25">
      <c r="A14" s="38" t="s">
        <v>59</v>
      </c>
      <c r="B14" s="39">
        <v>37548681.289999999</v>
      </c>
      <c r="C14" s="39">
        <v>86</v>
      </c>
      <c r="D14" s="39">
        <v>5527448.2699999996</v>
      </c>
      <c r="E14" s="39">
        <v>21</v>
      </c>
      <c r="F14" s="39">
        <v>3046887.48</v>
      </c>
      <c r="G14" s="39">
        <v>33</v>
      </c>
      <c r="H14" s="39">
        <v>37364908.479999997</v>
      </c>
      <c r="I14" s="39">
        <v>103</v>
      </c>
      <c r="J14" s="39">
        <v>7992340.9900000002</v>
      </c>
      <c r="K14" s="39">
        <v>29</v>
      </c>
      <c r="L14" s="39">
        <v>4598939.01</v>
      </c>
      <c r="M14" s="39">
        <v>43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287716.84999999998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1470692.82</v>
      </c>
      <c r="C16" s="39">
        <v>10</v>
      </c>
      <c r="D16" s="39">
        <v>0</v>
      </c>
      <c r="E16" s="39">
        <v>0</v>
      </c>
      <c r="F16" s="39">
        <v>0</v>
      </c>
      <c r="G16" s="39">
        <v>0</v>
      </c>
      <c r="H16" s="39">
        <v>1151208.28</v>
      </c>
      <c r="I16" s="39">
        <v>11</v>
      </c>
      <c r="J16" s="39">
        <v>337966.61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3782198.04</v>
      </c>
      <c r="C17" s="39">
        <v>17</v>
      </c>
      <c r="D17" s="39">
        <v>0</v>
      </c>
      <c r="E17" s="39">
        <v>0</v>
      </c>
      <c r="F17" s="39">
        <v>0</v>
      </c>
      <c r="G17" s="39">
        <v>0</v>
      </c>
      <c r="H17" s="39">
        <v>4094919.49</v>
      </c>
      <c r="I17" s="39">
        <v>19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2062707.39</v>
      </c>
      <c r="C18" s="39">
        <v>14</v>
      </c>
      <c r="D18" s="39">
        <v>2196788.52</v>
      </c>
      <c r="E18" s="39">
        <v>26</v>
      </c>
      <c r="F18" s="39">
        <v>969387.01</v>
      </c>
      <c r="G18" s="39">
        <v>10</v>
      </c>
      <c r="H18" s="39">
        <v>3028009.18</v>
      </c>
      <c r="I18" s="39">
        <v>17</v>
      </c>
      <c r="J18" s="39">
        <v>3296887.8</v>
      </c>
      <c r="K18" s="39">
        <v>38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85734272.450000003</v>
      </c>
      <c r="C19" s="39">
        <v>220</v>
      </c>
      <c r="D19" s="39">
        <v>23639129.010000002</v>
      </c>
      <c r="E19" s="39">
        <v>22</v>
      </c>
      <c r="F19" s="39">
        <v>19934575.920000002</v>
      </c>
      <c r="G19" s="39">
        <v>105</v>
      </c>
      <c r="H19" s="39">
        <v>101038982.58</v>
      </c>
      <c r="I19" s="39">
        <v>236</v>
      </c>
      <c r="J19" s="39">
        <v>40095276.829999998</v>
      </c>
      <c r="K19" s="39">
        <v>43</v>
      </c>
      <c r="L19" s="39">
        <v>32730627.510000002</v>
      </c>
      <c r="M19" s="39">
        <v>128</v>
      </c>
    </row>
    <row r="20" spans="1:13" x14ac:dyDescent="0.25">
      <c r="A20" s="38" t="s">
        <v>65</v>
      </c>
      <c r="B20" s="39">
        <v>5945136.4800000004</v>
      </c>
      <c r="C20" s="39">
        <v>23</v>
      </c>
      <c r="D20" s="39">
        <v>3960852.48</v>
      </c>
      <c r="E20" s="39">
        <v>11</v>
      </c>
      <c r="F20" s="39">
        <v>974796.32</v>
      </c>
      <c r="G20" s="39">
        <v>11</v>
      </c>
      <c r="H20" s="39">
        <v>6943424.0499999998</v>
      </c>
      <c r="I20" s="39">
        <v>23</v>
      </c>
      <c r="J20" s="39">
        <v>7483491.7400000002</v>
      </c>
      <c r="K20" s="39">
        <v>22</v>
      </c>
      <c r="L20" s="39">
        <v>1728318.96</v>
      </c>
      <c r="M20" s="39">
        <v>11</v>
      </c>
    </row>
    <row r="21" spans="1:13" x14ac:dyDescent="0.25">
      <c r="A21" s="38" t="s">
        <v>66</v>
      </c>
      <c r="B21" s="39">
        <v>5424021.6799999997</v>
      </c>
      <c r="C21" s="39">
        <v>25</v>
      </c>
      <c r="D21" s="39">
        <v>0</v>
      </c>
      <c r="E21" s="39">
        <v>0</v>
      </c>
      <c r="F21" s="39">
        <v>0</v>
      </c>
      <c r="G21" s="39">
        <v>0</v>
      </c>
      <c r="H21" s="39">
        <v>5286361.5599999996</v>
      </c>
      <c r="I21" s="39">
        <v>26</v>
      </c>
      <c r="J21" s="39">
        <v>1078281.2</v>
      </c>
      <c r="K21" s="39">
        <v>12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2728548.96</v>
      </c>
      <c r="K22" s="39">
        <v>11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1181959.1299999999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591306.42000000004</v>
      </c>
      <c r="K23" s="39">
        <v>14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2689037.72</v>
      </c>
      <c r="C24" s="39">
        <v>19</v>
      </c>
      <c r="D24" s="39">
        <v>503121.11</v>
      </c>
      <c r="E24" s="39">
        <v>15</v>
      </c>
      <c r="F24" s="39">
        <v>0</v>
      </c>
      <c r="G24" s="39">
        <v>0</v>
      </c>
      <c r="H24" s="39">
        <v>3327736.11</v>
      </c>
      <c r="I24" s="39">
        <v>17</v>
      </c>
      <c r="J24" s="39">
        <v>760397.99</v>
      </c>
      <c r="K24" s="39">
        <v>16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25808611.940000001</v>
      </c>
      <c r="C25" s="39">
        <v>62</v>
      </c>
      <c r="D25" s="39">
        <v>5991574.9100000001</v>
      </c>
      <c r="E25" s="39">
        <v>24</v>
      </c>
      <c r="F25" s="39">
        <v>1973813.14</v>
      </c>
      <c r="G25" s="39">
        <v>18</v>
      </c>
      <c r="H25" s="39">
        <v>25637262.379999999</v>
      </c>
      <c r="I25" s="39">
        <v>56</v>
      </c>
      <c r="J25" s="39">
        <v>11360459</v>
      </c>
      <c r="K25" s="39">
        <v>34</v>
      </c>
      <c r="L25" s="39">
        <v>2828595.19</v>
      </c>
      <c r="M25" s="39">
        <v>18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196316.74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1987883.85</v>
      </c>
      <c r="C27" s="39">
        <v>14</v>
      </c>
      <c r="D27" s="39">
        <v>181682.98</v>
      </c>
      <c r="E27" s="39">
        <v>14</v>
      </c>
      <c r="F27" s="39">
        <v>0</v>
      </c>
      <c r="G27" s="39">
        <v>0</v>
      </c>
      <c r="H27" s="39">
        <v>2054432.12</v>
      </c>
      <c r="I27" s="39">
        <v>12</v>
      </c>
      <c r="J27" s="39">
        <v>235106.99</v>
      </c>
      <c r="K27" s="39">
        <v>17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9936705.0800000001</v>
      </c>
      <c r="C28" s="39">
        <v>27</v>
      </c>
      <c r="D28" s="39">
        <v>498770.6</v>
      </c>
      <c r="E28" s="39">
        <v>13</v>
      </c>
      <c r="F28" s="39">
        <v>0</v>
      </c>
      <c r="G28" s="39">
        <v>0</v>
      </c>
      <c r="H28" s="39">
        <v>9651920.7100000009</v>
      </c>
      <c r="I28" s="39">
        <v>29</v>
      </c>
      <c r="J28" s="39">
        <v>729201.43</v>
      </c>
      <c r="K28" s="39">
        <v>15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4605957.6500000004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5076690.1900000004</v>
      </c>
      <c r="I29" s="39">
        <v>13</v>
      </c>
      <c r="J29" s="39">
        <v>1764559.55</v>
      </c>
      <c r="K29" s="39">
        <v>21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7327326.4000000004</v>
      </c>
      <c r="C30" s="39">
        <v>24</v>
      </c>
      <c r="D30" s="39">
        <v>2471615.04</v>
      </c>
      <c r="E30" s="39">
        <v>39</v>
      </c>
      <c r="F30" s="39">
        <v>2188986.06</v>
      </c>
      <c r="G30" s="39">
        <v>14</v>
      </c>
      <c r="H30" s="39">
        <v>6495920.8099999996</v>
      </c>
      <c r="I30" s="39">
        <v>25</v>
      </c>
      <c r="J30" s="39">
        <v>2725762.1</v>
      </c>
      <c r="K30" s="39">
        <v>53</v>
      </c>
      <c r="L30" s="39">
        <v>2006951.79</v>
      </c>
      <c r="M30" s="39">
        <v>15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83075.62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94654.53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4759355.68</v>
      </c>
      <c r="C33" s="39">
        <v>21</v>
      </c>
      <c r="D33" s="39">
        <v>0</v>
      </c>
      <c r="E33" s="39">
        <v>0</v>
      </c>
      <c r="F33" s="39">
        <v>0</v>
      </c>
      <c r="G33" s="39">
        <v>0</v>
      </c>
      <c r="H33" s="39">
        <v>4516544.28</v>
      </c>
      <c r="I33" s="39">
        <v>22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42237259.719999999</v>
      </c>
      <c r="C34" s="39">
        <v>99</v>
      </c>
      <c r="D34" s="39">
        <v>0</v>
      </c>
      <c r="E34" s="39">
        <v>0</v>
      </c>
      <c r="F34" s="39">
        <v>2808828.59</v>
      </c>
      <c r="G34" s="39">
        <v>32</v>
      </c>
      <c r="H34" s="39">
        <v>38761450.119999997</v>
      </c>
      <c r="I34" s="39">
        <v>106</v>
      </c>
      <c r="J34" s="39">
        <v>0</v>
      </c>
      <c r="K34" s="39">
        <v>0</v>
      </c>
      <c r="L34" s="39">
        <v>3251982.37</v>
      </c>
      <c r="M34" s="39">
        <v>30</v>
      </c>
    </row>
    <row r="35" spans="1:13" x14ac:dyDescent="0.25">
      <c r="A35" s="38" t="s">
        <v>80</v>
      </c>
      <c r="B35" s="39">
        <v>5532586.1799999997</v>
      </c>
      <c r="C35" s="39">
        <v>17</v>
      </c>
      <c r="D35" s="39">
        <v>0</v>
      </c>
      <c r="E35" s="39">
        <v>0</v>
      </c>
      <c r="F35" s="39">
        <v>0</v>
      </c>
      <c r="G35" s="39">
        <v>0</v>
      </c>
      <c r="H35" s="39">
        <v>5332637.1100000003</v>
      </c>
      <c r="I35" s="39">
        <v>17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3549736.8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3459544.49</v>
      </c>
      <c r="I36" s="39">
        <v>12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1955306.95</v>
      </c>
      <c r="E37" s="39">
        <v>10</v>
      </c>
      <c r="F37" s="39">
        <v>0</v>
      </c>
      <c r="G37" s="39">
        <v>0</v>
      </c>
      <c r="H37" s="39">
        <v>1882086.73</v>
      </c>
      <c r="I37" s="39">
        <v>11</v>
      </c>
      <c r="J37" s="39">
        <v>3495371.08</v>
      </c>
      <c r="K37" s="39">
        <v>12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149220.54999999999</v>
      </c>
      <c r="K38" s="39">
        <v>15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4209326.43</v>
      </c>
      <c r="E39" s="39">
        <v>11</v>
      </c>
      <c r="F39" s="39">
        <v>0</v>
      </c>
      <c r="G39" s="39">
        <v>0</v>
      </c>
      <c r="H39" s="39">
        <v>5079840.54</v>
      </c>
      <c r="I39" s="39">
        <v>10</v>
      </c>
      <c r="J39" s="39">
        <v>4743243.38</v>
      </c>
      <c r="K39" s="39">
        <v>15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64904.32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451470.72</v>
      </c>
      <c r="I41" s="39">
        <v>10</v>
      </c>
      <c r="J41" s="39">
        <v>344964.52</v>
      </c>
      <c r="K41" s="39">
        <v>18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503500.62</v>
      </c>
      <c r="E42" s="39">
        <v>15</v>
      </c>
      <c r="F42" s="39">
        <v>0</v>
      </c>
      <c r="G42" s="39">
        <v>0</v>
      </c>
      <c r="H42" s="39">
        <v>0</v>
      </c>
      <c r="I42" s="39">
        <v>0</v>
      </c>
      <c r="J42" s="39">
        <v>689231.72</v>
      </c>
      <c r="K42" s="39">
        <v>14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3214039.36</v>
      </c>
      <c r="C43" s="39">
        <v>18</v>
      </c>
      <c r="D43" s="39">
        <v>0</v>
      </c>
      <c r="E43" s="39">
        <v>0</v>
      </c>
      <c r="F43" s="39">
        <v>0</v>
      </c>
      <c r="G43" s="39">
        <v>0</v>
      </c>
      <c r="H43" s="39">
        <v>3519491.79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19487014.32</v>
      </c>
      <c r="C44" s="39">
        <v>54</v>
      </c>
      <c r="D44" s="39">
        <v>8258800.4199999999</v>
      </c>
      <c r="E44" s="39">
        <v>22</v>
      </c>
      <c r="F44" s="39">
        <v>2486963.5699999998</v>
      </c>
      <c r="G44" s="39">
        <v>19</v>
      </c>
      <c r="H44" s="39">
        <v>22652798.079999998</v>
      </c>
      <c r="I44" s="39">
        <v>54</v>
      </c>
      <c r="J44" s="39">
        <v>11884597.02</v>
      </c>
      <c r="K44" s="39">
        <v>31</v>
      </c>
      <c r="L44" s="39">
        <v>3498374.63</v>
      </c>
      <c r="M44" s="39">
        <v>21</v>
      </c>
    </row>
    <row r="45" spans="1:13" x14ac:dyDescent="0.25">
      <c r="A45" s="38" t="s">
        <v>90</v>
      </c>
      <c r="B45" s="39">
        <v>3990668.81</v>
      </c>
      <c r="C45" s="39">
        <v>13</v>
      </c>
      <c r="D45" s="39">
        <v>0</v>
      </c>
      <c r="E45" s="39">
        <v>0</v>
      </c>
      <c r="F45" s="39">
        <v>0</v>
      </c>
      <c r="G45" s="39">
        <v>0</v>
      </c>
      <c r="H45" s="39">
        <v>4422106.9000000004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119199.4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157697</v>
      </c>
      <c r="K46" s="39">
        <v>12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1798030.35</v>
      </c>
      <c r="E47" s="39">
        <v>10</v>
      </c>
      <c r="F47" s="39">
        <v>0</v>
      </c>
      <c r="G47" s="39">
        <v>0</v>
      </c>
      <c r="H47" s="39">
        <v>0</v>
      </c>
      <c r="I47" s="39">
        <v>0</v>
      </c>
      <c r="J47" s="39">
        <v>3100194.96</v>
      </c>
      <c r="K47" s="39">
        <v>20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4215129.53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3888186.84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1882650.42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2004340.51</v>
      </c>
      <c r="I49" s="39">
        <v>12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15610602.42</v>
      </c>
      <c r="C50" s="39">
        <v>41</v>
      </c>
      <c r="D50" s="39">
        <v>15470961.57</v>
      </c>
      <c r="E50" s="39">
        <v>53</v>
      </c>
      <c r="F50" s="39">
        <v>4987021.7699999996</v>
      </c>
      <c r="G50" s="39">
        <v>29</v>
      </c>
      <c r="H50" s="39">
        <v>20557357.390000001</v>
      </c>
      <c r="I50" s="39">
        <v>41</v>
      </c>
      <c r="J50" s="39">
        <v>18308404.02</v>
      </c>
      <c r="K50" s="39">
        <v>86</v>
      </c>
      <c r="L50" s="39">
        <v>10084367.85</v>
      </c>
      <c r="M50" s="39">
        <v>31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69806.559999999998</v>
      </c>
      <c r="K51" s="39">
        <v>10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2518446.27</v>
      </c>
      <c r="C52" s="39">
        <v>16</v>
      </c>
      <c r="D52" s="39">
        <v>0</v>
      </c>
      <c r="E52" s="39">
        <v>0</v>
      </c>
      <c r="F52" s="39">
        <v>0</v>
      </c>
      <c r="G52" s="39">
        <v>0</v>
      </c>
      <c r="H52" s="39">
        <v>3107812.59</v>
      </c>
      <c r="I52" s="39">
        <v>20</v>
      </c>
      <c r="J52" s="39">
        <v>1230081.01</v>
      </c>
      <c r="K52" s="39">
        <v>16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11708217.16</v>
      </c>
      <c r="C53" s="39">
        <v>41</v>
      </c>
      <c r="D53" s="39">
        <v>4506635.3099999996</v>
      </c>
      <c r="E53" s="39">
        <v>43</v>
      </c>
      <c r="F53" s="39">
        <v>2835417.32</v>
      </c>
      <c r="G53" s="39">
        <v>21</v>
      </c>
      <c r="H53" s="39">
        <v>14255583.710000001</v>
      </c>
      <c r="I53" s="39">
        <v>43</v>
      </c>
      <c r="J53" s="39">
        <v>5508962</v>
      </c>
      <c r="K53" s="39">
        <v>82</v>
      </c>
      <c r="L53" s="39">
        <v>4786230.4000000004</v>
      </c>
      <c r="M53" s="39">
        <v>22</v>
      </c>
    </row>
    <row r="54" spans="1:13" x14ac:dyDescent="0.25">
      <c r="A54" s="38" t="s">
        <v>99</v>
      </c>
      <c r="B54" s="39">
        <v>13076241.93</v>
      </c>
      <c r="C54" s="39">
        <v>31</v>
      </c>
      <c r="D54" s="39">
        <v>240658.8</v>
      </c>
      <c r="E54" s="39">
        <v>10</v>
      </c>
      <c r="F54" s="39">
        <v>642244.57999999996</v>
      </c>
      <c r="G54" s="39">
        <v>11</v>
      </c>
      <c r="H54" s="39">
        <v>12741623.51</v>
      </c>
      <c r="I54" s="39">
        <v>33</v>
      </c>
      <c r="J54" s="39">
        <v>955344.07</v>
      </c>
      <c r="K54" s="39">
        <v>12</v>
      </c>
      <c r="L54" s="39">
        <v>949884.41</v>
      </c>
      <c r="M54" s="39">
        <v>13</v>
      </c>
    </row>
    <row r="55" spans="1:13" x14ac:dyDescent="0.25">
      <c r="A55" s="38" t="s">
        <v>100</v>
      </c>
      <c r="B55" s="39">
        <v>25413084.18</v>
      </c>
      <c r="C55" s="39">
        <v>66</v>
      </c>
      <c r="D55" s="39">
        <v>16288522.449999999</v>
      </c>
      <c r="E55" s="39">
        <v>41</v>
      </c>
      <c r="F55" s="39">
        <v>5096038.2300000004</v>
      </c>
      <c r="G55" s="39">
        <v>40</v>
      </c>
      <c r="H55" s="39">
        <v>27254506.609999999</v>
      </c>
      <c r="I55" s="39">
        <v>68</v>
      </c>
      <c r="J55" s="39">
        <v>23456387.170000002</v>
      </c>
      <c r="K55" s="39">
        <v>53</v>
      </c>
      <c r="L55" s="39">
        <v>6354298.54</v>
      </c>
      <c r="M55" s="39">
        <v>41</v>
      </c>
    </row>
    <row r="56" spans="1:13" x14ac:dyDescent="0.25">
      <c r="A56" s="38" t="s">
        <v>101</v>
      </c>
      <c r="B56" s="39">
        <v>20651889.91</v>
      </c>
      <c r="C56" s="39">
        <v>55</v>
      </c>
      <c r="D56" s="39">
        <v>4056022.08</v>
      </c>
      <c r="E56" s="39">
        <v>14</v>
      </c>
      <c r="F56" s="39">
        <v>1626316.57</v>
      </c>
      <c r="G56" s="39">
        <v>24</v>
      </c>
      <c r="H56" s="39">
        <v>22619545.84</v>
      </c>
      <c r="I56" s="39">
        <v>61</v>
      </c>
      <c r="J56" s="39">
        <v>5890411.3700000001</v>
      </c>
      <c r="K56" s="39">
        <v>14</v>
      </c>
      <c r="L56" s="39">
        <v>3014480.91</v>
      </c>
      <c r="M56" s="39">
        <v>28</v>
      </c>
    </row>
    <row r="57" spans="1:13" x14ac:dyDescent="0.25">
      <c r="A57" s="38" t="s">
        <v>102</v>
      </c>
      <c r="B57" s="39">
        <v>11411198.960000001</v>
      </c>
      <c r="C57" s="39">
        <v>29</v>
      </c>
      <c r="D57" s="39">
        <v>0</v>
      </c>
      <c r="E57" s="39">
        <v>0</v>
      </c>
      <c r="F57" s="39">
        <v>0</v>
      </c>
      <c r="G57" s="39">
        <v>0</v>
      </c>
      <c r="H57" s="39">
        <v>10182557.880000001</v>
      </c>
      <c r="I57" s="39">
        <v>27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1151125.32</v>
      </c>
      <c r="C58" s="39">
        <v>11</v>
      </c>
      <c r="D58" s="39">
        <v>0</v>
      </c>
      <c r="E58" s="39">
        <v>0</v>
      </c>
      <c r="F58" s="39">
        <v>0</v>
      </c>
      <c r="G58" s="39">
        <v>0</v>
      </c>
      <c r="H58" s="39">
        <v>1317136.55</v>
      </c>
      <c r="I58" s="39">
        <v>12</v>
      </c>
      <c r="J58" s="39">
        <v>444370.51</v>
      </c>
      <c r="K58" s="39">
        <v>15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16395767.640000001</v>
      </c>
      <c r="C59" s="39">
        <v>57</v>
      </c>
      <c r="D59" s="39">
        <v>0</v>
      </c>
      <c r="E59" s="39">
        <v>0</v>
      </c>
      <c r="F59" s="39">
        <v>1939855.5</v>
      </c>
      <c r="G59" s="39">
        <v>25</v>
      </c>
      <c r="H59" s="39">
        <v>21199119.199999999</v>
      </c>
      <c r="I59" s="39">
        <v>65</v>
      </c>
      <c r="J59" s="39">
        <v>2546175.83</v>
      </c>
      <c r="K59" s="39">
        <v>11</v>
      </c>
      <c r="L59" s="39">
        <v>3825079.21</v>
      </c>
      <c r="M59" s="39">
        <v>30</v>
      </c>
    </row>
    <row r="60" spans="1:13" x14ac:dyDescent="0.25">
      <c r="A60" s="38" t="s">
        <v>105</v>
      </c>
      <c r="B60" s="39">
        <v>15755234.800000001</v>
      </c>
      <c r="C60" s="39">
        <v>35</v>
      </c>
      <c r="D60" s="39">
        <v>0</v>
      </c>
      <c r="E60" s="39">
        <v>0</v>
      </c>
      <c r="F60" s="39">
        <v>978526.37</v>
      </c>
      <c r="G60" s="39">
        <v>11</v>
      </c>
      <c r="H60" s="39">
        <v>14138997.199999999</v>
      </c>
      <c r="I60" s="39">
        <v>37</v>
      </c>
      <c r="J60" s="39">
        <v>784489.74</v>
      </c>
      <c r="K60" s="39">
        <v>15</v>
      </c>
      <c r="L60" s="39">
        <v>1095247.3400000001</v>
      </c>
      <c r="M60" s="39">
        <v>13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122655.01</v>
      </c>
      <c r="K61" s="39">
        <v>16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12314830.609999999</v>
      </c>
      <c r="C62" s="39">
        <v>37</v>
      </c>
      <c r="D62" s="39">
        <v>0</v>
      </c>
      <c r="E62" s="39">
        <v>0</v>
      </c>
      <c r="F62" s="39">
        <v>1416675.99</v>
      </c>
      <c r="G62" s="39">
        <v>16</v>
      </c>
      <c r="H62" s="39">
        <v>11147931.630000001</v>
      </c>
      <c r="I62" s="39">
        <v>41</v>
      </c>
      <c r="J62" s="39">
        <v>0</v>
      </c>
      <c r="K62" s="39">
        <v>0</v>
      </c>
      <c r="L62" s="39">
        <v>1406587.91</v>
      </c>
      <c r="M62" s="39">
        <v>15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1083153</v>
      </c>
      <c r="E63" s="39">
        <v>26</v>
      </c>
      <c r="F63" s="39">
        <v>0</v>
      </c>
      <c r="G63" s="39">
        <v>0</v>
      </c>
      <c r="H63" s="39">
        <v>0</v>
      </c>
      <c r="I63" s="39">
        <v>0</v>
      </c>
      <c r="J63" s="39">
        <v>1350098.08</v>
      </c>
      <c r="K63" s="39">
        <v>27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3030696.84</v>
      </c>
      <c r="C64" s="39">
        <v>24</v>
      </c>
      <c r="D64" s="39">
        <v>0</v>
      </c>
      <c r="E64" s="39">
        <v>0</v>
      </c>
      <c r="F64" s="39">
        <v>0</v>
      </c>
      <c r="G64" s="39">
        <v>0</v>
      </c>
      <c r="H64" s="39">
        <v>3744424.57</v>
      </c>
      <c r="I64" s="39">
        <v>25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1392673.42</v>
      </c>
      <c r="K65" s="39">
        <v>15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581758.56000000006</v>
      </c>
      <c r="K66" s="39">
        <v>12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265014.55</v>
      </c>
      <c r="K67" s="39">
        <v>16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2147232.83</v>
      </c>
      <c r="C68" s="39">
        <v>19</v>
      </c>
      <c r="D68" s="39">
        <v>0</v>
      </c>
      <c r="E68" s="39">
        <v>0</v>
      </c>
      <c r="F68" s="39">
        <v>0</v>
      </c>
      <c r="G68" s="39">
        <v>0</v>
      </c>
      <c r="H68" s="39">
        <v>2530835.89</v>
      </c>
      <c r="I68" s="39">
        <v>16</v>
      </c>
      <c r="J68" s="39">
        <v>139229.32999999999</v>
      </c>
      <c r="K68" s="39">
        <v>11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1423339.2</v>
      </c>
      <c r="I69" s="39">
        <v>11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7245695.9400000004</v>
      </c>
      <c r="C70" s="39">
        <v>29</v>
      </c>
      <c r="D70" s="39">
        <v>0</v>
      </c>
      <c r="E70" s="39">
        <v>0</v>
      </c>
      <c r="F70" s="39">
        <v>153709.23000000001</v>
      </c>
      <c r="G70" s="39">
        <v>10</v>
      </c>
      <c r="H70" s="39">
        <v>7007568.5800000001</v>
      </c>
      <c r="I70" s="39">
        <v>24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988718.98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3283018.87</v>
      </c>
      <c r="C72" s="39">
        <v>11</v>
      </c>
      <c r="D72" s="39">
        <v>0</v>
      </c>
      <c r="E72" s="39">
        <v>0</v>
      </c>
      <c r="F72" s="39">
        <v>0</v>
      </c>
      <c r="G72" s="39">
        <v>0</v>
      </c>
      <c r="H72" s="39">
        <v>3497143.27</v>
      </c>
      <c r="I72" s="39">
        <v>15</v>
      </c>
      <c r="J72" s="39">
        <v>176699</v>
      </c>
      <c r="K72" s="39">
        <v>10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5206280.7699999996</v>
      </c>
      <c r="C73" s="39">
        <v>36</v>
      </c>
      <c r="D73" s="39">
        <v>0</v>
      </c>
      <c r="E73" s="39">
        <v>0</v>
      </c>
      <c r="F73" s="39">
        <v>431800.46</v>
      </c>
      <c r="G73" s="39">
        <v>12</v>
      </c>
      <c r="H73" s="39">
        <v>5339692.71</v>
      </c>
      <c r="I73" s="39">
        <v>41</v>
      </c>
      <c r="J73" s="39">
        <v>0</v>
      </c>
      <c r="K73" s="39">
        <v>0</v>
      </c>
      <c r="L73" s="39">
        <v>843382.62</v>
      </c>
      <c r="M73" s="39">
        <v>16</v>
      </c>
    </row>
    <row r="74" spans="1:13" x14ac:dyDescent="0.25">
      <c r="A74" s="38" t="s">
        <v>119</v>
      </c>
      <c r="B74" s="39">
        <v>2217653.7599999998</v>
      </c>
      <c r="C74" s="39">
        <v>10</v>
      </c>
      <c r="D74" s="39">
        <v>0</v>
      </c>
      <c r="E74" s="39">
        <v>0</v>
      </c>
      <c r="F74" s="39">
        <v>0</v>
      </c>
      <c r="G74" s="39">
        <v>0</v>
      </c>
      <c r="H74" s="39">
        <v>3071065.12</v>
      </c>
      <c r="I74" s="39">
        <v>14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43219870.109999999</v>
      </c>
      <c r="C75" s="39">
        <v>92</v>
      </c>
      <c r="D75" s="39">
        <v>1365892.34</v>
      </c>
      <c r="E75" s="39">
        <v>13</v>
      </c>
      <c r="F75" s="39">
        <v>3452541.48</v>
      </c>
      <c r="G75" s="39">
        <v>32</v>
      </c>
      <c r="H75" s="39">
        <v>38797020.340000004</v>
      </c>
      <c r="I75" s="39">
        <v>104</v>
      </c>
      <c r="J75" s="39">
        <v>3075591.21</v>
      </c>
      <c r="K75" s="39">
        <v>15</v>
      </c>
      <c r="L75" s="39">
        <v>4020452.49</v>
      </c>
      <c r="M75" s="39">
        <v>38</v>
      </c>
    </row>
    <row r="76" spans="1:13" x14ac:dyDescent="0.25">
      <c r="A76" s="38" t="s">
        <v>121</v>
      </c>
      <c r="B76" s="39">
        <v>14176294.84</v>
      </c>
      <c r="C76" s="39">
        <v>16</v>
      </c>
      <c r="D76" s="39">
        <v>0</v>
      </c>
      <c r="E76" s="39">
        <v>0</v>
      </c>
      <c r="F76" s="39">
        <v>0</v>
      </c>
      <c r="G76" s="39">
        <v>0</v>
      </c>
      <c r="H76" s="39">
        <v>16162826.119999999</v>
      </c>
      <c r="I76" s="39">
        <v>21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203665.85</v>
      </c>
      <c r="E77" s="35">
        <v>10</v>
      </c>
      <c r="F77" s="35">
        <v>0</v>
      </c>
      <c r="G77" s="35">
        <v>0</v>
      </c>
      <c r="H77" s="35">
        <v>0</v>
      </c>
      <c r="I77" s="35">
        <v>0</v>
      </c>
      <c r="J77" s="35">
        <v>303460.53000000003</v>
      </c>
      <c r="K77" s="35">
        <v>15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8581067.5299999993</v>
      </c>
      <c r="C78" s="35">
        <v>29</v>
      </c>
      <c r="D78" s="35">
        <v>814378.49</v>
      </c>
      <c r="E78" s="35">
        <v>11</v>
      </c>
      <c r="F78" s="35">
        <v>834262.18</v>
      </c>
      <c r="G78" s="35">
        <v>15</v>
      </c>
      <c r="H78" s="35">
        <v>10386515.74</v>
      </c>
      <c r="I78" s="35">
        <v>32</v>
      </c>
      <c r="J78" s="35">
        <v>3901364.56</v>
      </c>
      <c r="K78" s="35">
        <v>13</v>
      </c>
      <c r="L78" s="35">
        <v>1732176.64</v>
      </c>
      <c r="M78" s="35">
        <v>19</v>
      </c>
    </row>
    <row r="79" spans="1:13" x14ac:dyDescent="0.25">
      <c r="A79" s="35" t="s">
        <v>124</v>
      </c>
      <c r="B79" s="35">
        <v>73243762.109999999</v>
      </c>
      <c r="C79" s="35">
        <v>104</v>
      </c>
      <c r="D79" s="35">
        <v>15400825.789999999</v>
      </c>
      <c r="E79" s="35">
        <v>19</v>
      </c>
      <c r="F79" s="35">
        <v>4416446.84</v>
      </c>
      <c r="G79" s="35">
        <v>35</v>
      </c>
      <c r="H79" s="35">
        <v>76211059.810000002</v>
      </c>
      <c r="I79" s="35">
        <v>113</v>
      </c>
      <c r="J79" s="35">
        <v>30035343.879999999</v>
      </c>
      <c r="K79" s="35">
        <v>26</v>
      </c>
      <c r="L79" s="35">
        <v>7639011.0899999999</v>
      </c>
      <c r="M79" s="35">
        <v>42</v>
      </c>
    </row>
    <row r="80" spans="1:13" x14ac:dyDescent="0.25">
      <c r="A80" s="35" t="s">
        <v>125</v>
      </c>
      <c r="B80" s="35">
        <v>3292541.4</v>
      </c>
      <c r="C80" s="35">
        <v>17</v>
      </c>
      <c r="D80" s="35">
        <v>593052.5</v>
      </c>
      <c r="E80" s="35">
        <v>20</v>
      </c>
      <c r="F80" s="35">
        <v>0</v>
      </c>
      <c r="G80" s="35">
        <v>0</v>
      </c>
      <c r="H80" s="35">
        <v>3024823.14</v>
      </c>
      <c r="I80" s="35">
        <v>18</v>
      </c>
      <c r="J80" s="35">
        <v>993473.61</v>
      </c>
      <c r="K80" s="35">
        <v>30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13212484.310000001</v>
      </c>
      <c r="C81" s="35">
        <v>36</v>
      </c>
      <c r="D81" s="35">
        <v>0</v>
      </c>
      <c r="E81" s="35">
        <v>0</v>
      </c>
      <c r="F81" s="35">
        <v>613788.99</v>
      </c>
      <c r="G81" s="35">
        <v>12</v>
      </c>
      <c r="H81" s="35">
        <v>11122193.6</v>
      </c>
      <c r="I81" s="35">
        <v>39</v>
      </c>
      <c r="J81" s="35">
        <v>0</v>
      </c>
      <c r="K81" s="35">
        <v>0</v>
      </c>
      <c r="L81" s="35">
        <v>894891.19</v>
      </c>
      <c r="M81" s="35">
        <v>17</v>
      </c>
    </row>
    <row r="82" spans="1:13" x14ac:dyDescent="0.25">
      <c r="A82" s="35" t="s">
        <v>127</v>
      </c>
      <c r="B82" s="35">
        <v>21131897.199999999</v>
      </c>
      <c r="C82" s="35">
        <v>43</v>
      </c>
      <c r="D82" s="35">
        <v>0</v>
      </c>
      <c r="E82" s="35">
        <v>0</v>
      </c>
      <c r="F82" s="35">
        <v>1312124.75</v>
      </c>
      <c r="G82" s="35">
        <v>13</v>
      </c>
      <c r="H82" s="35">
        <v>18797875.149999999</v>
      </c>
      <c r="I82" s="35">
        <v>54</v>
      </c>
      <c r="J82" s="35">
        <v>0</v>
      </c>
      <c r="K82" s="35">
        <v>0</v>
      </c>
      <c r="L82" s="35">
        <v>1855567.79</v>
      </c>
      <c r="M82" s="35">
        <v>17</v>
      </c>
    </row>
    <row r="83" spans="1:13" x14ac:dyDescent="0.25">
      <c r="A83" s="35" t="s">
        <v>128</v>
      </c>
      <c r="B83" s="35">
        <v>10783173.779999999</v>
      </c>
      <c r="C83" s="35">
        <v>21</v>
      </c>
      <c r="D83" s="35">
        <v>0</v>
      </c>
      <c r="E83" s="35">
        <v>0</v>
      </c>
      <c r="F83" s="35">
        <v>0</v>
      </c>
      <c r="G83" s="35">
        <v>0</v>
      </c>
      <c r="H83" s="35">
        <v>10224251.140000001</v>
      </c>
      <c r="I83" s="35">
        <v>25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12638548.93</v>
      </c>
      <c r="C84" s="35">
        <v>50</v>
      </c>
      <c r="D84" s="35">
        <v>0</v>
      </c>
      <c r="E84" s="35">
        <v>0</v>
      </c>
      <c r="F84" s="35">
        <v>578559.6</v>
      </c>
      <c r="G84" s="35">
        <v>23</v>
      </c>
      <c r="H84" s="35">
        <v>12364325.050000001</v>
      </c>
      <c r="I84" s="35">
        <v>54</v>
      </c>
      <c r="J84" s="35">
        <v>2910666.19</v>
      </c>
      <c r="K84" s="35">
        <v>10</v>
      </c>
      <c r="L84" s="35">
        <v>1026547.46</v>
      </c>
      <c r="M84" s="35">
        <v>22</v>
      </c>
    </row>
    <row r="85" spans="1:13" x14ac:dyDescent="0.25">
      <c r="A85" s="35" t="s">
        <v>130</v>
      </c>
      <c r="B85" s="35">
        <v>37729016.329999998</v>
      </c>
      <c r="C85" s="35">
        <v>74</v>
      </c>
      <c r="D85" s="35">
        <v>45423403.109999999</v>
      </c>
      <c r="E85" s="35">
        <v>88</v>
      </c>
      <c r="F85" s="35">
        <v>11760526.6</v>
      </c>
      <c r="G85" s="35">
        <v>48</v>
      </c>
      <c r="H85" s="35">
        <v>45124824.07</v>
      </c>
      <c r="I85" s="35">
        <v>81</v>
      </c>
      <c r="J85" s="35">
        <v>59125824.75</v>
      </c>
      <c r="K85" s="35">
        <v>137</v>
      </c>
      <c r="L85" s="35">
        <v>15204077.529999999</v>
      </c>
      <c r="M85" s="35">
        <v>50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4889210.6100000003</v>
      </c>
      <c r="E86" s="35">
        <v>11</v>
      </c>
      <c r="F86" s="35">
        <v>0</v>
      </c>
      <c r="G86" s="35">
        <v>0</v>
      </c>
      <c r="H86" s="35">
        <v>0</v>
      </c>
      <c r="I86" s="35">
        <v>0</v>
      </c>
      <c r="J86" s="35">
        <v>9529923.4700000007</v>
      </c>
      <c r="K86" s="35">
        <v>17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6246012.3399999999</v>
      </c>
      <c r="C87" s="35">
        <v>20</v>
      </c>
      <c r="D87" s="35">
        <v>190758.37</v>
      </c>
      <c r="E87" s="35">
        <v>10</v>
      </c>
      <c r="F87" s="35">
        <v>0</v>
      </c>
      <c r="G87" s="35">
        <v>0</v>
      </c>
      <c r="H87" s="35">
        <v>5891166.79</v>
      </c>
      <c r="I87" s="35">
        <v>18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3896846.97</v>
      </c>
      <c r="C88" s="35">
        <v>21</v>
      </c>
      <c r="D88" s="35">
        <v>0</v>
      </c>
      <c r="E88" s="35">
        <v>0</v>
      </c>
      <c r="F88" s="35">
        <v>306522.12</v>
      </c>
      <c r="G88" s="35">
        <v>10</v>
      </c>
      <c r="H88" s="35">
        <v>3782573.32</v>
      </c>
      <c r="I88" s="35">
        <v>20</v>
      </c>
      <c r="J88" s="35">
        <v>0</v>
      </c>
      <c r="K88" s="35">
        <v>0</v>
      </c>
      <c r="L88" s="35">
        <v>718235.49</v>
      </c>
      <c r="M88" s="35">
        <v>10</v>
      </c>
    </row>
    <row r="89" spans="1:13" x14ac:dyDescent="0.25">
      <c r="A89" s="35" t="s">
        <v>134</v>
      </c>
      <c r="B89" s="35">
        <v>8202043.9299999997</v>
      </c>
      <c r="C89" s="35">
        <v>38</v>
      </c>
      <c r="D89" s="35">
        <v>1402555.2</v>
      </c>
      <c r="E89" s="35">
        <v>21</v>
      </c>
      <c r="F89" s="35">
        <v>1220593.6599999999</v>
      </c>
      <c r="G89" s="35">
        <v>22</v>
      </c>
      <c r="H89" s="35">
        <v>10345290.34</v>
      </c>
      <c r="I89" s="35">
        <v>37</v>
      </c>
      <c r="J89" s="35">
        <v>2885490.92</v>
      </c>
      <c r="K89" s="35">
        <v>31</v>
      </c>
      <c r="L89" s="35">
        <v>3612461.36</v>
      </c>
      <c r="M89" s="35">
        <v>23</v>
      </c>
    </row>
    <row r="90" spans="1:13" x14ac:dyDescent="0.25">
      <c r="A90" s="35" t="s">
        <v>135</v>
      </c>
      <c r="B90" s="35">
        <v>1325076.9099999999</v>
      </c>
      <c r="C90" s="35">
        <v>11</v>
      </c>
      <c r="D90" s="35">
        <v>0</v>
      </c>
      <c r="E90" s="35">
        <v>0</v>
      </c>
      <c r="F90" s="35">
        <v>0</v>
      </c>
      <c r="G90" s="35">
        <v>0</v>
      </c>
      <c r="H90" s="35">
        <v>1172148.27</v>
      </c>
      <c r="I90" s="35">
        <v>12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4073524.12</v>
      </c>
      <c r="C91" s="35">
        <v>21</v>
      </c>
      <c r="D91" s="35">
        <v>4174373.27</v>
      </c>
      <c r="E91" s="35">
        <v>18</v>
      </c>
      <c r="F91" s="35">
        <v>1169814.3999999999</v>
      </c>
      <c r="G91" s="35">
        <v>10</v>
      </c>
      <c r="H91" s="35">
        <v>5855752.1399999997</v>
      </c>
      <c r="I91" s="35">
        <v>26</v>
      </c>
      <c r="J91" s="35">
        <v>5896200.5599999996</v>
      </c>
      <c r="K91" s="35">
        <v>34</v>
      </c>
      <c r="L91" s="35">
        <v>2226079.13</v>
      </c>
      <c r="M91" s="35">
        <v>12</v>
      </c>
    </row>
    <row r="92" spans="1:13" x14ac:dyDescent="0.25">
      <c r="A92" s="35" t="s">
        <v>137</v>
      </c>
      <c r="B92" s="35">
        <v>11803038.529999999</v>
      </c>
      <c r="C92" s="35">
        <v>43</v>
      </c>
      <c r="D92" s="35">
        <v>4397462.2300000004</v>
      </c>
      <c r="E92" s="35">
        <v>13</v>
      </c>
      <c r="F92" s="35">
        <v>2150877.35</v>
      </c>
      <c r="G92" s="35">
        <v>17</v>
      </c>
      <c r="H92" s="35">
        <v>13606535.98</v>
      </c>
      <c r="I92" s="35">
        <v>46</v>
      </c>
      <c r="J92" s="35">
        <v>6484868.1699999999</v>
      </c>
      <c r="K92" s="35">
        <v>20</v>
      </c>
      <c r="L92" s="35">
        <v>3128658.67</v>
      </c>
      <c r="M92" s="35">
        <v>17</v>
      </c>
    </row>
    <row r="93" spans="1:13" x14ac:dyDescent="0.25">
      <c r="A93" s="35" t="s">
        <v>138</v>
      </c>
      <c r="B93" s="35">
        <v>2459132.04</v>
      </c>
      <c r="C93" s="35">
        <v>12</v>
      </c>
      <c r="D93" s="35">
        <v>0</v>
      </c>
      <c r="E93" s="35">
        <v>0</v>
      </c>
      <c r="F93" s="35">
        <v>0</v>
      </c>
      <c r="G93" s="35">
        <v>0</v>
      </c>
      <c r="H93" s="35">
        <v>2531825.73</v>
      </c>
      <c r="I93" s="35">
        <v>10</v>
      </c>
      <c r="J93" s="35">
        <v>0</v>
      </c>
      <c r="K93" s="35">
        <v>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134580.76999999999</v>
      </c>
      <c r="K94" s="35">
        <v>12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1534873.77</v>
      </c>
      <c r="C95" s="35">
        <v>11</v>
      </c>
      <c r="D95" s="35">
        <v>0</v>
      </c>
      <c r="E95" s="35">
        <v>0</v>
      </c>
      <c r="F95" s="35">
        <v>0</v>
      </c>
      <c r="G95" s="35">
        <v>0</v>
      </c>
      <c r="H95" s="35">
        <v>1479682.51</v>
      </c>
      <c r="I95" s="35">
        <v>12</v>
      </c>
      <c r="J95" s="35">
        <v>0</v>
      </c>
      <c r="K95" s="35">
        <v>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538797.56000000006</v>
      </c>
      <c r="K96" s="35">
        <v>11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358593.72</v>
      </c>
      <c r="K97" s="35">
        <v>10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31971237.949999999</v>
      </c>
      <c r="C98" s="35">
        <v>56</v>
      </c>
      <c r="D98" s="35">
        <v>0</v>
      </c>
      <c r="E98" s="35">
        <v>0</v>
      </c>
      <c r="F98" s="35">
        <v>2508893.9500000002</v>
      </c>
      <c r="G98" s="35">
        <v>21</v>
      </c>
      <c r="H98" s="35">
        <v>33935913.990000002</v>
      </c>
      <c r="I98" s="35">
        <v>58</v>
      </c>
      <c r="J98" s="35">
        <v>0</v>
      </c>
      <c r="K98" s="35">
        <v>0</v>
      </c>
      <c r="L98" s="35">
        <v>3186831.64</v>
      </c>
      <c r="M98" s="35">
        <v>20</v>
      </c>
    </row>
    <row r="99" spans="1:13" x14ac:dyDescent="0.25">
      <c r="A99" s="35" t="s">
        <v>144</v>
      </c>
      <c r="B99" s="35">
        <v>6831909.1900000004</v>
      </c>
      <c r="C99" s="35">
        <v>34</v>
      </c>
      <c r="D99" s="35">
        <v>1107188.3799999999</v>
      </c>
      <c r="E99" s="35">
        <v>23</v>
      </c>
      <c r="F99" s="35">
        <v>1026395.04</v>
      </c>
      <c r="G99" s="35">
        <v>17</v>
      </c>
      <c r="H99" s="35">
        <v>6609803.9900000002</v>
      </c>
      <c r="I99" s="35">
        <v>32</v>
      </c>
      <c r="J99" s="35">
        <v>1523999.31</v>
      </c>
      <c r="K99" s="35">
        <v>37</v>
      </c>
      <c r="L99" s="35">
        <v>1173142.6100000001</v>
      </c>
      <c r="M99" s="35">
        <v>16</v>
      </c>
    </row>
    <row r="100" spans="1:13" x14ac:dyDescent="0.25">
      <c r="A100" s="35" t="s">
        <v>145</v>
      </c>
      <c r="B100" s="35">
        <v>4138111.98</v>
      </c>
      <c r="C100" s="35">
        <v>13</v>
      </c>
      <c r="D100" s="35">
        <v>0</v>
      </c>
      <c r="E100" s="35">
        <v>0</v>
      </c>
      <c r="F100" s="35">
        <v>0</v>
      </c>
      <c r="G100" s="35">
        <v>0</v>
      </c>
      <c r="H100" s="35">
        <v>4124441.69</v>
      </c>
      <c r="I100" s="35">
        <v>18</v>
      </c>
      <c r="J100" s="35">
        <v>0</v>
      </c>
      <c r="K100" s="35">
        <v>0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0</v>
      </c>
      <c r="C101" s="35">
        <v>0</v>
      </c>
      <c r="D101" s="35">
        <v>646064.07999999996</v>
      </c>
      <c r="E101" s="35">
        <v>16</v>
      </c>
      <c r="F101" s="35">
        <v>0</v>
      </c>
      <c r="G101" s="35">
        <v>0</v>
      </c>
      <c r="H101" s="35">
        <v>0</v>
      </c>
      <c r="I101" s="35">
        <v>0</v>
      </c>
      <c r="J101" s="35">
        <v>1312068.67</v>
      </c>
      <c r="K101" s="35">
        <v>31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9532660.1500000004</v>
      </c>
      <c r="C102" s="35">
        <v>34</v>
      </c>
      <c r="D102" s="35">
        <v>0</v>
      </c>
      <c r="E102" s="35">
        <v>0</v>
      </c>
      <c r="F102" s="35">
        <v>2377849.59</v>
      </c>
      <c r="G102" s="35">
        <v>16</v>
      </c>
      <c r="H102" s="35">
        <v>11693474.4</v>
      </c>
      <c r="I102" s="35">
        <v>35</v>
      </c>
      <c r="J102" s="35">
        <v>0</v>
      </c>
      <c r="K102" s="35">
        <v>0</v>
      </c>
      <c r="L102" s="35">
        <v>3836431.17</v>
      </c>
      <c r="M102" s="35">
        <v>19</v>
      </c>
    </row>
    <row r="103" spans="1:13" x14ac:dyDescent="0.25">
      <c r="A103" s="35" t="s">
        <v>148</v>
      </c>
      <c r="B103" s="35">
        <v>11697708.85</v>
      </c>
      <c r="C103" s="35">
        <v>30</v>
      </c>
      <c r="D103" s="35">
        <v>12801432.43</v>
      </c>
      <c r="E103" s="35">
        <v>27</v>
      </c>
      <c r="F103" s="35">
        <v>2806088.17</v>
      </c>
      <c r="G103" s="35">
        <v>17</v>
      </c>
      <c r="H103" s="35">
        <v>13797133.73</v>
      </c>
      <c r="I103" s="35">
        <v>32</v>
      </c>
      <c r="J103" s="35">
        <v>17378926.75</v>
      </c>
      <c r="K103" s="35">
        <v>43</v>
      </c>
      <c r="L103" s="35">
        <v>3666638.56</v>
      </c>
      <c r="M103" s="35">
        <v>16</v>
      </c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149</v>
      </c>
      <c r="B2" s="35">
        <v>36438500.729999997</v>
      </c>
      <c r="C2" s="36">
        <v>149</v>
      </c>
      <c r="D2" s="35">
        <v>9716041.7599999998</v>
      </c>
      <c r="E2" s="36">
        <v>92</v>
      </c>
      <c r="F2" s="35">
        <v>3256752.21</v>
      </c>
      <c r="G2" s="36">
        <v>58</v>
      </c>
      <c r="H2" s="35">
        <v>40967727.689999998</v>
      </c>
      <c r="I2" s="36">
        <v>160</v>
      </c>
      <c r="J2" s="35">
        <v>12990615.689999999</v>
      </c>
      <c r="K2" s="36">
        <v>128</v>
      </c>
      <c r="L2" s="35">
        <v>5958113.6200000001</v>
      </c>
      <c r="M2" s="37">
        <v>69</v>
      </c>
      <c r="N2" s="35"/>
      <c r="O2" s="35"/>
      <c r="P2" s="35"/>
      <c r="Q2" s="35"/>
      <c r="R2" s="35"/>
    </row>
    <row r="3" spans="1:18" x14ac:dyDescent="0.25">
      <c r="A3" s="35" t="s">
        <v>150</v>
      </c>
      <c r="B3" s="35">
        <v>63813630.740000002</v>
      </c>
      <c r="C3" s="36">
        <v>208</v>
      </c>
      <c r="D3" s="35">
        <v>23872494.140000001</v>
      </c>
      <c r="E3" s="36">
        <v>125</v>
      </c>
      <c r="F3" s="35">
        <v>9796509.7100000009</v>
      </c>
      <c r="G3" s="36">
        <v>92</v>
      </c>
      <c r="H3" s="35">
        <v>68442596.629999995</v>
      </c>
      <c r="I3" s="36">
        <v>213</v>
      </c>
      <c r="J3" s="35">
        <v>35720475.020000003</v>
      </c>
      <c r="K3" s="36">
        <v>188</v>
      </c>
      <c r="L3" s="35">
        <v>12472399.49</v>
      </c>
      <c r="M3" s="37">
        <v>98</v>
      </c>
      <c r="N3" s="35"/>
      <c r="O3" s="35"/>
      <c r="P3" s="35"/>
      <c r="Q3" s="35"/>
      <c r="R3" s="35"/>
    </row>
    <row r="4" spans="1:18" x14ac:dyDescent="0.25">
      <c r="A4" s="35" t="s">
        <v>151</v>
      </c>
      <c r="B4" s="35">
        <v>35850959.149999999</v>
      </c>
      <c r="C4" s="36">
        <v>146</v>
      </c>
      <c r="D4" s="35">
        <v>5858550.7599999998</v>
      </c>
      <c r="E4" s="36">
        <v>81</v>
      </c>
      <c r="F4" s="35">
        <v>2850651.43</v>
      </c>
      <c r="G4" s="36">
        <v>54</v>
      </c>
      <c r="H4" s="35">
        <v>35654371.799999997</v>
      </c>
      <c r="I4" s="36">
        <v>160</v>
      </c>
      <c r="J4" s="35">
        <v>8550437.3300000001</v>
      </c>
      <c r="K4" s="36">
        <v>114</v>
      </c>
      <c r="L4" s="35">
        <v>4318935.79</v>
      </c>
      <c r="M4" s="37">
        <v>55</v>
      </c>
      <c r="N4" s="35"/>
      <c r="O4" s="35"/>
      <c r="P4" s="35"/>
      <c r="Q4" s="35"/>
      <c r="R4" s="35"/>
    </row>
    <row r="5" spans="1:18" x14ac:dyDescent="0.25">
      <c r="A5" s="35" t="s">
        <v>152</v>
      </c>
      <c r="B5" s="35">
        <v>302560001.06999999</v>
      </c>
      <c r="C5" s="36">
        <v>692</v>
      </c>
      <c r="D5" s="35">
        <v>56340581.810000002</v>
      </c>
      <c r="E5" s="36">
        <v>117</v>
      </c>
      <c r="F5" s="35">
        <v>37236918.140000001</v>
      </c>
      <c r="G5" s="36">
        <v>277</v>
      </c>
      <c r="H5" s="35">
        <v>322238501.04000002</v>
      </c>
      <c r="I5" s="36">
        <v>726</v>
      </c>
      <c r="J5" s="35">
        <v>99931568.069999993</v>
      </c>
      <c r="K5" s="36">
        <v>180</v>
      </c>
      <c r="L5" s="35">
        <v>58002431.479999997</v>
      </c>
      <c r="M5" s="37">
        <v>308</v>
      </c>
      <c r="N5" s="35"/>
      <c r="O5" s="35"/>
      <c r="P5" s="35"/>
      <c r="Q5" s="35"/>
      <c r="R5" s="35"/>
    </row>
    <row r="6" spans="1:18" x14ac:dyDescent="0.25">
      <c r="A6" s="35" t="s">
        <v>153</v>
      </c>
      <c r="B6" s="35">
        <v>2976694.59</v>
      </c>
      <c r="C6" s="36">
        <v>23</v>
      </c>
      <c r="D6" s="35">
        <v>896233.44</v>
      </c>
      <c r="E6" s="36">
        <v>17</v>
      </c>
      <c r="F6" s="35">
        <v>534221.84</v>
      </c>
      <c r="G6" s="36">
        <v>14</v>
      </c>
      <c r="H6" s="35">
        <v>1921899.89</v>
      </c>
      <c r="I6" s="36">
        <v>25</v>
      </c>
      <c r="J6" s="35">
        <v>1034916.58</v>
      </c>
      <c r="K6" s="36">
        <v>21</v>
      </c>
      <c r="L6" s="35">
        <v>523376.76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154</v>
      </c>
      <c r="B7" s="35">
        <v>51046864.880000003</v>
      </c>
      <c r="C7" s="36">
        <v>160</v>
      </c>
      <c r="D7" s="35">
        <v>5944891.1200000001</v>
      </c>
      <c r="E7" s="36">
        <v>45</v>
      </c>
      <c r="F7" s="35">
        <v>3179445.58</v>
      </c>
      <c r="G7" s="36">
        <v>45</v>
      </c>
      <c r="H7" s="35">
        <v>47382642.100000001</v>
      </c>
      <c r="I7" s="36">
        <v>181</v>
      </c>
      <c r="J7" s="35">
        <v>11577375.189999999</v>
      </c>
      <c r="K7" s="36">
        <v>61</v>
      </c>
      <c r="L7" s="35">
        <v>4112958.91</v>
      </c>
      <c r="M7" s="37">
        <v>50</v>
      </c>
      <c r="N7" s="35"/>
      <c r="O7" s="35"/>
      <c r="P7" s="35"/>
      <c r="Q7" s="35"/>
      <c r="R7" s="35"/>
    </row>
    <row r="8" spans="1:18" x14ac:dyDescent="0.25">
      <c r="A8" s="35" t="s">
        <v>155</v>
      </c>
      <c r="B8" s="35">
        <v>5819907.5899999999</v>
      </c>
      <c r="C8" s="36">
        <v>39</v>
      </c>
      <c r="D8" s="35">
        <v>2258646.92</v>
      </c>
      <c r="E8" s="36">
        <v>75</v>
      </c>
      <c r="F8" s="35">
        <v>1017928.31</v>
      </c>
      <c r="G8" s="36">
        <v>16</v>
      </c>
      <c r="H8" s="35">
        <v>6232452.75</v>
      </c>
      <c r="I8" s="36">
        <v>55</v>
      </c>
      <c r="J8" s="35">
        <v>3108557.43</v>
      </c>
      <c r="K8" s="36">
        <v>106</v>
      </c>
      <c r="L8" s="35">
        <v>1150403.73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156</v>
      </c>
      <c r="B9" s="35">
        <v>62760658.619999997</v>
      </c>
      <c r="C9" s="36">
        <v>159</v>
      </c>
      <c r="D9" s="35">
        <v>50303287.369999997</v>
      </c>
      <c r="E9" s="36">
        <v>127</v>
      </c>
      <c r="F9" s="35">
        <v>14012925.59</v>
      </c>
      <c r="G9" s="36">
        <v>76</v>
      </c>
      <c r="H9" s="35">
        <v>69916669.010000005</v>
      </c>
      <c r="I9" s="36">
        <v>168</v>
      </c>
      <c r="J9" s="35">
        <v>67827563.219999999</v>
      </c>
      <c r="K9" s="36">
        <v>213</v>
      </c>
      <c r="L9" s="35">
        <v>18559620.59</v>
      </c>
      <c r="M9" s="37">
        <v>81</v>
      </c>
      <c r="N9" s="35"/>
      <c r="O9" s="35"/>
      <c r="P9" s="35"/>
      <c r="Q9" s="35"/>
      <c r="R9" s="35"/>
    </row>
    <row r="10" spans="1:18" x14ac:dyDescent="0.25">
      <c r="A10" s="35" t="s">
        <v>157</v>
      </c>
      <c r="B10" s="35">
        <v>18122580.52</v>
      </c>
      <c r="C10" s="36">
        <v>89</v>
      </c>
      <c r="D10" s="35">
        <v>2261122.16</v>
      </c>
      <c r="E10" s="36">
        <v>35</v>
      </c>
      <c r="F10" s="35">
        <v>1189880.3</v>
      </c>
      <c r="G10" s="36">
        <v>24</v>
      </c>
      <c r="H10" s="35">
        <v>19056483.16</v>
      </c>
      <c r="I10" s="36">
        <v>95</v>
      </c>
      <c r="J10" s="35">
        <v>3788128.61</v>
      </c>
      <c r="K10" s="36">
        <v>49</v>
      </c>
      <c r="L10" s="35">
        <v>1976566.6</v>
      </c>
      <c r="M10" s="37">
        <v>29</v>
      </c>
      <c r="N10" s="35"/>
      <c r="O10" s="35"/>
      <c r="P10" s="35"/>
      <c r="Q10" s="35"/>
      <c r="R10" s="35"/>
    </row>
    <row r="11" spans="1:18" x14ac:dyDescent="0.25">
      <c r="A11" s="35" t="s">
        <v>158</v>
      </c>
      <c r="B11" s="35">
        <v>32126751.93</v>
      </c>
      <c r="C11" s="36">
        <v>148</v>
      </c>
      <c r="D11" s="35">
        <v>4933061.2300000004</v>
      </c>
      <c r="E11" s="36">
        <v>95</v>
      </c>
      <c r="F11" s="35">
        <v>3231416.71</v>
      </c>
      <c r="G11" s="36">
        <v>46</v>
      </c>
      <c r="H11" s="35">
        <v>31476032.420000002</v>
      </c>
      <c r="I11" s="36">
        <v>157</v>
      </c>
      <c r="J11" s="35">
        <v>7018768.6100000003</v>
      </c>
      <c r="K11" s="36">
        <v>133</v>
      </c>
      <c r="L11" s="35">
        <v>4185792.33</v>
      </c>
      <c r="M11" s="37">
        <v>45</v>
      </c>
      <c r="N11" s="35"/>
      <c r="O11" s="35"/>
      <c r="P11" s="35"/>
      <c r="Q11" s="35"/>
      <c r="R11" s="35"/>
    </row>
    <row r="12" spans="1:18" x14ac:dyDescent="0.25">
      <c r="A12" s="35" t="s">
        <v>159</v>
      </c>
      <c r="B12" s="35">
        <v>22316021.859999999</v>
      </c>
      <c r="C12" s="36">
        <v>54</v>
      </c>
      <c r="D12" s="35">
        <v>223827096.97</v>
      </c>
      <c r="E12" s="36">
        <v>63</v>
      </c>
      <c r="F12" s="35">
        <v>3576245.92</v>
      </c>
      <c r="G12" s="36">
        <v>14</v>
      </c>
      <c r="H12" s="35">
        <v>27246578.739999998</v>
      </c>
      <c r="I12" s="36">
        <v>90</v>
      </c>
      <c r="J12" s="35">
        <v>144472444.58000001</v>
      </c>
      <c r="K12" s="36">
        <v>109</v>
      </c>
      <c r="L12" s="35">
        <v>7323283.79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160</v>
      </c>
      <c r="B13" s="35">
        <v>101220146.92</v>
      </c>
      <c r="C13" s="36">
        <v>319</v>
      </c>
      <c r="D13" s="35">
        <v>28062307.699999999</v>
      </c>
      <c r="E13" s="36">
        <v>151</v>
      </c>
      <c r="F13" s="35">
        <v>12141508.6</v>
      </c>
      <c r="G13" s="36">
        <v>118</v>
      </c>
      <c r="H13" s="35">
        <v>105299366.03</v>
      </c>
      <c r="I13" s="36">
        <v>342</v>
      </c>
      <c r="J13" s="35">
        <v>37679597.619999997</v>
      </c>
      <c r="K13" s="36">
        <v>231</v>
      </c>
      <c r="L13" s="35">
        <v>19602135.809999999</v>
      </c>
      <c r="M13" s="37">
        <v>138</v>
      </c>
      <c r="N13" s="35"/>
      <c r="O13" s="35"/>
      <c r="P13" s="35"/>
      <c r="Q13" s="35"/>
      <c r="R13" s="35"/>
    </row>
    <row r="14" spans="1:18" x14ac:dyDescent="0.25">
      <c r="A14" s="35" t="s">
        <v>161</v>
      </c>
      <c r="B14" s="35">
        <v>88633991.840000004</v>
      </c>
      <c r="C14" s="36">
        <v>293</v>
      </c>
      <c r="D14" s="35">
        <v>14110166.630000001</v>
      </c>
      <c r="E14" s="36">
        <v>104</v>
      </c>
      <c r="F14" s="35">
        <v>9393549.9000000004</v>
      </c>
      <c r="G14" s="36">
        <v>119</v>
      </c>
      <c r="H14" s="35">
        <v>97863926.760000005</v>
      </c>
      <c r="I14" s="36">
        <v>328</v>
      </c>
      <c r="J14" s="35">
        <v>23416678.829999998</v>
      </c>
      <c r="K14" s="36">
        <v>161</v>
      </c>
      <c r="L14" s="35">
        <v>17219522.949999999</v>
      </c>
      <c r="M14" s="37">
        <v>129</v>
      </c>
      <c r="N14" s="35"/>
      <c r="O14" s="35"/>
      <c r="P14" s="35"/>
      <c r="Q14" s="35"/>
      <c r="R14" s="35"/>
    </row>
    <row r="15" spans="1:18" x14ac:dyDescent="0.25">
      <c r="A15" s="35" t="s">
        <v>162</v>
      </c>
      <c r="B15" s="35">
        <v>71965366.519999996</v>
      </c>
      <c r="C15" s="36">
        <v>259</v>
      </c>
      <c r="D15" s="35">
        <v>16527618.710000001</v>
      </c>
      <c r="E15" s="36">
        <v>150</v>
      </c>
      <c r="F15" s="35">
        <v>9291801.0500000007</v>
      </c>
      <c r="G15" s="36">
        <v>104</v>
      </c>
      <c r="H15" s="35">
        <v>76918322.349999994</v>
      </c>
      <c r="I15" s="36">
        <v>294</v>
      </c>
      <c r="J15" s="35">
        <v>26910555.449999999</v>
      </c>
      <c r="K15" s="36">
        <v>221</v>
      </c>
      <c r="L15" s="35">
        <v>14643036.130000001</v>
      </c>
      <c r="M15" s="37">
        <v>122</v>
      </c>
      <c r="N15" s="35"/>
      <c r="O15" s="35"/>
      <c r="P15" s="35"/>
      <c r="Q15" s="35"/>
      <c r="R15" s="35"/>
    </row>
    <row r="16" spans="1:18" x14ac:dyDescent="0.25">
      <c r="A16" s="35" t="s">
        <v>163</v>
      </c>
      <c r="B16" s="35">
        <v>81075812.230000004</v>
      </c>
      <c r="C16" s="36">
        <v>294</v>
      </c>
      <c r="D16" s="35">
        <v>41884991.75</v>
      </c>
      <c r="E16" s="36">
        <v>184</v>
      </c>
      <c r="F16" s="35">
        <v>12618571.65</v>
      </c>
      <c r="G16" s="36">
        <v>113</v>
      </c>
      <c r="H16" s="35">
        <v>91419521.310000002</v>
      </c>
      <c r="I16" s="36">
        <v>317</v>
      </c>
      <c r="J16" s="35">
        <v>51568040.259999998</v>
      </c>
      <c r="K16" s="36">
        <v>299</v>
      </c>
      <c r="L16" s="35">
        <v>19139628.649999999</v>
      </c>
      <c r="M16" s="37">
        <v>137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2022-01-03T17:15:16Z</dcterms:modified>
</cp:coreProperties>
</file>