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3540FE9-7032-4689-AF9C-5BC747062A6B}" xr6:coauthVersionLast="47" xr6:coauthVersionMax="47" xr10:uidLastSave="{00000000-0000-0000-0000-000000000000}"/>
  <bookViews>
    <workbookView xWindow="1275" yWindow="1410" windowWidth="22545" windowHeight="142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I338" i="3" s="1"/>
  <c r="E338" i="3"/>
  <c r="K338" i="3" s="1"/>
  <c r="D338" i="3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I332" i="3" s="1"/>
  <c r="E332" i="3"/>
  <c r="K332" i="3" s="1"/>
  <c r="D332" i="3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I328" i="3" s="1"/>
  <c r="E328" i="3"/>
  <c r="K328" i="3" s="1"/>
  <c r="D328" i="3"/>
  <c r="C328" i="3"/>
  <c r="B328" i="3"/>
  <c r="H327" i="3"/>
  <c r="K327" i="3" s="1"/>
  <c r="G327" i="3"/>
  <c r="F327" i="3"/>
  <c r="E327" i="3"/>
  <c r="D327" i="3"/>
  <c r="J327" i="3" s="1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I324" i="3" s="1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I320" i="3" s="1"/>
  <c r="E320" i="3"/>
  <c r="K320" i="3" s="1"/>
  <c r="D320" i="3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H311" i="3"/>
  <c r="K311" i="3" s="1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I308" i="3" s="1"/>
  <c r="E308" i="3"/>
  <c r="K308" i="3" s="1"/>
  <c r="D308" i="3"/>
  <c r="C308" i="3"/>
  <c r="B308" i="3"/>
  <c r="H307" i="3"/>
  <c r="K307" i="3" s="1"/>
  <c r="G307" i="3"/>
  <c r="F307" i="3"/>
  <c r="E307" i="3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B306" i="3"/>
  <c r="H305" i="3"/>
  <c r="G305" i="3"/>
  <c r="F305" i="3"/>
  <c r="E305" i="3"/>
  <c r="K305" i="3" s="1"/>
  <c r="D305" i="3"/>
  <c r="J305" i="3" s="1"/>
  <c r="C305" i="3"/>
  <c r="I305" i="3" s="1"/>
  <c r="B305" i="3"/>
  <c r="J304" i="3"/>
  <c r="H304" i="3"/>
  <c r="G304" i="3"/>
  <c r="F304" i="3"/>
  <c r="I304" i="3" s="1"/>
  <c r="E304" i="3"/>
  <c r="K304" i="3" s="1"/>
  <c r="D304" i="3"/>
  <c r="C304" i="3"/>
  <c r="B304" i="3"/>
  <c r="H303" i="3"/>
  <c r="K303" i="3" s="1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E298" i="3"/>
  <c r="K298" i="3" s="1"/>
  <c r="D298" i="3"/>
  <c r="C298" i="3"/>
  <c r="B298" i="3"/>
  <c r="H297" i="3"/>
  <c r="G297" i="3"/>
  <c r="F297" i="3"/>
  <c r="E297" i="3"/>
  <c r="K297" i="3" s="1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B290" i="3"/>
  <c r="H289" i="3"/>
  <c r="G289" i="3"/>
  <c r="F289" i="3"/>
  <c r="E289" i="3"/>
  <c r="K289" i="3" s="1"/>
  <c r="D289" i="3"/>
  <c r="J289" i="3" s="1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E282" i="3"/>
  <c r="K282" i="3" s="1"/>
  <c r="D282" i="3"/>
  <c r="C282" i="3"/>
  <c r="B282" i="3"/>
  <c r="H281" i="3"/>
  <c r="G281" i="3"/>
  <c r="F281" i="3"/>
  <c r="E281" i="3"/>
  <c r="K281" i="3" s="1"/>
  <c r="D281" i="3"/>
  <c r="J281" i="3" s="1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J276" i="3"/>
  <c r="H276" i="3"/>
  <c r="G276" i="3"/>
  <c r="F276" i="3"/>
  <c r="I276" i="3" s="1"/>
  <c r="E276" i="3"/>
  <c r="K276" i="3" s="1"/>
  <c r="D276" i="3"/>
  <c r="C276" i="3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H274" i="3"/>
  <c r="G274" i="3"/>
  <c r="F274" i="3"/>
  <c r="E274" i="3"/>
  <c r="K274" i="3" s="1"/>
  <c r="D274" i="3"/>
  <c r="C274" i="3"/>
  <c r="B274" i="3"/>
  <c r="H273" i="3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E270" i="3"/>
  <c r="K270" i="3" s="1"/>
  <c r="D270" i="3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B186" i="3"/>
  <c r="J185" i="3"/>
  <c r="I185" i="3"/>
  <c r="H185" i="3"/>
  <c r="G185" i="3"/>
  <c r="F185" i="3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I183" i="3"/>
  <c r="H183" i="3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J98" i="3"/>
  <c r="H98" i="3"/>
  <c r="G98" i="3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B96" i="3"/>
  <c r="I95" i="3"/>
  <c r="H95" i="3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B80" i="3"/>
  <c r="I79" i="3"/>
  <c r="H79" i="3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B72" i="3"/>
  <c r="I71" i="3"/>
  <c r="H71" i="3"/>
  <c r="G71" i="3"/>
  <c r="F71" i="3"/>
  <c r="E71" i="3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J64" i="3"/>
  <c r="H64" i="3"/>
  <c r="G64" i="3"/>
  <c r="F64" i="3"/>
  <c r="E64" i="3"/>
  <c r="D64" i="3"/>
  <c r="C64" i="3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B60" i="3"/>
  <c r="I59" i="3"/>
  <c r="H59" i="3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J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J48" i="3"/>
  <c r="H48" i="3"/>
  <c r="G48" i="3"/>
  <c r="F48" i="3"/>
  <c r="E48" i="3"/>
  <c r="D48" i="3"/>
  <c r="C48" i="3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B44" i="3"/>
  <c r="I43" i="3"/>
  <c r="H43" i="3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J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J34" i="3" s="1"/>
  <c r="C34" i="3"/>
  <c r="B34" i="3"/>
  <c r="H33" i="3"/>
  <c r="G33" i="3"/>
  <c r="F33" i="3"/>
  <c r="I33" i="3" s="1"/>
  <c r="E33" i="3"/>
  <c r="K33" i="3" s="1"/>
  <c r="D33" i="3"/>
  <c r="J33" i="3" s="1"/>
  <c r="C33" i="3"/>
  <c r="B33" i="3"/>
  <c r="H32" i="3"/>
  <c r="K32" i="3" s="1"/>
  <c r="G32" i="3"/>
  <c r="J32" i="3" s="1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C29" i="3"/>
  <c r="B29" i="3"/>
  <c r="K28" i="3"/>
  <c r="I28" i="3"/>
  <c r="H28" i="3"/>
  <c r="G28" i="3"/>
  <c r="J28" i="3" s="1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K26" i="3"/>
  <c r="H26" i="3"/>
  <c r="G26" i="3"/>
  <c r="F26" i="3"/>
  <c r="E26" i="3"/>
  <c r="D26" i="3"/>
  <c r="J26" i="3" s="1"/>
  <c r="C26" i="3"/>
  <c r="B26" i="3"/>
  <c r="H25" i="3"/>
  <c r="G25" i="3"/>
  <c r="F25" i="3"/>
  <c r="I25" i="3" s="1"/>
  <c r="E25" i="3"/>
  <c r="D25" i="3"/>
  <c r="J25" i="3" s="1"/>
  <c r="C25" i="3"/>
  <c r="B25" i="3"/>
  <c r="J24" i="3"/>
  <c r="H24" i="3"/>
  <c r="K24" i="3" s="1"/>
  <c r="G24" i="3"/>
  <c r="F24" i="3"/>
  <c r="I24" i="3" s="1"/>
  <c r="E24" i="3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J18" i="3"/>
  <c r="H18" i="3"/>
  <c r="G18" i="3"/>
  <c r="F18" i="3"/>
  <c r="E18" i="3"/>
  <c r="D18" i="3"/>
  <c r="C18" i="3"/>
  <c r="B18" i="3"/>
  <c r="K17" i="3"/>
  <c r="H17" i="3"/>
  <c r="G17" i="3"/>
  <c r="F17" i="3"/>
  <c r="E17" i="3"/>
  <c r="D17" i="3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B155" i="2"/>
  <c r="I154" i="2"/>
  <c r="H154" i="2"/>
  <c r="G154" i="2"/>
  <c r="F154" i="2"/>
  <c r="E154" i="2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B147" i="2"/>
  <c r="I146" i="2"/>
  <c r="H146" i="2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B131" i="2"/>
  <c r="I130" i="2"/>
  <c r="H130" i="2"/>
  <c r="G130" i="2"/>
  <c r="J130" i="2" s="1"/>
  <c r="F130" i="2"/>
  <c r="E130" i="2"/>
  <c r="K130" i="2" s="1"/>
  <c r="D130" i="2"/>
  <c r="C130" i="2"/>
  <c r="B130" i="2"/>
  <c r="K129" i="2"/>
  <c r="I129" i="2"/>
  <c r="H129" i="2"/>
  <c r="G129" i="2"/>
  <c r="J129" i="2" s="1"/>
  <c r="F129" i="2"/>
  <c r="E129" i="2"/>
  <c r="D129" i="2"/>
  <c r="C129" i="2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E127" i="2"/>
  <c r="K127" i="2" s="1"/>
  <c r="D127" i="2"/>
  <c r="C127" i="2"/>
  <c r="I127" i="2" s="1"/>
  <c r="B127" i="2"/>
  <c r="I126" i="2"/>
  <c r="H126" i="2"/>
  <c r="G126" i="2"/>
  <c r="J126" i="2" s="1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J123" i="2" s="1"/>
  <c r="F123" i="2"/>
  <c r="E123" i="2"/>
  <c r="K123" i="2" s="1"/>
  <c r="D123" i="2"/>
  <c r="C123" i="2"/>
  <c r="I123" i="2" s="1"/>
  <c r="B123" i="2"/>
  <c r="I122" i="2"/>
  <c r="H122" i="2"/>
  <c r="G122" i="2"/>
  <c r="J122" i="2" s="1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K119" i="2" s="1"/>
  <c r="D119" i="2"/>
  <c r="C119" i="2"/>
  <c r="B119" i="2"/>
  <c r="I118" i="2"/>
  <c r="H118" i="2"/>
  <c r="G118" i="2"/>
  <c r="J118" i="2" s="1"/>
  <c r="F118" i="2"/>
  <c r="E118" i="2"/>
  <c r="K118" i="2" s="1"/>
  <c r="D118" i="2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K116" i="2"/>
  <c r="I116" i="2"/>
  <c r="H116" i="2"/>
  <c r="G116" i="2"/>
  <c r="F116" i="2"/>
  <c r="E116" i="2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B115" i="2"/>
  <c r="I114" i="2"/>
  <c r="H114" i="2"/>
  <c r="G114" i="2"/>
  <c r="J114" i="2" s="1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K111" i="2"/>
  <c r="H111" i="2"/>
  <c r="G111" i="2"/>
  <c r="F111" i="2"/>
  <c r="E111" i="2"/>
  <c r="D111" i="2"/>
  <c r="J111" i="2" s="1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K108" i="2"/>
  <c r="I108" i="2"/>
  <c r="H108" i="2"/>
  <c r="G108" i="2"/>
  <c r="F108" i="2"/>
  <c r="E108" i="2"/>
  <c r="D108" i="2"/>
  <c r="J108" i="2" s="1"/>
  <c r="C108" i="2"/>
  <c r="B108" i="2"/>
  <c r="K107" i="2"/>
  <c r="H107" i="2"/>
  <c r="G107" i="2"/>
  <c r="F107" i="2"/>
  <c r="E107" i="2"/>
  <c r="D107" i="2"/>
  <c r="C107" i="2"/>
  <c r="B107" i="2"/>
  <c r="I106" i="2"/>
  <c r="H106" i="2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E99" i="2"/>
  <c r="K99" i="2" s="1"/>
  <c r="D99" i="2"/>
  <c r="C99" i="2"/>
  <c r="B99" i="2"/>
  <c r="I98" i="2"/>
  <c r="H98" i="2"/>
  <c r="G98" i="2"/>
  <c r="J98" i="2" s="1"/>
  <c r="F98" i="2"/>
  <c r="E98" i="2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H95" i="2"/>
  <c r="G95" i="2"/>
  <c r="F95" i="2"/>
  <c r="E95" i="2"/>
  <c r="D95" i="2"/>
  <c r="C95" i="2"/>
  <c r="I95" i="2" s="1"/>
  <c r="B95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C91" i="2"/>
  <c r="B91" i="2"/>
  <c r="I90" i="2"/>
  <c r="H90" i="2"/>
  <c r="G90" i="2"/>
  <c r="J90" i="2" s="1"/>
  <c r="F90" i="2"/>
  <c r="E90" i="2"/>
  <c r="D90" i="2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E86" i="2"/>
  <c r="K86" i="2" s="1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J84" i="2" s="1"/>
  <c r="F84" i="2"/>
  <c r="E84" i="2"/>
  <c r="K84" i="2" s="1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J80" i="2" s="1"/>
  <c r="F80" i="2"/>
  <c r="E80" i="2"/>
  <c r="K80" i="2" s="1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J76" i="2" s="1"/>
  <c r="F76" i="2"/>
  <c r="E76" i="2"/>
  <c r="K76" i="2" s="1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H72" i="2"/>
  <c r="G72" i="2"/>
  <c r="J72" i="2" s="1"/>
  <c r="F72" i="2"/>
  <c r="E72" i="2"/>
  <c r="K72" i="2" s="1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J68" i="2" s="1"/>
  <c r="F68" i="2"/>
  <c r="E68" i="2"/>
  <c r="K68" i="2" s="1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J64" i="2" s="1"/>
  <c r="F64" i="2"/>
  <c r="E64" i="2"/>
  <c r="K64" i="2" s="1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G60" i="2"/>
  <c r="J60" i="2" s="1"/>
  <c r="F60" i="2"/>
  <c r="E60" i="2"/>
  <c r="K60" i="2" s="1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J56" i="2" s="1"/>
  <c r="F56" i="2"/>
  <c r="E56" i="2"/>
  <c r="K56" i="2" s="1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J52" i="2" s="1"/>
  <c r="F52" i="2"/>
  <c r="E52" i="2"/>
  <c r="K52" i="2" s="1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J48" i="2" s="1"/>
  <c r="F48" i="2"/>
  <c r="E48" i="2"/>
  <c r="K48" i="2" s="1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J44" i="2" s="1"/>
  <c r="F44" i="2"/>
  <c r="E44" i="2"/>
  <c r="K44" i="2" s="1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J40" i="2" s="1"/>
  <c r="F40" i="2"/>
  <c r="E40" i="2"/>
  <c r="K40" i="2" s="1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J36" i="2" s="1"/>
  <c r="F36" i="2"/>
  <c r="E36" i="2"/>
  <c r="K36" i="2" s="1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E32" i="2"/>
  <c r="K32" i="2" s="1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J28" i="2" s="1"/>
  <c r="F28" i="2"/>
  <c r="E28" i="2"/>
  <c r="K28" i="2" s="1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J20" i="2" s="1"/>
  <c r="F20" i="2"/>
  <c r="E20" i="2"/>
  <c r="K20" i="2" s="1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J16" i="2" s="1"/>
  <c r="F16" i="2"/>
  <c r="E16" i="2"/>
  <c r="K16" i="2" s="1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F6" i="2" s="1"/>
  <c r="E9" i="2"/>
  <c r="K9" i="2" s="1"/>
  <c r="D9" i="2"/>
  <c r="J9" i="2" s="1"/>
  <c r="C9" i="2"/>
  <c r="I9" i="2" s="1"/>
  <c r="B9" i="2"/>
  <c r="H8" i="2"/>
  <c r="H6" i="2" s="1"/>
  <c r="G8" i="2"/>
  <c r="J8" i="2" s="1"/>
  <c r="F8" i="2"/>
  <c r="E8" i="2"/>
  <c r="K8" i="2" s="1"/>
  <c r="D8" i="2"/>
  <c r="C8" i="2"/>
  <c r="I8" i="2" s="1"/>
  <c r="B8" i="2"/>
  <c r="J7" i="2"/>
  <c r="I7" i="2"/>
  <c r="H7" i="2"/>
  <c r="G7" i="2"/>
  <c r="G6" i="2" s="1"/>
  <c r="F7" i="2"/>
  <c r="E7" i="2"/>
  <c r="K7" i="2" s="1"/>
  <c r="D7" i="2"/>
  <c r="C7" i="2"/>
  <c r="B7" i="2"/>
  <c r="C6" i="2"/>
  <c r="F4" i="2"/>
  <c r="C4" i="2"/>
  <c r="I2" i="2"/>
  <c r="G2" i="2"/>
  <c r="I6" i="2" l="1"/>
  <c r="E6" i="2"/>
  <c r="K6" i="2" s="1"/>
  <c r="D6" i="2"/>
  <c r="J6" i="2" s="1"/>
  <c r="K94" i="2"/>
  <c r="J95" i="2"/>
  <c r="K102" i="2"/>
  <c r="J103" i="2"/>
  <c r="I115" i="2"/>
  <c r="K122" i="2"/>
  <c r="K138" i="2"/>
  <c r="I147" i="2"/>
  <c r="K170" i="2"/>
  <c r="I179" i="2"/>
  <c r="K202" i="2"/>
  <c r="I107" i="2"/>
  <c r="K114" i="2"/>
  <c r="K146" i="2"/>
  <c r="I155" i="2"/>
  <c r="K178" i="2"/>
  <c r="I187" i="2"/>
  <c r="I91" i="2"/>
  <c r="I99" i="2"/>
  <c r="J107" i="2"/>
  <c r="I119" i="2"/>
  <c r="K126" i="2"/>
  <c r="K150" i="2"/>
  <c r="I159" i="2"/>
  <c r="K182" i="2"/>
  <c r="I191" i="2"/>
  <c r="K90" i="2"/>
  <c r="J91" i="2"/>
  <c r="K98" i="2"/>
  <c r="J99" i="2"/>
  <c r="K106" i="2"/>
  <c r="J119" i="2"/>
  <c r="I131" i="2"/>
  <c r="K154" i="2"/>
  <c r="I163" i="2"/>
  <c r="K186" i="2"/>
  <c r="I195" i="2"/>
  <c r="J17" i="3"/>
  <c r="I18" i="3"/>
  <c r="J29" i="3"/>
  <c r="I40" i="3"/>
  <c r="K51" i="3"/>
  <c r="I56" i="3"/>
  <c r="K67" i="3"/>
  <c r="I72" i="3"/>
  <c r="K95" i="3"/>
  <c r="I26" i="3"/>
  <c r="K39" i="3"/>
  <c r="I44" i="3"/>
  <c r="K55" i="3"/>
  <c r="I60" i="3"/>
  <c r="K71" i="3"/>
  <c r="I80" i="3"/>
  <c r="K25" i="3"/>
  <c r="I34" i="3"/>
  <c r="K43" i="3"/>
  <c r="I48" i="3"/>
  <c r="K59" i="3"/>
  <c r="I64" i="3"/>
  <c r="K79" i="3"/>
  <c r="I88" i="3"/>
  <c r="I96" i="3"/>
  <c r="K189" i="3"/>
  <c r="I194" i="3"/>
  <c r="K205" i="3"/>
  <c r="I210" i="3"/>
  <c r="K221" i="3"/>
  <c r="I226" i="3"/>
  <c r="K237" i="3"/>
  <c r="I242" i="3"/>
  <c r="K253" i="3"/>
  <c r="I258" i="3"/>
  <c r="I274" i="3"/>
  <c r="I290" i="3"/>
  <c r="I306" i="3"/>
  <c r="K183" i="3"/>
  <c r="K195" i="3"/>
  <c r="I200" i="3"/>
  <c r="K211" i="3"/>
  <c r="I216" i="3"/>
  <c r="K273" i="3"/>
  <c r="I186" i="3"/>
  <c r="K197" i="3"/>
  <c r="I202" i="3"/>
  <c r="K213" i="3"/>
  <c r="I218" i="3"/>
  <c r="K229" i="3"/>
  <c r="I234" i="3"/>
  <c r="K245" i="3"/>
  <c r="I250" i="3"/>
  <c r="K261" i="3"/>
  <c r="K271" i="3"/>
  <c r="I282" i="3"/>
  <c r="I298" i="3"/>
  <c r="I254" i="3"/>
</calcChain>
</file>

<file path=xl/sharedStrings.xml><?xml version="1.0" encoding="utf-8"?>
<sst xmlns="http://schemas.openxmlformats.org/spreadsheetml/2006/main" count="186" uniqueCount="150">
  <si>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</si>
  <si>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</si>
  <si>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</si>
  <si>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</si>
  <si>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</si>
  <si>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</si>
  <si>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</si>
  <si>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</si>
  <si>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</si>
  <si>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</si>
  <si>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</si>
  <si>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</si>
  <si>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</si>
  <si>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</si>
  <si>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</si>
  <si>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</si>
  <si>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</si>
  <si>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</si>
  <si>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</si>
  <si>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</si>
  <si>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</si>
  <si>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</si>
  <si>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</si>
  <si>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</si>
  <si>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</si>
  <si>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</si>
  <si>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</si>
  <si>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</si>
  <si>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</si>
  <si>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</si>
  <si>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</si>
  <si>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</si>
  <si>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</si>
  <si>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</si>
  <si>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</si>
  <si>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</si>
  <si>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</si>
  <si>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</si>
  <si>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</si>
  <si>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</si>
  <si>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</si>
  <si>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</si>
  <si>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</si>
  <si>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</si>
  <si>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</si>
  <si>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</si>
  <si>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</si>
  <si>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</si>
  <si>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</si>
  <si>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</si>
  <si>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</si>
  <si>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</si>
  <si>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</si>
  <si>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</si>
  <si>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</si>
  <si>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</si>
  <si>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</si>
  <si>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</si>
  <si>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</si>
  <si>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</si>
  <si>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</si>
  <si>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</si>
  <si>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</si>
  <si>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</si>
  <si>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</si>
  <si>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</si>
  <si>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</si>
  <si>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</si>
  <si>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</si>
  <si>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</si>
  <si>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</si>
  <si>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</si>
  <si>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</si>
  <si>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</si>
  <si>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</si>
  <si>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</si>
  <si>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</si>
  <si>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</si>
  <si>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</si>
  <si>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</si>
  <si>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</si>
  <si>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</si>
  <si>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</si>
  <si>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</si>
  <si>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</si>
  <si>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</si>
  <si>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</si>
  <si>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</si>
  <si>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</si>
  <si>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</si>
  <si>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</si>
  <si>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</si>
  <si>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</si>
  <si>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</si>
  <si>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</si>
  <si>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</si>
  <si>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</si>
  <si>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</si>
  <si>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</si>
  <si>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</si>
  <si>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</si>
  <si>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</si>
  <si>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</si>
  <si>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</si>
  <si>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</si>
  <si>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</si>
  <si>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</si>
  <si>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</si>
  <si>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</si>
  <si>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</si>
  <si>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</si>
  <si>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</si>
  <si>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</si>
  <si>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</si>
  <si>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</si>
  <si>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</si>
  <si>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</si>
  <si>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</si>
  <si>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</si>
  <si>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</si>
  <si>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TROY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</si>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</sst>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44378</v>
      </c>
      <c r="F7" s="3" t="s">
        <v>3</v>
      </c>
      <c r="G7" s="5">
        <v>44742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Fiscal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07/01/2021 - 06/30/2022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07/01/2020 - 06/30/2021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1278913057.1399996</v>
      </c>
      <c r="D6" s="32">
        <f t="shared" si="0"/>
        <v>872099540.6400001</v>
      </c>
      <c r="E6" s="33">
        <f t="shared" si="0"/>
        <v>237535403.02000004</v>
      </c>
      <c r="F6" s="31">
        <f t="shared" si="0"/>
        <v>977850996.8499999</v>
      </c>
      <c r="G6" s="32">
        <f t="shared" si="0"/>
        <v>486890921.81999993</v>
      </c>
      <c r="H6" s="33">
        <f t="shared" si="0"/>
        <v>123539978.38000003</v>
      </c>
      <c r="I6" s="17">
        <f t="shared" ref="I6:I69" si="1">IFERROR((C6-F6)/F6,"")</f>
        <v>0.30788132472107299</v>
      </c>
      <c r="J6" s="17">
        <f t="shared" ref="J6:J69" si="2">IFERROR((D6-G6)/G6,"")</f>
        <v>0.79115999407031257</v>
      </c>
      <c r="K6" s="17">
        <f t="shared" ref="K6:K69" si="3">IFERROR((E6-H6)/H6,"")</f>
        <v>0.92274117362525632</v>
      </c>
    </row>
    <row r="7" spans="2:11" x14ac:dyDescent="0.25">
      <c r="B7" s="18" t="str">
        <f>'County Data'!A2</f>
        <v>Addison</v>
      </c>
      <c r="C7" s="34">
        <f>IF('County Data'!C2&gt;9,'County Data'!B2,"*")</f>
        <v>49249032.460000001</v>
      </c>
      <c r="D7" s="34">
        <f>IF('County Data'!E2&gt;9,'County Data'!D2,"*")</f>
        <v>17809307.07</v>
      </c>
      <c r="E7" s="35">
        <f>IF('County Data'!G2&gt;9,'County Data'!F2,"*")</f>
        <v>6794104.5899999999</v>
      </c>
      <c r="F7" s="34">
        <f>IF('County Data'!I2&gt;9,'County Data'!H2,"*")</f>
        <v>36449626.600000001</v>
      </c>
      <c r="G7" s="34">
        <f>IF('County Data'!K2&gt;9,'County Data'!J2,"*")</f>
        <v>9704119.5700000003</v>
      </c>
      <c r="H7" s="35">
        <f>IF('County Data'!M2&gt;9,'County Data'!L2,"*")</f>
        <v>3259070.65</v>
      </c>
      <c r="I7" s="19">
        <f t="shared" si="1"/>
        <v>0.35115327793234508</v>
      </c>
      <c r="J7" s="19">
        <f t="shared" si="2"/>
        <v>0.83523161905969789</v>
      </c>
      <c r="K7" s="19">
        <f t="shared" si="3"/>
        <v>1.0846754549490973</v>
      </c>
    </row>
    <row r="8" spans="2:11" x14ac:dyDescent="0.25">
      <c r="B8" s="18" t="str">
        <f>'County Data'!A3</f>
        <v>Bennington</v>
      </c>
      <c r="C8" s="34">
        <f>IF('County Data'!C3&gt;9,'County Data'!B3,"*")</f>
        <v>84787570.159999996</v>
      </c>
      <c r="D8" s="34">
        <f>IF('County Data'!E3&gt;9,'County Data'!D3,"*")</f>
        <v>50589094.009999998</v>
      </c>
      <c r="E8" s="35">
        <f>IF('County Data'!G3&gt;9,'County Data'!F3,"*")</f>
        <v>16872309.690000001</v>
      </c>
      <c r="F8" s="34">
        <f>IF('County Data'!I3&gt;9,'County Data'!H3,"*")</f>
        <v>63864187.039999999</v>
      </c>
      <c r="G8" s="34">
        <f>IF('County Data'!K3&gt;9,'County Data'!J3,"*")</f>
        <v>24012005.84</v>
      </c>
      <c r="H8" s="35">
        <f>IF('County Data'!M3&gt;9,'County Data'!L3,"*")</f>
        <v>9802381.7100000009</v>
      </c>
      <c r="I8" s="19">
        <f t="shared" si="1"/>
        <v>0.32762310286507013</v>
      </c>
      <c r="J8" s="19">
        <f t="shared" si="2"/>
        <v>1.106824991926622</v>
      </c>
      <c r="K8" s="19">
        <f t="shared" si="3"/>
        <v>0.72124593687139738</v>
      </c>
    </row>
    <row r="9" spans="2:11" x14ac:dyDescent="0.25">
      <c r="B9" s="9" t="str">
        <f>'County Data'!A4</f>
        <v>Caledonia</v>
      </c>
      <c r="C9" s="36">
        <f>IF('County Data'!C4&gt;9,'County Data'!B4,"*")</f>
        <v>41205649.100000001</v>
      </c>
      <c r="D9" s="36">
        <f>IF('County Data'!E4&gt;9,'County Data'!D4,"*")</f>
        <v>11276421.720000001</v>
      </c>
      <c r="E9" s="37">
        <f>IF('County Data'!G4&gt;9,'County Data'!F4,"*")</f>
        <v>4908666.41</v>
      </c>
      <c r="F9" s="36">
        <f>IF('County Data'!I4&gt;9,'County Data'!H4,"*")</f>
        <v>35883862.719999999</v>
      </c>
      <c r="G9" s="36">
        <f>IF('County Data'!K4&gt;9,'County Data'!J4,"*")</f>
        <v>5854305.5800000001</v>
      </c>
      <c r="H9" s="37">
        <f>IF('County Data'!M4&gt;9,'County Data'!L4,"*")</f>
        <v>2850651.43</v>
      </c>
      <c r="I9" s="8">
        <f t="shared" si="1"/>
        <v>0.14830583935530123</v>
      </c>
      <c r="J9" s="8">
        <f t="shared" si="2"/>
        <v>0.92617579760843305</v>
      </c>
      <c r="K9" s="8">
        <f t="shared" si="3"/>
        <v>0.72194550282143755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376796685.80000001</v>
      </c>
      <c r="D10" s="34">
        <f>IF('County Data'!E5&gt;9,'County Data'!D5,"*")</f>
        <v>139690333.91999999</v>
      </c>
      <c r="E10" s="35">
        <f>IF('County Data'!G5&gt;9,'County Data'!F5,"*")</f>
        <v>72224409.340000004</v>
      </c>
      <c r="F10" s="34">
        <f>IF('County Data'!I5&gt;9,'County Data'!H5,"*")</f>
        <v>296319965.04000002</v>
      </c>
      <c r="G10" s="34">
        <f>IF('County Data'!K5&gt;9,'County Data'!J5,"*")</f>
        <v>56337281.810000002</v>
      </c>
      <c r="H10" s="35">
        <f>IF('County Data'!M5&gt;9,'County Data'!L5,"*")</f>
        <v>36529548.770000003</v>
      </c>
      <c r="I10" s="19">
        <f t="shared" si="1"/>
        <v>0.27158723763056769</v>
      </c>
      <c r="J10" s="19">
        <f t="shared" si="2"/>
        <v>1.4795362756604387</v>
      </c>
      <c r="K10" s="19">
        <f t="shared" si="3"/>
        <v>0.97715032821085668</v>
      </c>
    </row>
    <row r="11" spans="2:11" x14ac:dyDescent="0.25">
      <c r="B11" s="9" t="str">
        <f>'County Data'!A6</f>
        <v>Essex</v>
      </c>
      <c r="C11" s="36">
        <f>IF('County Data'!C6&gt;9,'County Data'!B6,"*")</f>
        <v>3698288.76</v>
      </c>
      <c r="D11" s="36">
        <f>IF('County Data'!E6&gt;9,'County Data'!D6,"*")</f>
        <v>1373374.36</v>
      </c>
      <c r="E11" s="37">
        <f>IF('County Data'!G6&gt;9,'County Data'!F6,"*")</f>
        <v>961064.13</v>
      </c>
      <c r="F11" s="36">
        <f>IF('County Data'!I6&gt;9,'County Data'!H6,"*")</f>
        <v>2982485.59</v>
      </c>
      <c r="G11" s="36">
        <f>IF('County Data'!K6&gt;9,'County Data'!J6,"*")</f>
        <v>873343.44</v>
      </c>
      <c r="H11" s="37">
        <f>IF('County Data'!M6&gt;9,'County Data'!L6,"*")</f>
        <v>538086.84</v>
      </c>
      <c r="I11" s="8">
        <f t="shared" si="1"/>
        <v>0.24000222244158437</v>
      </c>
      <c r="J11" s="8">
        <f t="shared" si="2"/>
        <v>0.57254786272855063</v>
      </c>
      <c r="K11" s="8">
        <f t="shared" si="3"/>
        <v>0.78607625862026298</v>
      </c>
    </row>
    <row r="12" spans="2:11" x14ac:dyDescent="0.25">
      <c r="B12" s="18" t="str">
        <f>'County Data'!A7</f>
        <v>Franklin</v>
      </c>
      <c r="C12" s="34">
        <f>IF('County Data'!C7&gt;9,'County Data'!B7,"*")</f>
        <v>56446491.18</v>
      </c>
      <c r="D12" s="34">
        <f>IF('County Data'!E7&gt;9,'County Data'!D7,"*")</f>
        <v>15770441.15</v>
      </c>
      <c r="E12" s="35">
        <f>IF('County Data'!G7&gt;9,'County Data'!F7,"*")</f>
        <v>5229171.32</v>
      </c>
      <c r="F12" s="34">
        <f>IF('County Data'!I7&gt;9,'County Data'!H7,"*")</f>
        <v>51069360.399999999</v>
      </c>
      <c r="G12" s="34">
        <f>IF('County Data'!K7&gt;9,'County Data'!J7,"*")</f>
        <v>5944891.1200000001</v>
      </c>
      <c r="H12" s="35">
        <f>IF('County Data'!M7&gt;9,'County Data'!L7,"*")</f>
        <v>3200485.59</v>
      </c>
      <c r="I12" s="19">
        <f t="shared" si="1"/>
        <v>0.10529074062967902</v>
      </c>
      <c r="J12" s="19">
        <f t="shared" si="2"/>
        <v>1.6527720746549184</v>
      </c>
      <c r="K12" s="19">
        <f t="shared" si="3"/>
        <v>0.63386810312118935</v>
      </c>
    </row>
    <row r="13" spans="2:11" x14ac:dyDescent="0.25">
      <c r="B13" s="9" t="str">
        <f>'County Data'!A8</f>
        <v>Grand Isle</v>
      </c>
      <c r="C13" s="36">
        <f>IF('County Data'!C8&gt;9,'County Data'!B8,"*")</f>
        <v>6933370.79</v>
      </c>
      <c r="D13" s="36">
        <f>IF('County Data'!E8&gt;9,'County Data'!D8,"*")</f>
        <v>3321530.81</v>
      </c>
      <c r="E13" s="37">
        <f>IF('County Data'!G8&gt;9,'County Data'!F8,"*")</f>
        <v>1482048.38</v>
      </c>
      <c r="F13" s="36">
        <f>IF('County Data'!I8&gt;9,'County Data'!H8,"*")</f>
        <v>6015596.6799999997</v>
      </c>
      <c r="G13" s="36">
        <f>IF('County Data'!K8&gt;9,'County Data'!J8,"*")</f>
        <v>2255518.89</v>
      </c>
      <c r="H13" s="37">
        <f>IF('County Data'!M8&gt;9,'County Data'!L8,"*")</f>
        <v>1017928.31</v>
      </c>
      <c r="I13" s="8">
        <f t="shared" si="1"/>
        <v>0.15256576509713754</v>
      </c>
      <c r="J13" s="8">
        <f t="shared" si="2"/>
        <v>0.47262380498174406</v>
      </c>
      <c r="K13" s="8">
        <f t="shared" si="3"/>
        <v>0.45594573354581308</v>
      </c>
    </row>
    <row r="14" spans="2:11" x14ac:dyDescent="0.25">
      <c r="B14" s="18" t="str">
        <f>'County Data'!A9</f>
        <v>Lamoille</v>
      </c>
      <c r="C14" s="34">
        <f>IF('County Data'!C9&gt;9,'County Data'!B9,"*")</f>
        <v>94931187.069999993</v>
      </c>
      <c r="D14" s="34">
        <f>IF('County Data'!E9&gt;9,'County Data'!D9,"*")</f>
        <v>104683522.38</v>
      </c>
      <c r="E14" s="35">
        <f>IF('County Data'!G9&gt;9,'County Data'!F9,"*")</f>
        <v>25795305.09</v>
      </c>
      <c r="F14" s="34">
        <f>IF('County Data'!I9&gt;9,'County Data'!H9,"*")</f>
        <v>62843460.840000004</v>
      </c>
      <c r="G14" s="34">
        <f>IF('County Data'!K9&gt;9,'County Data'!J9,"*")</f>
        <v>50288567.369999997</v>
      </c>
      <c r="H14" s="35">
        <f>IF('County Data'!M9&gt;9,'County Data'!L9,"*")</f>
        <v>14013690.59</v>
      </c>
      <c r="I14" s="19">
        <f t="shared" si="1"/>
        <v>0.51059769467018401</v>
      </c>
      <c r="J14" s="19">
        <f t="shared" si="2"/>
        <v>1.0816564848584191</v>
      </c>
      <c r="K14" s="19">
        <f t="shared" si="3"/>
        <v>0.84072175165671326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21951004.23</v>
      </c>
      <c r="D15" s="38">
        <f>IF('County Data'!E10&gt;9,'County Data'!D10,"*")</f>
        <v>4611089.04</v>
      </c>
      <c r="E15" s="39">
        <f>IF('County Data'!G10&gt;9,'County Data'!F10,"*")</f>
        <v>2441937.7999999998</v>
      </c>
      <c r="F15" s="38">
        <f>IF('County Data'!I10&gt;9,'County Data'!H10,"*")</f>
        <v>18095624.609999999</v>
      </c>
      <c r="G15" s="38">
        <f>IF('County Data'!K10&gt;9,'County Data'!J10,"*")</f>
        <v>2239747.2200000002</v>
      </c>
      <c r="H15" s="39">
        <f>IF('County Data'!M10&gt;9,'County Data'!L10,"*")</f>
        <v>1189880.3</v>
      </c>
      <c r="I15" s="20">
        <f t="shared" si="1"/>
        <v>0.21305590180454131</v>
      </c>
      <c r="J15" s="20">
        <f t="shared" si="2"/>
        <v>1.058754219594477</v>
      </c>
      <c r="K15" s="20">
        <f t="shared" si="3"/>
        <v>1.0522550041378109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38583871.509999998</v>
      </c>
      <c r="D16" s="34">
        <f>IF('County Data'!E11&gt;9,'County Data'!D11,"*")</f>
        <v>8150361.0999999996</v>
      </c>
      <c r="E16" s="35">
        <f>IF('County Data'!G11&gt;9,'County Data'!F11,"*")</f>
        <v>5411692.2699999996</v>
      </c>
      <c r="F16" s="34">
        <f>IF('County Data'!I11&gt;9,'County Data'!H11,"*")</f>
        <v>32131513.530000001</v>
      </c>
      <c r="G16" s="34">
        <f>IF('County Data'!K11&gt;9,'County Data'!J11,"*")</f>
        <v>4937036.2300000004</v>
      </c>
      <c r="H16" s="35">
        <f>IF('County Data'!M11&gt;9,'County Data'!L11,"*")</f>
        <v>3231416.71</v>
      </c>
      <c r="I16" s="19">
        <f t="shared" si="1"/>
        <v>0.2008108946992388</v>
      </c>
      <c r="J16" s="19">
        <f t="shared" si="2"/>
        <v>0.65086110781893103</v>
      </c>
      <c r="K16" s="19">
        <f t="shared" si="3"/>
        <v>0.67471197795470939</v>
      </c>
    </row>
    <row r="17" spans="2:11" x14ac:dyDescent="0.25">
      <c r="B17" s="9" t="str">
        <f>'County Data'!A12</f>
        <v>Other</v>
      </c>
      <c r="C17" s="36">
        <f>IF('County Data'!C12&gt;9,'County Data'!B12,"*")</f>
        <v>55554080.850000001</v>
      </c>
      <c r="D17" s="36">
        <f>IF('County Data'!E12&gt;9,'County Data'!D12,"*")</f>
        <v>320997855.22000003</v>
      </c>
      <c r="E17" s="37">
        <f>IF('County Data'!G12&gt;9,'County Data'!F12,"*")</f>
        <v>8550545.5299999993</v>
      </c>
      <c r="F17" s="36">
        <f>IF('County Data'!I12&gt;9,'County Data'!H12,"*")</f>
        <v>28975616.120000001</v>
      </c>
      <c r="G17" s="36">
        <f>IF('County Data'!K12&gt;9,'County Data'!J12,"*")</f>
        <v>223808351.34999999</v>
      </c>
      <c r="H17" s="37">
        <f>IF('County Data'!M12&gt;9,'County Data'!L12,"*")</f>
        <v>4438639.12</v>
      </c>
      <c r="I17" s="8">
        <f t="shared" si="1"/>
        <v>0.91727004595614448</v>
      </c>
      <c r="J17" s="8">
        <f t="shared" si="2"/>
        <v>0.43425324963862227</v>
      </c>
      <c r="K17" s="8">
        <f t="shared" si="3"/>
        <v>0.92638898969556216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127268920.89</v>
      </c>
      <c r="D18" s="34">
        <f>IF('County Data'!E13&gt;9,'County Data'!D13,"*")</f>
        <v>55463968.689999998</v>
      </c>
      <c r="E18" s="35">
        <f>IF('County Data'!G13&gt;9,'County Data'!F13,"*")</f>
        <v>25432588.530000001</v>
      </c>
      <c r="F18" s="34">
        <f>IF('County Data'!I13&gt;9,'County Data'!H13,"*")</f>
        <v>101189875.44</v>
      </c>
      <c r="G18" s="34">
        <f>IF('County Data'!K13&gt;9,'County Data'!J13,"*")</f>
        <v>28119151.260000002</v>
      </c>
      <c r="H18" s="35">
        <f>IF('County Data'!M13&gt;9,'County Data'!L13,"*")</f>
        <v>12157564.48</v>
      </c>
      <c r="I18" s="19">
        <f t="shared" si="1"/>
        <v>0.25772386156818067</v>
      </c>
      <c r="J18" s="19">
        <f t="shared" si="2"/>
        <v>0.97246240390258476</v>
      </c>
      <c r="K18" s="19">
        <f t="shared" si="3"/>
        <v>1.0919147557751634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117237746.13</v>
      </c>
      <c r="D19" s="36">
        <f>IF('County Data'!E14&gt;9,'County Data'!D14,"*")</f>
        <v>31741271.190000001</v>
      </c>
      <c r="E19" s="37">
        <f>IF('County Data'!G14&gt;9,'County Data'!F14,"*")</f>
        <v>20161597.800000001</v>
      </c>
      <c r="F19" s="36">
        <f>IF('County Data'!I14&gt;9,'County Data'!H14,"*")</f>
        <v>88513357.519999996</v>
      </c>
      <c r="G19" s="36">
        <f>IF('County Data'!K14&gt;9,'County Data'!J14,"*")</f>
        <v>14097613.26</v>
      </c>
      <c r="H19" s="37">
        <f>IF('County Data'!M14&gt;9,'County Data'!L14,"*")</f>
        <v>9524584.25</v>
      </c>
      <c r="I19" s="8">
        <f t="shared" si="1"/>
        <v>0.32452038217519419</v>
      </c>
      <c r="J19" s="8">
        <f t="shared" si="2"/>
        <v>1.2515351077236176</v>
      </c>
      <c r="K19" s="8">
        <f t="shared" si="3"/>
        <v>1.1167955756179069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93008991.609999999</v>
      </c>
      <c r="D20" s="34">
        <f>IF('County Data'!E15&gt;9,'County Data'!D15,"*")</f>
        <v>33563891.609999999</v>
      </c>
      <c r="E20" s="35">
        <f>IF('County Data'!G15&gt;9,'County Data'!F15,"*")</f>
        <v>17695237.120000001</v>
      </c>
      <c r="F20" s="34">
        <f>IF('County Data'!I15&gt;9,'County Data'!H15,"*")</f>
        <v>71995786.980000004</v>
      </c>
      <c r="G20" s="34">
        <f>IF('County Data'!K15&gt;9,'County Data'!J15,"*")</f>
        <v>16550887.710000001</v>
      </c>
      <c r="H20" s="35">
        <f>IF('County Data'!M15&gt;9,'County Data'!L15,"*")</f>
        <v>9182178.9800000004</v>
      </c>
      <c r="I20" s="19">
        <f t="shared" si="1"/>
        <v>0.29186714266818609</v>
      </c>
      <c r="J20" s="19">
        <f t="shared" si="2"/>
        <v>1.0279209307740507</v>
      </c>
      <c r="K20" s="19">
        <f t="shared" si="3"/>
        <v>0.92712831655128558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111260166.59999999</v>
      </c>
      <c r="D21" s="36">
        <f>IF('County Data'!E16&gt;9,'County Data'!D16,"*")</f>
        <v>73057078.370000005</v>
      </c>
      <c r="E21" s="37">
        <f>IF('County Data'!G16&gt;9,'County Data'!F16,"*")</f>
        <v>23574725.02</v>
      </c>
      <c r="F21" s="36">
        <f>IF('County Data'!I16&gt;9,'County Data'!H16,"*")</f>
        <v>81520677.739999995</v>
      </c>
      <c r="G21" s="36">
        <f>IF('County Data'!K16&gt;9,'County Data'!J16,"*")</f>
        <v>41868101.170000002</v>
      </c>
      <c r="H21" s="37">
        <f>IF('County Data'!M16&gt;9,'County Data'!L16,"*")</f>
        <v>12603870.65</v>
      </c>
      <c r="I21" s="8">
        <f t="shared" si="1"/>
        <v>0.36480914639657902</v>
      </c>
      <c r="J21" s="8">
        <f t="shared" si="2"/>
        <v>0.74493412236110734</v>
      </c>
      <c r="K21" s="8">
        <f t="shared" si="3"/>
        <v>0.87043533487865488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Fiscal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07/01/2021 - 06/30/2022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07/01/2020 - 06/30/2021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ADDISON</v>
      </c>
      <c r="C6" s="31" t="str">
        <f>IF('Town Data'!C2&gt;9,'Town Data'!B2,"*")</f>
        <v>*</v>
      </c>
      <c r="D6" s="32">
        <f>IF('Town Data'!E2&gt;9,'Town Data'!D2,"*")</f>
        <v>171076.93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86105.58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0.9868274506716056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40">
        <f>IF('Town Data'!C3&gt;9,'Town Data'!B3,"*")</f>
        <v>1525679.89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897601.81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0.69972907028785936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BARRE</v>
      </c>
      <c r="C8" s="41">
        <f>IF('Town Data'!C4&gt;9,'Town Data'!B4,"*")</f>
        <v>18496059.16</v>
      </c>
      <c r="D8" s="34" t="str">
        <f>IF('Town Data'!E4&gt;9,'Town Data'!D4,"*")</f>
        <v>*</v>
      </c>
      <c r="E8" s="35">
        <f>IF('Town Data'!G4&gt;9,'Town Data'!F4,"*")</f>
        <v>3089024.52</v>
      </c>
      <c r="F8" s="34">
        <f>IF('Town Data'!I4&gt;9,'Town Data'!H4,"*")</f>
        <v>15954205.74</v>
      </c>
      <c r="G8" s="34" t="str">
        <f>IF('Town Data'!K4&gt;9,'Town Data'!J4,"*")</f>
        <v>*</v>
      </c>
      <c r="H8" s="35">
        <f>IF('Town Data'!M4&gt;9,'Town Data'!L4,"*")</f>
        <v>1545579.28</v>
      </c>
      <c r="I8" s="19">
        <f t="shared" si="0"/>
        <v>0.15932184036132405</v>
      </c>
      <c r="J8" s="19" t="str">
        <f t="shared" si="1"/>
        <v/>
      </c>
      <c r="K8" s="19">
        <f t="shared" si="2"/>
        <v>0.99861926202840912</v>
      </c>
    </row>
    <row r="9" spans="2:11" x14ac:dyDescent="0.25">
      <c r="B9" t="str">
        <f>'Town Data'!A5</f>
        <v>BARRE TOWN</v>
      </c>
      <c r="C9" s="40">
        <f>IF('Town Data'!C5&gt;9,'Town Data'!B5,"*")</f>
        <v>5493861.7699999996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4934899.76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0.11326714567349182</v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1">
        <f>IF('Town Data'!C6&gt;9,'Town Data'!B6,"*")</f>
        <v>3104020.22</v>
      </c>
      <c r="D10" s="34">
        <f>IF('Town Data'!E6&gt;9,'Town Data'!D6,"*")</f>
        <v>1047086.48</v>
      </c>
      <c r="E10" s="35">
        <f>IF('Town Data'!G6&gt;9,'Town Data'!F6,"*")</f>
        <v>576880.67000000004</v>
      </c>
      <c r="F10" s="34">
        <f>IF('Town Data'!I6&gt;9,'Town Data'!H6,"*")</f>
        <v>2673014.67</v>
      </c>
      <c r="G10" s="34">
        <f>IF('Town Data'!K6&gt;9,'Town Data'!J6,"*")</f>
        <v>528814.47</v>
      </c>
      <c r="H10" s="35" t="str">
        <f>IF('Town Data'!M6&gt;9,'Town Data'!L6,"*")</f>
        <v>*</v>
      </c>
      <c r="I10" s="19">
        <f t="shared" si="0"/>
        <v>0.16124324151202668</v>
      </c>
      <c r="J10" s="19">
        <f t="shared" si="1"/>
        <v>0.98006397215265317</v>
      </c>
      <c r="K10" s="19" t="str">
        <f t="shared" si="2"/>
        <v/>
      </c>
    </row>
    <row r="11" spans="2:11" x14ac:dyDescent="0.25">
      <c r="B11" t="str">
        <f>'Town Data'!A7</f>
        <v>BENNINGTON</v>
      </c>
      <c r="C11" s="40">
        <f>IF('Town Data'!C7&gt;9,'Town Data'!B7,"*")</f>
        <v>33940534.079999998</v>
      </c>
      <c r="D11" s="36">
        <f>IF('Town Data'!E7&gt;9,'Town Data'!D7,"*")</f>
        <v>8058908.4100000001</v>
      </c>
      <c r="E11" s="37">
        <f>IF('Town Data'!G7&gt;9,'Town Data'!F7,"*")</f>
        <v>4446698.9800000004</v>
      </c>
      <c r="F11" s="36">
        <f>IF('Town Data'!I7&gt;9,'Town Data'!H7,"*")</f>
        <v>28023773</v>
      </c>
      <c r="G11" s="36">
        <f>IF('Town Data'!K7&gt;9,'Town Data'!J7,"*")</f>
        <v>3737646.22</v>
      </c>
      <c r="H11" s="37">
        <f>IF('Town Data'!M7&gt;9,'Town Data'!L7,"*")</f>
        <v>2639718.4500000002</v>
      </c>
      <c r="I11" s="8">
        <f t="shared" si="0"/>
        <v>0.21113363571707486</v>
      </c>
      <c r="J11" s="8">
        <f t="shared" si="1"/>
        <v>1.1561453213193622</v>
      </c>
      <c r="K11" s="8">
        <f t="shared" si="2"/>
        <v>0.68453532610646417</v>
      </c>
    </row>
    <row r="12" spans="2:11" x14ac:dyDescent="0.25">
      <c r="B12" s="24" t="str">
        <f>'Town Data'!A8</f>
        <v>BERLIN</v>
      </c>
      <c r="C12" s="41">
        <f>IF('Town Data'!C8&gt;9,'Town Data'!B8,"*")</f>
        <v>20633014.73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18204759.449999999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0.13338573831031869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BETHEL</v>
      </c>
      <c r="C13" s="40">
        <f>IF('Town Data'!C9&gt;9,'Town Data'!B9,"*")</f>
        <v>2745345.36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1780885.38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0.54156207402859358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1">
        <f>IF('Town Data'!C10&gt;9,'Town Data'!B10,"*")</f>
        <v>5878758.3700000001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4797661.28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0.22533835277341627</v>
      </c>
      <c r="J14" s="19" t="str">
        <f t="shared" si="1"/>
        <v/>
      </c>
      <c r="K14" s="19" t="str">
        <f t="shared" si="2"/>
        <v/>
      </c>
    </row>
    <row r="15" spans="2:11" x14ac:dyDescent="0.25">
      <c r="B15" t="str">
        <f>'Town Data'!A11</f>
        <v>BRANDON</v>
      </c>
      <c r="C15" s="40">
        <f>IF('Town Data'!C11&gt;9,'Town Data'!B11,"*")</f>
        <v>4527229.97</v>
      </c>
      <c r="D15" s="36" t="str">
        <f>IF('Town Data'!E11&gt;9,'Town Data'!D11,"*")</f>
        <v>*</v>
      </c>
      <c r="E15" s="37">
        <f>IF('Town Data'!G11&gt;9,'Town Data'!F11,"*")</f>
        <v>951390.81</v>
      </c>
      <c r="F15" s="36">
        <f>IF('Town Data'!I11&gt;9,'Town Data'!H11,"*")</f>
        <v>3568412.76</v>
      </c>
      <c r="G15" s="36" t="str">
        <f>IF('Town Data'!K11&gt;9,'Town Data'!J11,"*")</f>
        <v>*</v>
      </c>
      <c r="H15" s="37">
        <f>IF('Town Data'!M11&gt;9,'Town Data'!L11,"*")</f>
        <v>555310.37</v>
      </c>
      <c r="I15" s="8">
        <f t="shared" si="0"/>
        <v>0.268695712768385</v>
      </c>
      <c r="J15" s="8" t="str">
        <f t="shared" si="1"/>
        <v/>
      </c>
      <c r="K15" s="8">
        <f t="shared" si="2"/>
        <v>0.71325957770246584</v>
      </c>
    </row>
    <row r="16" spans="2:11" x14ac:dyDescent="0.25">
      <c r="B16" s="25" t="str">
        <f>'Town Data'!A12</f>
        <v>BRATTLEBORO</v>
      </c>
      <c r="C16" s="42">
        <f>IF('Town Data'!C12&gt;9,'Town Data'!B12,"*")</f>
        <v>43621158.710000001</v>
      </c>
      <c r="D16" s="43">
        <f>IF('Town Data'!E12&gt;9,'Town Data'!D12,"*")</f>
        <v>10148028.779999999</v>
      </c>
      <c r="E16" s="44">
        <f>IF('Town Data'!G12&gt;9,'Town Data'!F12,"*")</f>
        <v>4917519.54</v>
      </c>
      <c r="F16" s="43">
        <f>IF('Town Data'!I12&gt;9,'Town Data'!H12,"*")</f>
        <v>37557718.990000002</v>
      </c>
      <c r="G16" s="43">
        <f>IF('Town Data'!K12&gt;9,'Town Data'!J12,"*")</f>
        <v>5529458.2699999996</v>
      </c>
      <c r="H16" s="44">
        <f>IF('Town Data'!M12&gt;9,'Town Data'!L12,"*")</f>
        <v>3046887.48</v>
      </c>
      <c r="I16" s="23">
        <f t="shared" si="0"/>
        <v>0.16144323678481196</v>
      </c>
      <c r="J16" s="23">
        <f t="shared" si="1"/>
        <v>0.83526636507196217</v>
      </c>
      <c r="K16" s="23">
        <f t="shared" si="2"/>
        <v>0.61394852034378378</v>
      </c>
    </row>
    <row r="17" spans="2:11" x14ac:dyDescent="0.25">
      <c r="B17" s="24" t="str">
        <f>'Town Data'!A13</f>
        <v>BRIGHTON</v>
      </c>
      <c r="C17" s="41">
        <f>IF('Town Data'!C13&gt;9,'Town Data'!B13,"*")</f>
        <v>1749722.25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1470692.82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0.18972651950527639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BRISTOL</v>
      </c>
      <c r="C18" s="40">
        <f>IF('Town Data'!C14&gt;9,'Town Data'!B14,"*")</f>
        <v>4495748.17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3642134.13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0.23437193950899332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BURKE</v>
      </c>
      <c r="C19" s="41">
        <f>IF('Town Data'!C15&gt;9,'Town Data'!B15,"*")</f>
        <v>3648207.68</v>
      </c>
      <c r="D19" s="34">
        <f>IF('Town Data'!E15&gt;9,'Town Data'!D15,"*")</f>
        <v>4930403.8899999997</v>
      </c>
      <c r="E19" s="35">
        <f>IF('Town Data'!G15&gt;9,'Town Data'!F15,"*")</f>
        <v>1836262.11</v>
      </c>
      <c r="F19" s="34">
        <f>IF('Town Data'!I15&gt;9,'Town Data'!H15,"*")</f>
        <v>2062707.39</v>
      </c>
      <c r="G19" s="34">
        <f>IF('Town Data'!K15&gt;9,'Town Data'!J15,"*")</f>
        <v>2192543.34</v>
      </c>
      <c r="H19" s="35">
        <f>IF('Town Data'!M15&gt;9,'Town Data'!L15,"*")</f>
        <v>969387.01</v>
      </c>
      <c r="I19" s="19">
        <f t="shared" si="0"/>
        <v>0.76865012346710038</v>
      </c>
      <c r="J19" s="19">
        <f t="shared" si="1"/>
        <v>1.2487144495852931</v>
      </c>
      <c r="K19" s="19">
        <f t="shared" si="2"/>
        <v>0.89425079050729195</v>
      </c>
    </row>
    <row r="20" spans="2:11" x14ac:dyDescent="0.25">
      <c r="B20" t="str">
        <f>'Town Data'!A16</f>
        <v>BURLINGTON</v>
      </c>
      <c r="C20" s="40">
        <f>IF('Town Data'!C16&gt;9,'Town Data'!B16,"*")</f>
        <v>123738880.23</v>
      </c>
      <c r="D20" s="36">
        <f>IF('Town Data'!E16&gt;9,'Town Data'!D16,"*")</f>
        <v>63807195.329999998</v>
      </c>
      <c r="E20" s="37">
        <f>IF('Town Data'!G16&gt;9,'Town Data'!F16,"*")</f>
        <v>41927236.469999999</v>
      </c>
      <c r="F20" s="36">
        <f>IF('Town Data'!I16&gt;9,'Town Data'!H16,"*")</f>
        <v>85798520.939999998</v>
      </c>
      <c r="G20" s="36">
        <f>IF('Town Data'!K16&gt;9,'Town Data'!J16,"*")</f>
        <v>23639129.010000002</v>
      </c>
      <c r="H20" s="37">
        <f>IF('Town Data'!M16&gt;9,'Town Data'!L16,"*")</f>
        <v>19935240.030000001</v>
      </c>
      <c r="I20" s="8">
        <f t="shared" si="0"/>
        <v>0.44220295261887071</v>
      </c>
      <c r="J20" s="8">
        <f t="shared" si="1"/>
        <v>1.6992193876097463</v>
      </c>
      <c r="K20" s="8">
        <f t="shared" si="2"/>
        <v>1.103171890928067</v>
      </c>
    </row>
    <row r="21" spans="2:11" x14ac:dyDescent="0.25">
      <c r="B21" s="24" t="str">
        <f>'Town Data'!A17</f>
        <v>CAMBRIDGE</v>
      </c>
      <c r="C21" s="41">
        <f>IF('Town Data'!C17&gt;9,'Town Data'!B17,"*")</f>
        <v>8737060.5500000007</v>
      </c>
      <c r="D21" s="34">
        <f>IF('Town Data'!E17&gt;9,'Town Data'!D17,"*")</f>
        <v>9524980.8499999996</v>
      </c>
      <c r="E21" s="35">
        <f>IF('Town Data'!G17&gt;9,'Town Data'!F17,"*")</f>
        <v>1791222.9</v>
      </c>
      <c r="F21" s="34">
        <f>IF('Town Data'!I17&gt;9,'Town Data'!H17,"*")</f>
        <v>5945136.4800000004</v>
      </c>
      <c r="G21" s="34">
        <f>IF('Town Data'!K17&gt;9,'Town Data'!J17,"*")</f>
        <v>3959002.48</v>
      </c>
      <c r="H21" s="35">
        <f>IF('Town Data'!M17&gt;9,'Town Data'!L17,"*")</f>
        <v>974796.32</v>
      </c>
      <c r="I21" s="19">
        <f t="shared" si="0"/>
        <v>0.46961479848146398</v>
      </c>
      <c r="J21" s="19">
        <f t="shared" si="1"/>
        <v>1.4059042392921157</v>
      </c>
      <c r="K21" s="19">
        <f t="shared" si="2"/>
        <v>0.83753555819742942</v>
      </c>
    </row>
    <row r="22" spans="2:11" x14ac:dyDescent="0.25">
      <c r="B22" t="str">
        <f>'Town Data'!A18</f>
        <v>CASTLETON</v>
      </c>
      <c r="C22" s="40">
        <f>IF('Town Data'!C18&gt;9,'Town Data'!B18,"*")</f>
        <v>6952590.54</v>
      </c>
      <c r="D22" s="36">
        <f>IF('Town Data'!E18&gt;9,'Town Data'!D18,"*")</f>
        <v>2050598.9</v>
      </c>
      <c r="E22" s="37" t="str">
        <f>IF('Town Data'!G18&gt;9,'Town Data'!F18,"*")</f>
        <v>*</v>
      </c>
      <c r="F22" s="36">
        <f>IF('Town Data'!I18&gt;9,'Town Data'!H18,"*")</f>
        <v>5424021.6799999997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0.28181466634550772</v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CHARLOTTE</v>
      </c>
      <c r="C23" s="41">
        <f>IF('Town Data'!C19&gt;9,'Town Data'!B19,"*")</f>
        <v>2502165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1181959.1299999999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1.1169640611854321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CHESTER</v>
      </c>
      <c r="C24" s="40">
        <f>IF('Town Data'!C20&gt;9,'Town Data'!B20,"*")</f>
        <v>3320609.82</v>
      </c>
      <c r="D24" s="36">
        <f>IF('Town Data'!E20&gt;9,'Town Data'!D20,"*")</f>
        <v>984519.53</v>
      </c>
      <c r="E24" s="37" t="str">
        <f>IF('Town Data'!G20&gt;9,'Town Data'!F20,"*")</f>
        <v>*</v>
      </c>
      <c r="F24" s="36">
        <f>IF('Town Data'!I20&gt;9,'Town Data'!H20,"*")</f>
        <v>2689037.72</v>
      </c>
      <c r="G24" s="36">
        <f>IF('Town Data'!K20&gt;9,'Town Data'!J20,"*")</f>
        <v>503121.11</v>
      </c>
      <c r="H24" s="37" t="str">
        <f>IF('Town Data'!M20&gt;9,'Town Data'!L20,"*")</f>
        <v>*</v>
      </c>
      <c r="I24" s="8">
        <f t="shared" si="0"/>
        <v>0.23486918584392322</v>
      </c>
      <c r="J24" s="8">
        <f t="shared" si="1"/>
        <v>0.95682413325888882</v>
      </c>
      <c r="K24" s="8" t="str">
        <f t="shared" si="2"/>
        <v/>
      </c>
    </row>
    <row r="25" spans="2:11" x14ac:dyDescent="0.25">
      <c r="B25" s="24" t="str">
        <f>'Town Data'!A21</f>
        <v>COLCHESTER</v>
      </c>
      <c r="C25" s="41">
        <f>IF('Town Data'!C21&gt;9,'Town Data'!B21,"*")</f>
        <v>31108291.789999999</v>
      </c>
      <c r="D25" s="34">
        <f>IF('Town Data'!E21&gt;9,'Town Data'!D21,"*")</f>
        <v>14306612.99</v>
      </c>
      <c r="E25" s="35">
        <f>IF('Town Data'!G21&gt;9,'Town Data'!F21,"*")</f>
        <v>3197700.02</v>
      </c>
      <c r="F25" s="34">
        <f>IF('Town Data'!I21&gt;9,'Town Data'!H21,"*")</f>
        <v>25795096.239999998</v>
      </c>
      <c r="G25" s="34">
        <f>IF('Town Data'!K21&gt;9,'Town Data'!J21,"*")</f>
        <v>5991574.9100000001</v>
      </c>
      <c r="H25" s="35">
        <f>IF('Town Data'!M21&gt;9,'Town Data'!L21,"*")</f>
        <v>1985660.14</v>
      </c>
      <c r="I25" s="19">
        <f t="shared" si="0"/>
        <v>0.20597696168936647</v>
      </c>
      <c r="J25" s="19">
        <f t="shared" si="1"/>
        <v>1.3877883870102528</v>
      </c>
      <c r="K25" s="19">
        <f t="shared" si="2"/>
        <v>0.61039643974522251</v>
      </c>
    </row>
    <row r="26" spans="2:11" x14ac:dyDescent="0.25">
      <c r="B26" t="str">
        <f>'Town Data'!A22</f>
        <v>DANVILLE</v>
      </c>
      <c r="C26" s="40">
        <f>IF('Town Data'!C22&gt;9,'Town Data'!B22,"*")</f>
        <v>2308148.84</v>
      </c>
      <c r="D26" s="36">
        <f>IF('Town Data'!E22&gt;9,'Town Data'!D22,"*")</f>
        <v>202049.28</v>
      </c>
      <c r="E26" s="37" t="str">
        <f>IF('Town Data'!G22&gt;9,'Town Data'!F22,"*")</f>
        <v>*</v>
      </c>
      <c r="F26" s="36">
        <f>IF('Town Data'!I22&gt;9,'Town Data'!H22,"*")</f>
        <v>1987883.85</v>
      </c>
      <c r="G26" s="36">
        <f>IF('Town Data'!K22&gt;9,'Town Data'!J22,"*")</f>
        <v>181682.98</v>
      </c>
      <c r="H26" s="37" t="str">
        <f>IF('Town Data'!M22&gt;9,'Town Data'!L22,"*")</f>
        <v>*</v>
      </c>
      <c r="I26" s="8">
        <f t="shared" si="0"/>
        <v>0.16110850239061994</v>
      </c>
      <c r="J26" s="8">
        <f t="shared" si="1"/>
        <v>0.11209800719913328</v>
      </c>
      <c r="K26" s="8" t="str">
        <f t="shared" si="2"/>
        <v/>
      </c>
    </row>
    <row r="27" spans="2:11" x14ac:dyDescent="0.25">
      <c r="B27" s="24" t="str">
        <f>'Town Data'!A23</f>
        <v>DERBY</v>
      </c>
      <c r="C27" s="41">
        <f>IF('Town Data'!C23&gt;9,'Town Data'!B23,"*")</f>
        <v>10670884.939999999</v>
      </c>
      <c r="D27" s="34">
        <f>IF('Town Data'!E23&gt;9,'Town Data'!D23,"*")</f>
        <v>856042.78</v>
      </c>
      <c r="E27" s="35" t="str">
        <f>IF('Town Data'!G23&gt;9,'Town Data'!F23,"*")</f>
        <v>*</v>
      </c>
      <c r="F27" s="34">
        <f>IF('Town Data'!I23&gt;9,'Town Data'!H23,"*")</f>
        <v>9936705.0800000001</v>
      </c>
      <c r="G27" s="34">
        <f>IF('Town Data'!K23&gt;9,'Town Data'!J23,"*")</f>
        <v>498770.6</v>
      </c>
      <c r="H27" s="35" t="str">
        <f>IF('Town Data'!M23&gt;9,'Town Data'!L23,"*")</f>
        <v>*</v>
      </c>
      <c r="I27" s="19">
        <f t="shared" si="0"/>
        <v>7.388564459638762E-2</v>
      </c>
      <c r="J27" s="19">
        <f t="shared" si="1"/>
        <v>0.71630561223937428</v>
      </c>
      <c r="K27" s="19" t="str">
        <f t="shared" si="2"/>
        <v/>
      </c>
    </row>
    <row r="28" spans="2:11" x14ac:dyDescent="0.25">
      <c r="B28" t="str">
        <f>'Town Data'!A24</f>
        <v>DORSET</v>
      </c>
      <c r="C28" s="40">
        <f>IF('Town Data'!C24&gt;9,'Town Data'!B24,"*")</f>
        <v>6785837.5</v>
      </c>
      <c r="D28" s="36">
        <f>IF('Town Data'!E24&gt;9,'Town Data'!D24,"*")</f>
        <v>2425770.59</v>
      </c>
      <c r="E28" s="37" t="str">
        <f>IF('Town Data'!G24&gt;9,'Town Data'!F24,"*")</f>
        <v>*</v>
      </c>
      <c r="F28" s="36">
        <f>IF('Town Data'!I24&gt;9,'Town Data'!H24,"*")</f>
        <v>4605957.6500000004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0.4732739672497856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DOVER</v>
      </c>
      <c r="C29" s="41">
        <f>IF('Town Data'!C25&gt;9,'Town Data'!B25,"*")</f>
        <v>10661291.779999999</v>
      </c>
      <c r="D29" s="34">
        <f>IF('Town Data'!E25&gt;9,'Town Data'!D25,"*")</f>
        <v>5011141.3899999997</v>
      </c>
      <c r="E29" s="35">
        <f>IF('Town Data'!G25&gt;9,'Town Data'!F25,"*")</f>
        <v>4070253.16</v>
      </c>
      <c r="F29" s="34">
        <f>IF('Town Data'!I25&gt;9,'Town Data'!H25,"*")</f>
        <v>7327326.4000000004</v>
      </c>
      <c r="G29" s="34">
        <f>IF('Town Data'!K25&gt;9,'Town Data'!J25,"*")</f>
        <v>2492874.04</v>
      </c>
      <c r="H29" s="35">
        <f>IF('Town Data'!M25&gt;9,'Town Data'!L25,"*")</f>
        <v>2188986.06</v>
      </c>
      <c r="I29" s="19">
        <f t="shared" si="0"/>
        <v>0.45500434919891092</v>
      </c>
      <c r="J29" s="19">
        <f t="shared" si="1"/>
        <v>1.010186359034811</v>
      </c>
      <c r="K29" s="19">
        <f t="shared" si="2"/>
        <v>0.8594239745866632</v>
      </c>
    </row>
    <row r="30" spans="2:11" x14ac:dyDescent="0.25">
      <c r="B30" t="str">
        <f>'Town Data'!A26</f>
        <v>ENOSBURG</v>
      </c>
      <c r="C30" s="40">
        <f>IF('Town Data'!C26&gt;9,'Town Data'!B26,"*")</f>
        <v>5103353.21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4759355.68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7.2278172326049037E-2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ESSEX</v>
      </c>
      <c r="C31" s="41">
        <f>IF('Town Data'!C27&gt;9,'Town Data'!B27,"*")</f>
        <v>39736889.520000003</v>
      </c>
      <c r="D31" s="34" t="str">
        <f>IF('Town Data'!E27&gt;9,'Town Data'!D27,"*")</f>
        <v>*</v>
      </c>
      <c r="E31" s="35">
        <f>IF('Town Data'!G27&gt;9,'Town Data'!F27,"*")</f>
        <v>3428506.72</v>
      </c>
      <c r="F31" s="34">
        <f>IF('Town Data'!I27&gt;9,'Town Data'!H27,"*")</f>
        <v>35039515.609999999</v>
      </c>
      <c r="G31" s="34" t="str">
        <f>IF('Town Data'!K27&gt;9,'Town Data'!J27,"*")</f>
        <v>*</v>
      </c>
      <c r="H31" s="35">
        <f>IF('Town Data'!M27&gt;9,'Town Data'!L27,"*")</f>
        <v>2022777.28</v>
      </c>
      <c r="I31" s="19">
        <f t="shared" si="0"/>
        <v>0.13405932782527993</v>
      </c>
      <c r="J31" s="19" t="str">
        <f t="shared" si="1"/>
        <v/>
      </c>
      <c r="K31" s="19">
        <f t="shared" si="2"/>
        <v>0.69495018255297003</v>
      </c>
    </row>
    <row r="32" spans="2:11" x14ac:dyDescent="0.25">
      <c r="B32" t="str">
        <f>'Town Data'!A28</f>
        <v>FAIR HAVEN</v>
      </c>
      <c r="C32" s="40">
        <f>IF('Town Data'!C28&gt;9,'Town Data'!B28,"*")</f>
        <v>6261504.4900000002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5532586.1799999997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0.13175001460167052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FAIRFAX</v>
      </c>
      <c r="C33" s="41">
        <f>IF('Town Data'!C29&gt;9,'Town Data'!B29,"*")</f>
        <v>3776393.9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3549736.8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6.3851804449276378E-2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FAIRLEE</v>
      </c>
      <c r="C34" s="40">
        <f>IF('Town Data'!C30&gt;9,'Town Data'!B30,"*")</f>
        <v>1936280</v>
      </c>
      <c r="D34" s="36">
        <f>IF('Town Data'!E30&gt;9,'Town Data'!D30,"*")</f>
        <v>4211913.13</v>
      </c>
      <c r="E34" s="37" t="str">
        <f>IF('Town Data'!G30&gt;9,'Town Data'!F30,"*")</f>
        <v>*</v>
      </c>
      <c r="F34" s="36" t="str">
        <f>IF('Town Data'!I30&gt;9,'Town Data'!H30,"*")</f>
        <v>*</v>
      </c>
      <c r="G34" s="36">
        <f>IF('Town Data'!K30&gt;9,'Town Data'!J30,"*")</f>
        <v>1955306.95</v>
      </c>
      <c r="H34" s="37" t="str">
        <f>IF('Town Data'!M30&gt;9,'Town Data'!L30,"*")</f>
        <v>*</v>
      </c>
      <c r="I34" s="8" t="str">
        <f t="shared" si="0"/>
        <v/>
      </c>
      <c r="J34" s="8">
        <f t="shared" si="1"/>
        <v>1.1540930594043046</v>
      </c>
      <c r="K34" s="8" t="str">
        <f t="shared" si="2"/>
        <v/>
      </c>
    </row>
    <row r="35" spans="2:11" x14ac:dyDescent="0.25">
      <c r="B35" s="24" t="str">
        <f>'Town Data'!A31</f>
        <v>FERRISBURGH</v>
      </c>
      <c r="C35" s="41">
        <f>IF('Town Data'!C31&gt;9,'Town Data'!B31,"*")</f>
        <v>5270467.49</v>
      </c>
      <c r="D35" s="34">
        <f>IF('Town Data'!E31&gt;9,'Town Data'!D31,"*")</f>
        <v>6807937.3499999996</v>
      </c>
      <c r="E35" s="35" t="str">
        <f>IF('Town Data'!G31&gt;9,'Town Data'!F31,"*")</f>
        <v>*</v>
      </c>
      <c r="F35" s="34" t="str">
        <f>IF('Town Data'!I31&gt;9,'Town Data'!H31,"*")</f>
        <v>*</v>
      </c>
      <c r="G35" s="34">
        <f>IF('Town Data'!K31&gt;9,'Town Data'!J31,"*")</f>
        <v>4209326.43</v>
      </c>
      <c r="H35" s="35" t="str">
        <f>IF('Town Data'!M31&gt;9,'Town Data'!L31,"*")</f>
        <v>*</v>
      </c>
      <c r="I35" s="19" t="str">
        <f t="shared" si="0"/>
        <v/>
      </c>
      <c r="J35" s="19">
        <f t="shared" si="1"/>
        <v>0.61734602037029473</v>
      </c>
      <c r="K35" s="19" t="str">
        <f t="shared" si="2"/>
        <v/>
      </c>
    </row>
    <row r="36" spans="2:11" x14ac:dyDescent="0.25">
      <c r="B36" t="str">
        <f>'Town Data'!A32</f>
        <v>GRAND ISLE</v>
      </c>
      <c r="C36" s="40" t="str">
        <f>IF('Town Data'!C32&gt;9,'Town Data'!B32,"*")</f>
        <v>*</v>
      </c>
      <c r="D36" s="36">
        <f>IF('Town Data'!E32&gt;9,'Town Data'!D32,"*")</f>
        <v>247123.14</v>
      </c>
      <c r="E36" s="37" t="str">
        <f>IF('Town Data'!G32&gt;9,'Town Data'!F32,"*")</f>
        <v>*</v>
      </c>
      <c r="F36" s="36" t="str">
        <f>IF('Town Data'!I32&gt;9,'Town Data'!H32,"*")</f>
        <v>*</v>
      </c>
      <c r="G36" s="36">
        <f>IF('Town Data'!K32&gt;9,'Town Data'!J32,"*")</f>
        <v>218220</v>
      </c>
      <c r="H36" s="37" t="str">
        <f>IF('Town Data'!M32&gt;9,'Town Data'!L32,"*")</f>
        <v>*</v>
      </c>
      <c r="I36" s="8" t="str">
        <f t="shared" si="0"/>
        <v/>
      </c>
      <c r="J36" s="8">
        <f t="shared" si="1"/>
        <v>0.13244954632939243</v>
      </c>
      <c r="K36" s="8" t="str">
        <f t="shared" si="2"/>
        <v/>
      </c>
    </row>
    <row r="37" spans="2:11" x14ac:dyDescent="0.25">
      <c r="B37" s="24" t="str">
        <f>'Town Data'!A33</f>
        <v>GREENSBORO</v>
      </c>
      <c r="C37" s="41" t="str">
        <f>IF('Town Data'!C33&gt;9,'Town Data'!B33,"*")</f>
        <v>*</v>
      </c>
      <c r="D37" s="34">
        <f>IF('Town Data'!E33&gt;9,'Town Data'!D33,"*")</f>
        <v>796193.26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>
        <f>IF('Town Data'!K33&gt;9,'Town Data'!J33,"*")</f>
        <v>507475.62</v>
      </c>
      <c r="H37" s="35" t="str">
        <f>IF('Town Data'!M33&gt;9,'Town Data'!L33,"*")</f>
        <v>*</v>
      </c>
      <c r="I37" s="19" t="str">
        <f t="shared" si="0"/>
        <v/>
      </c>
      <c r="J37" s="19">
        <f t="shared" si="1"/>
        <v>0.56892908471149806</v>
      </c>
      <c r="K37" s="19" t="str">
        <f t="shared" si="2"/>
        <v/>
      </c>
    </row>
    <row r="38" spans="2:11" x14ac:dyDescent="0.25">
      <c r="B38" t="str">
        <f>'Town Data'!A34</f>
        <v>HARDWICK</v>
      </c>
      <c r="C38" s="40">
        <f>IF('Town Data'!C34&gt;9,'Town Data'!B34,"*")</f>
        <v>3669002.14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3214039.36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0.14155482526511445</v>
      </c>
      <c r="J38" s="8" t="str">
        <f t="shared" si="1"/>
        <v/>
      </c>
      <c r="K38" s="8" t="str">
        <f t="shared" si="2"/>
        <v/>
      </c>
    </row>
    <row r="39" spans="2:11" x14ac:dyDescent="0.25">
      <c r="B39" s="24" t="str">
        <f>'Town Data'!A35</f>
        <v>HARTFORD</v>
      </c>
      <c r="C39" s="41">
        <f>IF('Town Data'!C35&gt;9,'Town Data'!B35,"*")</f>
        <v>24791922.579999998</v>
      </c>
      <c r="D39" s="34">
        <f>IF('Town Data'!E35&gt;9,'Town Data'!D35,"*")</f>
        <v>17079203.699999999</v>
      </c>
      <c r="E39" s="35">
        <f>IF('Town Data'!G35&gt;9,'Town Data'!F35,"*")</f>
        <v>4152204.52</v>
      </c>
      <c r="F39" s="34">
        <f>IF('Town Data'!I35&gt;9,'Town Data'!H35,"*")</f>
        <v>19427203.010000002</v>
      </c>
      <c r="G39" s="34">
        <f>IF('Town Data'!K35&gt;9,'Town Data'!J35,"*")</f>
        <v>8258800.4199999999</v>
      </c>
      <c r="H39" s="35">
        <f>IF('Town Data'!M35&gt;9,'Town Data'!L35,"*")</f>
        <v>2486963.5699999998</v>
      </c>
      <c r="I39" s="19">
        <f t="shared" si="0"/>
        <v>0.27614472177176247</v>
      </c>
      <c r="J39" s="19">
        <f t="shared" si="1"/>
        <v>1.0680005365718717</v>
      </c>
      <c r="K39" s="19">
        <f t="shared" si="2"/>
        <v>0.66958799480926867</v>
      </c>
    </row>
    <row r="40" spans="2:11" x14ac:dyDescent="0.25">
      <c r="B40" t="str">
        <f>'Town Data'!A36</f>
        <v>HINESBURG</v>
      </c>
      <c r="C40" s="40">
        <f>IF('Town Data'!C36&gt;9,'Town Data'!B36,"*")</f>
        <v>4808647.21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4331312.1399999997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0.11020565005966075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ISLE LA MOTTE</v>
      </c>
      <c r="C41" s="41" t="str">
        <f>IF('Town Data'!C37&gt;9,'Town Data'!B37,"*")</f>
        <v>*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 t="str">
        <f>IF('Town Data'!I37&gt;9,'Town Data'!H37,"*")</f>
        <v>*</v>
      </c>
      <c r="G41" s="34">
        <f>IF('Town Data'!K37&gt;9,'Town Data'!J37,"*")</f>
        <v>119199.4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25">
      <c r="B42" t="str">
        <f>'Town Data'!A38</f>
        <v>JAY</v>
      </c>
      <c r="C42" s="40" t="str">
        <f>IF('Town Data'!C38&gt;9,'Town Data'!B38,"*")</f>
        <v>*</v>
      </c>
      <c r="D42" s="36">
        <f>IF('Town Data'!E38&gt;9,'Town Data'!D38,"*")</f>
        <v>3438010.47</v>
      </c>
      <c r="E42" s="37" t="str">
        <f>IF('Town Data'!G38&gt;9,'Town Data'!F38,"*")</f>
        <v>*</v>
      </c>
      <c r="F42" s="36" t="str">
        <f>IF('Town Data'!I38&gt;9,'Town Data'!H38,"*")</f>
        <v>*</v>
      </c>
      <c r="G42" s="36">
        <f>IF('Town Data'!K38&gt;9,'Town Data'!J38,"*")</f>
        <v>1798030.35</v>
      </c>
      <c r="H42" s="37" t="str">
        <f>IF('Town Data'!M38&gt;9,'Town Data'!L38,"*")</f>
        <v>*</v>
      </c>
      <c r="I42" s="8" t="str">
        <f t="shared" si="0"/>
        <v/>
      </c>
      <c r="J42" s="8">
        <f t="shared" si="1"/>
        <v>0.91209813004546891</v>
      </c>
      <c r="K42" s="8" t="str">
        <f t="shared" si="2"/>
        <v/>
      </c>
    </row>
    <row r="43" spans="2:11" x14ac:dyDescent="0.25">
      <c r="B43" s="24" t="str">
        <f>'Town Data'!A39</f>
        <v>JERICHO</v>
      </c>
      <c r="C43" s="41">
        <f>IF('Town Data'!C39&gt;9,'Town Data'!B39,"*")</f>
        <v>5350831.49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4215129.53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0.26943465246250686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JOHNSON</v>
      </c>
      <c r="C44" s="40">
        <f>IF('Town Data'!C40&gt;9,'Town Data'!B40,"*")</f>
        <v>2277471.3199999998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1882650.42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0.20971546061111013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KILLINGTON</v>
      </c>
      <c r="C45" s="41">
        <f>IF('Town Data'!C41&gt;9,'Town Data'!B41,"*")</f>
        <v>26661133.390000001</v>
      </c>
      <c r="D45" s="34">
        <f>IF('Town Data'!E41&gt;9,'Town Data'!D41,"*")</f>
        <v>29463978.48</v>
      </c>
      <c r="E45" s="35">
        <f>IF('Town Data'!G41&gt;9,'Town Data'!F41,"*")</f>
        <v>13020069.689999999</v>
      </c>
      <c r="F45" s="34">
        <f>IF('Town Data'!I41&gt;9,'Town Data'!H41,"*")</f>
        <v>15580389.939999999</v>
      </c>
      <c r="G45" s="34">
        <f>IF('Town Data'!K41&gt;9,'Town Data'!J41,"*")</f>
        <v>15505277.060000001</v>
      </c>
      <c r="H45" s="35">
        <f>IF('Town Data'!M41&gt;9,'Town Data'!L41,"*")</f>
        <v>4987241.7699999996</v>
      </c>
      <c r="I45" s="19">
        <f t="shared" si="0"/>
        <v>0.71119808250447436</v>
      </c>
      <c r="J45" s="19">
        <f t="shared" si="1"/>
        <v>0.90025488522292807</v>
      </c>
      <c r="K45" s="19">
        <f t="shared" si="2"/>
        <v>1.6106754575886544</v>
      </c>
    </row>
    <row r="46" spans="2:11" x14ac:dyDescent="0.25">
      <c r="B46" t="str">
        <f>'Town Data'!A42</f>
        <v>LONDONDERRY</v>
      </c>
      <c r="C46" s="40">
        <f>IF('Town Data'!C42&gt;9,'Town Data'!B42,"*")</f>
        <v>3879681.45</v>
      </c>
      <c r="D46" s="36">
        <f>IF('Town Data'!E42&gt;9,'Town Data'!D42,"*")</f>
        <v>1506859.68</v>
      </c>
      <c r="E46" s="37" t="str">
        <f>IF('Town Data'!G42&gt;9,'Town Data'!F42,"*")</f>
        <v>*</v>
      </c>
      <c r="F46" s="36">
        <f>IF('Town Data'!I42&gt;9,'Town Data'!H42,"*")</f>
        <v>2523253.27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0.53757115709593439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LUDLOW</v>
      </c>
      <c r="C47" s="41">
        <f>IF('Town Data'!C43&gt;9,'Town Data'!B43,"*")</f>
        <v>18433486.670000002</v>
      </c>
      <c r="D47" s="34">
        <f>IF('Town Data'!E43&gt;9,'Town Data'!D43,"*")</f>
        <v>3370723.65</v>
      </c>
      <c r="E47" s="35">
        <f>IF('Town Data'!G43&gt;9,'Town Data'!F43,"*")</f>
        <v>6272899.5300000003</v>
      </c>
      <c r="F47" s="34">
        <f>IF('Town Data'!I43&gt;9,'Town Data'!H43,"*")</f>
        <v>11708217.16</v>
      </c>
      <c r="G47" s="34">
        <f>IF('Town Data'!K43&gt;9,'Town Data'!J43,"*")</f>
        <v>4490947.3099999996</v>
      </c>
      <c r="H47" s="35">
        <f>IF('Town Data'!M43&gt;9,'Town Data'!L43,"*")</f>
        <v>2813292.27</v>
      </c>
      <c r="I47" s="19">
        <f t="shared" si="0"/>
        <v>0.574405942262178</v>
      </c>
      <c r="J47" s="19">
        <f t="shared" si="1"/>
        <v>-0.24944039256608419</v>
      </c>
      <c r="K47" s="19">
        <f t="shared" si="2"/>
        <v>1.2297361695733093</v>
      </c>
    </row>
    <row r="48" spans="2:11" x14ac:dyDescent="0.25">
      <c r="B48" t="str">
        <f>'Town Data'!A44</f>
        <v>LYNDON</v>
      </c>
      <c r="C48" s="40">
        <f>IF('Town Data'!C44&gt;9,'Town Data'!B44,"*")</f>
        <v>13911079.369999999</v>
      </c>
      <c r="D48" s="36">
        <f>IF('Town Data'!E44&gt;9,'Town Data'!D44,"*")</f>
        <v>695279.61</v>
      </c>
      <c r="E48" s="37">
        <f>IF('Town Data'!G44&gt;9,'Town Data'!F44,"*")</f>
        <v>972039.01</v>
      </c>
      <c r="F48" s="36">
        <f>IF('Town Data'!I44&gt;9,'Town Data'!H44,"*")</f>
        <v>13076241.93</v>
      </c>
      <c r="G48" s="36">
        <f>IF('Town Data'!K44&gt;9,'Town Data'!J44,"*")</f>
        <v>240658.8</v>
      </c>
      <c r="H48" s="37">
        <f>IF('Town Data'!M44&gt;9,'Town Data'!L44,"*")</f>
        <v>642244.57999999996</v>
      </c>
      <c r="I48" s="8">
        <f t="shared" si="0"/>
        <v>6.3843835596577983E-2</v>
      </c>
      <c r="J48" s="8">
        <f t="shared" si="1"/>
        <v>1.8890678836593551</v>
      </c>
      <c r="K48" s="8">
        <f t="shared" si="2"/>
        <v>0.5135028621027834</v>
      </c>
    </row>
    <row r="49" spans="2:11" x14ac:dyDescent="0.25">
      <c r="B49" s="24" t="str">
        <f>'Town Data'!A45</f>
        <v>MANCHESTER</v>
      </c>
      <c r="C49" s="41">
        <f>IF('Town Data'!C45&gt;9,'Town Data'!B45,"*")</f>
        <v>36050749.420000002</v>
      </c>
      <c r="D49" s="34">
        <f>IF('Town Data'!E45&gt;9,'Town Data'!D45,"*")</f>
        <v>34034609.060000002</v>
      </c>
      <c r="E49" s="35">
        <f>IF('Town Data'!G45&gt;9,'Town Data'!F45,"*")</f>
        <v>8932653.0700000003</v>
      </c>
      <c r="F49" s="34">
        <f>IF('Town Data'!I45&gt;9,'Town Data'!H45,"*")</f>
        <v>25463542.23</v>
      </c>
      <c r="G49" s="34">
        <f>IF('Town Data'!K45&gt;9,'Town Data'!J45,"*")</f>
        <v>16426339.060000001</v>
      </c>
      <c r="H49" s="35">
        <f>IF('Town Data'!M45&gt;9,'Town Data'!L45,"*")</f>
        <v>5098654.7300000004</v>
      </c>
      <c r="I49" s="19">
        <f t="shared" si="0"/>
        <v>0.41577904183050501</v>
      </c>
      <c r="J49" s="19">
        <f t="shared" si="1"/>
        <v>1.0719533997004929</v>
      </c>
      <c r="K49" s="19">
        <f t="shared" si="2"/>
        <v>0.75196273194203911</v>
      </c>
    </row>
    <row r="50" spans="2:11" x14ac:dyDescent="0.25">
      <c r="B50" t="str">
        <f>'Town Data'!A46</f>
        <v>MIDDLEBURY</v>
      </c>
      <c r="C50" s="40">
        <f>IF('Town Data'!C46&gt;9,'Town Data'!B46,"*")</f>
        <v>27628269.25</v>
      </c>
      <c r="D50" s="36">
        <f>IF('Town Data'!E46&gt;9,'Town Data'!D46,"*")</f>
        <v>7906663.9800000004</v>
      </c>
      <c r="E50" s="37">
        <f>IF('Town Data'!G46&gt;9,'Town Data'!F46,"*")</f>
        <v>3208427.46</v>
      </c>
      <c r="F50" s="36">
        <f>IF('Town Data'!I46&gt;9,'Town Data'!H46,"*")</f>
        <v>20652016.780000001</v>
      </c>
      <c r="G50" s="36">
        <f>IF('Town Data'!K46&gt;9,'Town Data'!J46,"*")</f>
        <v>4056022.08</v>
      </c>
      <c r="H50" s="37">
        <f>IF('Town Data'!M46&gt;9,'Town Data'!L46,"*")</f>
        <v>1628635.01</v>
      </c>
      <c r="I50" s="8">
        <f t="shared" si="0"/>
        <v>0.33780005818879633</v>
      </c>
      <c r="J50" s="8">
        <f t="shared" si="1"/>
        <v>0.94936413659759966</v>
      </c>
      <c r="K50" s="8">
        <f t="shared" si="2"/>
        <v>0.97001012522750563</v>
      </c>
    </row>
    <row r="51" spans="2:11" x14ac:dyDescent="0.25">
      <c r="B51" s="24" t="str">
        <f>'Town Data'!A47</f>
        <v>MILTON</v>
      </c>
      <c r="C51" s="41">
        <f>IF('Town Data'!C47&gt;9,'Town Data'!B47,"*")</f>
        <v>12251697.380000001</v>
      </c>
      <c r="D51" s="34" t="str">
        <f>IF('Town Data'!E47&gt;9,'Town Data'!D47,"*")</f>
        <v>*</v>
      </c>
      <c r="E51" s="35">
        <f>IF('Town Data'!G47&gt;9,'Town Data'!F47,"*")</f>
        <v>594777.73</v>
      </c>
      <c r="F51" s="34">
        <f>IF('Town Data'!I47&gt;9,'Town Data'!H47,"*")</f>
        <v>11411198.960000001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7.3655574926545661E-2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MONTGOMERY</v>
      </c>
      <c r="C52" s="40">
        <f>IF('Town Data'!C48&gt;9,'Town Data'!B48,"*")</f>
        <v>1657030.07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1151125.32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0.43948711857020051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MONTPELIER</v>
      </c>
      <c r="C53" s="41">
        <f>IF('Town Data'!C49&gt;9,'Town Data'!B49,"*")</f>
        <v>24788543.949999999</v>
      </c>
      <c r="D53" s="34" t="str">
        <f>IF('Town Data'!E49&gt;9,'Town Data'!D49,"*")</f>
        <v>*</v>
      </c>
      <c r="E53" s="35">
        <f>IF('Town Data'!G49&gt;9,'Town Data'!F49,"*")</f>
        <v>4207295.32</v>
      </c>
      <c r="F53" s="34">
        <f>IF('Town Data'!I49&gt;9,'Town Data'!H49,"*")</f>
        <v>16676389.67</v>
      </c>
      <c r="G53" s="34" t="str">
        <f>IF('Town Data'!K49&gt;9,'Town Data'!J49,"*")</f>
        <v>*</v>
      </c>
      <c r="H53" s="35">
        <f>IF('Town Data'!M49&gt;9,'Town Data'!L49,"*")</f>
        <v>2104113.7999999998</v>
      </c>
      <c r="I53" s="19">
        <f t="shared" si="0"/>
        <v>0.4864454741420059</v>
      </c>
      <c r="J53" s="19" t="str">
        <f t="shared" si="1"/>
        <v/>
      </c>
      <c r="K53" s="19">
        <f t="shared" si="2"/>
        <v>0.999556925105477</v>
      </c>
    </row>
    <row r="54" spans="2:11" x14ac:dyDescent="0.25">
      <c r="B54" t="str">
        <f>'Town Data'!A50</f>
        <v>MORRISTOWN</v>
      </c>
      <c r="C54" s="40">
        <f>IF('Town Data'!C50&gt;9,'Town Data'!B50,"*")</f>
        <v>18185367.809999999</v>
      </c>
      <c r="D54" s="36" t="str">
        <f>IF('Town Data'!E50&gt;9,'Town Data'!D50,"*")</f>
        <v>*</v>
      </c>
      <c r="E54" s="37">
        <f>IF('Town Data'!G50&gt;9,'Town Data'!F50,"*")</f>
        <v>1480074.07</v>
      </c>
      <c r="F54" s="36">
        <f>IF('Town Data'!I50&gt;9,'Town Data'!H50,"*")</f>
        <v>15755234.800000001</v>
      </c>
      <c r="G54" s="36" t="str">
        <f>IF('Town Data'!K50&gt;9,'Town Data'!J50,"*")</f>
        <v>*</v>
      </c>
      <c r="H54" s="37">
        <f>IF('Town Data'!M50&gt;9,'Town Data'!L50,"*")</f>
        <v>978526.37</v>
      </c>
      <c r="I54" s="8">
        <f t="shared" si="0"/>
        <v>0.15424289392373877</v>
      </c>
      <c r="J54" s="8" t="str">
        <f t="shared" si="1"/>
        <v/>
      </c>
      <c r="K54" s="8">
        <f t="shared" si="2"/>
        <v>0.51255409703470745</v>
      </c>
    </row>
    <row r="55" spans="2:11" x14ac:dyDescent="0.25">
      <c r="B55" s="24" t="str">
        <f>'Town Data'!A51</f>
        <v>MOUNT HOLLY</v>
      </c>
      <c r="C55" s="41" t="str">
        <f>IF('Town Data'!C51&gt;9,'Town Data'!B51,"*")</f>
        <v>*</v>
      </c>
      <c r="D55" s="34">
        <f>IF('Town Data'!E51&gt;9,'Town Data'!D51,"*")</f>
        <v>70172.45</v>
      </c>
      <c r="E55" s="35" t="str">
        <f>IF('Town Data'!G51&gt;9,'Town Data'!F51,"*")</f>
        <v>*</v>
      </c>
      <c r="F55" s="34" t="str">
        <f>IF('Town Data'!I51&gt;9,'Town Data'!H51,"*")</f>
        <v>*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 t="str">
        <f t="shared" si="0"/>
        <v/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NEWPORT</v>
      </c>
      <c r="C56" s="40">
        <f>IF('Town Data'!C52&gt;9,'Town Data'!B52,"*")</f>
        <v>14505617.02</v>
      </c>
      <c r="D56" s="36" t="str">
        <f>IF('Town Data'!E52&gt;9,'Town Data'!D52,"*")</f>
        <v>*</v>
      </c>
      <c r="E56" s="37">
        <f>IF('Town Data'!G52&gt;9,'Town Data'!F52,"*")</f>
        <v>2318578.0099999998</v>
      </c>
      <c r="F56" s="36">
        <f>IF('Town Data'!I52&gt;9,'Town Data'!H52,"*")</f>
        <v>12314830.609999999</v>
      </c>
      <c r="G56" s="36" t="str">
        <f>IF('Town Data'!K52&gt;9,'Town Data'!J52,"*")</f>
        <v>*</v>
      </c>
      <c r="H56" s="37">
        <f>IF('Town Data'!M52&gt;9,'Town Data'!L52,"*")</f>
        <v>1416675.99</v>
      </c>
      <c r="I56" s="8">
        <f t="shared" si="0"/>
        <v>0.1778982171481123</v>
      </c>
      <c r="J56" s="8" t="str">
        <f t="shared" si="1"/>
        <v/>
      </c>
      <c r="K56" s="8">
        <f t="shared" si="2"/>
        <v>0.63663253020897159</v>
      </c>
    </row>
    <row r="57" spans="2:11" x14ac:dyDescent="0.25">
      <c r="B57" s="24" t="str">
        <f>'Town Data'!A53</f>
        <v>NORTH HERO</v>
      </c>
      <c r="C57" s="41" t="str">
        <f>IF('Town Data'!C53&gt;9,'Town Data'!B53,"*")</f>
        <v>*</v>
      </c>
      <c r="D57" s="34">
        <f>IF('Town Data'!E53&gt;9,'Town Data'!D53,"*")</f>
        <v>1696860.33</v>
      </c>
      <c r="E57" s="35" t="str">
        <f>IF('Town Data'!G53&gt;9,'Town Data'!F53,"*")</f>
        <v>*</v>
      </c>
      <c r="F57" s="34" t="str">
        <f>IF('Town Data'!I53&gt;9,'Town Data'!H53,"*")</f>
        <v>*</v>
      </c>
      <c r="G57" s="34">
        <f>IF('Town Data'!K53&gt;9,'Town Data'!J53,"*")</f>
        <v>1078089.97</v>
      </c>
      <c r="H57" s="35" t="str">
        <f>IF('Town Data'!M53&gt;9,'Town Data'!L53,"*")</f>
        <v>*</v>
      </c>
      <c r="I57" s="19" t="str">
        <f t="shared" si="0"/>
        <v/>
      </c>
      <c r="J57" s="19">
        <f t="shared" si="1"/>
        <v>0.57395057668517235</v>
      </c>
      <c r="K57" s="19" t="str">
        <f t="shared" si="2"/>
        <v/>
      </c>
    </row>
    <row r="58" spans="2:11" x14ac:dyDescent="0.25">
      <c r="B58" t="str">
        <f>'Town Data'!A54</f>
        <v>NORTHFIELD</v>
      </c>
      <c r="C58" s="40">
        <f>IF('Town Data'!C54&gt;9,'Town Data'!B54,"*")</f>
        <v>3551005.95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3030696.84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0.17167969528750371</v>
      </c>
      <c r="J58" s="8" t="str">
        <f t="shared" si="1"/>
        <v/>
      </c>
      <c r="K58" s="8" t="str">
        <f t="shared" si="2"/>
        <v/>
      </c>
    </row>
    <row r="59" spans="2:11" x14ac:dyDescent="0.25">
      <c r="B59" s="24" t="str">
        <f>'Town Data'!A55</f>
        <v>PERU</v>
      </c>
      <c r="C59" s="41" t="str">
        <f>IF('Town Data'!C55&gt;9,'Town Data'!B55,"*")</f>
        <v>*</v>
      </c>
      <c r="D59" s="34">
        <f>IF('Town Data'!E55&gt;9,'Town Data'!D55,"*")</f>
        <v>1939447.72</v>
      </c>
      <c r="E59" s="35" t="str">
        <f>IF('Town Data'!G55&gt;9,'Town Data'!F55,"*")</f>
        <v>*</v>
      </c>
      <c r="F59" s="34" t="str">
        <f>IF('Town Data'!I55&gt;9,'Town Data'!H55,"*")</f>
        <v>*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POULTNEY</v>
      </c>
      <c r="C60" s="40">
        <f>IF('Town Data'!C56&gt;9,'Town Data'!B56,"*")</f>
        <v>2265712.61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2147232.83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5.517789144459001E-2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PUTNEY</v>
      </c>
      <c r="C61" s="41" t="str">
        <f>IF('Town Data'!C57&gt;9,'Town Data'!B57,"*")</f>
        <v>*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1015148.86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 t="str">
        <f t="shared" si="0"/>
        <v/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RANDOLPH</v>
      </c>
      <c r="C62" s="40">
        <f>IF('Town Data'!C58&gt;9,'Town Data'!B58,"*")</f>
        <v>8226685.3200000003</v>
      </c>
      <c r="D62" s="36" t="str">
        <f>IF('Town Data'!E58&gt;9,'Town Data'!D58,"*")</f>
        <v>*</v>
      </c>
      <c r="E62" s="37">
        <f>IF('Town Data'!G58&gt;9,'Town Data'!F58,"*")</f>
        <v>446158.78</v>
      </c>
      <c r="F62" s="36">
        <f>IF('Town Data'!I58&gt;9,'Town Data'!H58,"*")</f>
        <v>7245695.9400000004</v>
      </c>
      <c r="G62" s="36" t="str">
        <f>IF('Town Data'!K58&gt;9,'Town Data'!J58,"*")</f>
        <v>*</v>
      </c>
      <c r="H62" s="37">
        <f>IF('Town Data'!M58&gt;9,'Town Data'!L58,"*")</f>
        <v>153709.23000000001</v>
      </c>
      <c r="I62" s="8">
        <f t="shared" si="0"/>
        <v>0.13538925565237006</v>
      </c>
      <c r="J62" s="8" t="str">
        <f t="shared" si="1"/>
        <v/>
      </c>
      <c r="K62" s="8">
        <f t="shared" si="2"/>
        <v>1.9026154122299619</v>
      </c>
    </row>
    <row r="63" spans="2:11" x14ac:dyDescent="0.25">
      <c r="B63" s="24" t="str">
        <f>'Town Data'!A59</f>
        <v>RICHMOND</v>
      </c>
      <c r="C63" s="41">
        <f>IF('Town Data'!C59&gt;9,'Town Data'!B59,"*")</f>
        <v>4000551.31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3283018.87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0.21855873158596859</v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ROCKINGHAM</v>
      </c>
      <c r="C64" s="40">
        <f>IF('Town Data'!C60&gt;9,'Town Data'!B60,"*")</f>
        <v>6233267.5</v>
      </c>
      <c r="D64" s="36" t="str">
        <f>IF('Town Data'!E60&gt;9,'Town Data'!D60,"*")</f>
        <v>*</v>
      </c>
      <c r="E64" s="37">
        <f>IF('Town Data'!G60&gt;9,'Town Data'!F60,"*")</f>
        <v>731754.03</v>
      </c>
      <c r="F64" s="36">
        <f>IF('Town Data'!I60&gt;9,'Town Data'!H60,"*")</f>
        <v>5201228.53</v>
      </c>
      <c r="G64" s="36" t="str">
        <f>IF('Town Data'!K60&gt;9,'Town Data'!J60,"*")</f>
        <v>*</v>
      </c>
      <c r="H64" s="37">
        <f>IF('Town Data'!M60&gt;9,'Town Data'!L60,"*")</f>
        <v>322178.39</v>
      </c>
      <c r="I64" s="8">
        <f t="shared" si="0"/>
        <v>0.19842215431360785</v>
      </c>
      <c r="J64" s="8" t="str">
        <f t="shared" si="1"/>
        <v/>
      </c>
      <c r="K64" s="8">
        <f t="shared" si="2"/>
        <v>1.2712697459317492</v>
      </c>
    </row>
    <row r="65" spans="2:11" x14ac:dyDescent="0.25">
      <c r="B65" s="24" t="str">
        <f>'Town Data'!A61</f>
        <v>ROYALTON</v>
      </c>
      <c r="C65" s="41">
        <f>IF('Town Data'!C61&gt;9,'Town Data'!B61,"*")</f>
        <v>3173984.32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2305205.98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0.37687666418425647</v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RUTLAND</v>
      </c>
      <c r="C66" s="40">
        <f>IF('Town Data'!C62&gt;9,'Town Data'!B62,"*")</f>
        <v>47196884.340000004</v>
      </c>
      <c r="D66" s="36">
        <f>IF('Town Data'!E62&gt;9,'Town Data'!D62,"*")</f>
        <v>4703916.1399999997</v>
      </c>
      <c r="E66" s="37">
        <f>IF('Town Data'!G62&gt;9,'Town Data'!F62,"*")</f>
        <v>5013508.3499999996</v>
      </c>
      <c r="F66" s="36">
        <f>IF('Town Data'!I62&gt;9,'Town Data'!H62,"*")</f>
        <v>43219870.109999999</v>
      </c>
      <c r="G66" s="36">
        <f>IF('Town Data'!K62&gt;9,'Town Data'!J62,"*")</f>
        <v>1365892.34</v>
      </c>
      <c r="H66" s="37">
        <f>IF('Town Data'!M62&gt;9,'Town Data'!L62,"*")</f>
        <v>3454187.36</v>
      </c>
      <c r="I66" s="8">
        <f t="shared" si="0"/>
        <v>9.2018190241618114E-2</v>
      </c>
      <c r="J66" s="8">
        <f t="shared" si="1"/>
        <v>2.443841071690906</v>
      </c>
      <c r="K66" s="8">
        <f t="shared" si="2"/>
        <v>0.45142918651639086</v>
      </c>
    </row>
    <row r="67" spans="2:11" x14ac:dyDescent="0.25">
      <c r="B67" s="24" t="str">
        <f>'Town Data'!A63</f>
        <v>RUTLAND TOWN</v>
      </c>
      <c r="C67" s="41">
        <f>IF('Town Data'!C63&gt;9,'Town Data'!B63,"*")</f>
        <v>15996556.449999999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14176294.84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0.12840178837589691</v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SALISBURY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>
        <f>IF('Town Data'!K64&gt;9,'Town Data'!J64,"*")</f>
        <v>203665.85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 t="str">
        <f>'Town Data'!A65</f>
        <v>SHELBURNE</v>
      </c>
      <c r="C69" s="41">
        <f>IF('Town Data'!C65&gt;9,'Town Data'!B65,"*")</f>
        <v>9922825.6799999997</v>
      </c>
      <c r="D69" s="34">
        <f>IF('Town Data'!E65&gt;9,'Town Data'!D65,"*")</f>
        <v>2662993.94</v>
      </c>
      <c r="E69" s="35">
        <f>IF('Town Data'!G65&gt;9,'Town Data'!F65,"*")</f>
        <v>1655608.55</v>
      </c>
      <c r="F69" s="34">
        <f>IF('Town Data'!I65&gt;9,'Town Data'!H65,"*")</f>
        <v>8581067.5299999993</v>
      </c>
      <c r="G69" s="34">
        <f>IF('Town Data'!K65&gt;9,'Town Data'!J65,"*")</f>
        <v>814378.49</v>
      </c>
      <c r="H69" s="35">
        <f>IF('Town Data'!M65&gt;9,'Town Data'!L65,"*")</f>
        <v>834262.18</v>
      </c>
      <c r="I69" s="19">
        <f t="shared" si="0"/>
        <v>0.1563626140114994</v>
      </c>
      <c r="J69" s="19">
        <f t="shared" si="1"/>
        <v>2.2699708706697299</v>
      </c>
      <c r="K69" s="19">
        <f t="shared" si="2"/>
        <v>0.98451828416817355</v>
      </c>
    </row>
    <row r="70" spans="2:11" x14ac:dyDescent="0.25">
      <c r="B70" t="str">
        <f>'Town Data'!A66</f>
        <v>SOUTH BURLINGTON</v>
      </c>
      <c r="C70" s="40">
        <f>IF('Town Data'!C66&gt;9,'Town Data'!B66,"*")</f>
        <v>87008651</v>
      </c>
      <c r="D70" s="36">
        <f>IF('Town Data'!E66&gt;9,'Town Data'!D66,"*")</f>
        <v>37227244.710000001</v>
      </c>
      <c r="E70" s="37">
        <f>IF('Town Data'!G66&gt;9,'Town Data'!F66,"*")</f>
        <v>9060934.3200000003</v>
      </c>
      <c r="F70" s="36">
        <f>IF('Town Data'!I66&gt;9,'Town Data'!H66,"*")</f>
        <v>73226335.719999999</v>
      </c>
      <c r="G70" s="36">
        <f>IF('Town Data'!K66&gt;9,'Town Data'!J66,"*")</f>
        <v>15400825.789999999</v>
      </c>
      <c r="H70" s="37">
        <f>IF('Town Data'!M66&gt;9,'Town Data'!L66,"*")</f>
        <v>4449337.49</v>
      </c>
      <c r="I70" s="8">
        <f t="shared" ref="I70:I133" si="3">IFERROR((C70-F70)/F70,"")</f>
        <v>0.18821527998752088</v>
      </c>
      <c r="J70" s="8">
        <f t="shared" ref="J70:J133" si="4">IFERROR((D70-G70)/G70,"")</f>
        <v>1.4172239344576083</v>
      </c>
      <c r="K70" s="8">
        <f t="shared" ref="K70:K133" si="5">IFERROR((E70-H70)/H70,"")</f>
        <v>1.0364682023705061</v>
      </c>
    </row>
    <row r="71" spans="2:11" x14ac:dyDescent="0.25">
      <c r="B71" s="24" t="str">
        <f>'Town Data'!A67</f>
        <v>SOUTH HERO</v>
      </c>
      <c r="C71" s="41">
        <f>IF('Town Data'!C67&gt;9,'Town Data'!B67,"*")</f>
        <v>4066826.65</v>
      </c>
      <c r="D71" s="34">
        <f>IF('Town Data'!E67&gt;9,'Town Data'!D67,"*")</f>
        <v>894427.76</v>
      </c>
      <c r="E71" s="35" t="str">
        <f>IF('Town Data'!G67&gt;9,'Town Data'!F67,"*")</f>
        <v>*</v>
      </c>
      <c r="F71" s="34">
        <f>IF('Town Data'!I67&gt;9,'Town Data'!H67,"*")</f>
        <v>3488012.49</v>
      </c>
      <c r="G71" s="34">
        <f>IF('Town Data'!K67&gt;9,'Town Data'!J67,"*")</f>
        <v>593052.5</v>
      </c>
      <c r="H71" s="35" t="str">
        <f>IF('Town Data'!M67&gt;9,'Town Data'!L67,"*")</f>
        <v>*</v>
      </c>
      <c r="I71" s="19">
        <f t="shared" si="3"/>
        <v>0.16594383238576066</v>
      </c>
      <c r="J71" s="19">
        <f t="shared" si="4"/>
        <v>0.50817635875407319</v>
      </c>
      <c r="K71" s="19" t="str">
        <f t="shared" si="5"/>
        <v/>
      </c>
    </row>
    <row r="72" spans="2:11" x14ac:dyDescent="0.25">
      <c r="B72" t="str">
        <f>'Town Data'!A68</f>
        <v>SPRINGFIELD</v>
      </c>
      <c r="C72" s="40">
        <f>IF('Town Data'!C68&gt;9,'Town Data'!B68,"*")</f>
        <v>15487862.82</v>
      </c>
      <c r="D72" s="36" t="str">
        <f>IF('Town Data'!E68&gt;9,'Town Data'!D68,"*")</f>
        <v>*</v>
      </c>
      <c r="E72" s="37">
        <f>IF('Town Data'!G68&gt;9,'Town Data'!F68,"*")</f>
        <v>1102390.8999999999</v>
      </c>
      <c r="F72" s="36">
        <f>IF('Town Data'!I68&gt;9,'Town Data'!H68,"*")</f>
        <v>13626526.91</v>
      </c>
      <c r="G72" s="36" t="str">
        <f>IF('Town Data'!K68&gt;9,'Town Data'!J68,"*")</f>
        <v>*</v>
      </c>
      <c r="H72" s="37">
        <f>IF('Town Data'!M68&gt;9,'Town Data'!L68,"*")</f>
        <v>618375.04</v>
      </c>
      <c r="I72" s="8">
        <f t="shared" si="3"/>
        <v>0.13659650197689296</v>
      </c>
      <c r="J72" s="8" t="str">
        <f t="shared" si="4"/>
        <v/>
      </c>
      <c r="K72" s="8">
        <f t="shared" si="5"/>
        <v>0.78272218102464131</v>
      </c>
    </row>
    <row r="73" spans="2:11" x14ac:dyDescent="0.25">
      <c r="B73" s="24" t="str">
        <f>'Town Data'!A69</f>
        <v>ST ALBANS</v>
      </c>
      <c r="C73" s="41">
        <f>IF('Town Data'!C69&gt;9,'Town Data'!B69,"*")</f>
        <v>23370674.719999999</v>
      </c>
      <c r="D73" s="34" t="str">
        <f>IF('Town Data'!E69&gt;9,'Town Data'!D69,"*")</f>
        <v>*</v>
      </c>
      <c r="E73" s="35">
        <f>IF('Town Data'!G69&gt;9,'Town Data'!F69,"*")</f>
        <v>2271976.77</v>
      </c>
      <c r="F73" s="34">
        <f>IF('Town Data'!I69&gt;9,'Town Data'!H69,"*")</f>
        <v>21154392.719999999</v>
      </c>
      <c r="G73" s="34" t="str">
        <f>IF('Town Data'!K69&gt;9,'Town Data'!J69,"*")</f>
        <v>*</v>
      </c>
      <c r="H73" s="35">
        <f>IF('Town Data'!M69&gt;9,'Town Data'!L69,"*")</f>
        <v>1333164.76</v>
      </c>
      <c r="I73" s="19">
        <f t="shared" si="3"/>
        <v>0.10476698761031605</v>
      </c>
      <c r="J73" s="19" t="str">
        <f t="shared" si="4"/>
        <v/>
      </c>
      <c r="K73" s="19">
        <f t="shared" si="5"/>
        <v>0.70419803925810343</v>
      </c>
    </row>
    <row r="74" spans="2:11" x14ac:dyDescent="0.25">
      <c r="B74" t="str">
        <f>'Town Data'!A70</f>
        <v>ST ALBANS TOWN</v>
      </c>
      <c r="C74" s="40">
        <f>IF('Town Data'!C70&gt;9,'Town Data'!B70,"*")</f>
        <v>11895198.16</v>
      </c>
      <c r="D74" s="36" t="str">
        <f>IF('Town Data'!E70&gt;9,'Town Data'!D70,"*")</f>
        <v>*</v>
      </c>
      <c r="E74" s="37">
        <f>IF('Town Data'!G70&gt;9,'Town Data'!F70,"*")</f>
        <v>999736.07</v>
      </c>
      <c r="F74" s="36">
        <f>IF('Town Data'!I70&gt;9,'Town Data'!H70,"*")</f>
        <v>10783173.779999999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>
        <f t="shared" si="3"/>
        <v>0.10312588878633475</v>
      </c>
      <c r="J74" s="8" t="str">
        <f t="shared" si="4"/>
        <v/>
      </c>
      <c r="K74" s="8" t="str">
        <f t="shared" si="5"/>
        <v/>
      </c>
    </row>
    <row r="75" spans="2:11" x14ac:dyDescent="0.25">
      <c r="B75" s="24" t="str">
        <f>'Town Data'!A71</f>
        <v>ST JOHNSBURY</v>
      </c>
      <c r="C75" s="41">
        <f>IF('Town Data'!C71&gt;9,'Town Data'!B71,"*")</f>
        <v>14770695.609999999</v>
      </c>
      <c r="D75" s="34" t="str">
        <f>IF('Town Data'!E71&gt;9,'Town Data'!D71,"*")</f>
        <v>*</v>
      </c>
      <c r="E75" s="35">
        <f>IF('Town Data'!G71&gt;9,'Town Data'!F71,"*")</f>
        <v>1157491.76</v>
      </c>
      <c r="F75" s="34">
        <f>IF('Town Data'!I71&gt;9,'Town Data'!H71,"*")</f>
        <v>12638548.93</v>
      </c>
      <c r="G75" s="34" t="str">
        <f>IF('Town Data'!K71&gt;9,'Town Data'!J71,"*")</f>
        <v>*</v>
      </c>
      <c r="H75" s="35">
        <f>IF('Town Data'!M71&gt;9,'Town Data'!L71,"*")</f>
        <v>578559.6</v>
      </c>
      <c r="I75" s="19">
        <f t="shared" si="3"/>
        <v>0.16870185745287136</v>
      </c>
      <c r="J75" s="19" t="str">
        <f t="shared" si="4"/>
        <v/>
      </c>
      <c r="K75" s="19">
        <f t="shared" si="5"/>
        <v>1.0006439440292756</v>
      </c>
    </row>
    <row r="76" spans="2:11" x14ac:dyDescent="0.25">
      <c r="B76" t="str">
        <f>'Town Data'!A72</f>
        <v>STOWE</v>
      </c>
      <c r="C76" s="40">
        <f>IF('Town Data'!C72&gt;9,'Town Data'!B72,"*")</f>
        <v>63898464.270000003</v>
      </c>
      <c r="D76" s="36">
        <f>IF('Town Data'!E72&gt;9,'Town Data'!D72,"*")</f>
        <v>93554760.969999999</v>
      </c>
      <c r="E76" s="37">
        <f>IF('Town Data'!G72&gt;9,'Town Data'!F72,"*")</f>
        <v>21927720</v>
      </c>
      <c r="F76" s="36">
        <f>IF('Town Data'!I72&gt;9,'Town Data'!H72,"*")</f>
        <v>37787787.850000001</v>
      </c>
      <c r="G76" s="36">
        <f>IF('Town Data'!K72&gt;9,'Town Data'!J72,"*")</f>
        <v>45410533.109999999</v>
      </c>
      <c r="H76" s="37">
        <f>IF('Town Data'!M72&gt;9,'Town Data'!L72,"*")</f>
        <v>11760526.6</v>
      </c>
      <c r="I76" s="8">
        <f t="shared" si="3"/>
        <v>0.69098187286451596</v>
      </c>
      <c r="J76" s="8">
        <f t="shared" si="4"/>
        <v>1.0601995740366679</v>
      </c>
      <c r="K76" s="8">
        <f t="shared" si="5"/>
        <v>0.86451854970507869</v>
      </c>
    </row>
    <row r="77" spans="2:11" x14ac:dyDescent="0.25">
      <c r="B77" s="24" t="str">
        <f>'Town Data'!A73</f>
        <v>STRATTON</v>
      </c>
      <c r="C77" s="41" t="str">
        <f>IF('Town Data'!C73&gt;9,'Town Data'!B73,"*")</f>
        <v>*</v>
      </c>
      <c r="D77" s="34">
        <f>IF('Town Data'!E73&gt;9,'Town Data'!D73,"*")</f>
        <v>11152890.810000001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>
        <f>IF('Town Data'!K73&gt;9,'Town Data'!J73,"*")</f>
        <v>4889210.6100000003</v>
      </c>
      <c r="H77" s="35" t="str">
        <f>IF('Town Data'!M73&gt;9,'Town Data'!L73,"*")</f>
        <v>*</v>
      </c>
      <c r="I77" s="19" t="str">
        <f t="shared" si="3"/>
        <v/>
      </c>
      <c r="J77" s="19">
        <f t="shared" si="4"/>
        <v>1.2811230072987181</v>
      </c>
      <c r="K77" s="19" t="str">
        <f t="shared" si="5"/>
        <v/>
      </c>
    </row>
    <row r="78" spans="2:11" x14ac:dyDescent="0.25">
      <c r="B78" t="str">
        <f>'Town Data'!A74</f>
        <v>SWANTON</v>
      </c>
      <c r="C78" s="40">
        <f>IF('Town Data'!C74&gt;9,'Town Data'!B74,"*")</f>
        <v>6924733.0499999998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>
        <f>IF('Town Data'!I74&gt;9,'Town Data'!H74,"*")</f>
        <v>6246012.3399999999</v>
      </c>
      <c r="G78" s="36">
        <f>IF('Town Data'!K74&gt;9,'Town Data'!J74,"*")</f>
        <v>190758.37</v>
      </c>
      <c r="H78" s="37" t="str">
        <f>IF('Town Data'!M74&gt;9,'Town Data'!L74,"*")</f>
        <v>*</v>
      </c>
      <c r="I78" s="8">
        <f t="shared" si="3"/>
        <v>0.10866464442495802</v>
      </c>
      <c r="J78" s="8" t="str">
        <f t="shared" si="4"/>
        <v/>
      </c>
      <c r="K78" s="8" t="str">
        <f t="shared" si="5"/>
        <v/>
      </c>
    </row>
    <row r="79" spans="2:11" x14ac:dyDescent="0.25">
      <c r="B79" s="24" t="str">
        <f>'Town Data'!A75</f>
        <v>TROY</v>
      </c>
      <c r="C79" s="41">
        <f>IF('Town Data'!C75&gt;9,'Town Data'!B75,"*")</f>
        <v>1367522.33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 t="str">
        <f>'Town Data'!A76</f>
        <v>VERGENNES</v>
      </c>
      <c r="C80" s="40">
        <f>IF('Town Data'!C76&gt;9,'Town Data'!B76,"*")</f>
        <v>5601493.8499999996</v>
      </c>
      <c r="D80" s="36" t="str">
        <f>IF('Town Data'!E76&gt;9,'Town Data'!D76,"*")</f>
        <v>*</v>
      </c>
      <c r="E80" s="37">
        <f>IF('Town Data'!G76&gt;9,'Town Data'!F76,"*")</f>
        <v>806467.85</v>
      </c>
      <c r="F80" s="36">
        <f>IF('Town Data'!I76&gt;9,'Town Data'!H76,"*")</f>
        <v>4047909.88</v>
      </c>
      <c r="G80" s="36" t="str">
        <f>IF('Town Data'!K76&gt;9,'Town Data'!J76,"*")</f>
        <v>*</v>
      </c>
      <c r="H80" s="37">
        <f>IF('Town Data'!M76&gt;9,'Town Data'!L76,"*")</f>
        <v>306559.71000000002</v>
      </c>
      <c r="I80" s="8">
        <f t="shared" si="3"/>
        <v>0.38379905088203192</v>
      </c>
      <c r="J80" s="8" t="str">
        <f t="shared" si="4"/>
        <v/>
      </c>
      <c r="K80" s="8">
        <f t="shared" si="5"/>
        <v>1.6307039825944509</v>
      </c>
    </row>
    <row r="81" spans="2:11" x14ac:dyDescent="0.25">
      <c r="B81" s="24" t="str">
        <f>'Town Data'!A77</f>
        <v>WAITSFIELD</v>
      </c>
      <c r="C81" s="41">
        <f>IF('Town Data'!C77&gt;9,'Town Data'!B77,"*")</f>
        <v>11284591.76</v>
      </c>
      <c r="D81" s="34">
        <f>IF('Town Data'!E77&gt;9,'Town Data'!D77,"*")</f>
        <v>4105481.81</v>
      </c>
      <c r="E81" s="35">
        <f>IF('Town Data'!G77&gt;9,'Town Data'!F77,"*")</f>
        <v>3503019.94</v>
      </c>
      <c r="F81" s="34">
        <f>IF('Town Data'!I77&gt;9,'Town Data'!H77,"*")</f>
        <v>7757032.2599999998</v>
      </c>
      <c r="G81" s="34">
        <f>IF('Town Data'!K77&gt;9,'Town Data'!J77,"*")</f>
        <v>1401042.2</v>
      </c>
      <c r="H81" s="35">
        <f>IF('Town Data'!M77&gt;9,'Town Data'!L77,"*")</f>
        <v>1187703.01</v>
      </c>
      <c r="I81" s="19">
        <f t="shared" si="3"/>
        <v>0.45475632713173736</v>
      </c>
      <c r="J81" s="19">
        <f t="shared" si="4"/>
        <v>1.930305603928276</v>
      </c>
      <c r="K81" s="19">
        <f t="shared" si="5"/>
        <v>1.9494073101658635</v>
      </c>
    </row>
    <row r="82" spans="2:11" x14ac:dyDescent="0.25">
      <c r="B82" t="str">
        <f>'Town Data'!A78</f>
        <v>WALLINGFORD</v>
      </c>
      <c r="C82" s="40">
        <f>IF('Town Data'!C78&gt;9,'Town Data'!B78,"*")</f>
        <v>1666372.31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>
        <f>IF('Town Data'!I78&gt;9,'Town Data'!H78,"*")</f>
        <v>1325076.9099999999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>
        <f t="shared" si="3"/>
        <v>0.25756648344283667</v>
      </c>
      <c r="J82" s="8" t="str">
        <f t="shared" si="4"/>
        <v/>
      </c>
      <c r="K82" s="8" t="str">
        <f t="shared" si="5"/>
        <v/>
      </c>
    </row>
    <row r="83" spans="2:11" x14ac:dyDescent="0.25">
      <c r="B83" s="24" t="str">
        <f>'Town Data'!A79</f>
        <v>WARREN</v>
      </c>
      <c r="C83" s="41">
        <f>IF('Town Data'!C79&gt;9,'Town Data'!B79,"*")</f>
        <v>6636002.3300000001</v>
      </c>
      <c r="D83" s="34">
        <f>IF('Town Data'!E79&gt;9,'Town Data'!D79,"*")</f>
        <v>7706846.5999999996</v>
      </c>
      <c r="E83" s="35">
        <f>IF('Town Data'!G79&gt;9,'Town Data'!F79,"*")</f>
        <v>2584413.46</v>
      </c>
      <c r="F83" s="34">
        <f>IF('Town Data'!I79&gt;9,'Town Data'!H79,"*")</f>
        <v>4073524.12</v>
      </c>
      <c r="G83" s="34">
        <f>IF('Town Data'!K79&gt;9,'Town Data'!J79,"*")</f>
        <v>4168494.27</v>
      </c>
      <c r="H83" s="35">
        <f>IF('Town Data'!M79&gt;9,'Town Data'!L79,"*")</f>
        <v>1169814.3999999999</v>
      </c>
      <c r="I83" s="19">
        <f t="shared" si="3"/>
        <v>0.62905683985492145</v>
      </c>
      <c r="J83" s="19">
        <f t="shared" si="4"/>
        <v>0.84883224032835236</v>
      </c>
      <c r="K83" s="19">
        <f t="shared" si="5"/>
        <v>1.209250852100983</v>
      </c>
    </row>
    <row r="84" spans="2:11" x14ac:dyDescent="0.25">
      <c r="B84" t="str">
        <f>'Town Data'!A80</f>
        <v>WATERBURY</v>
      </c>
      <c r="C84" s="40">
        <f>IF('Town Data'!C80&gt;9,'Town Data'!B80,"*")</f>
        <v>18354668.66</v>
      </c>
      <c r="D84" s="36">
        <f>IF('Town Data'!E80&gt;9,'Town Data'!D80,"*")</f>
        <v>10078467.550000001</v>
      </c>
      <c r="E84" s="39">
        <f>IF('Town Data'!G80&gt;9,'Town Data'!F80,"*")</f>
        <v>4258452.4400000004</v>
      </c>
      <c r="F84" s="36">
        <f>IF('Town Data'!I80&gt;9,'Town Data'!H80,"*")</f>
        <v>11806098.470000001</v>
      </c>
      <c r="G84" s="36">
        <f>IF('Town Data'!K80&gt;9,'Town Data'!J80,"*")</f>
        <v>4397462.2300000004</v>
      </c>
      <c r="H84" s="37">
        <f>IF('Town Data'!M80&gt;9,'Town Data'!L80,"*")</f>
        <v>2150877.35</v>
      </c>
      <c r="I84" s="8">
        <f t="shared" si="3"/>
        <v>0.5546769075863891</v>
      </c>
      <c r="J84" s="8">
        <f t="shared" si="4"/>
        <v>1.2918826866194595</v>
      </c>
      <c r="K84" s="8">
        <f t="shared" si="5"/>
        <v>0.97986762936529148</v>
      </c>
    </row>
    <row r="85" spans="2:11" x14ac:dyDescent="0.25">
      <c r="B85" s="24" t="str">
        <f>'Town Data'!A81</f>
        <v>WEATHERSFIELD</v>
      </c>
      <c r="C85" s="41">
        <f>IF('Town Data'!C81&gt;9,'Town Data'!B81,"*")</f>
        <v>2604667.14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>
        <f>IF('Town Data'!I81&gt;9,'Town Data'!H81,"*")</f>
        <v>2458785.54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>
        <f t="shared" si="3"/>
        <v>5.9330753994917385E-2</v>
      </c>
      <c r="J85" s="19" t="str">
        <f t="shared" si="4"/>
        <v/>
      </c>
      <c r="K85" s="19" t="str">
        <f t="shared" si="5"/>
        <v/>
      </c>
    </row>
    <row r="86" spans="2:11" x14ac:dyDescent="0.25">
      <c r="B86" t="str">
        <f>'Town Data'!A82</f>
        <v>WELLS</v>
      </c>
      <c r="C86" s="40" t="str">
        <f>IF('Town Data'!C82&gt;9,'Town Data'!B82,"*")</f>
        <v>*</v>
      </c>
      <c r="D86" s="36">
        <f>IF('Town Data'!E82&gt;9,'Town Data'!D82,"*")</f>
        <v>164501.28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 t="str">
        <f>'Town Data'!A83</f>
        <v>WEST RUTLAND</v>
      </c>
      <c r="C87" s="41">
        <f>IF('Town Data'!C83&gt;9,'Town Data'!B83,"*")</f>
        <v>1903734.31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>
        <f>IF('Town Data'!I83&gt;9,'Town Data'!H83,"*")</f>
        <v>1536449.77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>
        <f t="shared" si="3"/>
        <v>0.23904754139798531</v>
      </c>
      <c r="J87" s="19" t="str">
        <f t="shared" si="4"/>
        <v/>
      </c>
      <c r="K87" s="19" t="str">
        <f t="shared" si="5"/>
        <v/>
      </c>
    </row>
    <row r="88" spans="2:11" x14ac:dyDescent="0.25">
      <c r="B88" t="str">
        <f>'Town Data'!A84</f>
        <v>WILLISTON</v>
      </c>
      <c r="C88" s="40">
        <f>IF('Town Data'!C84&gt;9,'Town Data'!B84,"*")</f>
        <v>39908576.659999996</v>
      </c>
      <c r="D88" s="36" t="str">
        <f>IF('Town Data'!E84&gt;9,'Town Data'!D84,"*")</f>
        <v>*</v>
      </c>
      <c r="E88" s="37">
        <f>IF('Town Data'!G84&gt;9,'Town Data'!F84,"*")</f>
        <v>3553295.45</v>
      </c>
      <c r="F88" s="36">
        <f>IF('Town Data'!I84&gt;9,'Town Data'!H84,"*")</f>
        <v>31971295.649999999</v>
      </c>
      <c r="G88" s="36" t="str">
        <f>IF('Town Data'!K84&gt;9,'Town Data'!J84,"*")</f>
        <v>*</v>
      </c>
      <c r="H88" s="37">
        <f>IF('Town Data'!M84&gt;9,'Town Data'!L84,"*")</f>
        <v>2508893.9500000002</v>
      </c>
      <c r="I88" s="8">
        <f t="shared" si="3"/>
        <v>0.24826272594304441</v>
      </c>
      <c r="J88" s="8" t="str">
        <f t="shared" si="4"/>
        <v/>
      </c>
      <c r="K88" s="8">
        <f t="shared" si="5"/>
        <v>0.41627965183622045</v>
      </c>
    </row>
    <row r="89" spans="2:11" x14ac:dyDescent="0.25">
      <c r="B89" s="24" t="str">
        <f>'Town Data'!A85</f>
        <v>WILMINGTON</v>
      </c>
      <c r="C89" s="41">
        <f>IF('Town Data'!C85&gt;9,'Town Data'!B85,"*")</f>
        <v>9298540.6199999992</v>
      </c>
      <c r="D89" s="34">
        <f>IF('Town Data'!E85&gt;9,'Town Data'!D85,"*")</f>
        <v>1799522.11</v>
      </c>
      <c r="E89" s="35">
        <f>IF('Town Data'!G85&gt;9,'Town Data'!F85,"*")</f>
        <v>1858393.48</v>
      </c>
      <c r="F89" s="34">
        <f>IF('Town Data'!I85&gt;9,'Town Data'!H85,"*")</f>
        <v>6831909.1900000004</v>
      </c>
      <c r="G89" s="34">
        <f>IF('Town Data'!K85&gt;9,'Town Data'!J85,"*")</f>
        <v>1107188.3799999999</v>
      </c>
      <c r="H89" s="35">
        <f>IF('Town Data'!M85&gt;9,'Town Data'!L85,"*")</f>
        <v>1026395.04</v>
      </c>
      <c r="I89" s="19">
        <f t="shared" si="3"/>
        <v>0.36104569914518997</v>
      </c>
      <c r="J89" s="19">
        <f t="shared" si="4"/>
        <v>0.62530798056244075</v>
      </c>
      <c r="K89" s="19">
        <f t="shared" si="5"/>
        <v>0.81060255318459051</v>
      </c>
    </row>
    <row r="90" spans="2:11" x14ac:dyDescent="0.25">
      <c r="B90" t="str">
        <f>'Town Data'!A86</f>
        <v>WINDSOR</v>
      </c>
      <c r="C90" s="40">
        <f>IF('Town Data'!C86&gt;9,'Town Data'!B86,"*")</f>
        <v>5527449.25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>
        <f>IF('Town Data'!I86&gt;9,'Town Data'!H86,"*")</f>
        <v>4138458.48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>
        <f t="shared" si="3"/>
        <v>0.33562998800461569</v>
      </c>
      <c r="J90" s="8" t="str">
        <f t="shared" si="4"/>
        <v/>
      </c>
      <c r="K90" s="8" t="str">
        <f t="shared" si="5"/>
        <v/>
      </c>
    </row>
    <row r="91" spans="2:11" x14ac:dyDescent="0.25">
      <c r="B91" s="24" t="str">
        <f>'Town Data'!A87</f>
        <v>WINHALL</v>
      </c>
      <c r="C91" s="41">
        <f>IF('Town Data'!C87&gt;9,'Town Data'!B87,"*")</f>
        <v>1667362.32</v>
      </c>
      <c r="D91" s="34">
        <f>IF('Town Data'!E87&gt;9,'Town Data'!D87,"*")</f>
        <v>1354212.14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>
        <f>IF('Town Data'!K87&gt;9,'Town Data'!J87,"*")</f>
        <v>646064.07999999996</v>
      </c>
      <c r="H91" s="35" t="str">
        <f>IF('Town Data'!M87&gt;9,'Town Data'!L87,"*")</f>
        <v>*</v>
      </c>
      <c r="I91" s="19" t="str">
        <f t="shared" si="3"/>
        <v/>
      </c>
      <c r="J91" s="19">
        <f t="shared" si="4"/>
        <v>1.0960956999807201</v>
      </c>
      <c r="K91" s="19" t="str">
        <f t="shared" si="5"/>
        <v/>
      </c>
    </row>
    <row r="92" spans="2:11" x14ac:dyDescent="0.25">
      <c r="B92" t="str">
        <f>'Town Data'!A88</f>
        <v>WINOOSKI</v>
      </c>
      <c r="C92" s="40">
        <f>IF('Town Data'!C88&gt;9,'Town Data'!B88,"*")</f>
        <v>14308837.76</v>
      </c>
      <c r="D92" s="36" t="str">
        <f>IF('Town Data'!E88&gt;9,'Town Data'!D88,"*")</f>
        <v>*</v>
      </c>
      <c r="E92" s="37">
        <f>IF('Town Data'!G88&gt;9,'Town Data'!F88,"*")</f>
        <v>5406849.71</v>
      </c>
      <c r="F92" s="36">
        <f>IF('Town Data'!I88&gt;9,'Town Data'!H88,"*")</f>
        <v>10116360.800000001</v>
      </c>
      <c r="G92" s="36" t="str">
        <f>IF('Town Data'!K88&gt;9,'Town Data'!J88,"*")</f>
        <v>*</v>
      </c>
      <c r="H92" s="37">
        <f>IF('Town Data'!M88&gt;9,'Town Data'!L88,"*")</f>
        <v>2411129.77</v>
      </c>
      <c r="I92" s="8">
        <f t="shared" si="3"/>
        <v>0.41442540878929496</v>
      </c>
      <c r="J92" s="8" t="str">
        <f t="shared" si="4"/>
        <v/>
      </c>
      <c r="K92" s="8">
        <f t="shared" si="5"/>
        <v>1.242454876246665</v>
      </c>
    </row>
    <row r="93" spans="2:11" x14ac:dyDescent="0.25">
      <c r="B93" s="24" t="str">
        <f>'Town Data'!A89</f>
        <v>WOODSTOCK</v>
      </c>
      <c r="C93" s="41">
        <f>IF('Town Data'!C89&gt;9,'Town Data'!B89,"*")</f>
        <v>18163137.489999998</v>
      </c>
      <c r="D93" s="34">
        <f>IF('Town Data'!E89&gt;9,'Town Data'!D89,"*")</f>
        <v>26161664.620000001</v>
      </c>
      <c r="E93" s="35">
        <f>IF('Town Data'!G89&gt;9,'Town Data'!F89,"*")</f>
        <v>5088390.9800000004</v>
      </c>
      <c r="F93" s="34">
        <f>IF('Town Data'!I89&gt;9,'Town Data'!H89,"*")</f>
        <v>11697708.85</v>
      </c>
      <c r="G93" s="34">
        <f>IF('Town Data'!K89&gt;9,'Town Data'!J89,"*")</f>
        <v>12798497.43</v>
      </c>
      <c r="H93" s="35">
        <f>IF('Town Data'!M89&gt;9,'Town Data'!L89,"*")</f>
        <v>2806088.17</v>
      </c>
      <c r="I93" s="19">
        <f t="shared" si="3"/>
        <v>0.55270897257799323</v>
      </c>
      <c r="J93" s="19">
        <f t="shared" si="4"/>
        <v>1.0441200041714584</v>
      </c>
      <c r="K93" s="19">
        <f t="shared" si="5"/>
        <v>0.81333966423442805</v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0</v>
      </c>
      <c r="C2" s="30">
        <v>0</v>
      </c>
      <c r="D2" s="30">
        <v>171076.93</v>
      </c>
      <c r="E2" s="30">
        <v>11</v>
      </c>
      <c r="F2" s="30">
        <v>0</v>
      </c>
      <c r="G2" s="30">
        <v>0</v>
      </c>
      <c r="H2" s="30">
        <v>0</v>
      </c>
      <c r="I2" s="30">
        <v>0</v>
      </c>
      <c r="J2" s="30">
        <v>86105.58</v>
      </c>
      <c r="K2" s="30">
        <v>13</v>
      </c>
      <c r="L2" s="30">
        <v>0</v>
      </c>
      <c r="M2" s="30">
        <v>0</v>
      </c>
    </row>
    <row r="3" spans="1:13" x14ac:dyDescent="0.25">
      <c r="A3" s="29" t="s">
        <v>48</v>
      </c>
      <c r="B3" s="30">
        <v>1525679.89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897601.81</v>
      </c>
      <c r="I3" s="30">
        <v>12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18496059.16</v>
      </c>
      <c r="C4" s="30">
        <v>53</v>
      </c>
      <c r="D4" s="30">
        <v>0</v>
      </c>
      <c r="E4" s="30">
        <v>0</v>
      </c>
      <c r="F4" s="30">
        <v>3089024.52</v>
      </c>
      <c r="G4" s="30">
        <v>21</v>
      </c>
      <c r="H4" s="30">
        <v>15954205.74</v>
      </c>
      <c r="I4" s="30">
        <v>45</v>
      </c>
      <c r="J4" s="30">
        <v>0</v>
      </c>
      <c r="K4" s="30">
        <v>0</v>
      </c>
      <c r="L4" s="30">
        <v>1545579.28</v>
      </c>
      <c r="M4" s="30">
        <v>19</v>
      </c>
    </row>
    <row r="5" spans="1:13" x14ac:dyDescent="0.25">
      <c r="A5" s="29" t="s">
        <v>50</v>
      </c>
      <c r="B5" s="30">
        <v>5493861.7699999996</v>
      </c>
      <c r="C5" s="30">
        <v>16</v>
      </c>
      <c r="D5" s="30">
        <v>0</v>
      </c>
      <c r="E5" s="30">
        <v>0</v>
      </c>
      <c r="F5" s="30">
        <v>0</v>
      </c>
      <c r="G5" s="30">
        <v>0</v>
      </c>
      <c r="H5" s="30">
        <v>4934899.76</v>
      </c>
      <c r="I5" s="30">
        <v>15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3104020.22</v>
      </c>
      <c r="C6" s="30">
        <v>26</v>
      </c>
      <c r="D6" s="30">
        <v>1047086.48</v>
      </c>
      <c r="E6" s="30">
        <v>13</v>
      </c>
      <c r="F6" s="30">
        <v>576880.67000000004</v>
      </c>
      <c r="G6" s="30">
        <v>10</v>
      </c>
      <c r="H6" s="30">
        <v>2673014.67</v>
      </c>
      <c r="I6" s="30">
        <v>23</v>
      </c>
      <c r="J6" s="30">
        <v>528814.47</v>
      </c>
      <c r="K6" s="30">
        <v>13</v>
      </c>
      <c r="L6" s="30">
        <v>0</v>
      </c>
      <c r="M6" s="30">
        <v>0</v>
      </c>
    </row>
    <row r="7" spans="1:13" x14ac:dyDescent="0.25">
      <c r="A7" s="29" t="s">
        <v>52</v>
      </c>
      <c r="B7" s="30">
        <v>33940534.079999998</v>
      </c>
      <c r="C7" s="30">
        <v>89</v>
      </c>
      <c r="D7" s="30">
        <v>8058908.4100000001</v>
      </c>
      <c r="E7" s="30">
        <v>23</v>
      </c>
      <c r="F7" s="30">
        <v>4446698.9800000004</v>
      </c>
      <c r="G7" s="30">
        <v>34</v>
      </c>
      <c r="H7" s="30">
        <v>28023773</v>
      </c>
      <c r="I7" s="30">
        <v>84</v>
      </c>
      <c r="J7" s="30">
        <v>3737646.22</v>
      </c>
      <c r="K7" s="30">
        <v>23</v>
      </c>
      <c r="L7" s="30">
        <v>2639718.4500000002</v>
      </c>
      <c r="M7" s="30">
        <v>28</v>
      </c>
    </row>
    <row r="8" spans="1:13" x14ac:dyDescent="0.25">
      <c r="A8" s="29" t="s">
        <v>53</v>
      </c>
      <c r="B8" s="30">
        <v>20633014.73</v>
      </c>
      <c r="C8" s="30">
        <v>20</v>
      </c>
      <c r="D8" s="30">
        <v>0</v>
      </c>
      <c r="E8" s="30">
        <v>0</v>
      </c>
      <c r="F8" s="30">
        <v>0</v>
      </c>
      <c r="G8" s="30">
        <v>0</v>
      </c>
      <c r="H8" s="30">
        <v>18204759.449999999</v>
      </c>
      <c r="I8" s="30">
        <v>19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2745345.36</v>
      </c>
      <c r="C9" s="30">
        <v>15</v>
      </c>
      <c r="D9" s="30">
        <v>0</v>
      </c>
      <c r="E9" s="30">
        <v>0</v>
      </c>
      <c r="F9" s="30">
        <v>0</v>
      </c>
      <c r="G9" s="30">
        <v>0</v>
      </c>
      <c r="H9" s="30">
        <v>1780885.38</v>
      </c>
      <c r="I9" s="30">
        <v>12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5878758.3700000001</v>
      </c>
      <c r="C10" s="30">
        <v>13</v>
      </c>
      <c r="D10" s="30">
        <v>0</v>
      </c>
      <c r="E10" s="30">
        <v>0</v>
      </c>
      <c r="F10" s="30">
        <v>0</v>
      </c>
      <c r="G10" s="30">
        <v>0</v>
      </c>
      <c r="H10" s="30">
        <v>4797661.28</v>
      </c>
      <c r="I10" s="30">
        <v>13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25">
      <c r="A11" s="29" t="s">
        <v>56</v>
      </c>
      <c r="B11" s="30">
        <v>4527229.97</v>
      </c>
      <c r="C11" s="30">
        <v>29</v>
      </c>
      <c r="D11" s="30">
        <v>0</v>
      </c>
      <c r="E11" s="30">
        <v>0</v>
      </c>
      <c r="F11" s="30">
        <v>951390.81</v>
      </c>
      <c r="G11" s="30">
        <v>12</v>
      </c>
      <c r="H11" s="30">
        <v>3568412.76</v>
      </c>
      <c r="I11" s="30">
        <v>26</v>
      </c>
      <c r="J11" s="30">
        <v>0</v>
      </c>
      <c r="K11" s="30">
        <v>0</v>
      </c>
      <c r="L11" s="30">
        <v>555310.37</v>
      </c>
      <c r="M11" s="30">
        <v>13</v>
      </c>
    </row>
    <row r="12" spans="1:13" x14ac:dyDescent="0.25">
      <c r="A12" s="29" t="s">
        <v>57</v>
      </c>
      <c r="B12" s="30">
        <v>43621158.710000001</v>
      </c>
      <c r="C12" s="30">
        <v>93</v>
      </c>
      <c r="D12" s="30">
        <v>10148028.779999999</v>
      </c>
      <c r="E12" s="30">
        <v>24</v>
      </c>
      <c r="F12" s="30">
        <v>4917519.54</v>
      </c>
      <c r="G12" s="30">
        <v>36</v>
      </c>
      <c r="H12" s="30">
        <v>37557718.990000002</v>
      </c>
      <c r="I12" s="30">
        <v>86</v>
      </c>
      <c r="J12" s="30">
        <v>5529458.2699999996</v>
      </c>
      <c r="K12" s="30">
        <v>21</v>
      </c>
      <c r="L12" s="30">
        <v>3046887.48</v>
      </c>
      <c r="M12" s="30">
        <v>33</v>
      </c>
    </row>
    <row r="13" spans="1:13" x14ac:dyDescent="0.25">
      <c r="A13" s="29" t="s">
        <v>58</v>
      </c>
      <c r="B13" s="30">
        <v>1749722.25</v>
      </c>
      <c r="C13" s="30">
        <v>11</v>
      </c>
      <c r="D13" s="30">
        <v>0</v>
      </c>
      <c r="E13" s="30">
        <v>0</v>
      </c>
      <c r="F13" s="30">
        <v>0</v>
      </c>
      <c r="G13" s="30">
        <v>0</v>
      </c>
      <c r="H13" s="30">
        <v>1470692.82</v>
      </c>
      <c r="I13" s="30">
        <v>10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4495748.17</v>
      </c>
      <c r="C14" s="30">
        <v>22</v>
      </c>
      <c r="D14" s="30">
        <v>0</v>
      </c>
      <c r="E14" s="30">
        <v>0</v>
      </c>
      <c r="F14" s="30">
        <v>0</v>
      </c>
      <c r="G14" s="30">
        <v>0</v>
      </c>
      <c r="H14" s="30">
        <v>3642134.13</v>
      </c>
      <c r="I14" s="30">
        <v>16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60</v>
      </c>
      <c r="B15" s="30">
        <v>3648207.68</v>
      </c>
      <c r="C15" s="30">
        <v>16</v>
      </c>
      <c r="D15" s="30">
        <v>4930403.8899999997</v>
      </c>
      <c r="E15" s="30">
        <v>22</v>
      </c>
      <c r="F15" s="30">
        <v>1836262.11</v>
      </c>
      <c r="G15" s="30">
        <v>10</v>
      </c>
      <c r="H15" s="30">
        <v>2062707.39</v>
      </c>
      <c r="I15" s="30">
        <v>14</v>
      </c>
      <c r="J15" s="30">
        <v>2192543.34</v>
      </c>
      <c r="K15" s="30">
        <v>25</v>
      </c>
      <c r="L15" s="30">
        <v>969387.01</v>
      </c>
      <c r="M15" s="30">
        <v>10</v>
      </c>
    </row>
    <row r="16" spans="1:13" x14ac:dyDescent="0.25">
      <c r="A16" s="29" t="s">
        <v>61</v>
      </c>
      <c r="B16" s="30">
        <v>123738880.23</v>
      </c>
      <c r="C16" s="30">
        <v>234</v>
      </c>
      <c r="D16" s="30">
        <v>63807195.329999998</v>
      </c>
      <c r="E16" s="30">
        <v>27</v>
      </c>
      <c r="F16" s="30">
        <v>41927236.469999999</v>
      </c>
      <c r="G16" s="30">
        <v>115</v>
      </c>
      <c r="H16" s="30">
        <v>85798520.939999998</v>
      </c>
      <c r="I16" s="30">
        <v>224</v>
      </c>
      <c r="J16" s="30">
        <v>23639129.010000002</v>
      </c>
      <c r="K16" s="30">
        <v>22</v>
      </c>
      <c r="L16" s="30">
        <v>19935240.030000001</v>
      </c>
      <c r="M16" s="30">
        <v>105</v>
      </c>
    </row>
    <row r="17" spans="1:13" x14ac:dyDescent="0.25">
      <c r="A17" s="29" t="s">
        <v>62</v>
      </c>
      <c r="B17" s="30">
        <v>8737060.5500000007</v>
      </c>
      <c r="C17" s="30">
        <v>23</v>
      </c>
      <c r="D17" s="30">
        <v>9524980.8499999996</v>
      </c>
      <c r="E17" s="30">
        <v>11</v>
      </c>
      <c r="F17" s="30">
        <v>1791222.9</v>
      </c>
      <c r="G17" s="30">
        <v>14</v>
      </c>
      <c r="H17" s="30">
        <v>5945136.4800000004</v>
      </c>
      <c r="I17" s="30">
        <v>23</v>
      </c>
      <c r="J17" s="30">
        <v>3959002.48</v>
      </c>
      <c r="K17" s="30">
        <v>10</v>
      </c>
      <c r="L17" s="30">
        <v>974796.32</v>
      </c>
      <c r="M17" s="30">
        <v>11</v>
      </c>
    </row>
    <row r="18" spans="1:13" x14ac:dyDescent="0.25">
      <c r="A18" s="29" t="s">
        <v>63</v>
      </c>
      <c r="B18" s="30">
        <v>6952590.54</v>
      </c>
      <c r="C18" s="30">
        <v>26</v>
      </c>
      <c r="D18" s="30">
        <v>2050598.9</v>
      </c>
      <c r="E18" s="30">
        <v>10</v>
      </c>
      <c r="F18" s="30">
        <v>0</v>
      </c>
      <c r="G18" s="30">
        <v>0</v>
      </c>
      <c r="H18" s="30">
        <v>5424021.6799999997</v>
      </c>
      <c r="I18" s="30">
        <v>25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2502165</v>
      </c>
      <c r="C19" s="30">
        <v>11</v>
      </c>
      <c r="D19" s="30">
        <v>0</v>
      </c>
      <c r="E19" s="30">
        <v>0</v>
      </c>
      <c r="F19" s="30">
        <v>0</v>
      </c>
      <c r="G19" s="30">
        <v>0</v>
      </c>
      <c r="H19" s="30">
        <v>1181959.1299999999</v>
      </c>
      <c r="I19" s="30">
        <v>11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3320609.82</v>
      </c>
      <c r="C20" s="30">
        <v>20</v>
      </c>
      <c r="D20" s="30">
        <v>984519.53</v>
      </c>
      <c r="E20" s="30">
        <v>11</v>
      </c>
      <c r="F20" s="30">
        <v>0</v>
      </c>
      <c r="G20" s="30">
        <v>0</v>
      </c>
      <c r="H20" s="30">
        <v>2689037.72</v>
      </c>
      <c r="I20" s="30">
        <v>19</v>
      </c>
      <c r="J20" s="30">
        <v>503121.11</v>
      </c>
      <c r="K20" s="30">
        <v>15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31108291.789999999</v>
      </c>
      <c r="C21" s="30">
        <v>58</v>
      </c>
      <c r="D21" s="30">
        <v>14306612.99</v>
      </c>
      <c r="E21" s="30">
        <v>21</v>
      </c>
      <c r="F21" s="30">
        <v>3197700.02</v>
      </c>
      <c r="G21" s="30">
        <v>15</v>
      </c>
      <c r="H21" s="30">
        <v>25795096.239999998</v>
      </c>
      <c r="I21" s="30">
        <v>61</v>
      </c>
      <c r="J21" s="30">
        <v>5991574.9100000001</v>
      </c>
      <c r="K21" s="30">
        <v>24</v>
      </c>
      <c r="L21" s="30">
        <v>1985660.14</v>
      </c>
      <c r="M21" s="30">
        <v>17</v>
      </c>
    </row>
    <row r="22" spans="1:13" x14ac:dyDescent="0.25">
      <c r="A22" s="29" t="s">
        <v>67</v>
      </c>
      <c r="B22" s="30">
        <v>2308148.84</v>
      </c>
      <c r="C22" s="30">
        <v>12</v>
      </c>
      <c r="D22" s="30">
        <v>202049.28</v>
      </c>
      <c r="E22" s="30">
        <v>13</v>
      </c>
      <c r="F22" s="30">
        <v>0</v>
      </c>
      <c r="G22" s="30">
        <v>0</v>
      </c>
      <c r="H22" s="30">
        <v>1987883.85</v>
      </c>
      <c r="I22" s="30">
        <v>14</v>
      </c>
      <c r="J22" s="30">
        <v>181682.98</v>
      </c>
      <c r="K22" s="30">
        <v>14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10670884.939999999</v>
      </c>
      <c r="C23" s="30">
        <v>27</v>
      </c>
      <c r="D23" s="30">
        <v>856042.78</v>
      </c>
      <c r="E23" s="30">
        <v>11</v>
      </c>
      <c r="F23" s="30">
        <v>0</v>
      </c>
      <c r="G23" s="30">
        <v>0</v>
      </c>
      <c r="H23" s="30">
        <v>9936705.0800000001</v>
      </c>
      <c r="I23" s="30">
        <v>27</v>
      </c>
      <c r="J23" s="30">
        <v>498770.6</v>
      </c>
      <c r="K23" s="30">
        <v>13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6785837.5</v>
      </c>
      <c r="C24" s="30">
        <v>12</v>
      </c>
      <c r="D24" s="30">
        <v>2425770.59</v>
      </c>
      <c r="E24" s="30">
        <v>12</v>
      </c>
      <c r="F24" s="30">
        <v>0</v>
      </c>
      <c r="G24" s="30">
        <v>0</v>
      </c>
      <c r="H24" s="30">
        <v>4605957.6500000004</v>
      </c>
      <c r="I24" s="30">
        <v>11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10661291.779999999</v>
      </c>
      <c r="C25" s="30">
        <v>27</v>
      </c>
      <c r="D25" s="30">
        <v>5011141.3899999997</v>
      </c>
      <c r="E25" s="30">
        <v>45</v>
      </c>
      <c r="F25" s="30">
        <v>4070253.16</v>
      </c>
      <c r="G25" s="30">
        <v>15</v>
      </c>
      <c r="H25" s="30">
        <v>7327326.4000000004</v>
      </c>
      <c r="I25" s="30">
        <v>24</v>
      </c>
      <c r="J25" s="30">
        <v>2492874.04</v>
      </c>
      <c r="K25" s="30">
        <v>39</v>
      </c>
      <c r="L25" s="30">
        <v>2188986.06</v>
      </c>
      <c r="M25" s="30">
        <v>14</v>
      </c>
    </row>
    <row r="26" spans="1:13" x14ac:dyDescent="0.25">
      <c r="A26" s="29" t="s">
        <v>71</v>
      </c>
      <c r="B26" s="30">
        <v>5103353.21</v>
      </c>
      <c r="C26" s="30">
        <v>23</v>
      </c>
      <c r="D26" s="30">
        <v>0</v>
      </c>
      <c r="E26" s="30">
        <v>0</v>
      </c>
      <c r="F26" s="30">
        <v>0</v>
      </c>
      <c r="G26" s="30">
        <v>0</v>
      </c>
      <c r="H26" s="30">
        <v>4759355.68</v>
      </c>
      <c r="I26" s="30">
        <v>21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39736889.520000003</v>
      </c>
      <c r="C27" s="30">
        <v>87</v>
      </c>
      <c r="D27" s="30">
        <v>0</v>
      </c>
      <c r="E27" s="30">
        <v>0</v>
      </c>
      <c r="F27" s="30">
        <v>3428506.72</v>
      </c>
      <c r="G27" s="30">
        <v>23</v>
      </c>
      <c r="H27" s="30">
        <v>35039515.609999999</v>
      </c>
      <c r="I27" s="30">
        <v>79</v>
      </c>
      <c r="J27" s="30">
        <v>0</v>
      </c>
      <c r="K27" s="30">
        <v>0</v>
      </c>
      <c r="L27" s="30">
        <v>2022777.28</v>
      </c>
      <c r="M27" s="30">
        <v>22</v>
      </c>
    </row>
    <row r="28" spans="1:13" x14ac:dyDescent="0.25">
      <c r="A28" s="29" t="s">
        <v>73</v>
      </c>
      <c r="B28" s="30">
        <v>6261504.4900000002</v>
      </c>
      <c r="C28" s="30">
        <v>19</v>
      </c>
      <c r="D28" s="30">
        <v>0</v>
      </c>
      <c r="E28" s="30">
        <v>0</v>
      </c>
      <c r="F28" s="30">
        <v>0</v>
      </c>
      <c r="G28" s="30">
        <v>0</v>
      </c>
      <c r="H28" s="30">
        <v>5532586.1799999997</v>
      </c>
      <c r="I28" s="30">
        <v>17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3776393.9</v>
      </c>
      <c r="C29" s="30">
        <v>13</v>
      </c>
      <c r="D29" s="30">
        <v>0</v>
      </c>
      <c r="E29" s="30">
        <v>0</v>
      </c>
      <c r="F29" s="30">
        <v>0</v>
      </c>
      <c r="G29" s="30">
        <v>0</v>
      </c>
      <c r="H29" s="30">
        <v>3549736.8</v>
      </c>
      <c r="I29" s="30">
        <v>12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1936280</v>
      </c>
      <c r="C30" s="30">
        <v>11</v>
      </c>
      <c r="D30" s="30">
        <v>4211913.13</v>
      </c>
      <c r="E30" s="30">
        <v>13</v>
      </c>
      <c r="F30" s="30">
        <v>0</v>
      </c>
      <c r="G30" s="30">
        <v>0</v>
      </c>
      <c r="H30" s="30">
        <v>0</v>
      </c>
      <c r="I30" s="30">
        <v>0</v>
      </c>
      <c r="J30" s="30">
        <v>1955306.95</v>
      </c>
      <c r="K30" s="30">
        <v>10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5270467.49</v>
      </c>
      <c r="C31" s="30">
        <v>10</v>
      </c>
      <c r="D31" s="30">
        <v>6807937.3499999996</v>
      </c>
      <c r="E31" s="30">
        <v>11</v>
      </c>
      <c r="F31" s="30">
        <v>0</v>
      </c>
      <c r="G31" s="30">
        <v>0</v>
      </c>
      <c r="H31" s="30">
        <v>0</v>
      </c>
      <c r="I31" s="30">
        <v>0</v>
      </c>
      <c r="J31" s="30">
        <v>4209326.43</v>
      </c>
      <c r="K31" s="30">
        <v>11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0</v>
      </c>
      <c r="C32" s="30">
        <v>0</v>
      </c>
      <c r="D32" s="30">
        <v>247123.14</v>
      </c>
      <c r="E32" s="30">
        <v>10</v>
      </c>
      <c r="F32" s="30">
        <v>0</v>
      </c>
      <c r="G32" s="30">
        <v>0</v>
      </c>
      <c r="H32" s="30">
        <v>0</v>
      </c>
      <c r="I32" s="30">
        <v>0</v>
      </c>
      <c r="J32" s="30">
        <v>218220</v>
      </c>
      <c r="K32" s="30">
        <v>10</v>
      </c>
      <c r="L32" s="30">
        <v>0</v>
      </c>
      <c r="M32" s="30">
        <v>0</v>
      </c>
    </row>
    <row r="33" spans="1:13" x14ac:dyDescent="0.25">
      <c r="A33" s="29" t="s">
        <v>78</v>
      </c>
      <c r="B33" s="30">
        <v>0</v>
      </c>
      <c r="C33" s="30">
        <v>0</v>
      </c>
      <c r="D33" s="30">
        <v>796193.26</v>
      </c>
      <c r="E33" s="30">
        <v>16</v>
      </c>
      <c r="F33" s="30">
        <v>0</v>
      </c>
      <c r="G33" s="30">
        <v>0</v>
      </c>
      <c r="H33" s="30">
        <v>0</v>
      </c>
      <c r="I33" s="30">
        <v>0</v>
      </c>
      <c r="J33" s="30">
        <v>507475.62</v>
      </c>
      <c r="K33" s="30">
        <v>16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3669002.14</v>
      </c>
      <c r="C34" s="30">
        <v>20</v>
      </c>
      <c r="D34" s="30">
        <v>0</v>
      </c>
      <c r="E34" s="30">
        <v>0</v>
      </c>
      <c r="F34" s="30">
        <v>0</v>
      </c>
      <c r="G34" s="30">
        <v>0</v>
      </c>
      <c r="H34" s="30">
        <v>3214039.36</v>
      </c>
      <c r="I34" s="30">
        <v>18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25">
      <c r="A35" s="29" t="s">
        <v>80</v>
      </c>
      <c r="B35" s="30">
        <v>24791922.579999998</v>
      </c>
      <c r="C35" s="30">
        <v>56</v>
      </c>
      <c r="D35" s="30">
        <v>17079203.699999999</v>
      </c>
      <c r="E35" s="30">
        <v>21</v>
      </c>
      <c r="F35" s="30">
        <v>4152204.52</v>
      </c>
      <c r="G35" s="30">
        <v>24</v>
      </c>
      <c r="H35" s="30">
        <v>19427203.010000002</v>
      </c>
      <c r="I35" s="30">
        <v>53</v>
      </c>
      <c r="J35" s="30">
        <v>8258800.4199999999</v>
      </c>
      <c r="K35" s="30">
        <v>22</v>
      </c>
      <c r="L35" s="30">
        <v>2486963.5699999998</v>
      </c>
      <c r="M35" s="30">
        <v>19</v>
      </c>
    </row>
    <row r="36" spans="1:13" x14ac:dyDescent="0.25">
      <c r="A36" s="29" t="s">
        <v>81</v>
      </c>
      <c r="B36" s="30">
        <v>4808647.21</v>
      </c>
      <c r="C36" s="30">
        <v>13</v>
      </c>
      <c r="D36" s="30">
        <v>0</v>
      </c>
      <c r="E36" s="30">
        <v>0</v>
      </c>
      <c r="F36" s="30">
        <v>0</v>
      </c>
      <c r="G36" s="30">
        <v>0</v>
      </c>
      <c r="H36" s="30">
        <v>4331312.1399999997</v>
      </c>
      <c r="I36" s="30">
        <v>13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119199.4</v>
      </c>
      <c r="K37" s="30">
        <v>12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0</v>
      </c>
      <c r="C38" s="30">
        <v>0</v>
      </c>
      <c r="D38" s="30">
        <v>3438010.47</v>
      </c>
      <c r="E38" s="30">
        <v>15</v>
      </c>
      <c r="F38" s="30">
        <v>0</v>
      </c>
      <c r="G38" s="30">
        <v>0</v>
      </c>
      <c r="H38" s="30">
        <v>0</v>
      </c>
      <c r="I38" s="30">
        <v>0</v>
      </c>
      <c r="J38" s="30">
        <v>1798030.35</v>
      </c>
      <c r="K38" s="30">
        <v>10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5350831.49</v>
      </c>
      <c r="C39" s="30">
        <v>14</v>
      </c>
      <c r="D39" s="30">
        <v>0</v>
      </c>
      <c r="E39" s="30">
        <v>0</v>
      </c>
      <c r="F39" s="30">
        <v>0</v>
      </c>
      <c r="G39" s="30">
        <v>0</v>
      </c>
      <c r="H39" s="30">
        <v>4215129.53</v>
      </c>
      <c r="I39" s="30">
        <v>12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2277471.3199999998</v>
      </c>
      <c r="C40" s="30">
        <v>14</v>
      </c>
      <c r="D40" s="30">
        <v>0</v>
      </c>
      <c r="E40" s="30">
        <v>0</v>
      </c>
      <c r="F40" s="30">
        <v>0</v>
      </c>
      <c r="G40" s="30">
        <v>0</v>
      </c>
      <c r="H40" s="30">
        <v>1882650.42</v>
      </c>
      <c r="I40" s="30">
        <v>12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26661133.390000001</v>
      </c>
      <c r="C41" s="30">
        <v>43</v>
      </c>
      <c r="D41" s="30">
        <v>29463978.48</v>
      </c>
      <c r="E41" s="30">
        <v>56</v>
      </c>
      <c r="F41" s="30">
        <v>13020069.689999999</v>
      </c>
      <c r="G41" s="30">
        <v>33</v>
      </c>
      <c r="H41" s="30">
        <v>15580389.939999999</v>
      </c>
      <c r="I41" s="30">
        <v>41</v>
      </c>
      <c r="J41" s="30">
        <v>15505277.060000001</v>
      </c>
      <c r="K41" s="30">
        <v>53</v>
      </c>
      <c r="L41" s="30">
        <v>4987241.7699999996</v>
      </c>
      <c r="M41" s="30">
        <v>30</v>
      </c>
    </row>
    <row r="42" spans="1:13" x14ac:dyDescent="0.25">
      <c r="A42" s="29" t="s">
        <v>87</v>
      </c>
      <c r="B42" s="30">
        <v>3879681.45</v>
      </c>
      <c r="C42" s="30">
        <v>20</v>
      </c>
      <c r="D42" s="30">
        <v>1506859.68</v>
      </c>
      <c r="E42" s="30">
        <v>11</v>
      </c>
      <c r="F42" s="30">
        <v>0</v>
      </c>
      <c r="G42" s="30">
        <v>0</v>
      </c>
      <c r="H42" s="30">
        <v>2523253.27</v>
      </c>
      <c r="I42" s="30">
        <v>17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18433486.670000002</v>
      </c>
      <c r="C43" s="30">
        <v>43</v>
      </c>
      <c r="D43" s="30">
        <v>3370723.65</v>
      </c>
      <c r="E43" s="30">
        <v>38</v>
      </c>
      <c r="F43" s="30">
        <v>6272899.5300000003</v>
      </c>
      <c r="G43" s="30">
        <v>27</v>
      </c>
      <c r="H43" s="30">
        <v>11708217.16</v>
      </c>
      <c r="I43" s="30">
        <v>41</v>
      </c>
      <c r="J43" s="30">
        <v>4490947.3099999996</v>
      </c>
      <c r="K43" s="30">
        <v>42</v>
      </c>
      <c r="L43" s="30">
        <v>2813292.27</v>
      </c>
      <c r="M43" s="30">
        <v>21</v>
      </c>
    </row>
    <row r="44" spans="1:13" x14ac:dyDescent="0.25">
      <c r="A44" s="29" t="s">
        <v>89</v>
      </c>
      <c r="B44" s="30">
        <v>13911079.369999999</v>
      </c>
      <c r="C44" s="30">
        <v>35</v>
      </c>
      <c r="D44" s="30">
        <v>695279.61</v>
      </c>
      <c r="E44" s="30">
        <v>10</v>
      </c>
      <c r="F44" s="30">
        <v>972039.01</v>
      </c>
      <c r="G44" s="30">
        <v>12</v>
      </c>
      <c r="H44" s="30">
        <v>13076241.93</v>
      </c>
      <c r="I44" s="30">
        <v>31</v>
      </c>
      <c r="J44" s="30">
        <v>240658.8</v>
      </c>
      <c r="K44" s="30">
        <v>10</v>
      </c>
      <c r="L44" s="30">
        <v>642244.57999999996</v>
      </c>
      <c r="M44" s="30">
        <v>11</v>
      </c>
    </row>
    <row r="45" spans="1:13" x14ac:dyDescent="0.25">
      <c r="A45" s="29" t="s">
        <v>90</v>
      </c>
      <c r="B45" s="30">
        <v>36050749.420000002</v>
      </c>
      <c r="C45" s="30">
        <v>77</v>
      </c>
      <c r="D45" s="30">
        <v>34034609.060000002</v>
      </c>
      <c r="E45" s="30">
        <v>40</v>
      </c>
      <c r="F45" s="30">
        <v>8932653.0700000003</v>
      </c>
      <c r="G45" s="30">
        <v>46</v>
      </c>
      <c r="H45" s="30">
        <v>25463542.23</v>
      </c>
      <c r="I45" s="30">
        <v>66</v>
      </c>
      <c r="J45" s="30">
        <v>16426339.060000001</v>
      </c>
      <c r="K45" s="30">
        <v>42</v>
      </c>
      <c r="L45" s="30">
        <v>5098654.7300000004</v>
      </c>
      <c r="M45" s="30">
        <v>40</v>
      </c>
    </row>
    <row r="46" spans="1:13" x14ac:dyDescent="0.25">
      <c r="A46" s="29" t="s">
        <v>91</v>
      </c>
      <c r="B46" s="30">
        <v>27628269.25</v>
      </c>
      <c r="C46" s="30">
        <v>59</v>
      </c>
      <c r="D46" s="30">
        <v>7906663.9800000004</v>
      </c>
      <c r="E46" s="30">
        <v>14</v>
      </c>
      <c r="F46" s="30">
        <v>3208427.46</v>
      </c>
      <c r="G46" s="30">
        <v>26</v>
      </c>
      <c r="H46" s="30">
        <v>20652016.780000001</v>
      </c>
      <c r="I46" s="30">
        <v>55</v>
      </c>
      <c r="J46" s="30">
        <v>4056022.08</v>
      </c>
      <c r="K46" s="30">
        <v>14</v>
      </c>
      <c r="L46" s="30">
        <v>1628635.01</v>
      </c>
      <c r="M46" s="30">
        <v>24</v>
      </c>
    </row>
    <row r="47" spans="1:13" x14ac:dyDescent="0.25">
      <c r="A47" s="29" t="s">
        <v>92</v>
      </c>
      <c r="B47" s="30">
        <v>12251697.380000001</v>
      </c>
      <c r="C47" s="30">
        <v>34</v>
      </c>
      <c r="D47" s="30">
        <v>0</v>
      </c>
      <c r="E47" s="30">
        <v>0</v>
      </c>
      <c r="F47" s="30">
        <v>594777.73</v>
      </c>
      <c r="G47" s="30">
        <v>10</v>
      </c>
      <c r="H47" s="30">
        <v>11411198.960000001</v>
      </c>
      <c r="I47" s="30">
        <v>29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1657030.07</v>
      </c>
      <c r="C48" s="30">
        <v>12</v>
      </c>
      <c r="D48" s="30">
        <v>0</v>
      </c>
      <c r="E48" s="30">
        <v>0</v>
      </c>
      <c r="F48" s="30">
        <v>0</v>
      </c>
      <c r="G48" s="30">
        <v>0</v>
      </c>
      <c r="H48" s="30">
        <v>1151125.32</v>
      </c>
      <c r="I48" s="30">
        <v>11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24788543.949999999</v>
      </c>
      <c r="C49" s="30">
        <v>65</v>
      </c>
      <c r="D49" s="30">
        <v>0</v>
      </c>
      <c r="E49" s="30">
        <v>0</v>
      </c>
      <c r="F49" s="30">
        <v>4207295.32</v>
      </c>
      <c r="G49" s="30">
        <v>26</v>
      </c>
      <c r="H49" s="30">
        <v>16676389.67</v>
      </c>
      <c r="I49" s="30">
        <v>59</v>
      </c>
      <c r="J49" s="30">
        <v>0</v>
      </c>
      <c r="K49" s="30">
        <v>0</v>
      </c>
      <c r="L49" s="30">
        <v>2104113.7999999998</v>
      </c>
      <c r="M49" s="30">
        <v>26</v>
      </c>
    </row>
    <row r="50" spans="1:13" x14ac:dyDescent="0.25">
      <c r="A50" s="29" t="s">
        <v>95</v>
      </c>
      <c r="B50" s="30">
        <v>18185367.809999999</v>
      </c>
      <c r="C50" s="30">
        <v>39</v>
      </c>
      <c r="D50" s="30">
        <v>0</v>
      </c>
      <c r="E50" s="30">
        <v>0</v>
      </c>
      <c r="F50" s="30">
        <v>1480074.07</v>
      </c>
      <c r="G50" s="30">
        <v>12</v>
      </c>
      <c r="H50" s="30">
        <v>15755234.800000001</v>
      </c>
      <c r="I50" s="30">
        <v>35</v>
      </c>
      <c r="J50" s="30">
        <v>0</v>
      </c>
      <c r="K50" s="30">
        <v>0</v>
      </c>
      <c r="L50" s="30">
        <v>978526.37</v>
      </c>
      <c r="M50" s="30">
        <v>11</v>
      </c>
    </row>
    <row r="51" spans="1:13" x14ac:dyDescent="0.25">
      <c r="A51" s="29" t="s">
        <v>96</v>
      </c>
      <c r="B51" s="30">
        <v>0</v>
      </c>
      <c r="C51" s="30">
        <v>0</v>
      </c>
      <c r="D51" s="30">
        <v>70172.45</v>
      </c>
      <c r="E51" s="30">
        <v>11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14505617.02</v>
      </c>
      <c r="C52" s="30">
        <v>35</v>
      </c>
      <c r="D52" s="30">
        <v>0</v>
      </c>
      <c r="E52" s="30">
        <v>0</v>
      </c>
      <c r="F52" s="30">
        <v>2318578.0099999998</v>
      </c>
      <c r="G52" s="30">
        <v>16</v>
      </c>
      <c r="H52" s="30">
        <v>12314830.609999999</v>
      </c>
      <c r="I52" s="30">
        <v>37</v>
      </c>
      <c r="J52" s="30">
        <v>0</v>
      </c>
      <c r="K52" s="30">
        <v>0</v>
      </c>
      <c r="L52" s="30">
        <v>1416675.99</v>
      </c>
      <c r="M52" s="30">
        <v>16</v>
      </c>
    </row>
    <row r="53" spans="1:13" x14ac:dyDescent="0.25">
      <c r="A53" s="29" t="s">
        <v>98</v>
      </c>
      <c r="B53" s="30">
        <v>0</v>
      </c>
      <c r="C53" s="30">
        <v>0</v>
      </c>
      <c r="D53" s="30">
        <v>1696860.33</v>
      </c>
      <c r="E53" s="30">
        <v>28</v>
      </c>
      <c r="F53" s="30">
        <v>0</v>
      </c>
      <c r="G53" s="30">
        <v>0</v>
      </c>
      <c r="H53" s="30">
        <v>0</v>
      </c>
      <c r="I53" s="30">
        <v>0</v>
      </c>
      <c r="J53" s="30">
        <v>1078089.97</v>
      </c>
      <c r="K53" s="30">
        <v>25</v>
      </c>
      <c r="L53" s="30">
        <v>0</v>
      </c>
      <c r="M53" s="30">
        <v>0</v>
      </c>
    </row>
    <row r="54" spans="1:13" x14ac:dyDescent="0.25">
      <c r="A54" s="29" t="s">
        <v>99</v>
      </c>
      <c r="B54" s="30">
        <v>3551005.95</v>
      </c>
      <c r="C54" s="30">
        <v>25</v>
      </c>
      <c r="D54" s="30">
        <v>0</v>
      </c>
      <c r="E54" s="30">
        <v>0</v>
      </c>
      <c r="F54" s="30">
        <v>0</v>
      </c>
      <c r="G54" s="30">
        <v>0</v>
      </c>
      <c r="H54" s="30">
        <v>3030696.84</v>
      </c>
      <c r="I54" s="30">
        <v>24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0</v>
      </c>
      <c r="C55" s="30">
        <v>0</v>
      </c>
      <c r="D55" s="30">
        <v>1939447.72</v>
      </c>
      <c r="E55" s="30">
        <v>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2265712.61</v>
      </c>
      <c r="C56" s="30">
        <v>16</v>
      </c>
      <c r="D56" s="30">
        <v>0</v>
      </c>
      <c r="E56" s="30">
        <v>0</v>
      </c>
      <c r="F56" s="30">
        <v>0</v>
      </c>
      <c r="G56" s="30">
        <v>0</v>
      </c>
      <c r="H56" s="30">
        <v>2147232.83</v>
      </c>
      <c r="I56" s="30">
        <v>19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1015148.86</v>
      </c>
      <c r="I57" s="30">
        <v>10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8226685.3200000003</v>
      </c>
      <c r="C58" s="30">
        <v>28</v>
      </c>
      <c r="D58" s="30">
        <v>0</v>
      </c>
      <c r="E58" s="30">
        <v>0</v>
      </c>
      <c r="F58" s="30">
        <v>446158.78</v>
      </c>
      <c r="G58" s="30">
        <v>13</v>
      </c>
      <c r="H58" s="30">
        <v>7245695.9400000004</v>
      </c>
      <c r="I58" s="30">
        <v>29</v>
      </c>
      <c r="J58" s="30">
        <v>0</v>
      </c>
      <c r="K58" s="30">
        <v>0</v>
      </c>
      <c r="L58" s="30">
        <v>153709.23000000001</v>
      </c>
      <c r="M58" s="30">
        <v>10</v>
      </c>
    </row>
    <row r="59" spans="1:13" x14ac:dyDescent="0.25">
      <c r="A59" s="29" t="s">
        <v>104</v>
      </c>
      <c r="B59" s="30">
        <v>4000551.31</v>
      </c>
      <c r="C59" s="30">
        <v>16</v>
      </c>
      <c r="D59" s="30">
        <v>0</v>
      </c>
      <c r="E59" s="30">
        <v>0</v>
      </c>
      <c r="F59" s="30">
        <v>0</v>
      </c>
      <c r="G59" s="30">
        <v>0</v>
      </c>
      <c r="H59" s="30">
        <v>3283018.87</v>
      </c>
      <c r="I59" s="30">
        <v>11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25">
      <c r="A60" s="29" t="s">
        <v>105</v>
      </c>
      <c r="B60" s="30">
        <v>6233267.5</v>
      </c>
      <c r="C60" s="30">
        <v>38</v>
      </c>
      <c r="D60" s="30">
        <v>0</v>
      </c>
      <c r="E60" s="30">
        <v>0</v>
      </c>
      <c r="F60" s="30">
        <v>731754.03</v>
      </c>
      <c r="G60" s="30">
        <v>11</v>
      </c>
      <c r="H60" s="30">
        <v>5201228.53</v>
      </c>
      <c r="I60" s="30">
        <v>35</v>
      </c>
      <c r="J60" s="30">
        <v>0</v>
      </c>
      <c r="K60" s="30">
        <v>0</v>
      </c>
      <c r="L60" s="30">
        <v>322178.39</v>
      </c>
      <c r="M60" s="30">
        <v>11</v>
      </c>
    </row>
    <row r="61" spans="1:13" x14ac:dyDescent="0.25">
      <c r="A61" s="29" t="s">
        <v>106</v>
      </c>
      <c r="B61" s="30">
        <v>3173984.32</v>
      </c>
      <c r="C61" s="30">
        <v>16</v>
      </c>
      <c r="D61" s="30">
        <v>0</v>
      </c>
      <c r="E61" s="30">
        <v>0</v>
      </c>
      <c r="F61" s="30">
        <v>0</v>
      </c>
      <c r="G61" s="30">
        <v>0</v>
      </c>
      <c r="H61" s="30">
        <v>2305205.98</v>
      </c>
      <c r="I61" s="30">
        <v>12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47196884.340000004</v>
      </c>
      <c r="C62" s="30">
        <v>96</v>
      </c>
      <c r="D62" s="30">
        <v>4703916.1399999997</v>
      </c>
      <c r="E62" s="30">
        <v>17</v>
      </c>
      <c r="F62" s="30">
        <v>5013508.3499999996</v>
      </c>
      <c r="G62" s="30">
        <v>33</v>
      </c>
      <c r="H62" s="30">
        <v>43219870.109999999</v>
      </c>
      <c r="I62" s="30">
        <v>92</v>
      </c>
      <c r="J62" s="30">
        <v>1365892.34</v>
      </c>
      <c r="K62" s="30">
        <v>13</v>
      </c>
      <c r="L62" s="30">
        <v>3454187.36</v>
      </c>
      <c r="M62" s="30">
        <v>33</v>
      </c>
    </row>
    <row r="63" spans="1:13" x14ac:dyDescent="0.25">
      <c r="A63" s="29" t="s">
        <v>108</v>
      </c>
      <c r="B63" s="30">
        <v>15996556.449999999</v>
      </c>
      <c r="C63" s="30">
        <v>17</v>
      </c>
      <c r="D63" s="30">
        <v>0</v>
      </c>
      <c r="E63" s="30">
        <v>0</v>
      </c>
      <c r="F63" s="30">
        <v>0</v>
      </c>
      <c r="G63" s="30">
        <v>0</v>
      </c>
      <c r="H63" s="30">
        <v>14176294.84</v>
      </c>
      <c r="I63" s="30">
        <v>16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203665.85</v>
      </c>
      <c r="K64" s="30">
        <v>10</v>
      </c>
      <c r="L64" s="30">
        <v>0</v>
      </c>
      <c r="M64" s="30">
        <v>0</v>
      </c>
    </row>
    <row r="65" spans="1:13" x14ac:dyDescent="0.25">
      <c r="A65" s="29" t="s">
        <v>110</v>
      </c>
      <c r="B65" s="30">
        <v>9922825.6799999997</v>
      </c>
      <c r="C65" s="30">
        <v>32</v>
      </c>
      <c r="D65" s="30">
        <v>2662993.94</v>
      </c>
      <c r="E65" s="30">
        <v>10</v>
      </c>
      <c r="F65" s="30">
        <v>1655608.55</v>
      </c>
      <c r="G65" s="30">
        <v>17</v>
      </c>
      <c r="H65" s="30">
        <v>8581067.5299999993</v>
      </c>
      <c r="I65" s="30">
        <v>29</v>
      </c>
      <c r="J65" s="30">
        <v>814378.49</v>
      </c>
      <c r="K65" s="30">
        <v>11</v>
      </c>
      <c r="L65" s="30">
        <v>834262.18</v>
      </c>
      <c r="M65" s="30">
        <v>15</v>
      </c>
    </row>
    <row r="66" spans="1:13" x14ac:dyDescent="0.25">
      <c r="A66" s="29" t="s">
        <v>111</v>
      </c>
      <c r="B66" s="30">
        <v>87008651</v>
      </c>
      <c r="C66" s="30">
        <v>99</v>
      </c>
      <c r="D66" s="30">
        <v>37227244.710000001</v>
      </c>
      <c r="E66" s="30">
        <v>20</v>
      </c>
      <c r="F66" s="30">
        <v>9060934.3200000003</v>
      </c>
      <c r="G66" s="30">
        <v>36</v>
      </c>
      <c r="H66" s="30">
        <v>73226335.719999999</v>
      </c>
      <c r="I66" s="30">
        <v>101</v>
      </c>
      <c r="J66" s="30">
        <v>15400825.789999999</v>
      </c>
      <c r="K66" s="30">
        <v>19</v>
      </c>
      <c r="L66" s="30">
        <v>4449337.49</v>
      </c>
      <c r="M66" s="30">
        <v>36</v>
      </c>
    </row>
    <row r="67" spans="1:13" x14ac:dyDescent="0.25">
      <c r="A67" s="29" t="s">
        <v>112</v>
      </c>
      <c r="B67" s="30">
        <v>4066826.65</v>
      </c>
      <c r="C67" s="30">
        <v>17</v>
      </c>
      <c r="D67" s="30">
        <v>894427.76</v>
      </c>
      <c r="E67" s="30">
        <v>20</v>
      </c>
      <c r="F67" s="30">
        <v>0</v>
      </c>
      <c r="G67" s="30">
        <v>0</v>
      </c>
      <c r="H67" s="30">
        <v>3488012.49</v>
      </c>
      <c r="I67" s="30">
        <v>18</v>
      </c>
      <c r="J67" s="30">
        <v>593052.5</v>
      </c>
      <c r="K67" s="30">
        <v>20</v>
      </c>
      <c r="L67" s="30">
        <v>0</v>
      </c>
      <c r="M67" s="30">
        <v>0</v>
      </c>
    </row>
    <row r="68" spans="1:13" x14ac:dyDescent="0.25">
      <c r="A68" s="29" t="s">
        <v>113</v>
      </c>
      <c r="B68" s="30">
        <v>15487862.82</v>
      </c>
      <c r="C68" s="30">
        <v>40</v>
      </c>
      <c r="D68" s="30">
        <v>0</v>
      </c>
      <c r="E68" s="30">
        <v>0</v>
      </c>
      <c r="F68" s="30">
        <v>1102390.8999999999</v>
      </c>
      <c r="G68" s="30">
        <v>12</v>
      </c>
      <c r="H68" s="30">
        <v>13626526.91</v>
      </c>
      <c r="I68" s="30">
        <v>37</v>
      </c>
      <c r="J68" s="30">
        <v>0</v>
      </c>
      <c r="K68" s="30">
        <v>0</v>
      </c>
      <c r="L68" s="30">
        <v>618375.04</v>
      </c>
      <c r="M68" s="30">
        <v>12</v>
      </c>
    </row>
    <row r="69" spans="1:13" x14ac:dyDescent="0.25">
      <c r="A69" s="29" t="s">
        <v>114</v>
      </c>
      <c r="B69" s="30">
        <v>23370674.719999999</v>
      </c>
      <c r="C69" s="30">
        <v>41</v>
      </c>
      <c r="D69" s="30">
        <v>0</v>
      </c>
      <c r="E69" s="30">
        <v>0</v>
      </c>
      <c r="F69" s="30">
        <v>2271976.77</v>
      </c>
      <c r="G69" s="30">
        <v>12</v>
      </c>
      <c r="H69" s="30">
        <v>21154392.719999999</v>
      </c>
      <c r="I69" s="30">
        <v>43</v>
      </c>
      <c r="J69" s="30">
        <v>0</v>
      </c>
      <c r="K69" s="30">
        <v>0</v>
      </c>
      <c r="L69" s="30">
        <v>1333164.76</v>
      </c>
      <c r="M69" s="30">
        <v>13</v>
      </c>
    </row>
    <row r="70" spans="1:13" x14ac:dyDescent="0.25">
      <c r="A70" s="29" t="s">
        <v>115</v>
      </c>
      <c r="B70" s="30">
        <v>11895198.16</v>
      </c>
      <c r="C70" s="30">
        <v>21</v>
      </c>
      <c r="D70" s="30">
        <v>0</v>
      </c>
      <c r="E70" s="30">
        <v>0</v>
      </c>
      <c r="F70" s="30">
        <v>999736.07</v>
      </c>
      <c r="G70" s="30">
        <v>10</v>
      </c>
      <c r="H70" s="30">
        <v>10783173.779999999</v>
      </c>
      <c r="I70" s="30">
        <v>21</v>
      </c>
      <c r="J70" s="30">
        <v>0</v>
      </c>
      <c r="K70" s="30">
        <v>0</v>
      </c>
      <c r="L70" s="30">
        <v>0</v>
      </c>
      <c r="M70" s="30">
        <v>0</v>
      </c>
    </row>
    <row r="71" spans="1:13" x14ac:dyDescent="0.25">
      <c r="A71" s="29" t="s">
        <v>116</v>
      </c>
      <c r="B71" s="30">
        <v>14770695.609999999</v>
      </c>
      <c r="C71" s="30">
        <v>60</v>
      </c>
      <c r="D71" s="30">
        <v>0</v>
      </c>
      <c r="E71" s="30">
        <v>0</v>
      </c>
      <c r="F71" s="30">
        <v>1157491.76</v>
      </c>
      <c r="G71" s="30">
        <v>20</v>
      </c>
      <c r="H71" s="30">
        <v>12638548.93</v>
      </c>
      <c r="I71" s="30">
        <v>50</v>
      </c>
      <c r="J71" s="30">
        <v>0</v>
      </c>
      <c r="K71" s="30">
        <v>0</v>
      </c>
      <c r="L71" s="30">
        <v>578559.6</v>
      </c>
      <c r="M71" s="30">
        <v>23</v>
      </c>
    </row>
    <row r="72" spans="1:13" x14ac:dyDescent="0.25">
      <c r="A72" s="29" t="s">
        <v>117</v>
      </c>
      <c r="B72" s="30">
        <v>63898464.270000003</v>
      </c>
      <c r="C72" s="30">
        <v>86</v>
      </c>
      <c r="D72" s="30">
        <v>93554760.969999999</v>
      </c>
      <c r="E72" s="30">
        <v>89</v>
      </c>
      <c r="F72" s="30">
        <v>21927720</v>
      </c>
      <c r="G72" s="30">
        <v>56</v>
      </c>
      <c r="H72" s="30">
        <v>37787787.850000001</v>
      </c>
      <c r="I72" s="30">
        <v>74</v>
      </c>
      <c r="J72" s="30">
        <v>45410533.109999999</v>
      </c>
      <c r="K72" s="30">
        <v>87</v>
      </c>
      <c r="L72" s="30">
        <v>11760526.6</v>
      </c>
      <c r="M72" s="30">
        <v>48</v>
      </c>
    </row>
    <row r="73" spans="1:13" x14ac:dyDescent="0.25">
      <c r="A73" s="29" t="s">
        <v>118</v>
      </c>
      <c r="B73" s="30">
        <v>0</v>
      </c>
      <c r="C73" s="30">
        <v>0</v>
      </c>
      <c r="D73" s="30">
        <v>11152890.810000001</v>
      </c>
      <c r="E73" s="30">
        <v>12</v>
      </c>
      <c r="F73" s="30">
        <v>0</v>
      </c>
      <c r="G73" s="30">
        <v>0</v>
      </c>
      <c r="H73" s="30">
        <v>0</v>
      </c>
      <c r="I73" s="30">
        <v>0</v>
      </c>
      <c r="J73" s="30">
        <v>4889210.6100000003</v>
      </c>
      <c r="K73" s="30">
        <v>11</v>
      </c>
      <c r="L73" s="30">
        <v>0</v>
      </c>
      <c r="M73" s="30">
        <v>0</v>
      </c>
    </row>
    <row r="74" spans="1:13" x14ac:dyDescent="0.25">
      <c r="A74" s="29" t="s">
        <v>119</v>
      </c>
      <c r="B74" s="30">
        <v>6924733.0499999998</v>
      </c>
      <c r="C74" s="30">
        <v>20</v>
      </c>
      <c r="D74" s="30">
        <v>0</v>
      </c>
      <c r="E74" s="30">
        <v>0</v>
      </c>
      <c r="F74" s="30">
        <v>0</v>
      </c>
      <c r="G74" s="30">
        <v>0</v>
      </c>
      <c r="H74" s="30">
        <v>6246012.3399999999</v>
      </c>
      <c r="I74" s="30">
        <v>20</v>
      </c>
      <c r="J74" s="30">
        <v>190758.37</v>
      </c>
      <c r="K74" s="30">
        <v>10</v>
      </c>
      <c r="L74" s="30">
        <v>0</v>
      </c>
      <c r="M74" s="30">
        <v>0</v>
      </c>
    </row>
    <row r="75" spans="1:13" x14ac:dyDescent="0.25">
      <c r="A75" s="29" t="s">
        <v>120</v>
      </c>
      <c r="B75" s="30">
        <v>1367522.33</v>
      </c>
      <c r="C75" s="30">
        <v>10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</row>
    <row r="76" spans="1:13" x14ac:dyDescent="0.25">
      <c r="A76" s="29" t="s">
        <v>121</v>
      </c>
      <c r="B76" s="30">
        <v>5601493.8499999996</v>
      </c>
      <c r="C76" s="30">
        <v>22</v>
      </c>
      <c r="D76" s="30">
        <v>0</v>
      </c>
      <c r="E76" s="30">
        <v>0</v>
      </c>
      <c r="F76" s="30">
        <v>806467.85</v>
      </c>
      <c r="G76" s="30">
        <v>11</v>
      </c>
      <c r="H76" s="30">
        <v>4047909.88</v>
      </c>
      <c r="I76" s="30">
        <v>22</v>
      </c>
      <c r="J76" s="30">
        <v>0</v>
      </c>
      <c r="K76" s="30">
        <v>0</v>
      </c>
      <c r="L76" s="30">
        <v>306559.71000000002</v>
      </c>
      <c r="M76" s="30">
        <v>11</v>
      </c>
    </row>
    <row r="77" spans="1:13" x14ac:dyDescent="0.25">
      <c r="A77" t="s">
        <v>122</v>
      </c>
      <c r="B77">
        <v>11284591.76</v>
      </c>
      <c r="C77">
        <v>42</v>
      </c>
      <c r="D77">
        <v>4105481.81</v>
      </c>
      <c r="E77">
        <v>25</v>
      </c>
      <c r="F77">
        <v>3503019.94</v>
      </c>
      <c r="G77">
        <v>24</v>
      </c>
      <c r="H77">
        <v>7757032.2599999998</v>
      </c>
      <c r="I77">
        <v>37</v>
      </c>
      <c r="J77">
        <v>1401042.2</v>
      </c>
      <c r="K77">
        <v>21</v>
      </c>
      <c r="L77">
        <v>1187703.01</v>
      </c>
      <c r="M77">
        <v>21</v>
      </c>
    </row>
    <row r="78" spans="1:13" x14ac:dyDescent="0.25">
      <c r="A78" t="s">
        <v>123</v>
      </c>
      <c r="B78">
        <v>1666372.31</v>
      </c>
      <c r="C78">
        <v>13</v>
      </c>
      <c r="D78">
        <v>0</v>
      </c>
      <c r="E78">
        <v>0</v>
      </c>
      <c r="F78">
        <v>0</v>
      </c>
      <c r="G78">
        <v>0</v>
      </c>
      <c r="H78">
        <v>1325076.9099999999</v>
      </c>
      <c r="I78">
        <v>11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">
        <v>124</v>
      </c>
      <c r="B79">
        <v>6636002.3300000001</v>
      </c>
      <c r="C79">
        <v>18</v>
      </c>
      <c r="D79">
        <v>7706846.5999999996</v>
      </c>
      <c r="E79">
        <v>18</v>
      </c>
      <c r="F79">
        <v>2584413.46</v>
      </c>
      <c r="G79">
        <v>10</v>
      </c>
      <c r="H79">
        <v>4073524.12</v>
      </c>
      <c r="I79">
        <v>21</v>
      </c>
      <c r="J79">
        <v>4168494.27</v>
      </c>
      <c r="K79">
        <v>17</v>
      </c>
      <c r="L79">
        <v>1169814.3999999999</v>
      </c>
      <c r="M79">
        <v>10</v>
      </c>
    </row>
    <row r="80" spans="1:13" x14ac:dyDescent="0.25">
      <c r="A80" t="s">
        <v>125</v>
      </c>
      <c r="B80">
        <v>18354668.66</v>
      </c>
      <c r="C80">
        <v>48</v>
      </c>
      <c r="D80">
        <v>10078467.550000001</v>
      </c>
      <c r="E80">
        <v>16</v>
      </c>
      <c r="F80">
        <v>4258452.4400000004</v>
      </c>
      <c r="G80">
        <v>19</v>
      </c>
      <c r="H80">
        <v>11806098.470000001</v>
      </c>
      <c r="I80">
        <v>43</v>
      </c>
      <c r="J80">
        <v>4397462.2300000004</v>
      </c>
      <c r="K80">
        <v>13</v>
      </c>
      <c r="L80">
        <v>2150877.35</v>
      </c>
      <c r="M80">
        <v>17</v>
      </c>
    </row>
    <row r="81" spans="1:13" x14ac:dyDescent="0.25">
      <c r="A81" t="s">
        <v>126</v>
      </c>
      <c r="B81">
        <v>2604667.14</v>
      </c>
      <c r="C81">
        <v>11</v>
      </c>
      <c r="D81">
        <v>0</v>
      </c>
      <c r="E81">
        <v>0</v>
      </c>
      <c r="F81">
        <v>0</v>
      </c>
      <c r="G81">
        <v>0</v>
      </c>
      <c r="H81">
        <v>2458785.54</v>
      </c>
      <c r="I81">
        <v>11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127</v>
      </c>
      <c r="B82">
        <v>0</v>
      </c>
      <c r="C82">
        <v>0</v>
      </c>
      <c r="D82">
        <v>164501.28</v>
      </c>
      <c r="E82">
        <v>10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">
        <v>128</v>
      </c>
      <c r="B83">
        <v>1903734.31</v>
      </c>
      <c r="C83">
        <v>11</v>
      </c>
      <c r="D83">
        <v>0</v>
      </c>
      <c r="E83">
        <v>0</v>
      </c>
      <c r="F83">
        <v>0</v>
      </c>
      <c r="G83">
        <v>0</v>
      </c>
      <c r="H83">
        <v>1536449.77</v>
      </c>
      <c r="I83">
        <v>12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">
        <v>129</v>
      </c>
      <c r="B84">
        <v>39908576.659999996</v>
      </c>
      <c r="C84">
        <v>58</v>
      </c>
      <c r="D84">
        <v>0</v>
      </c>
      <c r="E84">
        <v>0</v>
      </c>
      <c r="F84">
        <v>3553295.45</v>
      </c>
      <c r="G84">
        <v>24</v>
      </c>
      <c r="H84">
        <v>31971295.649999999</v>
      </c>
      <c r="I84">
        <v>57</v>
      </c>
      <c r="J84">
        <v>0</v>
      </c>
      <c r="K84">
        <v>0</v>
      </c>
      <c r="L84">
        <v>2508893.9500000002</v>
      </c>
      <c r="M84">
        <v>21</v>
      </c>
    </row>
    <row r="85" spans="1:13" x14ac:dyDescent="0.25">
      <c r="A85" t="s">
        <v>130</v>
      </c>
      <c r="B85">
        <v>9298540.6199999992</v>
      </c>
      <c r="C85">
        <v>37</v>
      </c>
      <c r="D85">
        <v>1799522.11</v>
      </c>
      <c r="E85">
        <v>25</v>
      </c>
      <c r="F85">
        <v>1858393.48</v>
      </c>
      <c r="G85">
        <v>18</v>
      </c>
      <c r="H85">
        <v>6831909.1900000004</v>
      </c>
      <c r="I85">
        <v>34</v>
      </c>
      <c r="J85">
        <v>1107188.3799999999</v>
      </c>
      <c r="K85">
        <v>23</v>
      </c>
      <c r="L85">
        <v>1026395.04</v>
      </c>
      <c r="M85">
        <v>17</v>
      </c>
    </row>
    <row r="86" spans="1:13" x14ac:dyDescent="0.25">
      <c r="A86" t="s">
        <v>131</v>
      </c>
      <c r="B86">
        <v>5527449.25</v>
      </c>
      <c r="C86">
        <v>17</v>
      </c>
      <c r="D86">
        <v>0</v>
      </c>
      <c r="E86">
        <v>0</v>
      </c>
      <c r="F86">
        <v>0</v>
      </c>
      <c r="G86">
        <v>0</v>
      </c>
      <c r="H86">
        <v>4138458.48</v>
      </c>
      <c r="I86">
        <v>14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">
        <v>132</v>
      </c>
      <c r="B87">
        <v>1667362.32</v>
      </c>
      <c r="C87">
        <v>10</v>
      </c>
      <c r="D87">
        <v>1354212.14</v>
      </c>
      <c r="E87">
        <v>24</v>
      </c>
      <c r="F87">
        <v>0</v>
      </c>
      <c r="G87">
        <v>0</v>
      </c>
      <c r="H87">
        <v>0</v>
      </c>
      <c r="I87">
        <v>0</v>
      </c>
      <c r="J87">
        <v>646064.07999999996</v>
      </c>
      <c r="K87">
        <v>16</v>
      </c>
      <c r="L87">
        <v>0</v>
      </c>
      <c r="M87">
        <v>0</v>
      </c>
    </row>
    <row r="88" spans="1:13" x14ac:dyDescent="0.25">
      <c r="A88" t="s">
        <v>133</v>
      </c>
      <c r="B88">
        <v>14308837.76</v>
      </c>
      <c r="C88">
        <v>40</v>
      </c>
      <c r="D88">
        <v>0</v>
      </c>
      <c r="E88">
        <v>0</v>
      </c>
      <c r="F88">
        <v>5406849.71</v>
      </c>
      <c r="G88">
        <v>19</v>
      </c>
      <c r="H88">
        <v>10116360.800000001</v>
      </c>
      <c r="I88">
        <v>36</v>
      </c>
      <c r="J88">
        <v>0</v>
      </c>
      <c r="K88">
        <v>0</v>
      </c>
      <c r="L88">
        <v>2411129.77</v>
      </c>
      <c r="M88">
        <v>17</v>
      </c>
    </row>
    <row r="89" spans="1:13" x14ac:dyDescent="0.25">
      <c r="A89" t="s">
        <v>134</v>
      </c>
      <c r="B89">
        <v>18163137.489999998</v>
      </c>
      <c r="C89">
        <v>32</v>
      </c>
      <c r="D89">
        <v>26161664.620000001</v>
      </c>
      <c r="E89">
        <v>28</v>
      </c>
      <c r="F89">
        <v>5088390.9800000004</v>
      </c>
      <c r="G89">
        <v>14</v>
      </c>
      <c r="H89">
        <v>11697708.85</v>
      </c>
      <c r="I89">
        <v>30</v>
      </c>
      <c r="J89">
        <v>12798497.43</v>
      </c>
      <c r="K89">
        <v>27</v>
      </c>
      <c r="L89">
        <v>2806088.17</v>
      </c>
      <c r="M89">
        <v>17</v>
      </c>
    </row>
    <row r="90" spans="1:13" x14ac:dyDescent="0.25">
      <c r="B90"/>
      <c r="D90"/>
      <c r="F90"/>
      <c r="H90"/>
      <c r="J90"/>
      <c r="L90"/>
    </row>
    <row r="91" spans="1:13" x14ac:dyDescent="0.25">
      <c r="B91"/>
      <c r="D91"/>
      <c r="F91"/>
      <c r="H91"/>
      <c r="J91"/>
      <c r="L91"/>
    </row>
    <row r="92" spans="1:13" x14ac:dyDescent="0.25">
      <c r="B92"/>
      <c r="D92"/>
      <c r="F92"/>
      <c r="H92"/>
      <c r="J92"/>
      <c r="L92"/>
    </row>
    <row r="93" spans="1:13" x14ac:dyDescent="0.25">
      <c r="B93"/>
      <c r="D93"/>
      <c r="F93"/>
      <c r="H93"/>
      <c r="J93"/>
      <c r="L93"/>
    </row>
    <row r="94" spans="1:13" x14ac:dyDescent="0.25">
      <c r="B94"/>
      <c r="D94"/>
      <c r="F94"/>
      <c r="H94"/>
      <c r="J94"/>
      <c r="L94"/>
    </row>
    <row r="95" spans="1:13" x14ac:dyDescent="0.25">
      <c r="B95"/>
      <c r="D95"/>
      <c r="F95"/>
      <c r="H95"/>
      <c r="J95"/>
      <c r="L95"/>
    </row>
    <row r="96" spans="1:13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135</v>
      </c>
      <c r="B2">
        <v>49249032.460000001</v>
      </c>
      <c r="C2" s="2">
        <v>165</v>
      </c>
      <c r="D2">
        <v>17809307.07</v>
      </c>
      <c r="E2" s="2">
        <v>82</v>
      </c>
      <c r="F2">
        <v>6794104.5899999999</v>
      </c>
      <c r="G2" s="2">
        <v>59</v>
      </c>
      <c r="H2">
        <v>36449626.600000001</v>
      </c>
      <c r="I2" s="2">
        <v>149</v>
      </c>
      <c r="J2">
        <v>9704119.5700000003</v>
      </c>
      <c r="K2" s="2">
        <v>92</v>
      </c>
      <c r="L2">
        <v>3259070.65</v>
      </c>
      <c r="M2" s="28">
        <v>58</v>
      </c>
    </row>
    <row r="3" spans="1:13" x14ac:dyDescent="0.25">
      <c r="A3" t="s">
        <v>136</v>
      </c>
      <c r="B3">
        <v>84787570.159999996</v>
      </c>
      <c r="C3" s="2">
        <v>228</v>
      </c>
      <c r="D3">
        <v>50589094.009999998</v>
      </c>
      <c r="E3" s="2">
        <v>139</v>
      </c>
      <c r="F3">
        <v>16872309.690000001</v>
      </c>
      <c r="G3" s="2">
        <v>107</v>
      </c>
      <c r="H3">
        <v>63864187.039999999</v>
      </c>
      <c r="I3" s="2">
        <v>208</v>
      </c>
      <c r="J3">
        <v>24012005.84</v>
      </c>
      <c r="K3" s="2">
        <v>126</v>
      </c>
      <c r="L3">
        <v>9802381.7100000009</v>
      </c>
      <c r="M3" s="28">
        <v>92</v>
      </c>
    </row>
    <row r="4" spans="1:13" x14ac:dyDescent="0.25">
      <c r="A4" t="s">
        <v>137</v>
      </c>
      <c r="B4">
        <v>41205649.100000001</v>
      </c>
      <c r="C4" s="2">
        <v>161</v>
      </c>
      <c r="D4">
        <v>11276421.720000001</v>
      </c>
      <c r="E4" s="2">
        <v>76</v>
      </c>
      <c r="F4">
        <v>4908666.41</v>
      </c>
      <c r="G4" s="2">
        <v>52</v>
      </c>
      <c r="H4">
        <v>35883862.719999999</v>
      </c>
      <c r="I4" s="2">
        <v>146</v>
      </c>
      <c r="J4">
        <v>5854305.5800000001</v>
      </c>
      <c r="K4" s="2">
        <v>80</v>
      </c>
      <c r="L4">
        <v>2850651.43</v>
      </c>
      <c r="M4" s="28">
        <v>54</v>
      </c>
    </row>
    <row r="5" spans="1:13" x14ac:dyDescent="0.25">
      <c r="A5" t="s">
        <v>138</v>
      </c>
      <c r="B5">
        <v>376796685.80000001</v>
      </c>
      <c r="C5" s="2">
        <v>710</v>
      </c>
      <c r="D5">
        <v>139690333.91999999</v>
      </c>
      <c r="E5" s="2">
        <v>119</v>
      </c>
      <c r="F5">
        <v>72224409.340000004</v>
      </c>
      <c r="G5" s="2">
        <v>285</v>
      </c>
      <c r="H5">
        <v>296319965.04000002</v>
      </c>
      <c r="I5" s="2">
        <v>675</v>
      </c>
      <c r="J5">
        <v>56337281.810000002</v>
      </c>
      <c r="K5" s="2">
        <v>116</v>
      </c>
      <c r="L5">
        <v>36529548.770000003</v>
      </c>
      <c r="M5" s="28">
        <v>268</v>
      </c>
    </row>
    <row r="6" spans="1:13" x14ac:dyDescent="0.25">
      <c r="A6" t="s">
        <v>139</v>
      </c>
      <c r="B6">
        <v>3698288.76</v>
      </c>
      <c r="C6" s="2">
        <v>26</v>
      </c>
      <c r="D6">
        <v>1373374.36</v>
      </c>
      <c r="E6" s="2">
        <v>12</v>
      </c>
      <c r="F6">
        <v>961064.13</v>
      </c>
      <c r="G6" s="2">
        <v>13</v>
      </c>
      <c r="H6">
        <v>2982485.59</v>
      </c>
      <c r="I6" s="2">
        <v>23</v>
      </c>
      <c r="J6">
        <v>873343.44</v>
      </c>
      <c r="K6" s="2">
        <v>16</v>
      </c>
      <c r="L6">
        <v>538086.84</v>
      </c>
      <c r="M6" s="28">
        <v>14</v>
      </c>
    </row>
    <row r="7" spans="1:13" x14ac:dyDescent="0.25">
      <c r="A7" t="s">
        <v>140</v>
      </c>
      <c r="B7">
        <v>56446491.18</v>
      </c>
      <c r="C7" s="2">
        <v>163</v>
      </c>
      <c r="D7">
        <v>15770441.15</v>
      </c>
      <c r="E7" s="2">
        <v>45</v>
      </c>
      <c r="F7">
        <v>5229171.32</v>
      </c>
      <c r="G7" s="2">
        <v>47</v>
      </c>
      <c r="H7">
        <v>51069360.399999999</v>
      </c>
      <c r="I7" s="2">
        <v>160</v>
      </c>
      <c r="J7">
        <v>5944891.1200000001</v>
      </c>
      <c r="K7" s="2">
        <v>45</v>
      </c>
      <c r="L7">
        <v>3200485.59</v>
      </c>
      <c r="M7" s="28">
        <v>45</v>
      </c>
    </row>
    <row r="8" spans="1:13" x14ac:dyDescent="0.25">
      <c r="A8" t="s">
        <v>141</v>
      </c>
      <c r="B8">
        <v>6933370.79</v>
      </c>
      <c r="C8" s="2">
        <v>41</v>
      </c>
      <c r="D8">
        <v>3321530.81</v>
      </c>
      <c r="E8" s="2">
        <v>76</v>
      </c>
      <c r="F8">
        <v>1482048.38</v>
      </c>
      <c r="G8" s="2">
        <v>17</v>
      </c>
      <c r="H8">
        <v>6015596.6799999997</v>
      </c>
      <c r="I8" s="2">
        <v>41</v>
      </c>
      <c r="J8">
        <v>2255518.89</v>
      </c>
      <c r="K8" s="2">
        <v>75</v>
      </c>
      <c r="L8">
        <v>1017928.31</v>
      </c>
      <c r="M8" s="28">
        <v>16</v>
      </c>
    </row>
    <row r="9" spans="1:13" x14ac:dyDescent="0.25">
      <c r="A9" t="s">
        <v>142</v>
      </c>
      <c r="B9">
        <v>94931187.069999993</v>
      </c>
      <c r="C9" s="2">
        <v>179</v>
      </c>
      <c r="D9">
        <v>104683522.38</v>
      </c>
      <c r="E9" s="2">
        <v>123</v>
      </c>
      <c r="F9">
        <v>25795305.09</v>
      </c>
      <c r="G9" s="2">
        <v>92</v>
      </c>
      <c r="H9">
        <v>62843460.840000004</v>
      </c>
      <c r="I9" s="2">
        <v>160</v>
      </c>
      <c r="J9">
        <v>50288567.369999997</v>
      </c>
      <c r="K9" s="2">
        <v>125</v>
      </c>
      <c r="L9">
        <v>14013690.59</v>
      </c>
      <c r="M9" s="28">
        <v>77</v>
      </c>
    </row>
    <row r="10" spans="1:13" x14ac:dyDescent="0.25">
      <c r="A10" t="s">
        <v>143</v>
      </c>
      <c r="B10">
        <v>21951004.23</v>
      </c>
      <c r="C10" s="2">
        <v>97</v>
      </c>
      <c r="D10">
        <v>4611089.04</v>
      </c>
      <c r="E10" s="2">
        <v>43</v>
      </c>
      <c r="F10">
        <v>2441937.7999999998</v>
      </c>
      <c r="G10" s="2">
        <v>33</v>
      </c>
      <c r="H10">
        <v>18095624.609999999</v>
      </c>
      <c r="I10" s="2">
        <v>88</v>
      </c>
      <c r="J10">
        <v>2239747.2200000002</v>
      </c>
      <c r="K10" s="2">
        <v>34</v>
      </c>
      <c r="L10">
        <v>1189880.3</v>
      </c>
      <c r="M10" s="28">
        <v>24</v>
      </c>
    </row>
    <row r="11" spans="1:13" x14ac:dyDescent="0.25">
      <c r="A11" t="s">
        <v>144</v>
      </c>
      <c r="B11">
        <v>38583871.509999998</v>
      </c>
      <c r="C11" s="2">
        <v>148</v>
      </c>
      <c r="D11">
        <v>8150361.0999999996</v>
      </c>
      <c r="E11" s="2">
        <v>97</v>
      </c>
      <c r="F11">
        <v>5411692.2699999996</v>
      </c>
      <c r="G11" s="2">
        <v>47</v>
      </c>
      <c r="H11">
        <v>32131513.530000001</v>
      </c>
      <c r="I11" s="2">
        <v>148</v>
      </c>
      <c r="J11">
        <v>4937036.2300000004</v>
      </c>
      <c r="K11" s="2">
        <v>96</v>
      </c>
      <c r="L11">
        <v>3231416.71</v>
      </c>
      <c r="M11" s="28">
        <v>46</v>
      </c>
    </row>
    <row r="12" spans="1:13" x14ac:dyDescent="0.25">
      <c r="A12" t="s">
        <v>145</v>
      </c>
      <c r="B12">
        <v>55554080.850000001</v>
      </c>
      <c r="C12" s="2">
        <v>114</v>
      </c>
      <c r="D12">
        <v>320997855.22000003</v>
      </c>
      <c r="E12" s="2">
        <v>60</v>
      </c>
      <c r="F12">
        <v>8550545.5299999993</v>
      </c>
      <c r="G12" s="2">
        <v>25</v>
      </c>
      <c r="H12">
        <v>28975616.120000001</v>
      </c>
      <c r="I12" s="2">
        <v>77</v>
      </c>
      <c r="J12">
        <v>223808351.34999999</v>
      </c>
      <c r="K12" s="2">
        <v>62</v>
      </c>
      <c r="L12">
        <v>4438639.12</v>
      </c>
      <c r="M12" s="28">
        <v>24</v>
      </c>
    </row>
    <row r="13" spans="1:13" x14ac:dyDescent="0.25">
      <c r="A13" t="s">
        <v>146</v>
      </c>
      <c r="B13">
        <v>127268920.89</v>
      </c>
      <c r="C13" s="2">
        <v>333</v>
      </c>
      <c r="D13">
        <v>55463968.689999998</v>
      </c>
      <c r="E13" s="2">
        <v>165</v>
      </c>
      <c r="F13">
        <v>25432588.530000001</v>
      </c>
      <c r="G13" s="2">
        <v>126</v>
      </c>
      <c r="H13">
        <v>101189875.44</v>
      </c>
      <c r="I13" s="2">
        <v>319</v>
      </c>
      <c r="J13">
        <v>28119151.260000002</v>
      </c>
      <c r="K13" s="2">
        <v>153</v>
      </c>
      <c r="L13">
        <v>12157564.48</v>
      </c>
      <c r="M13" s="28">
        <v>121</v>
      </c>
    </row>
    <row r="14" spans="1:13" x14ac:dyDescent="0.25">
      <c r="A14" t="s">
        <v>147</v>
      </c>
      <c r="B14">
        <v>117237746.13</v>
      </c>
      <c r="C14" s="2">
        <v>324</v>
      </c>
      <c r="D14">
        <v>31741271.190000001</v>
      </c>
      <c r="E14" s="2">
        <v>108</v>
      </c>
      <c r="F14">
        <v>20161597.800000001</v>
      </c>
      <c r="G14" s="2">
        <v>122</v>
      </c>
      <c r="H14">
        <v>88513357.519999996</v>
      </c>
      <c r="I14" s="2">
        <v>293</v>
      </c>
      <c r="J14">
        <v>14097613.26</v>
      </c>
      <c r="K14" s="2">
        <v>102</v>
      </c>
      <c r="L14">
        <v>9524584.25</v>
      </c>
      <c r="M14" s="28">
        <v>118</v>
      </c>
    </row>
    <row r="15" spans="1:13" x14ac:dyDescent="0.25">
      <c r="A15" t="s">
        <v>148</v>
      </c>
      <c r="B15">
        <v>93008991.609999999</v>
      </c>
      <c r="C15" s="2">
        <v>283</v>
      </c>
      <c r="D15">
        <v>33563891.609999999</v>
      </c>
      <c r="E15" s="2">
        <v>160</v>
      </c>
      <c r="F15">
        <v>17695237.120000001</v>
      </c>
      <c r="G15" s="2">
        <v>109</v>
      </c>
      <c r="H15">
        <v>71995786.980000004</v>
      </c>
      <c r="I15" s="2">
        <v>260</v>
      </c>
      <c r="J15">
        <v>16550887.710000001</v>
      </c>
      <c r="K15" s="2">
        <v>150</v>
      </c>
      <c r="L15">
        <v>9182178.9800000004</v>
      </c>
      <c r="M15" s="28">
        <v>103</v>
      </c>
    </row>
    <row r="16" spans="1:13" x14ac:dyDescent="0.25">
      <c r="A16" t="s">
        <v>149</v>
      </c>
      <c r="B16">
        <v>111260166.59999999</v>
      </c>
      <c r="C16" s="2">
        <v>322</v>
      </c>
      <c r="D16">
        <v>73057078.370000005</v>
      </c>
      <c r="E16" s="2">
        <v>177</v>
      </c>
      <c r="F16">
        <v>23574725.02</v>
      </c>
      <c r="G16" s="2">
        <v>131</v>
      </c>
      <c r="H16">
        <v>81520677.739999995</v>
      </c>
      <c r="I16" s="2">
        <v>296</v>
      </c>
      <c r="J16">
        <v>41868101.170000002</v>
      </c>
      <c r="K16" s="2">
        <v>183</v>
      </c>
      <c r="L16">
        <v>12603870.65</v>
      </c>
      <c r="M16" s="28">
        <v>114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2023-02-08T22:19:40Z</dcterms:modified>
</cp:coreProperties>
</file>