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D8EB547-1FE6-4A3A-A985-9098FCB306BD}" xr6:coauthVersionLast="47" xr6:coauthVersionMax="47" xr10:uidLastSave="{00000000-0000-0000-0000-000000000000}"/>
  <bookViews>
    <workbookView xWindow="48" yWindow="108" windowWidth="20364" windowHeight="118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J198" i="3" s="1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K197" i="3" s="1"/>
  <c r="D197" i="3"/>
  <c r="C197" i="3"/>
  <c r="B197" i="3"/>
  <c r="K196" i="3"/>
  <c r="I196" i="3"/>
  <c r="H196" i="3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H194" i="3"/>
  <c r="G194" i="3"/>
  <c r="J194" i="3" s="1"/>
  <c r="F194" i="3"/>
  <c r="E194" i="3"/>
  <c r="K194" i="3" s="1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J186" i="3" s="1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B182" i="3"/>
  <c r="H181" i="3"/>
  <c r="K181" i="3" s="1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H128" i="3"/>
  <c r="K128" i="3" s="1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H116" i="3"/>
  <c r="K116" i="3" s="1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H100" i="3"/>
  <c r="K100" i="3" s="1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B82" i="3"/>
  <c r="J81" i="3"/>
  <c r="H81" i="3"/>
  <c r="G81" i="3"/>
  <c r="F81" i="3"/>
  <c r="I81" i="3" s="1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C78" i="3"/>
  <c r="I78" i="3" s="1"/>
  <c r="B78" i="3"/>
  <c r="J77" i="3"/>
  <c r="I77" i="3"/>
  <c r="H77" i="3"/>
  <c r="G77" i="3"/>
  <c r="F77" i="3"/>
  <c r="E77" i="3"/>
  <c r="D77" i="3"/>
  <c r="C77" i="3"/>
  <c r="B77" i="3"/>
  <c r="K76" i="3"/>
  <c r="J76" i="3"/>
  <c r="H76" i="3"/>
  <c r="G76" i="3"/>
  <c r="F76" i="3"/>
  <c r="E76" i="3"/>
  <c r="D76" i="3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D73" i="3"/>
  <c r="C73" i="3"/>
  <c r="B73" i="3"/>
  <c r="H72" i="3"/>
  <c r="K72" i="3" s="1"/>
  <c r="G72" i="3"/>
  <c r="F72" i="3"/>
  <c r="E72" i="3"/>
  <c r="D72" i="3"/>
  <c r="J72" i="3" s="1"/>
  <c r="C72" i="3"/>
  <c r="B72" i="3"/>
  <c r="J71" i="3"/>
  <c r="H71" i="3"/>
  <c r="G71" i="3"/>
  <c r="F71" i="3"/>
  <c r="I71" i="3" s="1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B70" i="3"/>
  <c r="I69" i="3"/>
  <c r="H69" i="3"/>
  <c r="G69" i="3"/>
  <c r="F69" i="3"/>
  <c r="E69" i="3"/>
  <c r="D69" i="3"/>
  <c r="J69" i="3" s="1"/>
  <c r="C69" i="3"/>
  <c r="B69" i="3"/>
  <c r="J68" i="3"/>
  <c r="H68" i="3"/>
  <c r="K68" i="3" s="1"/>
  <c r="G68" i="3"/>
  <c r="F68" i="3"/>
  <c r="E68" i="3"/>
  <c r="D68" i="3"/>
  <c r="C68" i="3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D65" i="3"/>
  <c r="J65" i="3" s="1"/>
  <c r="C65" i="3"/>
  <c r="B65" i="3"/>
  <c r="H64" i="3"/>
  <c r="K64" i="3" s="1"/>
  <c r="G64" i="3"/>
  <c r="F64" i="3"/>
  <c r="E64" i="3"/>
  <c r="D64" i="3"/>
  <c r="J64" i="3" s="1"/>
  <c r="C64" i="3"/>
  <c r="B64" i="3"/>
  <c r="J63" i="3"/>
  <c r="H63" i="3"/>
  <c r="G63" i="3"/>
  <c r="F63" i="3"/>
  <c r="I63" i="3" s="1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B62" i="3"/>
  <c r="I61" i="3"/>
  <c r="H61" i="3"/>
  <c r="G61" i="3"/>
  <c r="F61" i="3"/>
  <c r="E61" i="3"/>
  <c r="D61" i="3"/>
  <c r="J61" i="3" s="1"/>
  <c r="C61" i="3"/>
  <c r="B61" i="3"/>
  <c r="J60" i="3"/>
  <c r="H60" i="3"/>
  <c r="K60" i="3" s="1"/>
  <c r="G60" i="3"/>
  <c r="F60" i="3"/>
  <c r="E60" i="3"/>
  <c r="D60" i="3"/>
  <c r="C60" i="3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I57" i="3"/>
  <c r="H57" i="3"/>
  <c r="G57" i="3"/>
  <c r="F57" i="3"/>
  <c r="E57" i="3"/>
  <c r="D57" i="3"/>
  <c r="J57" i="3" s="1"/>
  <c r="C57" i="3"/>
  <c r="B57" i="3"/>
  <c r="H56" i="3"/>
  <c r="K56" i="3" s="1"/>
  <c r="G56" i="3"/>
  <c r="F56" i="3"/>
  <c r="E56" i="3"/>
  <c r="D56" i="3"/>
  <c r="J56" i="3" s="1"/>
  <c r="C56" i="3"/>
  <c r="B56" i="3"/>
  <c r="J55" i="3"/>
  <c r="H55" i="3"/>
  <c r="G55" i="3"/>
  <c r="F55" i="3"/>
  <c r="I55" i="3" s="1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B54" i="3"/>
  <c r="I53" i="3"/>
  <c r="H53" i="3"/>
  <c r="G53" i="3"/>
  <c r="F53" i="3"/>
  <c r="E53" i="3"/>
  <c r="D53" i="3"/>
  <c r="J53" i="3" s="1"/>
  <c r="C53" i="3"/>
  <c r="B53" i="3"/>
  <c r="J52" i="3"/>
  <c r="H52" i="3"/>
  <c r="K52" i="3" s="1"/>
  <c r="G52" i="3"/>
  <c r="F52" i="3"/>
  <c r="E52" i="3"/>
  <c r="D52" i="3"/>
  <c r="C52" i="3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F49" i="3"/>
  <c r="E49" i="3"/>
  <c r="D49" i="3"/>
  <c r="J49" i="3" s="1"/>
  <c r="C49" i="3"/>
  <c r="B49" i="3"/>
  <c r="H48" i="3"/>
  <c r="K48" i="3" s="1"/>
  <c r="G48" i="3"/>
  <c r="F48" i="3"/>
  <c r="E48" i="3"/>
  <c r="D48" i="3"/>
  <c r="J48" i="3" s="1"/>
  <c r="C48" i="3"/>
  <c r="B48" i="3"/>
  <c r="J47" i="3"/>
  <c r="H47" i="3"/>
  <c r="G47" i="3"/>
  <c r="F47" i="3"/>
  <c r="I47" i="3" s="1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B46" i="3"/>
  <c r="I45" i="3"/>
  <c r="H45" i="3"/>
  <c r="G45" i="3"/>
  <c r="F45" i="3"/>
  <c r="E45" i="3"/>
  <c r="D45" i="3"/>
  <c r="J45" i="3" s="1"/>
  <c r="C45" i="3"/>
  <c r="B45" i="3"/>
  <c r="J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B37" i="3"/>
  <c r="I36" i="3"/>
  <c r="H36" i="3"/>
  <c r="G36" i="3"/>
  <c r="F36" i="3"/>
  <c r="E36" i="3"/>
  <c r="K36" i="3" s="1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J33" i="3" s="1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B29" i="3"/>
  <c r="I28" i="3"/>
  <c r="H28" i="3"/>
  <c r="G28" i="3"/>
  <c r="F28" i="3"/>
  <c r="E28" i="3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B17" i="3"/>
  <c r="I16" i="3"/>
  <c r="H16" i="3"/>
  <c r="G16" i="3"/>
  <c r="F16" i="3"/>
  <c r="E16" i="3"/>
  <c r="D16" i="3"/>
  <c r="J16" i="3" s="1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B227" i="2"/>
  <c r="I226" i="2"/>
  <c r="H226" i="2"/>
  <c r="G226" i="2"/>
  <c r="F226" i="2"/>
  <c r="E226" i="2"/>
  <c r="D226" i="2"/>
  <c r="J226" i="2" s="1"/>
  <c r="C226" i="2"/>
  <c r="B226" i="2"/>
  <c r="K225" i="2"/>
  <c r="H225" i="2"/>
  <c r="G225" i="2"/>
  <c r="F225" i="2"/>
  <c r="E225" i="2"/>
  <c r="D225" i="2"/>
  <c r="J225" i="2" s="1"/>
  <c r="C225" i="2"/>
  <c r="B225" i="2"/>
  <c r="I224" i="2"/>
  <c r="H224" i="2"/>
  <c r="G224" i="2"/>
  <c r="F224" i="2"/>
  <c r="E224" i="2"/>
  <c r="D224" i="2"/>
  <c r="J224" i="2" s="1"/>
  <c r="C224" i="2"/>
  <c r="B224" i="2"/>
  <c r="J223" i="2"/>
  <c r="H223" i="2"/>
  <c r="K223" i="2" s="1"/>
  <c r="G223" i="2"/>
  <c r="F223" i="2"/>
  <c r="E223" i="2"/>
  <c r="D223" i="2"/>
  <c r="C223" i="2"/>
  <c r="B223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F220" i="2"/>
  <c r="E220" i="2"/>
  <c r="D220" i="2"/>
  <c r="J220" i="2" s="1"/>
  <c r="C220" i="2"/>
  <c r="B220" i="2"/>
  <c r="J219" i="2"/>
  <c r="H219" i="2"/>
  <c r="K219" i="2" s="1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K215" i="2" s="1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B211" i="2"/>
  <c r="J210" i="2"/>
  <c r="I210" i="2"/>
  <c r="H210" i="2"/>
  <c r="G210" i="2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I204" i="2" s="1"/>
  <c r="E204" i="2"/>
  <c r="D204" i="2"/>
  <c r="J204" i="2" s="1"/>
  <c r="C204" i="2"/>
  <c r="B204" i="2"/>
  <c r="H203" i="2"/>
  <c r="K203" i="2" s="1"/>
  <c r="G203" i="2"/>
  <c r="J203" i="2" s="1"/>
  <c r="F203" i="2"/>
  <c r="E203" i="2"/>
  <c r="D203" i="2"/>
  <c r="C203" i="2"/>
  <c r="B203" i="2"/>
  <c r="J202" i="2"/>
  <c r="I202" i="2"/>
  <c r="H202" i="2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B195" i="2"/>
  <c r="I194" i="2"/>
  <c r="H194" i="2"/>
  <c r="G194" i="2"/>
  <c r="F194" i="2"/>
  <c r="E194" i="2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J191" i="2"/>
  <c r="H191" i="2"/>
  <c r="G191" i="2"/>
  <c r="F191" i="2"/>
  <c r="E191" i="2"/>
  <c r="D191" i="2"/>
  <c r="C191" i="2"/>
  <c r="B191" i="2"/>
  <c r="I190" i="2"/>
  <c r="H190" i="2"/>
  <c r="G190" i="2"/>
  <c r="J190" i="2" s="1"/>
  <c r="F190" i="2"/>
  <c r="E190" i="2"/>
  <c r="D190" i="2"/>
  <c r="C190" i="2"/>
  <c r="B190" i="2"/>
  <c r="K189" i="2"/>
  <c r="I189" i="2"/>
  <c r="H189" i="2"/>
  <c r="G189" i="2"/>
  <c r="F189" i="2"/>
  <c r="E189" i="2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E183" i="2"/>
  <c r="K183" i="2" s="1"/>
  <c r="D183" i="2"/>
  <c r="J183" i="2" s="1"/>
  <c r="C183" i="2"/>
  <c r="B183" i="2"/>
  <c r="H182" i="2"/>
  <c r="G182" i="2"/>
  <c r="F182" i="2"/>
  <c r="I182" i="2" s="1"/>
  <c r="E182" i="2"/>
  <c r="D182" i="2"/>
  <c r="J182" i="2" s="1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B177" i="2"/>
  <c r="J176" i="2"/>
  <c r="I176" i="2"/>
  <c r="H176" i="2"/>
  <c r="G176" i="2"/>
  <c r="F176" i="2"/>
  <c r="E176" i="2"/>
  <c r="D176" i="2"/>
  <c r="C176" i="2"/>
  <c r="B176" i="2"/>
  <c r="K175" i="2"/>
  <c r="J175" i="2"/>
  <c r="H175" i="2"/>
  <c r="G175" i="2"/>
  <c r="F175" i="2"/>
  <c r="E175" i="2"/>
  <c r="D175" i="2"/>
  <c r="C175" i="2"/>
  <c r="B175" i="2"/>
  <c r="J174" i="2"/>
  <c r="I174" i="2"/>
  <c r="H174" i="2"/>
  <c r="G174" i="2"/>
  <c r="F174" i="2"/>
  <c r="E174" i="2"/>
  <c r="D174" i="2"/>
  <c r="C174" i="2"/>
  <c r="B174" i="2"/>
  <c r="K173" i="2"/>
  <c r="I173" i="2"/>
  <c r="H173" i="2"/>
  <c r="G173" i="2"/>
  <c r="F173" i="2"/>
  <c r="E173" i="2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B172" i="2"/>
  <c r="H171" i="2"/>
  <c r="G171" i="2"/>
  <c r="F171" i="2"/>
  <c r="E171" i="2"/>
  <c r="K171" i="2" s="1"/>
  <c r="D171" i="2"/>
  <c r="J171" i="2" s="1"/>
  <c r="C171" i="2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B167" i="2"/>
  <c r="H166" i="2"/>
  <c r="G166" i="2"/>
  <c r="F166" i="2"/>
  <c r="I166" i="2" s="1"/>
  <c r="E166" i="2"/>
  <c r="D166" i="2"/>
  <c r="J166" i="2" s="1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J159" i="2"/>
  <c r="H159" i="2"/>
  <c r="G159" i="2"/>
  <c r="F159" i="2"/>
  <c r="E159" i="2"/>
  <c r="D159" i="2"/>
  <c r="C159" i="2"/>
  <c r="B159" i="2"/>
  <c r="I158" i="2"/>
  <c r="H158" i="2"/>
  <c r="G158" i="2"/>
  <c r="J158" i="2" s="1"/>
  <c r="F158" i="2"/>
  <c r="E158" i="2"/>
  <c r="D158" i="2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C155" i="2"/>
  <c r="B155" i="2"/>
  <c r="J154" i="2"/>
  <c r="I154" i="2"/>
  <c r="H154" i="2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B151" i="2"/>
  <c r="H150" i="2"/>
  <c r="G150" i="2"/>
  <c r="F150" i="2"/>
  <c r="I150" i="2" s="1"/>
  <c r="E150" i="2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D147" i="2"/>
  <c r="J147" i="2" s="1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J143" i="2"/>
  <c r="H143" i="2"/>
  <c r="G143" i="2"/>
  <c r="F143" i="2"/>
  <c r="E143" i="2"/>
  <c r="D143" i="2"/>
  <c r="C143" i="2"/>
  <c r="B143" i="2"/>
  <c r="I142" i="2"/>
  <c r="H142" i="2"/>
  <c r="G142" i="2"/>
  <c r="J142" i="2" s="1"/>
  <c r="F142" i="2"/>
  <c r="E142" i="2"/>
  <c r="D142" i="2"/>
  <c r="C142" i="2"/>
  <c r="B142" i="2"/>
  <c r="K141" i="2"/>
  <c r="I141" i="2"/>
  <c r="H141" i="2"/>
  <c r="G141" i="2"/>
  <c r="F141" i="2"/>
  <c r="E141" i="2"/>
  <c r="D141" i="2"/>
  <c r="J141" i="2" s="1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D139" i="2"/>
  <c r="C139" i="2"/>
  <c r="B139" i="2"/>
  <c r="J138" i="2"/>
  <c r="I138" i="2"/>
  <c r="H138" i="2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H135" i="2"/>
  <c r="G135" i="2"/>
  <c r="F135" i="2"/>
  <c r="E135" i="2"/>
  <c r="K135" i="2" s="1"/>
  <c r="D135" i="2"/>
  <c r="J135" i="2" s="1"/>
  <c r="C135" i="2"/>
  <c r="B135" i="2"/>
  <c r="H134" i="2"/>
  <c r="G134" i="2"/>
  <c r="F134" i="2"/>
  <c r="I134" i="2" s="1"/>
  <c r="E134" i="2"/>
  <c r="D134" i="2"/>
  <c r="J134" i="2" s="1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F129" i="2"/>
  <c r="E129" i="2"/>
  <c r="D129" i="2"/>
  <c r="J129" i="2" s="1"/>
  <c r="C129" i="2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K101" i="2"/>
  <c r="H101" i="2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F97" i="2"/>
  <c r="E97" i="2"/>
  <c r="D97" i="2"/>
  <c r="J97" i="2" s="1"/>
  <c r="C97" i="2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C93" i="2"/>
  <c r="I93" i="2" s="1"/>
  <c r="B93" i="2"/>
  <c r="J92" i="2"/>
  <c r="I92" i="2"/>
  <c r="H92" i="2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F89" i="2"/>
  <c r="E89" i="2"/>
  <c r="D89" i="2"/>
  <c r="J89" i="2" s="1"/>
  <c r="C89" i="2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K85" i="2"/>
  <c r="H85" i="2"/>
  <c r="G85" i="2"/>
  <c r="F85" i="2"/>
  <c r="E85" i="2"/>
  <c r="D85" i="2"/>
  <c r="C85" i="2"/>
  <c r="I85" i="2" s="1"/>
  <c r="B85" i="2"/>
  <c r="J84" i="2"/>
  <c r="I84" i="2"/>
  <c r="H84" i="2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E81" i="2"/>
  <c r="D81" i="2"/>
  <c r="J81" i="2" s="1"/>
  <c r="C81" i="2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F77" i="2"/>
  <c r="E77" i="2"/>
  <c r="D77" i="2"/>
  <c r="C77" i="2"/>
  <c r="I77" i="2" s="1"/>
  <c r="B77" i="2"/>
  <c r="J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E73" i="2"/>
  <c r="D73" i="2"/>
  <c r="J73" i="2" s="1"/>
  <c r="C73" i="2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K69" i="2"/>
  <c r="H69" i="2"/>
  <c r="G69" i="2"/>
  <c r="F69" i="2"/>
  <c r="E69" i="2"/>
  <c r="D69" i="2"/>
  <c r="C69" i="2"/>
  <c r="I69" i="2" s="1"/>
  <c r="B69" i="2"/>
  <c r="J68" i="2"/>
  <c r="I68" i="2"/>
  <c r="H68" i="2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F65" i="2"/>
  <c r="E65" i="2"/>
  <c r="D65" i="2"/>
  <c r="J65" i="2" s="1"/>
  <c r="C65" i="2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F61" i="2"/>
  <c r="E61" i="2"/>
  <c r="D61" i="2"/>
  <c r="C61" i="2"/>
  <c r="I61" i="2" s="1"/>
  <c r="B61" i="2"/>
  <c r="J60" i="2"/>
  <c r="I60" i="2"/>
  <c r="H60" i="2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F57" i="2"/>
  <c r="E57" i="2"/>
  <c r="D57" i="2"/>
  <c r="J57" i="2" s="1"/>
  <c r="C57" i="2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K53" i="2"/>
  <c r="H53" i="2"/>
  <c r="G53" i="2"/>
  <c r="F53" i="2"/>
  <c r="E53" i="2"/>
  <c r="D53" i="2"/>
  <c r="C53" i="2"/>
  <c r="I53" i="2" s="1"/>
  <c r="B53" i="2"/>
  <c r="J52" i="2"/>
  <c r="I52" i="2"/>
  <c r="H52" i="2"/>
  <c r="G52" i="2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B49" i="2"/>
  <c r="J48" i="2"/>
  <c r="H48" i="2"/>
  <c r="G48" i="2"/>
  <c r="F48" i="2"/>
  <c r="I48" i="2" s="1"/>
  <c r="E48" i="2"/>
  <c r="K48" i="2" s="1"/>
  <c r="D48" i="2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B39" i="2"/>
  <c r="J38" i="2"/>
  <c r="H38" i="2"/>
  <c r="G38" i="2"/>
  <c r="F38" i="2"/>
  <c r="I38" i="2" s="1"/>
  <c r="E38" i="2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B35" i="2"/>
  <c r="J34" i="2"/>
  <c r="H34" i="2"/>
  <c r="G34" i="2"/>
  <c r="F34" i="2"/>
  <c r="I34" i="2" s="1"/>
  <c r="E34" i="2"/>
  <c r="D34" i="2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H28" i="2"/>
  <c r="G28" i="2"/>
  <c r="F28" i="2"/>
  <c r="I28" i="2" s="1"/>
  <c r="E28" i="2"/>
  <c r="K28" i="2" s="1"/>
  <c r="D28" i="2"/>
  <c r="C28" i="2"/>
  <c r="B28" i="2"/>
  <c r="I27" i="2"/>
  <c r="H27" i="2"/>
  <c r="K27" i="2" s="1"/>
  <c r="G27" i="2"/>
  <c r="F27" i="2"/>
  <c r="E27" i="2"/>
  <c r="D27" i="2"/>
  <c r="J27" i="2" s="1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I23" i="2"/>
  <c r="H23" i="2"/>
  <c r="K23" i="2" s="1"/>
  <c r="G23" i="2"/>
  <c r="F23" i="2"/>
  <c r="E23" i="2"/>
  <c r="D23" i="2"/>
  <c r="J23" i="2" s="1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I19" i="2"/>
  <c r="H19" i="2"/>
  <c r="K19" i="2" s="1"/>
  <c r="G19" i="2"/>
  <c r="F19" i="2"/>
  <c r="E19" i="2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I11" i="2"/>
  <c r="H11" i="2"/>
  <c r="K11" i="2" s="1"/>
  <c r="G11" i="2"/>
  <c r="F11" i="2"/>
  <c r="E11" i="2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F6" i="2" s="1"/>
  <c r="E8" i="2"/>
  <c r="K8" i="2" s="1"/>
  <c r="D8" i="2"/>
  <c r="C8" i="2"/>
  <c r="B8" i="2"/>
  <c r="I7" i="2"/>
  <c r="H7" i="2"/>
  <c r="H6" i="2" s="1"/>
  <c r="G7" i="2"/>
  <c r="G6" i="2" s="1"/>
  <c r="F7" i="2"/>
  <c r="E7" i="2"/>
  <c r="D7" i="2"/>
  <c r="J7" i="2" s="1"/>
  <c r="C7" i="2"/>
  <c r="B7" i="2"/>
  <c r="F4" i="2"/>
  <c r="C4" i="2"/>
  <c r="I2" i="2"/>
  <c r="G2" i="2"/>
  <c r="I35" i="2" l="1"/>
  <c r="K68" i="2"/>
  <c r="J69" i="2"/>
  <c r="K84" i="2"/>
  <c r="J85" i="2"/>
  <c r="K100" i="2"/>
  <c r="J101" i="2"/>
  <c r="K116" i="2"/>
  <c r="J117" i="2"/>
  <c r="K138" i="2"/>
  <c r="J139" i="2"/>
  <c r="I172" i="2"/>
  <c r="K212" i="2"/>
  <c r="C6" i="2"/>
  <c r="I6" i="2" s="1"/>
  <c r="K52" i="2"/>
  <c r="J53" i="2"/>
  <c r="D6" i="2"/>
  <c r="J6" i="2" s="1"/>
  <c r="K34" i="2"/>
  <c r="I57" i="2"/>
  <c r="I73" i="2"/>
  <c r="I89" i="2"/>
  <c r="I105" i="2"/>
  <c r="I121" i="2"/>
  <c r="K139" i="2"/>
  <c r="E6" i="2"/>
  <c r="K6" i="2" s="1"/>
  <c r="K7" i="2"/>
  <c r="I8" i="2"/>
  <c r="K36" i="2"/>
  <c r="I39" i="2"/>
  <c r="K60" i="2"/>
  <c r="J61" i="2"/>
  <c r="K76" i="2"/>
  <c r="J77" i="2"/>
  <c r="K92" i="2"/>
  <c r="J93" i="2"/>
  <c r="K108" i="2"/>
  <c r="J109" i="2"/>
  <c r="K124" i="2"/>
  <c r="J125" i="2"/>
  <c r="K147" i="2"/>
  <c r="J150" i="2"/>
  <c r="I177" i="2"/>
  <c r="K38" i="2"/>
  <c r="I49" i="2"/>
  <c r="I65" i="2"/>
  <c r="I81" i="2"/>
  <c r="I97" i="2"/>
  <c r="I113" i="2"/>
  <c r="I129" i="2"/>
  <c r="K154" i="2"/>
  <c r="J155" i="2"/>
  <c r="K176" i="2"/>
  <c r="I188" i="2"/>
  <c r="K202" i="2"/>
  <c r="I139" i="2"/>
  <c r="I155" i="2"/>
  <c r="I171" i="2"/>
  <c r="I187" i="2"/>
  <c r="I193" i="2"/>
  <c r="K200" i="2"/>
  <c r="I203" i="2"/>
  <c r="K222" i="2"/>
  <c r="I225" i="2"/>
  <c r="I9" i="3"/>
  <c r="K28" i="3"/>
  <c r="I37" i="3"/>
  <c r="I135" i="2"/>
  <c r="I151" i="2"/>
  <c r="I167" i="2"/>
  <c r="I183" i="2"/>
  <c r="I195" i="2"/>
  <c r="K214" i="2"/>
  <c r="I217" i="2"/>
  <c r="K224" i="2"/>
  <c r="I227" i="2"/>
  <c r="K134" i="2"/>
  <c r="K150" i="2"/>
  <c r="K166" i="2"/>
  <c r="K182" i="2"/>
  <c r="K194" i="2"/>
  <c r="I197" i="2"/>
  <c r="K204" i="2"/>
  <c r="I207" i="2"/>
  <c r="K226" i="2"/>
  <c r="K10" i="3"/>
  <c r="I17" i="3"/>
  <c r="K40" i="3"/>
  <c r="K12" i="3"/>
  <c r="I21" i="3"/>
  <c r="K16" i="3"/>
  <c r="I25" i="3"/>
  <c r="I143" i="2"/>
  <c r="I159" i="2"/>
  <c r="I175" i="2"/>
  <c r="I191" i="2"/>
  <c r="K198" i="2"/>
  <c r="I201" i="2"/>
  <c r="K208" i="2"/>
  <c r="I211" i="2"/>
  <c r="K20" i="3"/>
  <c r="I29" i="3"/>
  <c r="K142" i="2"/>
  <c r="K158" i="2"/>
  <c r="K174" i="2"/>
  <c r="K190" i="2"/>
  <c r="K210" i="2"/>
  <c r="I213" i="2"/>
  <c r="K220" i="2"/>
  <c r="I223" i="2"/>
  <c r="I7" i="3"/>
  <c r="I48" i="3"/>
  <c r="I56" i="3"/>
  <c r="I64" i="3"/>
  <c r="I72" i="3"/>
  <c r="I82" i="3"/>
  <c r="K49" i="3"/>
  <c r="K57" i="3"/>
  <c r="K65" i="3"/>
  <c r="K73" i="3"/>
  <c r="J74" i="3"/>
  <c r="J86" i="3"/>
  <c r="I44" i="3"/>
  <c r="I52" i="3"/>
  <c r="I60" i="3"/>
  <c r="I68" i="3"/>
  <c r="J88" i="3"/>
  <c r="I46" i="3"/>
  <c r="I54" i="3"/>
  <c r="I62" i="3"/>
  <c r="I70" i="3"/>
  <c r="K77" i="3"/>
  <c r="J78" i="3"/>
  <c r="J92" i="3"/>
  <c r="J96" i="3"/>
  <c r="J100" i="3"/>
  <c r="J104" i="3"/>
  <c r="J108" i="3"/>
  <c r="J112" i="3"/>
  <c r="J116" i="3"/>
  <c r="J120" i="3"/>
  <c r="J124" i="3"/>
  <c r="J128" i="3"/>
  <c r="J132" i="3"/>
  <c r="K45" i="3"/>
  <c r="K53" i="3"/>
  <c r="K61" i="3"/>
  <c r="K69" i="3"/>
  <c r="J179" i="3"/>
  <c r="K185" i="3"/>
  <c r="J197" i="3"/>
  <c r="K217" i="3"/>
  <c r="I226" i="3"/>
  <c r="K249" i="3"/>
  <c r="I258" i="3"/>
  <c r="K281" i="3"/>
  <c r="I290" i="3"/>
  <c r="K313" i="3"/>
  <c r="I322" i="3"/>
  <c r="I266" i="3"/>
  <c r="J181" i="3"/>
  <c r="I182" i="3"/>
  <c r="K189" i="3"/>
  <c r="I206" i="3"/>
  <c r="K229" i="3"/>
  <c r="I238" i="3"/>
  <c r="K261" i="3"/>
  <c r="I270" i="3"/>
  <c r="K293" i="3"/>
  <c r="I302" i="3"/>
  <c r="K325" i="3"/>
  <c r="I334" i="3"/>
  <c r="I342" i="3"/>
  <c r="K349" i="3"/>
  <c r="I194" i="3"/>
  <c r="K201" i="3"/>
  <c r="I210" i="3"/>
  <c r="K233" i="3"/>
  <c r="I242" i="3"/>
  <c r="K265" i="3"/>
  <c r="I274" i="3"/>
  <c r="K297" i="3"/>
  <c r="I306" i="3"/>
  <c r="K329" i="3"/>
  <c r="I338" i="3"/>
  <c r="K345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<sst xmlns="http://schemas.openxmlformats.org/spreadsheetml/2006/main" count="164" uniqueCount="128">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</sst>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44378</v>
      </c>
      <c r="F7" s="3" t="s">
        <v>3</v>
      </c>
      <c r="G7" s="5">
        <v>44408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27" sqref="C27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07/01/2021 - 07/31/2021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07/01/2020 - 07/31/2020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119400197.82999998</v>
      </c>
      <c r="D6" s="41">
        <f t="shared" si="0"/>
        <v>81974207.790000007</v>
      </c>
      <c r="E6" s="42">
        <f t="shared" si="0"/>
        <v>22544793.329999998</v>
      </c>
      <c r="F6" s="40">
        <f t="shared" si="0"/>
        <v>78617251.199999988</v>
      </c>
      <c r="G6" s="41">
        <f t="shared" si="0"/>
        <v>33688320.010000005</v>
      </c>
      <c r="H6" s="42">
        <f t="shared" si="0"/>
        <v>9267131.1799999997</v>
      </c>
      <c r="I6" s="20">
        <f t="shared" ref="I6:I69" si="1">IFERROR((C6-F6)/F6,"")</f>
        <v>0.51875314905438974</v>
      </c>
      <c r="J6" s="20">
        <f t="shared" ref="J6:J69" si="2">IFERROR((D6-G6)/G6,"")</f>
        <v>1.4333124289269061</v>
      </c>
      <c r="K6" s="20">
        <f t="shared" ref="K6:K69" si="3">IFERROR((E6-H6)/H6,"")</f>
        <v>1.4327694182915407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5416633.8799999999</v>
      </c>
      <c r="D7" s="43">
        <f>IF('County Data'!E2&gt;9,'County Data'!D2,"*")</f>
        <v>3325056.71</v>
      </c>
      <c r="E7" s="44">
        <f>IF('County Data'!G2&gt;9,'County Data'!F2,"*")</f>
        <v>789797.89</v>
      </c>
      <c r="F7" s="43">
        <f>IF('County Data'!I2&gt;9,'County Data'!H2,"*")</f>
        <v>3353359.93</v>
      </c>
      <c r="G7" s="43">
        <f>IF('County Data'!K2&gt;9,'County Data'!J2,"*")</f>
        <v>1427760.21</v>
      </c>
      <c r="H7" s="44">
        <f>IF('County Data'!M2&gt;9,'County Data'!L2,"*")</f>
        <v>305007.09000000003</v>
      </c>
      <c r="I7" s="22">
        <f t="shared" si="1"/>
        <v>0.61528556226292108</v>
      </c>
      <c r="J7" s="22">
        <f t="shared" si="2"/>
        <v>1.3288621483575314</v>
      </c>
      <c r="K7" s="22">
        <f t="shared" si="3"/>
        <v>1.5894410847957663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8557990.5700000003</v>
      </c>
      <c r="D8" s="43">
        <f>IF('County Data'!E3&gt;9,'County Data'!D3,"*")</f>
        <v>5826608.1900000004</v>
      </c>
      <c r="E8" s="44">
        <f>IF('County Data'!G3&gt;9,'County Data'!F3,"*")</f>
        <v>1782275.12</v>
      </c>
      <c r="F8" s="43">
        <f>IF('County Data'!I3&gt;9,'County Data'!H3,"*")</f>
        <v>5203741.12</v>
      </c>
      <c r="G8" s="43">
        <f>IF('County Data'!K3&gt;9,'County Data'!J3,"*")</f>
        <v>1575612.62</v>
      </c>
      <c r="H8" s="44">
        <f>IF('County Data'!M3&gt;9,'County Data'!L3,"*")</f>
        <v>695704.58</v>
      </c>
      <c r="I8" s="22">
        <f t="shared" si="1"/>
        <v>0.64458422751053379</v>
      </c>
      <c r="J8" s="22">
        <f t="shared" si="2"/>
        <v>2.6979953803619572</v>
      </c>
      <c r="K8" s="22">
        <f t="shared" si="3"/>
        <v>1.5618274929281049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4149228.56</v>
      </c>
      <c r="D9" s="46">
        <f>IF('County Data'!E4&gt;9,'County Data'!D4,"*")</f>
        <v>1315914.28</v>
      </c>
      <c r="E9" s="47">
        <f>IF('County Data'!G4&gt;9,'County Data'!F4,"*")</f>
        <v>556739.79</v>
      </c>
      <c r="F9" s="45">
        <f>IF('County Data'!I4&gt;9,'County Data'!H4,"*")</f>
        <v>3220429</v>
      </c>
      <c r="G9" s="46">
        <f>IF('County Data'!K4&gt;9,'County Data'!J4,"*")</f>
        <v>422120.62</v>
      </c>
      <c r="H9" s="47">
        <f>IF('County Data'!M4&gt;9,'County Data'!L4,"*")</f>
        <v>248658.59</v>
      </c>
      <c r="I9" s="9">
        <f t="shared" si="1"/>
        <v>0.28840864369312291</v>
      </c>
      <c r="J9" s="9">
        <f t="shared" si="2"/>
        <v>2.1173892429135539</v>
      </c>
      <c r="K9" s="9">
        <f t="shared" si="3"/>
        <v>1.2389726813781099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36055171.159999996</v>
      </c>
      <c r="D10" s="43">
        <f>IF('County Data'!E5&gt;9,'County Data'!D5,"*")</f>
        <v>14732204.630000001</v>
      </c>
      <c r="E10" s="44">
        <f>IF('County Data'!G5&gt;9,'County Data'!F5,"*")</f>
        <v>7563159.3399999999</v>
      </c>
      <c r="F10" s="43">
        <f>IF('County Data'!I5&gt;9,'County Data'!H5,"*")</f>
        <v>23536346.280000001</v>
      </c>
      <c r="G10" s="43">
        <f>IF('County Data'!K5&gt;9,'County Data'!J5,"*")</f>
        <v>3925549.53</v>
      </c>
      <c r="H10" s="44">
        <f>IF('County Data'!M5&gt;9,'County Data'!L5,"*")</f>
        <v>3152866.24</v>
      </c>
      <c r="I10" s="22">
        <f t="shared" si="1"/>
        <v>0.53189329945565345</v>
      </c>
      <c r="J10" s="22">
        <f t="shared" si="2"/>
        <v>2.7529024961761217</v>
      </c>
      <c r="K10" s="22">
        <f t="shared" si="3"/>
        <v>1.3988202366618634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418991.79</v>
      </c>
      <c r="D11" s="46" t="str">
        <f>IF('County Data'!E6&gt;9,'County Data'!D6,"*")</f>
        <v>*</v>
      </c>
      <c r="E11" s="47">
        <f>IF('County Data'!G6&gt;9,'County Data'!F6,"*")</f>
        <v>95170.95</v>
      </c>
      <c r="F11" s="45">
        <f>IF('County Data'!I6&gt;9,'County Data'!H6,"*")</f>
        <v>221624.98</v>
      </c>
      <c r="G11" s="46">
        <f>IF('County Data'!K6&gt;9,'County Data'!J6,"*")</f>
        <v>141733.43</v>
      </c>
      <c r="H11" s="47" t="str">
        <f>IF('County Data'!M6&gt;9,'County Data'!L6,"*")</f>
        <v>*</v>
      </c>
      <c r="I11" s="9">
        <f t="shared" si="1"/>
        <v>0.8905440623164409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5173204.78</v>
      </c>
      <c r="D12" s="43">
        <f>IF('County Data'!E7&gt;9,'County Data'!D7,"*")</f>
        <v>3139604.57</v>
      </c>
      <c r="E12" s="44">
        <f>IF('County Data'!G7&gt;9,'County Data'!F7,"*")</f>
        <v>538349.97</v>
      </c>
      <c r="F12" s="43">
        <f>IF('County Data'!I7&gt;9,'County Data'!H7,"*")</f>
        <v>4276198.47</v>
      </c>
      <c r="G12" s="43">
        <f>IF('County Data'!K7&gt;9,'County Data'!J7,"*")</f>
        <v>368039.19</v>
      </c>
      <c r="H12" s="44">
        <f>IF('County Data'!M7&gt;9,'County Data'!L7,"*")</f>
        <v>259377.54</v>
      </c>
      <c r="I12" s="22">
        <f t="shared" si="1"/>
        <v>0.20976723047188234</v>
      </c>
      <c r="J12" s="22">
        <f t="shared" si="2"/>
        <v>7.5306256923345583</v>
      </c>
      <c r="K12" s="22">
        <f t="shared" si="3"/>
        <v>1.07554582405246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1162790.78</v>
      </c>
      <c r="D13" s="46">
        <f>IF('County Data'!E8&gt;9,'County Data'!D8,"*")</f>
        <v>888854.93</v>
      </c>
      <c r="E13" s="47">
        <f>IF('County Data'!G8&gt;9,'County Data'!F8,"*")</f>
        <v>289269.93</v>
      </c>
      <c r="F13" s="45">
        <f>IF('County Data'!I8&gt;9,'County Data'!H8,"*")</f>
        <v>940765.62</v>
      </c>
      <c r="G13" s="46">
        <f>IF('County Data'!K8&gt;9,'County Data'!J8,"*")</f>
        <v>500386.21</v>
      </c>
      <c r="H13" s="47">
        <f>IF('County Data'!M8&gt;9,'County Data'!L8,"*")</f>
        <v>189197.78</v>
      </c>
      <c r="I13" s="9">
        <f t="shared" si="1"/>
        <v>0.23600475536085178</v>
      </c>
      <c r="J13" s="9">
        <f t="shared" si="2"/>
        <v>0.77633778117106789</v>
      </c>
      <c r="K13" s="9">
        <f t="shared" si="3"/>
        <v>0.52892877495708457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9092970.0800000001</v>
      </c>
      <c r="D14" s="43">
        <f>IF('County Data'!E9&gt;9,'County Data'!D9,"*")</f>
        <v>9250575.0199999996</v>
      </c>
      <c r="E14" s="44">
        <f>IF('County Data'!G9&gt;9,'County Data'!F9,"*")</f>
        <v>2343880.5499999998</v>
      </c>
      <c r="F14" s="43">
        <f>IF('County Data'!I9&gt;9,'County Data'!H9,"*")</f>
        <v>4793473.42</v>
      </c>
      <c r="G14" s="43">
        <f>IF('County Data'!K9&gt;9,'County Data'!J9,"*")</f>
        <v>2541166.7400000002</v>
      </c>
      <c r="H14" s="44">
        <f>IF('County Data'!M9&gt;9,'County Data'!L9,"*")</f>
        <v>1006496.86</v>
      </c>
      <c r="I14" s="22">
        <f t="shared" si="1"/>
        <v>0.89694805484078399</v>
      </c>
      <c r="J14" s="22">
        <f t="shared" si="2"/>
        <v>2.6402865165786009</v>
      </c>
      <c r="K14" s="22">
        <f t="shared" si="3"/>
        <v>1.3287509809022156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2192714.2400000002</v>
      </c>
      <c r="D15" s="48">
        <f>IF('County Data'!E10&gt;9,'County Data'!D10,"*")</f>
        <v>830074.01</v>
      </c>
      <c r="E15" s="49">
        <f>IF('County Data'!G10&gt;9,'County Data'!F10,"*")</f>
        <v>229645.94</v>
      </c>
      <c r="F15" s="48">
        <f>IF('County Data'!I10&gt;9,'County Data'!H10,"*")</f>
        <v>1675393.84</v>
      </c>
      <c r="G15" s="48">
        <f>IF('County Data'!K10&gt;9,'County Data'!J10,"*")</f>
        <v>359885.66</v>
      </c>
      <c r="H15" s="49">
        <f>IF('County Data'!M10&gt;9,'County Data'!L10,"*")</f>
        <v>111619.01</v>
      </c>
      <c r="I15" s="23">
        <f t="shared" si="1"/>
        <v>0.30877539814757832</v>
      </c>
      <c r="J15" s="23">
        <f t="shared" si="2"/>
        <v>1.3064937069179141</v>
      </c>
      <c r="K15" s="23">
        <f t="shared" si="3"/>
        <v>1.0574088589389927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3993013.13</v>
      </c>
      <c r="D16" s="43">
        <f>IF('County Data'!E11&gt;9,'County Data'!D11,"*")</f>
        <v>1036103.03</v>
      </c>
      <c r="E16" s="44">
        <f>IF('County Data'!G11&gt;9,'County Data'!F11,"*")</f>
        <v>576250.06999999995</v>
      </c>
      <c r="F16" s="43">
        <f>IF('County Data'!I11&gt;9,'County Data'!H11,"*")</f>
        <v>2993965.87</v>
      </c>
      <c r="G16" s="43">
        <f>IF('County Data'!K11&gt;9,'County Data'!J11,"*")</f>
        <v>601372.36</v>
      </c>
      <c r="H16" s="44">
        <f>IF('County Data'!M11&gt;9,'County Data'!L11,"*")</f>
        <v>307854.95</v>
      </c>
      <c r="I16" s="22">
        <f t="shared" si="1"/>
        <v>0.33368692342508222</v>
      </c>
      <c r="J16" s="22">
        <f t="shared" si="2"/>
        <v>0.72289765695250785</v>
      </c>
      <c r="K16" s="22">
        <f t="shared" si="3"/>
        <v>0.87182330509871586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2400000.16</v>
      </c>
      <c r="D17" s="46">
        <f>IF('County Data'!E12&gt;9,'County Data'!D12,"*")</f>
        <v>24860815.859999999</v>
      </c>
      <c r="E17" s="47">
        <f>IF('County Data'!G12&gt;9,'County Data'!F12,"*")</f>
        <v>411127.08</v>
      </c>
      <c r="F17" s="45">
        <f>IF('County Data'!I12&gt;9,'County Data'!H12,"*")</f>
        <v>1573191.23</v>
      </c>
      <c r="G17" s="46">
        <f>IF('County Data'!K12&gt;9,'County Data'!J12,"*")</f>
        <v>15758606.17</v>
      </c>
      <c r="H17" s="47">
        <f>IF('County Data'!M12&gt;9,'County Data'!L12,"*")</f>
        <v>196786.56</v>
      </c>
      <c r="I17" s="9">
        <f t="shared" si="1"/>
        <v>0.52556161910462729</v>
      </c>
      <c r="J17" s="9">
        <f t="shared" si="2"/>
        <v>0.57760246000233662</v>
      </c>
      <c r="K17" s="9">
        <f t="shared" si="3"/>
        <v>1.0892030431346531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11318862.199999999</v>
      </c>
      <c r="D18" s="43">
        <f>IF('County Data'!E13&gt;9,'County Data'!D13,"*")</f>
        <v>4057963.32</v>
      </c>
      <c r="E18" s="44">
        <f>IF('County Data'!G13&gt;9,'County Data'!F13,"*")</f>
        <v>1962342.13</v>
      </c>
      <c r="F18" s="43">
        <f>IF('County Data'!I13&gt;9,'County Data'!H13,"*")</f>
        <v>7920577.2400000002</v>
      </c>
      <c r="G18" s="43">
        <f>IF('County Data'!K13&gt;9,'County Data'!J13,"*")</f>
        <v>1590769.19</v>
      </c>
      <c r="H18" s="44">
        <f>IF('County Data'!M13&gt;9,'County Data'!L13,"*")</f>
        <v>806816.75</v>
      </c>
      <c r="I18" s="22">
        <f t="shared" si="1"/>
        <v>0.42904511338368045</v>
      </c>
      <c r="J18" s="22">
        <f t="shared" si="2"/>
        <v>1.5509441253385099</v>
      </c>
      <c r="K18" s="22">
        <f t="shared" si="3"/>
        <v>1.432203012641966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10789944.76</v>
      </c>
      <c r="D19" s="46">
        <f>IF('County Data'!E14&gt;9,'County Data'!D14,"*")</f>
        <v>2881727.45</v>
      </c>
      <c r="E19" s="47">
        <f>IF('County Data'!G14&gt;9,'County Data'!F14,"*")</f>
        <v>1781539.03</v>
      </c>
      <c r="F19" s="45">
        <f>IF('County Data'!I14&gt;9,'County Data'!H14,"*")</f>
        <v>7009866.9500000002</v>
      </c>
      <c r="G19" s="46">
        <f>IF('County Data'!K14&gt;9,'County Data'!J14,"*")</f>
        <v>770691.88</v>
      </c>
      <c r="H19" s="47">
        <f>IF('County Data'!M14&gt;9,'County Data'!L14,"*")</f>
        <v>635186.06000000006</v>
      </c>
      <c r="I19" s="9">
        <f t="shared" si="1"/>
        <v>0.53925100675412951</v>
      </c>
      <c r="J19" s="9">
        <f t="shared" si="2"/>
        <v>2.7391433915198382</v>
      </c>
      <c r="K19" s="9">
        <f t="shared" si="3"/>
        <v>1.8047514613277247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8272666.9199999999</v>
      </c>
      <c r="D20" s="43">
        <f>IF('County Data'!E15&gt;9,'County Data'!D15,"*")</f>
        <v>2445268.92</v>
      </c>
      <c r="E20" s="44">
        <f>IF('County Data'!G15&gt;9,'County Data'!F15,"*")</f>
        <v>1355243.64</v>
      </c>
      <c r="F20" s="43">
        <f>IF('County Data'!I15&gt;9,'County Data'!H15,"*")</f>
        <v>5481776.7599999998</v>
      </c>
      <c r="G20" s="43">
        <f>IF('County Data'!K15&gt;9,'County Data'!J15,"*")</f>
        <v>760638.87</v>
      </c>
      <c r="H20" s="44">
        <f>IF('County Data'!M15&gt;9,'County Data'!L15,"*")</f>
        <v>498902.83</v>
      </c>
      <c r="I20" s="22">
        <f t="shared" si="1"/>
        <v>0.50912145499336248</v>
      </c>
      <c r="J20" s="22">
        <f t="shared" si="2"/>
        <v>2.2147567215438251</v>
      </c>
      <c r="K20" s="22">
        <f t="shared" si="3"/>
        <v>1.7164480907033537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10406014.82</v>
      </c>
      <c r="D21" s="46">
        <f>IF('County Data'!E16&gt;9,'County Data'!D16,"*")</f>
        <v>7383436.8700000001</v>
      </c>
      <c r="E21" s="47">
        <f>IF('County Data'!G16&gt;9,'County Data'!F16,"*")</f>
        <v>2270001.9</v>
      </c>
      <c r="F21" s="45">
        <f>IF('County Data'!I16&gt;9,'County Data'!H16,"*")</f>
        <v>6416540.4900000002</v>
      </c>
      <c r="G21" s="46">
        <f>IF('County Data'!K16&gt;9,'County Data'!J16,"*")</f>
        <v>2943987.33</v>
      </c>
      <c r="H21" s="47">
        <f>IF('County Data'!M16&gt;9,'County Data'!L16,"*")</f>
        <v>852656.34</v>
      </c>
      <c r="I21" s="9">
        <f t="shared" si="1"/>
        <v>0.62174848521839532</v>
      </c>
      <c r="J21" s="9">
        <f t="shared" si="2"/>
        <v>1.5079716868210842</v>
      </c>
      <c r="K21" s="9">
        <f t="shared" si="3"/>
        <v>1.6622705930973316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07/01/2021 - 07/31/2021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07/01/2020 - 07/31/2020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1608877.34</v>
      </c>
      <c r="D6" s="41" t="str">
        <f>IF('Town Data'!E2&gt;9,'Town Data'!D2,"*")</f>
        <v>*</v>
      </c>
      <c r="E6" s="42">
        <f>IF('Town Data'!G2&gt;9,'Town Data'!F2,"*")</f>
        <v>278878.96000000002</v>
      </c>
      <c r="F6" s="41">
        <f>IF('Town Data'!I2&gt;9,'Town Data'!H2,"*")</f>
        <v>1275975.08</v>
      </c>
      <c r="G6" s="41" t="str">
        <f>IF('Town Data'!K2&gt;9,'Town Data'!J2,"*")</f>
        <v>*</v>
      </c>
      <c r="H6" s="42">
        <f>IF('Town Data'!M2&gt;9,'Town Data'!L2,"*")</f>
        <v>111210.16</v>
      </c>
      <c r="I6" s="20">
        <f t="shared" ref="I6:I69" si="0">IFERROR((C6-F6)/F6,"")</f>
        <v>0.26090028341305849</v>
      </c>
      <c r="J6" s="20" t="str">
        <f t="shared" ref="J6:J69" si="1">IFERROR((D6-G6)/G6,"")</f>
        <v/>
      </c>
      <c r="K6" s="20">
        <f t="shared" ref="K6:K69" si="2">IFERROR((E6-H6)/H6,"")</f>
        <v>1.5076751980214758</v>
      </c>
    </row>
    <row r="7" spans="1:12" x14ac:dyDescent="0.3">
      <c r="A7" s="15"/>
      <c r="B7" t="str">
        <f>'Town Data'!A3</f>
        <v>BARRE TOWN</v>
      </c>
      <c r="C7" s="50">
        <f>IF('Town Data'!C3&gt;9,'Town Data'!B3,"*")</f>
        <v>513797.39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445473.75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0.1533729877461916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346711.34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283062.95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0.22485595518594012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3080346.87</v>
      </c>
      <c r="D9" s="46">
        <f>IF('Town Data'!E5&gt;9,'Town Data'!D5,"*")</f>
        <v>782547.4</v>
      </c>
      <c r="E9" s="47">
        <f>IF('Town Data'!G5&gt;9,'Town Data'!F5,"*")</f>
        <v>427206.36</v>
      </c>
      <c r="F9" s="45">
        <f>IF('Town Data'!I5&gt;9,'Town Data'!H5,"*")</f>
        <v>2416411.7400000002</v>
      </c>
      <c r="G9" s="46">
        <f>IF('Town Data'!K5&gt;9,'Town Data'!J5,"*")</f>
        <v>338688.72</v>
      </c>
      <c r="H9" s="47">
        <f>IF('Town Data'!M5&gt;9,'Town Data'!L5,"*")</f>
        <v>213890.25</v>
      </c>
      <c r="I9" s="9">
        <f t="shared" si="0"/>
        <v>0.27476076159106883</v>
      </c>
      <c r="J9" s="9">
        <f t="shared" si="1"/>
        <v>1.3105209999317371</v>
      </c>
      <c r="K9" s="9">
        <f t="shared" si="2"/>
        <v>0.99731572617265152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1744678.13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1243731.1399999999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0.4027775568922396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BETHEL</v>
      </c>
      <c r="C11" s="50">
        <f>IF('Town Data'!C7&gt;9,'Town Data'!B7,"*")</f>
        <v>296632.55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BRADFORD</v>
      </c>
      <c r="C12" s="51">
        <f>IF('Town Data'!C8&gt;9,'Town Data'!B8,"*")</f>
        <v>608643.93000000005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404608.8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0.50427753919341367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BRANDON</v>
      </c>
      <c r="C13" s="50">
        <f>IF('Town Data'!C9&gt;9,'Town Data'!B9,"*")</f>
        <v>496207.65</v>
      </c>
      <c r="D13" s="46" t="str">
        <f>IF('Town Data'!E9&gt;9,'Town Data'!D9,"*")</f>
        <v>*</v>
      </c>
      <c r="E13" s="47">
        <f>IF('Town Data'!G9&gt;9,'Town Data'!F9,"*")</f>
        <v>134085.91</v>
      </c>
      <c r="F13" s="45">
        <f>IF('Town Data'!I9&gt;9,'Town Data'!H9,"*")</f>
        <v>279465.37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0.7755604209566288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BRATTLEBORO</v>
      </c>
      <c r="C14" s="51">
        <f>IF('Town Data'!C10&gt;9,'Town Data'!B10,"*")</f>
        <v>4291510.66</v>
      </c>
      <c r="D14" s="43">
        <f>IF('Town Data'!E10&gt;9,'Town Data'!D10,"*")</f>
        <v>984538.3</v>
      </c>
      <c r="E14" s="44">
        <f>IF('Town Data'!G10&gt;9,'Town Data'!F10,"*")</f>
        <v>487599.5</v>
      </c>
      <c r="F14" s="43">
        <f>IF('Town Data'!I10&gt;9,'Town Data'!H10,"*")</f>
        <v>3054060.45</v>
      </c>
      <c r="G14" s="43">
        <f>IF('Town Data'!K10&gt;9,'Town Data'!J10,"*")</f>
        <v>425891.74</v>
      </c>
      <c r="H14" s="44">
        <f>IF('Town Data'!M10&gt;9,'Town Data'!L10,"*")</f>
        <v>230992.77</v>
      </c>
      <c r="I14" s="22">
        <f t="shared" si="0"/>
        <v>0.405181963572463</v>
      </c>
      <c r="J14" s="22">
        <f t="shared" si="1"/>
        <v>1.3117102482428986</v>
      </c>
      <c r="K14" s="22">
        <f t="shared" si="2"/>
        <v>1.1108864143237038</v>
      </c>
      <c r="L14" s="15"/>
    </row>
    <row r="15" spans="1:12" x14ac:dyDescent="0.3">
      <c r="A15" s="15"/>
      <c r="B15" s="15" t="str">
        <f>'Town Data'!A11</f>
        <v>BRISTOL</v>
      </c>
      <c r="C15" s="50">
        <f>IF('Town Data'!C11&gt;9,'Town Data'!B11,"*")</f>
        <v>456971.62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322517.62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0.41688885090991307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BURKE</v>
      </c>
      <c r="C16" s="52">
        <f>IF('Town Data'!C12&gt;9,'Town Data'!B12,"*")</f>
        <v>439161.68</v>
      </c>
      <c r="D16" s="53">
        <f>IF('Town Data'!E12&gt;9,'Town Data'!D12,"*")</f>
        <v>575037.14</v>
      </c>
      <c r="E16" s="54" t="str">
        <f>IF('Town Data'!G12&gt;9,'Town Data'!F12,"*")</f>
        <v>*</v>
      </c>
      <c r="F16" s="53">
        <f>IF('Town Data'!I12&gt;9,'Town Data'!H12,"*")</f>
        <v>192875.1</v>
      </c>
      <c r="G16" s="53">
        <f>IF('Town Data'!K12&gt;9,'Town Data'!J12,"*")</f>
        <v>148252.5</v>
      </c>
      <c r="H16" s="54" t="str">
        <f>IF('Town Data'!M12&gt;9,'Town Data'!L12,"*")</f>
        <v>*</v>
      </c>
      <c r="I16" s="26">
        <f t="shared" si="0"/>
        <v>1.2769226302410213</v>
      </c>
      <c r="J16" s="26">
        <f t="shared" si="1"/>
        <v>2.8787685873762667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BURLINGTON</v>
      </c>
      <c r="C17" s="51">
        <f>IF('Town Data'!C13&gt;9,'Town Data'!B13,"*")</f>
        <v>12634650.699999999</v>
      </c>
      <c r="D17" s="43">
        <f>IF('Town Data'!E13&gt;9,'Town Data'!D13,"*")</f>
        <v>6936989.9400000004</v>
      </c>
      <c r="E17" s="44">
        <f>IF('Town Data'!G13&gt;9,'Town Data'!F13,"*")</f>
        <v>4618311.05</v>
      </c>
      <c r="F17" s="43">
        <f>IF('Town Data'!I13&gt;9,'Town Data'!H13,"*")</f>
        <v>6871136.1500000004</v>
      </c>
      <c r="G17" s="43">
        <f>IF('Town Data'!K13&gt;9,'Town Data'!J13,"*")</f>
        <v>1381353.77</v>
      </c>
      <c r="H17" s="44">
        <f>IF('Town Data'!M13&gt;9,'Town Data'!L13,"*")</f>
        <v>1887349.93</v>
      </c>
      <c r="I17" s="22">
        <f t="shared" si="0"/>
        <v>0.83880080734537599</v>
      </c>
      <c r="J17" s="22">
        <f t="shared" si="1"/>
        <v>4.0218778785393985</v>
      </c>
      <c r="K17" s="22">
        <f t="shared" si="2"/>
        <v>1.4469818641421732</v>
      </c>
      <c r="L17" s="15"/>
    </row>
    <row r="18" spans="1:12" x14ac:dyDescent="0.3">
      <c r="A18" s="15"/>
      <c r="B18" s="15" t="str">
        <f>'Town Data'!A14</f>
        <v>CAMBRIDGE</v>
      </c>
      <c r="C18" s="50">
        <f>IF('Town Data'!C14&gt;9,'Town Data'!B14,"*")</f>
        <v>897921.76</v>
      </c>
      <c r="D18" s="46" t="str">
        <f>IF('Town Data'!E14&gt;9,'Town Data'!D14,"*")</f>
        <v>*</v>
      </c>
      <c r="E18" s="47">
        <f>IF('Town Data'!G14&gt;9,'Town Data'!F14,"*")</f>
        <v>143208.26</v>
      </c>
      <c r="F18" s="45">
        <f>IF('Town Data'!I14&gt;9,'Town Data'!H14,"*")</f>
        <v>483734.76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0.8562274912805522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CASTLETON</v>
      </c>
      <c r="C19" s="51">
        <f>IF('Town Data'!C15&gt;9,'Town Data'!B15,"*")</f>
        <v>958197.52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603965.39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0.58651064426059252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CHESTER</v>
      </c>
      <c r="C20" s="50">
        <f>IF('Town Data'!C16&gt;9,'Town Data'!B16,"*")</f>
        <v>322388.15000000002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231867.89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0.39039584135604116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COLCHESTER</v>
      </c>
      <c r="C21" s="51">
        <f>IF('Town Data'!C17&gt;9,'Town Data'!B17,"*")</f>
        <v>2912000.25</v>
      </c>
      <c r="D21" s="43">
        <f>IF('Town Data'!E17&gt;9,'Town Data'!D17,"*")</f>
        <v>1418844.71</v>
      </c>
      <c r="E21" s="44">
        <f>IF('Town Data'!G17&gt;9,'Town Data'!F17,"*")</f>
        <v>282039.28000000003</v>
      </c>
      <c r="F21" s="43">
        <f>IF('Town Data'!I17&gt;9,'Town Data'!H17,"*")</f>
        <v>2136568.98</v>
      </c>
      <c r="G21" s="43">
        <f>IF('Town Data'!K17&gt;9,'Town Data'!J17,"*")</f>
        <v>608205.05000000005</v>
      </c>
      <c r="H21" s="44">
        <f>IF('Town Data'!M17&gt;9,'Town Data'!L17,"*")</f>
        <v>150498.53</v>
      </c>
      <c r="I21" s="22">
        <f t="shared" si="0"/>
        <v>0.36293294401381793</v>
      </c>
      <c r="J21" s="22">
        <f t="shared" si="1"/>
        <v>1.3328394099983218</v>
      </c>
      <c r="K21" s="22">
        <f t="shared" si="2"/>
        <v>0.87403345401446797</v>
      </c>
      <c r="L21" s="15"/>
    </row>
    <row r="22" spans="1:12" x14ac:dyDescent="0.3">
      <c r="A22" s="15"/>
      <c r="B22" s="15" t="str">
        <f>'Town Data'!A18</f>
        <v>DANVILLE</v>
      </c>
      <c r="C22" s="50">
        <f>IF('Town Data'!C18&gt;9,'Town Data'!B18,"*")</f>
        <v>252540.93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DERBY</v>
      </c>
      <c r="C23" s="51">
        <f>IF('Town Data'!C19&gt;9,'Town Data'!B19,"*")</f>
        <v>1038001.12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818342.29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0.26841925766783964</v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DORSET</v>
      </c>
      <c r="C24" s="50">
        <f>IF('Town Data'!C20&gt;9,'Town Data'!B20,"*")</f>
        <v>859085.43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DOVER</v>
      </c>
      <c r="C25" s="51">
        <f>IF('Town Data'!C21&gt;9,'Town Data'!B21,"*")</f>
        <v>612199.31000000006</v>
      </c>
      <c r="D25" s="43">
        <f>IF('Town Data'!E21&gt;9,'Town Data'!D21,"*")</f>
        <v>192577.6</v>
      </c>
      <c r="E25" s="44">
        <f>IF('Town Data'!G21&gt;9,'Town Data'!F21,"*")</f>
        <v>228071.9</v>
      </c>
      <c r="F25" s="43">
        <f>IF('Town Data'!I21&gt;9,'Town Data'!H21,"*")</f>
        <v>364748.35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0.67841557062561109</v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ENOSBURG</v>
      </c>
      <c r="C26" s="50">
        <f>IF('Town Data'!C22&gt;9,'Town Data'!B22,"*")</f>
        <v>491002.66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433292.49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0.13318986904204128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ESSEX</v>
      </c>
      <c r="C27" s="51">
        <f>IF('Town Data'!C23&gt;9,'Town Data'!B23,"*")</f>
        <v>4404122.83</v>
      </c>
      <c r="D27" s="43" t="str">
        <f>IF('Town Data'!E23&gt;9,'Town Data'!D23,"*")</f>
        <v>*</v>
      </c>
      <c r="E27" s="44">
        <f>IF('Town Data'!G23&gt;9,'Town Data'!F23,"*")</f>
        <v>452122.42</v>
      </c>
      <c r="F27" s="43">
        <f>IF('Town Data'!I23&gt;9,'Town Data'!H23,"*")</f>
        <v>3333456.28</v>
      </c>
      <c r="G27" s="43" t="str">
        <f>IF('Town Data'!K23&gt;9,'Town Data'!J23,"*")</f>
        <v>*</v>
      </c>
      <c r="H27" s="44">
        <f>IF('Town Data'!M23&gt;9,'Town Data'!L23,"*")</f>
        <v>226311.82</v>
      </c>
      <c r="I27" s="22">
        <f t="shared" si="0"/>
        <v>0.32118811829744481</v>
      </c>
      <c r="J27" s="22" t="str">
        <f t="shared" si="1"/>
        <v/>
      </c>
      <c r="K27" s="22">
        <f t="shared" si="2"/>
        <v>0.99778526813137713</v>
      </c>
      <c r="L27" s="15"/>
    </row>
    <row r="28" spans="1:12" x14ac:dyDescent="0.3">
      <c r="A28" s="15"/>
      <c r="B28" s="15" t="str">
        <f>'Town Data'!A24</f>
        <v>FAIR HAVEN</v>
      </c>
      <c r="C28" s="50">
        <f>IF('Town Data'!C24&gt;9,'Town Data'!B24,"*")</f>
        <v>555065.26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489280.76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0.13445143438707868</v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GREENSBORO</v>
      </c>
      <c r="C29" s="51" t="str">
        <f>IF('Town Data'!C25&gt;9,'Town Data'!B25,"*")</f>
        <v>*</v>
      </c>
      <c r="D29" s="43">
        <f>IF('Town Data'!E25&gt;9,'Town Data'!D25,"*")</f>
        <v>201189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HARDWICK</v>
      </c>
      <c r="C30" s="50">
        <f>IF('Town Data'!C26&gt;9,'Town Data'!B26,"*")</f>
        <v>372713.42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288562.07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0.29162304664642852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HARTFORD</v>
      </c>
      <c r="C31" s="51">
        <f>IF('Town Data'!C27&gt;9,'Town Data'!B27,"*")</f>
        <v>2519997.5299999998</v>
      </c>
      <c r="D31" s="43">
        <f>IF('Town Data'!E27&gt;9,'Town Data'!D27,"*")</f>
        <v>1586456.88</v>
      </c>
      <c r="E31" s="44">
        <f>IF('Town Data'!G27&gt;9,'Town Data'!F27,"*")</f>
        <v>424787.4</v>
      </c>
      <c r="F31" s="43">
        <f>IF('Town Data'!I27&gt;9,'Town Data'!H27,"*")</f>
        <v>1613472.02</v>
      </c>
      <c r="G31" s="43">
        <f>IF('Town Data'!K27&gt;9,'Town Data'!J27,"*")</f>
        <v>631011.87</v>
      </c>
      <c r="H31" s="44">
        <f>IF('Town Data'!M27&gt;9,'Town Data'!L27,"*")</f>
        <v>160717.59</v>
      </c>
      <c r="I31" s="22">
        <f t="shared" si="0"/>
        <v>0.5618476792674717</v>
      </c>
      <c r="J31" s="22">
        <f t="shared" si="1"/>
        <v>1.5141474438507787</v>
      </c>
      <c r="K31" s="22">
        <f t="shared" si="2"/>
        <v>1.6430672585371648</v>
      </c>
      <c r="L31" s="15"/>
    </row>
    <row r="32" spans="1:12" x14ac:dyDescent="0.3">
      <c r="A32" s="15"/>
      <c r="B32" s="15" t="str">
        <f>'Town Data'!A28</f>
        <v>HINESBURG</v>
      </c>
      <c r="C32" s="50">
        <f>IF('Town Data'!C28&gt;9,'Town Data'!B28,"*")</f>
        <v>446261.81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395151.5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0.12934358087973852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JERICHO</v>
      </c>
      <c r="C33" s="51">
        <f>IF('Town Data'!C29&gt;9,'Town Data'!B29,"*")</f>
        <v>568852.61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399859.73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0.42263040591759521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JOHNSON</v>
      </c>
      <c r="C34" s="50">
        <f>IF('Town Data'!C30&gt;9,'Town Data'!B30,"*")</f>
        <v>215831.03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KILLINGTON</v>
      </c>
      <c r="C35" s="51">
        <f>IF('Town Data'!C31&gt;9,'Town Data'!B31,"*")</f>
        <v>1613267.48</v>
      </c>
      <c r="D35" s="43">
        <f>IF('Town Data'!E31&gt;9,'Town Data'!D31,"*")</f>
        <v>1381172.4</v>
      </c>
      <c r="E35" s="44">
        <f>IF('Town Data'!G31&gt;9,'Town Data'!F31,"*")</f>
        <v>646206.15</v>
      </c>
      <c r="F35" s="43">
        <f>IF('Town Data'!I31&gt;9,'Town Data'!H31,"*")</f>
        <v>809534.49</v>
      </c>
      <c r="G35" s="43">
        <f>IF('Town Data'!K31&gt;9,'Town Data'!J31,"*")</f>
        <v>331073.3</v>
      </c>
      <c r="H35" s="44">
        <f>IF('Town Data'!M31&gt;9,'Town Data'!L31,"*")</f>
        <v>209256.82</v>
      </c>
      <c r="I35" s="22">
        <f t="shared" si="0"/>
        <v>0.99283353572742772</v>
      </c>
      <c r="J35" s="22">
        <f t="shared" si="1"/>
        <v>3.1718024377079033</v>
      </c>
      <c r="K35" s="22">
        <f t="shared" si="2"/>
        <v>2.0881007844810027</v>
      </c>
      <c r="L35" s="15"/>
    </row>
    <row r="36" spans="1:12" x14ac:dyDescent="0.3">
      <c r="A36" s="15"/>
      <c r="B36" s="15" t="str">
        <f>'Town Data'!A32</f>
        <v>LONDONDERRY</v>
      </c>
      <c r="C36" s="50">
        <f>IF('Town Data'!C32&gt;9,'Town Data'!B32,"*")</f>
        <v>291415.14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153023.51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0.90438149013834535</v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LUDLOW</v>
      </c>
      <c r="C37" s="51">
        <f>IF('Town Data'!C33&gt;9,'Town Data'!B33,"*")</f>
        <v>1239533.73</v>
      </c>
      <c r="D37" s="43">
        <f>IF('Town Data'!E33&gt;9,'Town Data'!D33,"*")</f>
        <v>312929.33</v>
      </c>
      <c r="E37" s="44">
        <f>IF('Town Data'!G33&gt;9,'Town Data'!F33,"*")</f>
        <v>414161.76</v>
      </c>
      <c r="F37" s="43">
        <f>IF('Town Data'!I33&gt;9,'Town Data'!H33,"*")</f>
        <v>629123.80000000005</v>
      </c>
      <c r="G37" s="43">
        <f>IF('Town Data'!K33&gt;9,'Town Data'!J33,"*")</f>
        <v>164069.26999999999</v>
      </c>
      <c r="H37" s="44">
        <f>IF('Town Data'!M33&gt;9,'Town Data'!L33,"*")</f>
        <v>103106.61</v>
      </c>
      <c r="I37" s="22">
        <f t="shared" si="0"/>
        <v>0.97025407399942565</v>
      </c>
      <c r="J37" s="22">
        <f t="shared" si="1"/>
        <v>0.9073000690501033</v>
      </c>
      <c r="K37" s="22">
        <f t="shared" si="2"/>
        <v>3.0168303467643831</v>
      </c>
      <c r="L37" s="15"/>
    </row>
    <row r="38" spans="1:12" x14ac:dyDescent="0.3">
      <c r="A38" s="15"/>
      <c r="B38" s="15" t="str">
        <f>'Town Data'!A34</f>
        <v>LYNDON</v>
      </c>
      <c r="C38" s="50">
        <f>IF('Town Data'!C34&gt;9,'Town Data'!B34,"*")</f>
        <v>1370896.91</v>
      </c>
      <c r="D38" s="46" t="str">
        <f>IF('Town Data'!E34&gt;9,'Town Data'!D34,"*")</f>
        <v>*</v>
      </c>
      <c r="E38" s="47">
        <f>IF('Town Data'!G34&gt;9,'Town Data'!F34,"*")</f>
        <v>111639.87</v>
      </c>
      <c r="F38" s="45">
        <f>IF('Town Data'!I34&gt;9,'Town Data'!H34,"*")</f>
        <v>1141417.92</v>
      </c>
      <c r="G38" s="46" t="str">
        <f>IF('Town Data'!K34&gt;9,'Town Data'!J34,"*")</f>
        <v>*</v>
      </c>
      <c r="H38" s="47">
        <f>IF('Town Data'!M34&gt;9,'Town Data'!L34,"*")</f>
        <v>47839.519999999997</v>
      </c>
      <c r="I38" s="9">
        <f t="shared" si="0"/>
        <v>0.20104729913474637</v>
      </c>
      <c r="J38" s="9" t="str">
        <f t="shared" si="1"/>
        <v/>
      </c>
      <c r="K38" s="9">
        <f t="shared" si="2"/>
        <v>1.3336327371177639</v>
      </c>
      <c r="L38" s="15"/>
    </row>
    <row r="39" spans="1:12" x14ac:dyDescent="0.3">
      <c r="A39" s="15"/>
      <c r="B39" s="27" t="str">
        <f>'Town Data'!A35</f>
        <v>MANCHESTER</v>
      </c>
      <c r="C39" s="51">
        <f>IF('Town Data'!C35&gt;9,'Town Data'!B35,"*")</f>
        <v>3959219.64</v>
      </c>
      <c r="D39" s="43">
        <f>IF('Town Data'!E35&gt;9,'Town Data'!D35,"*")</f>
        <v>4269710.5999999996</v>
      </c>
      <c r="E39" s="44">
        <f>IF('Town Data'!G35&gt;9,'Town Data'!F35,"*")</f>
        <v>1006264.54</v>
      </c>
      <c r="F39" s="43">
        <f>IF('Town Data'!I35&gt;9,'Town Data'!H35,"*")</f>
        <v>1991097.49</v>
      </c>
      <c r="G39" s="43">
        <f>IF('Town Data'!K35&gt;9,'Town Data'!J35,"*")</f>
        <v>1035829.12</v>
      </c>
      <c r="H39" s="44">
        <f>IF('Town Data'!M35&gt;9,'Town Data'!L35,"*")</f>
        <v>325017.12</v>
      </c>
      <c r="I39" s="22">
        <f t="shared" si="0"/>
        <v>0.98846096682086626</v>
      </c>
      <c r="J39" s="22">
        <f t="shared" si="1"/>
        <v>3.122022172923657</v>
      </c>
      <c r="K39" s="22">
        <f t="shared" si="2"/>
        <v>2.0960354949917717</v>
      </c>
      <c r="L39" s="15"/>
    </row>
    <row r="40" spans="1:12" x14ac:dyDescent="0.3">
      <c r="A40" s="15"/>
      <c r="B40" s="15" t="str">
        <f>'Town Data'!A36</f>
        <v>MIDDLEBURY</v>
      </c>
      <c r="C40" s="50">
        <f>IF('Town Data'!C36&gt;9,'Town Data'!B36,"*")</f>
        <v>2634259.7000000002</v>
      </c>
      <c r="D40" s="46" t="str">
        <f>IF('Town Data'!E36&gt;9,'Town Data'!D36,"*")</f>
        <v>*</v>
      </c>
      <c r="E40" s="47">
        <f>IF('Town Data'!G36&gt;9,'Town Data'!F36,"*")</f>
        <v>349516.75</v>
      </c>
      <c r="F40" s="45">
        <f>IF('Town Data'!I36&gt;9,'Town Data'!H36,"*")</f>
        <v>1702588.32</v>
      </c>
      <c r="G40" s="46" t="str">
        <f>IF('Town Data'!K36&gt;9,'Town Data'!J36,"*")</f>
        <v>*</v>
      </c>
      <c r="H40" s="47">
        <f>IF('Town Data'!M36&gt;9,'Town Data'!L36,"*")</f>
        <v>135556.91</v>
      </c>
      <c r="I40" s="9">
        <f t="shared" si="0"/>
        <v>0.54720884024389416</v>
      </c>
      <c r="J40" s="9" t="str">
        <f t="shared" si="1"/>
        <v/>
      </c>
      <c r="K40" s="9">
        <f t="shared" si="2"/>
        <v>1.5783764914676794</v>
      </c>
      <c r="L40" s="15"/>
    </row>
    <row r="41" spans="1:12" x14ac:dyDescent="0.3">
      <c r="A41" s="15"/>
      <c r="B41" s="27" t="str">
        <f>'Town Data'!A37</f>
        <v>MILTON</v>
      </c>
      <c r="C41" s="51">
        <f>IF('Town Data'!C37&gt;9,'Town Data'!B37,"*")</f>
        <v>1068148.06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924053.44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0.15593753971631782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MONTPELIER</v>
      </c>
      <c r="C42" s="50">
        <f>IF('Town Data'!C38&gt;9,'Town Data'!B38,"*")</f>
        <v>2265580.02</v>
      </c>
      <c r="D42" s="46" t="str">
        <f>IF('Town Data'!E38&gt;9,'Town Data'!D38,"*")</f>
        <v>*</v>
      </c>
      <c r="E42" s="47">
        <f>IF('Town Data'!G38&gt;9,'Town Data'!F38,"*")</f>
        <v>378797.65</v>
      </c>
      <c r="F42" s="45">
        <f>IF('Town Data'!I38&gt;9,'Town Data'!H38,"*")</f>
        <v>1311869.69</v>
      </c>
      <c r="G42" s="46" t="str">
        <f>IF('Town Data'!K38&gt;9,'Town Data'!J38,"*")</f>
        <v>*</v>
      </c>
      <c r="H42" s="47">
        <f>IF('Town Data'!M38&gt;9,'Town Data'!L38,"*")</f>
        <v>123595.76</v>
      </c>
      <c r="I42" s="9">
        <f t="shared" si="0"/>
        <v>0.7269855666838374</v>
      </c>
      <c r="J42" s="9" t="str">
        <f t="shared" si="1"/>
        <v/>
      </c>
      <c r="K42" s="9">
        <f t="shared" si="2"/>
        <v>2.0648110420616375</v>
      </c>
      <c r="L42" s="15"/>
    </row>
    <row r="43" spans="1:12" x14ac:dyDescent="0.3">
      <c r="A43" s="15"/>
      <c r="B43" s="27" t="str">
        <f>'Town Data'!A39</f>
        <v>MORRISTOWN</v>
      </c>
      <c r="C43" s="51">
        <f>IF('Town Data'!C39&gt;9,'Town Data'!B39,"*")</f>
        <v>1731398.67</v>
      </c>
      <c r="D43" s="43" t="str">
        <f>IF('Town Data'!E39&gt;9,'Town Data'!D39,"*")</f>
        <v>*</v>
      </c>
      <c r="E43" s="44">
        <f>IF('Town Data'!G39&gt;9,'Town Data'!F39,"*")</f>
        <v>153070.54999999999</v>
      </c>
      <c r="F43" s="43">
        <f>IF('Town Data'!I39&gt;9,'Town Data'!H39,"*")</f>
        <v>1330621.23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0.30119573546861261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NEWPORT</v>
      </c>
      <c r="C44" s="50">
        <f>IF('Town Data'!C40&gt;9,'Town Data'!B40,"*")</f>
        <v>1450379.14</v>
      </c>
      <c r="D44" s="46" t="str">
        <f>IF('Town Data'!E40&gt;9,'Town Data'!D40,"*")</f>
        <v>*</v>
      </c>
      <c r="E44" s="47">
        <f>IF('Town Data'!G40&gt;9,'Town Data'!F40,"*")</f>
        <v>247954.32</v>
      </c>
      <c r="F44" s="45">
        <f>IF('Town Data'!I40&gt;9,'Town Data'!H40,"*")</f>
        <v>1158582.47</v>
      </c>
      <c r="G44" s="46" t="str">
        <f>IF('Town Data'!K40&gt;9,'Town Data'!J40,"*")</f>
        <v>*</v>
      </c>
      <c r="H44" s="47">
        <f>IF('Town Data'!M40&gt;9,'Town Data'!L40,"*")</f>
        <v>122900.59</v>
      </c>
      <c r="I44" s="9">
        <f t="shared" si="0"/>
        <v>0.25185662441448808</v>
      </c>
      <c r="J44" s="9" t="str">
        <f t="shared" si="1"/>
        <v/>
      </c>
      <c r="K44" s="9">
        <f t="shared" si="2"/>
        <v>1.0175193626002936</v>
      </c>
      <c r="L44" s="15"/>
    </row>
    <row r="45" spans="1:12" x14ac:dyDescent="0.3">
      <c r="A45" s="15"/>
      <c r="B45" s="27" t="str">
        <f>'Town Data'!A41</f>
        <v>NORTH HERO</v>
      </c>
      <c r="C45" s="51" t="str">
        <f>IF('Town Data'!C41&gt;9,'Town Data'!B41,"*")</f>
        <v>*</v>
      </c>
      <c r="D45" s="43">
        <f>IF('Town Data'!E41&gt;9,'Town Data'!D41,"*")</f>
        <v>391936.54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210414.28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0.86268983264824028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NORTHFIELD</v>
      </c>
      <c r="C46" s="50">
        <f>IF('Town Data'!C42&gt;9,'Town Data'!B42,"*")</f>
        <v>322504.09000000003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299734.67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7.5965252868478786E-2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POULTNEY</v>
      </c>
      <c r="C47" s="51">
        <f>IF('Town Data'!C43&gt;9,'Town Data'!B43,"*")</f>
        <v>289492.82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282652.28999999998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2.4201219102099009E-2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RANDOLPH</v>
      </c>
      <c r="C48" s="50">
        <f>IF('Town Data'!C44&gt;9,'Town Data'!B44,"*")</f>
        <v>699891.13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617477.06999999995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0.13346902096299715</v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RICHMOND</v>
      </c>
      <c r="C49" s="51">
        <f>IF('Town Data'!C45&gt;9,'Town Data'!B45,"*")</f>
        <v>469048.02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ROCKINGHAM</v>
      </c>
      <c r="C50" s="50">
        <f>IF('Town Data'!C46&gt;9,'Town Data'!B46,"*")</f>
        <v>590691.47</v>
      </c>
      <c r="D50" s="46" t="str">
        <f>IF('Town Data'!E46&gt;9,'Town Data'!D46,"*")</f>
        <v>*</v>
      </c>
      <c r="E50" s="47">
        <f>IF('Town Data'!G46&gt;9,'Town Data'!F46,"*")</f>
        <v>92422.77</v>
      </c>
      <c r="F50" s="45">
        <f>IF('Town Data'!I46&gt;9,'Town Data'!H46,"*")</f>
        <v>464102.96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0.27275954025374011</v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RUTLAND</v>
      </c>
      <c r="C51" s="51">
        <f>IF('Town Data'!C47&gt;9,'Town Data'!B47,"*")</f>
        <v>4268455.6900000004</v>
      </c>
      <c r="D51" s="43">
        <f>IF('Town Data'!E47&gt;9,'Town Data'!D47,"*")</f>
        <v>298562.78000000003</v>
      </c>
      <c r="E51" s="44">
        <f>IF('Town Data'!G47&gt;9,'Town Data'!F47,"*")</f>
        <v>459090.92</v>
      </c>
      <c r="F51" s="43">
        <f>IF('Town Data'!I47&gt;9,'Town Data'!H47,"*")</f>
        <v>3430729.22</v>
      </c>
      <c r="G51" s="43">
        <f>IF('Town Data'!K47&gt;9,'Town Data'!J47,"*")</f>
        <v>98290.26</v>
      </c>
      <c r="H51" s="44">
        <f>IF('Town Data'!M47&gt;9,'Town Data'!L47,"*")</f>
        <v>256611.64</v>
      </c>
      <c r="I51" s="22">
        <f t="shared" si="0"/>
        <v>0.24418320895637463</v>
      </c>
      <c r="J51" s="22">
        <f t="shared" si="1"/>
        <v>2.0375622162358713</v>
      </c>
      <c r="K51" s="22">
        <f t="shared" si="2"/>
        <v>0.78904947569798456</v>
      </c>
      <c r="L51" s="15"/>
    </row>
    <row r="52" spans="1:12" x14ac:dyDescent="0.3">
      <c r="A52" s="15"/>
      <c r="B52" s="15" t="str">
        <f>'Town Data'!A48</f>
        <v>RUTLAND TOWN</v>
      </c>
      <c r="C52" s="50">
        <f>IF('Town Data'!C48&gt;9,'Town Data'!B48,"*")</f>
        <v>1257213.8500000001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982522.18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0.27957808545350094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SHELBURNE</v>
      </c>
      <c r="C53" s="51">
        <f>IF('Town Data'!C49&gt;9,'Town Data'!B49,"*")</f>
        <v>1106206.57</v>
      </c>
      <c r="D53" s="43" t="str">
        <f>IF('Town Data'!E49&gt;9,'Town Data'!D49,"*")</f>
        <v>*</v>
      </c>
      <c r="E53" s="44">
        <f>IF('Town Data'!G49&gt;9,'Town Data'!F49,"*")</f>
        <v>208588.49</v>
      </c>
      <c r="F53" s="43">
        <f>IF('Town Data'!I49&gt;9,'Town Data'!H49,"*")</f>
        <v>804681.96</v>
      </c>
      <c r="G53" s="43" t="str">
        <f>IF('Town Data'!K49&gt;9,'Town Data'!J49,"*")</f>
        <v>*</v>
      </c>
      <c r="H53" s="44">
        <f>IF('Town Data'!M49&gt;9,'Town Data'!L49,"*")</f>
        <v>67844.539999999994</v>
      </c>
      <c r="I53" s="22">
        <f t="shared" si="0"/>
        <v>0.37471277472158082</v>
      </c>
      <c r="J53" s="22" t="str">
        <f t="shared" si="1"/>
        <v/>
      </c>
      <c r="K53" s="22">
        <f t="shared" si="2"/>
        <v>2.0745066588998911</v>
      </c>
      <c r="L53" s="15"/>
    </row>
    <row r="54" spans="1:12" x14ac:dyDescent="0.3">
      <c r="A54" s="15"/>
      <c r="B54" s="15" t="str">
        <f>'Town Data'!A50</f>
        <v>SOUTH BURLINGTON</v>
      </c>
      <c r="C54" s="50">
        <f>IF('Town Data'!C50&gt;9,'Town Data'!B50,"*")</f>
        <v>7540876.3899999997</v>
      </c>
      <c r="D54" s="46">
        <f>IF('Town Data'!E50&gt;9,'Town Data'!D50,"*")</f>
        <v>3734564.58</v>
      </c>
      <c r="E54" s="47">
        <f>IF('Town Data'!G50&gt;9,'Town Data'!F50,"*")</f>
        <v>819995.94</v>
      </c>
      <c r="F54" s="45">
        <f>IF('Town Data'!I50&gt;9,'Town Data'!H50,"*")</f>
        <v>5262179.7699999996</v>
      </c>
      <c r="G54" s="46">
        <f>IF('Town Data'!K50&gt;9,'Town Data'!J50,"*")</f>
        <v>1029649.75</v>
      </c>
      <c r="H54" s="47">
        <f>IF('Town Data'!M50&gt;9,'Town Data'!L50,"*")</f>
        <v>268657.44</v>
      </c>
      <c r="I54" s="9">
        <f t="shared" si="0"/>
        <v>0.43303283422413374</v>
      </c>
      <c r="J54" s="9">
        <f t="shared" si="1"/>
        <v>2.6270242186724175</v>
      </c>
      <c r="K54" s="9">
        <f t="shared" si="2"/>
        <v>2.0521988894109913</v>
      </c>
      <c r="L54" s="15"/>
    </row>
    <row r="55" spans="1:12" x14ac:dyDescent="0.3">
      <c r="A55" s="15"/>
      <c r="B55" s="27" t="str">
        <f>'Town Data'!A51</f>
        <v>SOUTH HERO</v>
      </c>
      <c r="C55" s="51">
        <f>IF('Town Data'!C51&gt;9,'Town Data'!B51,"*")</f>
        <v>618667.57999999996</v>
      </c>
      <c r="D55" s="43">
        <f>IF('Town Data'!E51&gt;9,'Town Data'!D51,"*")</f>
        <v>305994.96000000002</v>
      </c>
      <c r="E55" s="44" t="str">
        <f>IF('Town Data'!G51&gt;9,'Town Data'!F51,"*")</f>
        <v>*</v>
      </c>
      <c r="F55" s="43">
        <f>IF('Town Data'!I51&gt;9,'Town Data'!H51,"*")</f>
        <v>494448.49</v>
      </c>
      <c r="G55" s="43">
        <f>IF('Town Data'!K51&gt;9,'Town Data'!J51,"*")</f>
        <v>157506.98000000001</v>
      </c>
      <c r="H55" s="44" t="str">
        <f>IF('Town Data'!M51&gt;9,'Town Data'!L51,"*")</f>
        <v>*</v>
      </c>
      <c r="I55" s="22">
        <f t="shared" si="0"/>
        <v>0.25122756467513929</v>
      </c>
      <c r="J55" s="22">
        <f t="shared" si="1"/>
        <v>0.9427390455965825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SPRINGFIELD</v>
      </c>
      <c r="C56" s="50">
        <f>IF('Town Data'!C52&gt;9,'Town Data'!B52,"*")</f>
        <v>1324932.43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1065301.3700000001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0.24371606693794057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ST ALBANS</v>
      </c>
      <c r="C57" s="51">
        <f>IF('Town Data'!C53&gt;9,'Town Data'!B53,"*")</f>
        <v>2106498.79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1706207.36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0.23460889888553751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ST ALBANS TOWN</v>
      </c>
      <c r="C58" s="50">
        <f>IF('Town Data'!C54&gt;9,'Town Data'!B54,"*")</f>
        <v>1111692.02</v>
      </c>
      <c r="D58" s="46" t="str">
        <f>IF('Town Data'!E54&gt;9,'Town Data'!D54,"*")</f>
        <v>*</v>
      </c>
      <c r="E58" s="47">
        <f>IF('Town Data'!G54&gt;9,'Town Data'!F54,"*")</f>
        <v>106592.07</v>
      </c>
      <c r="F58" s="45">
        <f>IF('Town Data'!I54&gt;9,'Town Data'!H54,"*")</f>
        <v>950054.19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0.17013537933030964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ST JOHNSBURY</v>
      </c>
      <c r="C59" s="51">
        <f>IF('Town Data'!C55&gt;9,'Town Data'!B55,"*")</f>
        <v>1374148.58</v>
      </c>
      <c r="D59" s="43" t="str">
        <f>IF('Town Data'!E55&gt;9,'Town Data'!D55,"*")</f>
        <v>*</v>
      </c>
      <c r="E59" s="44">
        <f>IF('Town Data'!G55&gt;9,'Town Data'!F55,"*")</f>
        <v>95368.13</v>
      </c>
      <c r="F59" s="43">
        <f>IF('Town Data'!I55&gt;9,'Town Data'!H55,"*")</f>
        <v>1097660.1499999999</v>
      </c>
      <c r="G59" s="43" t="str">
        <f>IF('Town Data'!K55&gt;9,'Town Data'!J55,"*")</f>
        <v>*</v>
      </c>
      <c r="H59" s="44">
        <f>IF('Town Data'!M55&gt;9,'Town Data'!L55,"*")</f>
        <v>46265.760000000002</v>
      </c>
      <c r="I59" s="22">
        <f t="shared" si="0"/>
        <v>0.2518889202637084</v>
      </c>
      <c r="J59" s="22" t="str">
        <f t="shared" si="1"/>
        <v/>
      </c>
      <c r="K59" s="22">
        <f t="shared" si="2"/>
        <v>1.0613112158970262</v>
      </c>
      <c r="L59" s="15"/>
    </row>
    <row r="60" spans="1:12" x14ac:dyDescent="0.3">
      <c r="A60" s="15"/>
      <c r="B60" s="15" t="str">
        <f>'Town Data'!A56</f>
        <v>STOWE</v>
      </c>
      <c r="C60" s="50">
        <f>IF('Town Data'!C56&gt;9,'Town Data'!B56,"*")</f>
        <v>6045851.1100000003</v>
      </c>
      <c r="D60" s="46">
        <f>IF('Town Data'!E56&gt;9,'Town Data'!D56,"*")</f>
        <v>8192814.0199999996</v>
      </c>
      <c r="E60" s="47">
        <f>IF('Town Data'!G56&gt;9,'Town Data'!F56,"*")</f>
        <v>2002339.5</v>
      </c>
      <c r="F60" s="45">
        <f>IF('Town Data'!I56&gt;9,'Town Data'!H56,"*")</f>
        <v>2672623.13</v>
      </c>
      <c r="G60" s="46">
        <f>IF('Town Data'!K56&gt;9,'Town Data'!J56,"*")</f>
        <v>2183562.64</v>
      </c>
      <c r="H60" s="47">
        <f>IF('Town Data'!M56&gt;9,'Town Data'!L56,"*")</f>
        <v>820840.72</v>
      </c>
      <c r="I60" s="9">
        <f t="shared" si="0"/>
        <v>1.2621412806526151</v>
      </c>
      <c r="J60" s="9">
        <f t="shared" si="1"/>
        <v>2.7520398407256126</v>
      </c>
      <c r="K60" s="9">
        <f t="shared" si="2"/>
        <v>1.4393764237232287</v>
      </c>
      <c r="L60" s="15"/>
    </row>
    <row r="61" spans="1:12" x14ac:dyDescent="0.3">
      <c r="A61" s="15"/>
      <c r="B61" s="27" t="str">
        <f>'Town Data'!A57</f>
        <v>SWANTON</v>
      </c>
      <c r="C61" s="51">
        <f>IF('Town Data'!C57&gt;9,'Town Data'!B57,"*")</f>
        <v>630842.31999999995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563259.68000000005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0.1199848709213482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VERGENNES</v>
      </c>
      <c r="C62" s="50">
        <f>IF('Town Data'!C58&gt;9,'Town Data'!B58,"*")</f>
        <v>527587.9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318383.68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0.65708210923373978</v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WAITSFIELD</v>
      </c>
      <c r="C63" s="51">
        <f>IF('Town Data'!C59&gt;9,'Town Data'!B59,"*")</f>
        <v>1165588.23</v>
      </c>
      <c r="D63" s="43">
        <f>IF('Town Data'!E59&gt;9,'Town Data'!D59,"*")</f>
        <v>419805.87</v>
      </c>
      <c r="E63" s="44">
        <f>IF('Town Data'!G59&gt;9,'Town Data'!F59,"*")</f>
        <v>341508.04</v>
      </c>
      <c r="F63" s="43">
        <f>IF('Town Data'!I59&gt;9,'Town Data'!H59,"*")</f>
        <v>772892.85</v>
      </c>
      <c r="G63" s="43">
        <f>IF('Town Data'!K59&gt;9,'Town Data'!J59,"*")</f>
        <v>57983.12</v>
      </c>
      <c r="H63" s="44">
        <f>IF('Town Data'!M59&gt;9,'Town Data'!L59,"*")</f>
        <v>112632.42</v>
      </c>
      <c r="I63" s="22">
        <f t="shared" si="0"/>
        <v>0.50808515048366665</v>
      </c>
      <c r="J63" s="22">
        <f t="shared" si="1"/>
        <v>6.2401393715964231</v>
      </c>
      <c r="K63" s="22">
        <f t="shared" si="2"/>
        <v>2.0320580877157748</v>
      </c>
      <c r="L63" s="15"/>
    </row>
    <row r="64" spans="1:12" x14ac:dyDescent="0.3">
      <c r="A64" s="15"/>
      <c r="B64" s="15" t="str">
        <f>'Town Data'!A60</f>
        <v>WARREN</v>
      </c>
      <c r="C64" s="50">
        <f>IF('Town Data'!C60&gt;9,'Town Data'!B60,"*")</f>
        <v>490388.57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219836.97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1.2306919987115905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WATERBURY</v>
      </c>
      <c r="C65" s="51">
        <f>IF('Town Data'!C61&gt;9,'Town Data'!B61,"*")</f>
        <v>1927554.7</v>
      </c>
      <c r="D65" s="43" t="str">
        <f>IF('Town Data'!E61&gt;9,'Town Data'!D61,"*")</f>
        <v>*</v>
      </c>
      <c r="E65" s="44">
        <f>IF('Town Data'!G61&gt;9,'Town Data'!F61,"*")</f>
        <v>436276.57</v>
      </c>
      <c r="F65" s="43">
        <f>IF('Town Data'!I61&gt;9,'Town Data'!H61,"*")</f>
        <v>1030075.54</v>
      </c>
      <c r="G65" s="43" t="str">
        <f>IF('Town Data'!K61&gt;9,'Town Data'!J61,"*")</f>
        <v>*</v>
      </c>
      <c r="H65" s="44">
        <f>IF('Town Data'!M61&gt;9,'Town Data'!L61,"*")</f>
        <v>181020.25</v>
      </c>
      <c r="I65" s="22">
        <f t="shared" si="0"/>
        <v>0.87127509114525703</v>
      </c>
      <c r="J65" s="22" t="str">
        <f t="shared" si="1"/>
        <v/>
      </c>
      <c r="K65" s="22">
        <f t="shared" si="2"/>
        <v>1.4100981520023312</v>
      </c>
      <c r="L65" s="15"/>
    </row>
    <row r="66" spans="1:12" x14ac:dyDescent="0.3">
      <c r="A66" s="15"/>
      <c r="B66" s="15" t="str">
        <f>'Town Data'!A62</f>
        <v>WEST RUTLAND</v>
      </c>
      <c r="C66" s="50">
        <f>IF('Town Data'!C62&gt;9,'Town Data'!B62,"*")</f>
        <v>178806.12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WILLISTON</v>
      </c>
      <c r="C67" s="51">
        <f>IF('Town Data'!C63&gt;9,'Town Data'!B63,"*")</f>
        <v>3376562.94</v>
      </c>
      <c r="D67" s="43" t="str">
        <f>IF('Town Data'!E63&gt;9,'Town Data'!D63,"*")</f>
        <v>*</v>
      </c>
      <c r="E67" s="44">
        <f>IF('Town Data'!G63&gt;9,'Town Data'!F63,"*")</f>
        <v>312099.71000000002</v>
      </c>
      <c r="F67" s="43">
        <f>IF('Town Data'!I63&gt;9,'Town Data'!H63,"*")</f>
        <v>2284053.58</v>
      </c>
      <c r="G67" s="43" t="str">
        <f>IF('Town Data'!K63&gt;9,'Town Data'!J63,"*")</f>
        <v>*</v>
      </c>
      <c r="H67" s="44">
        <f>IF('Town Data'!M63&gt;9,'Town Data'!L63,"*")</f>
        <v>172278.31</v>
      </c>
      <c r="I67" s="22">
        <f t="shared" si="0"/>
        <v>0.47832037285219897</v>
      </c>
      <c r="J67" s="22" t="str">
        <f t="shared" si="1"/>
        <v/>
      </c>
      <c r="K67" s="22">
        <f t="shared" si="2"/>
        <v>0.81160187837923425</v>
      </c>
      <c r="L67" s="15"/>
    </row>
    <row r="68" spans="1:12" x14ac:dyDescent="0.3">
      <c r="A68" s="15"/>
      <c r="B68" s="15" t="str">
        <f>'Town Data'!A64</f>
        <v>WILMINGTON</v>
      </c>
      <c r="C68" s="50">
        <f>IF('Town Data'!C64&gt;9,'Town Data'!B64,"*")</f>
        <v>956286.49</v>
      </c>
      <c r="D68" s="46">
        <f>IF('Town Data'!E64&gt;9,'Town Data'!D64,"*")</f>
        <v>185244.24</v>
      </c>
      <c r="E68" s="47">
        <f>IF('Town Data'!G64&gt;9,'Town Data'!F64,"*")</f>
        <v>140484.54</v>
      </c>
      <c r="F68" s="45">
        <f>IF('Town Data'!I64&gt;9,'Town Data'!H64,"*")</f>
        <v>639656.68000000005</v>
      </c>
      <c r="G68" s="46" t="str">
        <f>IF('Town Data'!K64&gt;9,'Town Data'!J64,"*")</f>
        <v>*</v>
      </c>
      <c r="H68" s="47">
        <f>IF('Town Data'!M64&gt;9,'Town Data'!L64,"*")</f>
        <v>67959.509999999995</v>
      </c>
      <c r="I68" s="9">
        <f t="shared" si="0"/>
        <v>0.49499961448069285</v>
      </c>
      <c r="J68" s="9" t="str">
        <f t="shared" si="1"/>
        <v/>
      </c>
      <c r="K68" s="9">
        <f t="shared" si="2"/>
        <v>1.0671800017392712</v>
      </c>
      <c r="L68" s="15"/>
    </row>
    <row r="69" spans="1:12" x14ac:dyDescent="0.3">
      <c r="A69" s="15"/>
      <c r="B69" s="27" t="str">
        <f>'Town Data'!A65</f>
        <v>WINDSOR</v>
      </c>
      <c r="C69" s="51">
        <f>IF('Town Data'!C65&gt;9,'Town Data'!B65,"*")</f>
        <v>554427.05000000005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391590.3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0.41583448313198784</v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WINOOSKI</v>
      </c>
      <c r="C70" s="50">
        <f>IF('Town Data'!C66&gt;9,'Town Data'!B66,"*")</f>
        <v>1161752.0900000001</v>
      </c>
      <c r="D70" s="46" t="str">
        <f>IF('Town Data'!E66&gt;9,'Town Data'!D66,"*")</f>
        <v>*</v>
      </c>
      <c r="E70" s="47">
        <f>IF('Town Data'!G66&gt;9,'Town Data'!F66,"*")</f>
        <v>431153.67</v>
      </c>
      <c r="F70" s="45">
        <f>IF('Town Data'!I66&gt;9,'Town Data'!H66,"*")</f>
        <v>746753.63</v>
      </c>
      <c r="G70" s="46" t="str">
        <f>IF('Town Data'!K66&gt;9,'Town Data'!J66,"*")</f>
        <v>*</v>
      </c>
      <c r="H70" s="47">
        <f>IF('Town Data'!M66&gt;9,'Town Data'!L66,"*")</f>
        <v>176121.04</v>
      </c>
      <c r="I70" s="9">
        <f t="shared" ref="I70:I133" si="3">IFERROR((C70-F70)/F70,"")</f>
        <v>0.55573678296013118</v>
      </c>
      <c r="J70" s="9" t="str">
        <f t="shared" ref="J70:J133" si="4">IFERROR((D70-G70)/G70,"")</f>
        <v/>
      </c>
      <c r="K70" s="9">
        <f t="shared" ref="K70:K133" si="5">IFERROR((E70-H70)/H70,"")</f>
        <v>1.4480531684346172</v>
      </c>
      <c r="L70" s="15"/>
    </row>
    <row r="71" spans="1:12" x14ac:dyDescent="0.3">
      <c r="A71" s="15"/>
      <c r="B71" s="27" t="str">
        <f>'Town Data'!A67</f>
        <v>WOODSTOCK</v>
      </c>
      <c r="C71" s="51">
        <f>IF('Town Data'!C67&gt;9,'Town Data'!B67,"*")</f>
        <v>1898881.64</v>
      </c>
      <c r="D71" s="43">
        <f>IF('Town Data'!E67&gt;9,'Town Data'!D67,"*")</f>
        <v>2757853.21</v>
      </c>
      <c r="E71" s="44">
        <f>IF('Town Data'!G67&gt;9,'Town Data'!F67,"*")</f>
        <v>617971.75</v>
      </c>
      <c r="F71" s="43">
        <f>IF('Town Data'!I67&gt;9,'Town Data'!H67,"*")</f>
        <v>901205.94</v>
      </c>
      <c r="G71" s="43">
        <f>IF('Town Data'!K67&gt;9,'Town Data'!J67,"*")</f>
        <v>902082.05</v>
      </c>
      <c r="H71" s="44">
        <f>IF('Town Data'!M67&gt;9,'Town Data'!L67,"*")</f>
        <v>181976.68</v>
      </c>
      <c r="I71" s="22">
        <f t="shared" si="3"/>
        <v>1.1070451888055688</v>
      </c>
      <c r="J71" s="22">
        <f t="shared" si="4"/>
        <v>2.0572088315026331</v>
      </c>
      <c r="K71" s="22">
        <f t="shared" si="5"/>
        <v>2.3958842968230876</v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1608877.34</v>
      </c>
      <c r="C2" s="39">
        <v>38</v>
      </c>
      <c r="D2" s="39">
        <v>0</v>
      </c>
      <c r="E2" s="39">
        <v>0</v>
      </c>
      <c r="F2" s="39">
        <v>278878.96000000002</v>
      </c>
      <c r="G2" s="39">
        <v>17</v>
      </c>
      <c r="H2" s="39">
        <v>1275975.08</v>
      </c>
      <c r="I2" s="39">
        <v>33</v>
      </c>
      <c r="J2" s="39">
        <v>0</v>
      </c>
      <c r="K2" s="39">
        <v>0</v>
      </c>
      <c r="L2" s="39">
        <v>111210.16</v>
      </c>
      <c r="M2" s="39">
        <v>12</v>
      </c>
    </row>
    <row r="3" spans="1:13" x14ac:dyDescent="0.3">
      <c r="A3" s="38" t="s">
        <v>48</v>
      </c>
      <c r="B3" s="39">
        <v>513797.39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445473.75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346711.34</v>
      </c>
      <c r="C4" s="39">
        <v>19</v>
      </c>
      <c r="D4" s="39">
        <v>0</v>
      </c>
      <c r="E4" s="39">
        <v>0</v>
      </c>
      <c r="F4" s="39">
        <v>0</v>
      </c>
      <c r="G4" s="39">
        <v>0</v>
      </c>
      <c r="H4" s="39">
        <v>283062.95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3080346.87</v>
      </c>
      <c r="C5" s="39">
        <v>67</v>
      </c>
      <c r="D5" s="39">
        <v>782547.4</v>
      </c>
      <c r="E5" s="39">
        <v>17</v>
      </c>
      <c r="F5" s="39">
        <v>427206.36</v>
      </c>
      <c r="G5" s="39">
        <v>25</v>
      </c>
      <c r="H5" s="39">
        <v>2416411.7400000002</v>
      </c>
      <c r="I5" s="39">
        <v>62</v>
      </c>
      <c r="J5" s="39">
        <v>338688.72</v>
      </c>
      <c r="K5" s="39">
        <v>19</v>
      </c>
      <c r="L5" s="39">
        <v>213890.25</v>
      </c>
      <c r="M5" s="39">
        <v>21</v>
      </c>
    </row>
    <row r="6" spans="1:13" x14ac:dyDescent="0.3">
      <c r="A6" s="38" t="s">
        <v>51</v>
      </c>
      <c r="B6" s="39">
        <v>1744678.13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1243731.1399999999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296632.55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608643.93000000005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404608.8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496207.65</v>
      </c>
      <c r="C9" s="39">
        <v>19</v>
      </c>
      <c r="D9" s="39">
        <v>0</v>
      </c>
      <c r="E9" s="39">
        <v>0</v>
      </c>
      <c r="F9" s="39">
        <v>134085.91</v>
      </c>
      <c r="G9" s="39">
        <v>11</v>
      </c>
      <c r="H9" s="39">
        <v>279465.37</v>
      </c>
      <c r="I9" s="39">
        <v>16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4291510.66</v>
      </c>
      <c r="C10" s="39">
        <v>72</v>
      </c>
      <c r="D10" s="39">
        <v>984538.3</v>
      </c>
      <c r="E10" s="39">
        <v>16</v>
      </c>
      <c r="F10" s="39">
        <v>487599.5</v>
      </c>
      <c r="G10" s="39">
        <v>29</v>
      </c>
      <c r="H10" s="39">
        <v>3054060.45</v>
      </c>
      <c r="I10" s="39">
        <v>62</v>
      </c>
      <c r="J10" s="39">
        <v>425891.74</v>
      </c>
      <c r="K10" s="39">
        <v>15</v>
      </c>
      <c r="L10" s="39">
        <v>230992.77</v>
      </c>
      <c r="M10" s="39">
        <v>27</v>
      </c>
    </row>
    <row r="11" spans="1:13" x14ac:dyDescent="0.3">
      <c r="A11" s="38" t="s">
        <v>56</v>
      </c>
      <c r="B11" s="39">
        <v>456971.62</v>
      </c>
      <c r="C11" s="39">
        <v>15</v>
      </c>
      <c r="D11" s="39">
        <v>0</v>
      </c>
      <c r="E11" s="39">
        <v>0</v>
      </c>
      <c r="F11" s="39">
        <v>0</v>
      </c>
      <c r="G11" s="39">
        <v>0</v>
      </c>
      <c r="H11" s="39">
        <v>322517.62</v>
      </c>
      <c r="I11" s="39">
        <v>15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439161.68</v>
      </c>
      <c r="C12" s="39">
        <v>13</v>
      </c>
      <c r="D12" s="39">
        <v>575037.14</v>
      </c>
      <c r="E12" s="39">
        <v>14</v>
      </c>
      <c r="F12" s="39">
        <v>0</v>
      </c>
      <c r="G12" s="39">
        <v>0</v>
      </c>
      <c r="H12" s="39">
        <v>192875.1</v>
      </c>
      <c r="I12" s="39">
        <v>11</v>
      </c>
      <c r="J12" s="39">
        <v>148252.5</v>
      </c>
      <c r="K12" s="39">
        <v>13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12634650.699999999</v>
      </c>
      <c r="C13" s="39">
        <v>186</v>
      </c>
      <c r="D13" s="39">
        <v>6936989.9400000004</v>
      </c>
      <c r="E13" s="39">
        <v>14</v>
      </c>
      <c r="F13" s="39">
        <v>4618311.05</v>
      </c>
      <c r="G13" s="39">
        <v>91</v>
      </c>
      <c r="H13" s="39">
        <v>6871136.1500000004</v>
      </c>
      <c r="I13" s="39">
        <v>161</v>
      </c>
      <c r="J13" s="39">
        <v>1381353.77</v>
      </c>
      <c r="K13" s="39">
        <v>11</v>
      </c>
      <c r="L13" s="39">
        <v>1887349.93</v>
      </c>
      <c r="M13" s="39">
        <v>78</v>
      </c>
    </row>
    <row r="14" spans="1:13" x14ac:dyDescent="0.3">
      <c r="A14" s="38" t="s">
        <v>59</v>
      </c>
      <c r="B14" s="39">
        <v>897921.76</v>
      </c>
      <c r="C14" s="39">
        <v>20</v>
      </c>
      <c r="D14" s="39">
        <v>0</v>
      </c>
      <c r="E14" s="39">
        <v>0</v>
      </c>
      <c r="F14" s="39">
        <v>143208.26</v>
      </c>
      <c r="G14" s="39">
        <v>10</v>
      </c>
      <c r="H14" s="39">
        <v>483734.76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958197.52</v>
      </c>
      <c r="C15" s="39">
        <v>24</v>
      </c>
      <c r="D15" s="39">
        <v>0</v>
      </c>
      <c r="E15" s="39">
        <v>0</v>
      </c>
      <c r="F15" s="39">
        <v>0</v>
      </c>
      <c r="G15" s="39">
        <v>0</v>
      </c>
      <c r="H15" s="39">
        <v>603965.39</v>
      </c>
      <c r="I15" s="39">
        <v>19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322388.15000000002</v>
      </c>
      <c r="C16" s="39">
        <v>16</v>
      </c>
      <c r="D16" s="39">
        <v>0</v>
      </c>
      <c r="E16" s="39">
        <v>0</v>
      </c>
      <c r="F16" s="39">
        <v>0</v>
      </c>
      <c r="G16" s="39">
        <v>0</v>
      </c>
      <c r="H16" s="39">
        <v>231867.89</v>
      </c>
      <c r="I16" s="39">
        <v>15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2912000.25</v>
      </c>
      <c r="C17" s="39">
        <v>52</v>
      </c>
      <c r="D17" s="39">
        <v>1418844.71</v>
      </c>
      <c r="E17" s="39">
        <v>12</v>
      </c>
      <c r="F17" s="39">
        <v>282039.28000000003</v>
      </c>
      <c r="G17" s="39">
        <v>13</v>
      </c>
      <c r="H17" s="39">
        <v>2136568.98</v>
      </c>
      <c r="I17" s="39">
        <v>45</v>
      </c>
      <c r="J17" s="39">
        <v>608205.05000000005</v>
      </c>
      <c r="K17" s="39">
        <v>13</v>
      </c>
      <c r="L17" s="39">
        <v>150498.53</v>
      </c>
      <c r="M17" s="39">
        <v>12</v>
      </c>
    </row>
    <row r="18" spans="1:13" x14ac:dyDescent="0.3">
      <c r="A18" s="38" t="s">
        <v>63</v>
      </c>
      <c r="B18" s="39">
        <v>252540.93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1038001.12</v>
      </c>
      <c r="C19" s="39">
        <v>22</v>
      </c>
      <c r="D19" s="39">
        <v>0</v>
      </c>
      <c r="E19" s="39">
        <v>0</v>
      </c>
      <c r="F19" s="39">
        <v>0</v>
      </c>
      <c r="G19" s="39">
        <v>0</v>
      </c>
      <c r="H19" s="39">
        <v>818342.29</v>
      </c>
      <c r="I19" s="39">
        <v>22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859085.43</v>
      </c>
      <c r="C20" s="39">
        <v>11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612199.31000000006</v>
      </c>
      <c r="C21" s="39">
        <v>18</v>
      </c>
      <c r="D21" s="39">
        <v>192577.6</v>
      </c>
      <c r="E21" s="39">
        <v>15</v>
      </c>
      <c r="F21" s="39">
        <v>228071.9</v>
      </c>
      <c r="G21" s="39">
        <v>11</v>
      </c>
      <c r="H21" s="39">
        <v>364748.35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491002.66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433292.49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4404122.83</v>
      </c>
      <c r="C23" s="39">
        <v>84</v>
      </c>
      <c r="D23" s="39">
        <v>0</v>
      </c>
      <c r="E23" s="39">
        <v>0</v>
      </c>
      <c r="F23" s="39">
        <v>452122.42</v>
      </c>
      <c r="G23" s="39">
        <v>31</v>
      </c>
      <c r="H23" s="39">
        <v>3333456.28</v>
      </c>
      <c r="I23" s="39">
        <v>73</v>
      </c>
      <c r="J23" s="39">
        <v>0</v>
      </c>
      <c r="K23" s="39">
        <v>0</v>
      </c>
      <c r="L23" s="39">
        <v>226311.82</v>
      </c>
      <c r="M23" s="39">
        <v>25</v>
      </c>
    </row>
    <row r="24" spans="1:13" x14ac:dyDescent="0.3">
      <c r="A24" s="38" t="s">
        <v>69</v>
      </c>
      <c r="B24" s="39">
        <v>555065.26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489280.76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0</v>
      </c>
      <c r="C25" s="39">
        <v>0</v>
      </c>
      <c r="D25" s="39">
        <v>201189</v>
      </c>
      <c r="E25" s="39">
        <v>10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372713.42</v>
      </c>
      <c r="C26" s="39">
        <v>14</v>
      </c>
      <c r="D26" s="39">
        <v>0</v>
      </c>
      <c r="E26" s="39">
        <v>0</v>
      </c>
      <c r="F26" s="39">
        <v>0</v>
      </c>
      <c r="G26" s="39">
        <v>0</v>
      </c>
      <c r="H26" s="39">
        <v>288562.07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2519997.5299999998</v>
      </c>
      <c r="C27" s="39">
        <v>42</v>
      </c>
      <c r="D27" s="39">
        <v>1586456.88</v>
      </c>
      <c r="E27" s="39">
        <v>14</v>
      </c>
      <c r="F27" s="39">
        <v>424787.4</v>
      </c>
      <c r="G27" s="39">
        <v>20</v>
      </c>
      <c r="H27" s="39">
        <v>1613472.02</v>
      </c>
      <c r="I27" s="39">
        <v>35</v>
      </c>
      <c r="J27" s="39">
        <v>631011.87</v>
      </c>
      <c r="K27" s="39">
        <v>15</v>
      </c>
      <c r="L27" s="39">
        <v>160717.59</v>
      </c>
      <c r="M27" s="39">
        <v>12</v>
      </c>
    </row>
    <row r="28" spans="1:13" x14ac:dyDescent="0.3">
      <c r="A28" s="38" t="s">
        <v>73</v>
      </c>
      <c r="B28" s="39">
        <v>446261.81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395151.5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568852.61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399859.73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215831.03</v>
      </c>
      <c r="C30" s="39">
        <v>12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1613267.48</v>
      </c>
      <c r="C31" s="39">
        <v>29</v>
      </c>
      <c r="D31" s="39">
        <v>1381172.4</v>
      </c>
      <c r="E31" s="39">
        <v>28</v>
      </c>
      <c r="F31" s="39">
        <v>646206.15</v>
      </c>
      <c r="G31" s="39">
        <v>23</v>
      </c>
      <c r="H31" s="39">
        <v>809534.49</v>
      </c>
      <c r="I31" s="39">
        <v>23</v>
      </c>
      <c r="J31" s="39">
        <v>331073.3</v>
      </c>
      <c r="K31" s="39">
        <v>22</v>
      </c>
      <c r="L31" s="39">
        <v>209256.82</v>
      </c>
      <c r="M31" s="39">
        <v>17</v>
      </c>
    </row>
    <row r="32" spans="1:13" x14ac:dyDescent="0.3">
      <c r="A32" s="38" t="s">
        <v>77</v>
      </c>
      <c r="B32" s="39">
        <v>291415.14</v>
      </c>
      <c r="C32" s="39">
        <v>13</v>
      </c>
      <c r="D32" s="39">
        <v>0</v>
      </c>
      <c r="E32" s="39">
        <v>0</v>
      </c>
      <c r="F32" s="39">
        <v>0</v>
      </c>
      <c r="G32" s="39">
        <v>0</v>
      </c>
      <c r="H32" s="39">
        <v>153023.51</v>
      </c>
      <c r="I32" s="39">
        <v>10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1239533.73</v>
      </c>
      <c r="C33" s="39">
        <v>34</v>
      </c>
      <c r="D33" s="39">
        <v>312929.33</v>
      </c>
      <c r="E33" s="39">
        <v>16</v>
      </c>
      <c r="F33" s="39">
        <v>414161.76</v>
      </c>
      <c r="G33" s="39">
        <v>19</v>
      </c>
      <c r="H33" s="39">
        <v>629123.80000000005</v>
      </c>
      <c r="I33" s="39">
        <v>30</v>
      </c>
      <c r="J33" s="39">
        <v>164069.26999999999</v>
      </c>
      <c r="K33" s="39">
        <v>11</v>
      </c>
      <c r="L33" s="39">
        <v>103106.61</v>
      </c>
      <c r="M33" s="39">
        <v>16</v>
      </c>
    </row>
    <row r="34" spans="1:13" x14ac:dyDescent="0.3">
      <c r="A34" s="38" t="s">
        <v>79</v>
      </c>
      <c r="B34" s="39">
        <v>1370896.91</v>
      </c>
      <c r="C34" s="39">
        <v>27</v>
      </c>
      <c r="D34" s="39">
        <v>0</v>
      </c>
      <c r="E34" s="39">
        <v>0</v>
      </c>
      <c r="F34" s="39">
        <v>111639.87</v>
      </c>
      <c r="G34" s="39">
        <v>11</v>
      </c>
      <c r="H34" s="39">
        <v>1141417.92</v>
      </c>
      <c r="I34" s="39">
        <v>23</v>
      </c>
      <c r="J34" s="39">
        <v>0</v>
      </c>
      <c r="K34" s="39">
        <v>0</v>
      </c>
      <c r="L34" s="39">
        <v>47839.519999999997</v>
      </c>
      <c r="M34" s="39">
        <v>10</v>
      </c>
    </row>
    <row r="35" spans="1:13" x14ac:dyDescent="0.3">
      <c r="A35" s="38" t="s">
        <v>80</v>
      </c>
      <c r="B35" s="39">
        <v>3959219.64</v>
      </c>
      <c r="C35" s="39">
        <v>59</v>
      </c>
      <c r="D35" s="39">
        <v>4269710.5999999996</v>
      </c>
      <c r="E35" s="39">
        <v>27</v>
      </c>
      <c r="F35" s="39">
        <v>1006264.54</v>
      </c>
      <c r="G35" s="39">
        <v>37</v>
      </c>
      <c r="H35" s="39">
        <v>1991097.49</v>
      </c>
      <c r="I35" s="39">
        <v>55</v>
      </c>
      <c r="J35" s="39">
        <v>1035829.12</v>
      </c>
      <c r="K35" s="39">
        <v>23</v>
      </c>
      <c r="L35" s="39">
        <v>325017.12</v>
      </c>
      <c r="M35" s="39">
        <v>33</v>
      </c>
    </row>
    <row r="36" spans="1:13" x14ac:dyDescent="0.3">
      <c r="A36" s="38" t="s">
        <v>81</v>
      </c>
      <c r="B36" s="39">
        <v>2634259.7000000002</v>
      </c>
      <c r="C36" s="39">
        <v>49</v>
      </c>
      <c r="D36" s="39">
        <v>0</v>
      </c>
      <c r="E36" s="39">
        <v>0</v>
      </c>
      <c r="F36" s="39">
        <v>349516.75</v>
      </c>
      <c r="G36" s="39">
        <v>21</v>
      </c>
      <c r="H36" s="39">
        <v>1702588.32</v>
      </c>
      <c r="I36" s="39">
        <v>45</v>
      </c>
      <c r="J36" s="39">
        <v>0</v>
      </c>
      <c r="K36" s="39">
        <v>0</v>
      </c>
      <c r="L36" s="39">
        <v>135556.91</v>
      </c>
      <c r="M36" s="39">
        <v>17</v>
      </c>
    </row>
    <row r="37" spans="1:13" x14ac:dyDescent="0.3">
      <c r="A37" s="38" t="s">
        <v>82</v>
      </c>
      <c r="B37" s="39">
        <v>1068148.06</v>
      </c>
      <c r="C37" s="39">
        <v>24</v>
      </c>
      <c r="D37" s="39">
        <v>0</v>
      </c>
      <c r="E37" s="39">
        <v>0</v>
      </c>
      <c r="F37" s="39">
        <v>0</v>
      </c>
      <c r="G37" s="39">
        <v>0</v>
      </c>
      <c r="H37" s="39">
        <v>924053.44</v>
      </c>
      <c r="I37" s="39">
        <v>21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2265580.02</v>
      </c>
      <c r="C38" s="39">
        <v>51</v>
      </c>
      <c r="D38" s="39">
        <v>0</v>
      </c>
      <c r="E38" s="39">
        <v>0</v>
      </c>
      <c r="F38" s="39">
        <v>378797.65</v>
      </c>
      <c r="G38" s="39">
        <v>21</v>
      </c>
      <c r="H38" s="39">
        <v>1311869.69</v>
      </c>
      <c r="I38" s="39">
        <v>45</v>
      </c>
      <c r="J38" s="39">
        <v>0</v>
      </c>
      <c r="K38" s="39">
        <v>0</v>
      </c>
      <c r="L38" s="39">
        <v>123595.76</v>
      </c>
      <c r="M38" s="39">
        <v>18</v>
      </c>
    </row>
    <row r="39" spans="1:13" x14ac:dyDescent="0.3">
      <c r="A39" s="38" t="s">
        <v>84</v>
      </c>
      <c r="B39" s="39">
        <v>1731398.67</v>
      </c>
      <c r="C39" s="39">
        <v>33</v>
      </c>
      <c r="D39" s="39">
        <v>0</v>
      </c>
      <c r="E39" s="39">
        <v>0</v>
      </c>
      <c r="F39" s="39">
        <v>153070.54999999999</v>
      </c>
      <c r="G39" s="39">
        <v>11</v>
      </c>
      <c r="H39" s="39">
        <v>1330621.23</v>
      </c>
      <c r="I39" s="39">
        <v>31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1450379.14</v>
      </c>
      <c r="C40" s="39">
        <v>29</v>
      </c>
      <c r="D40" s="39">
        <v>0</v>
      </c>
      <c r="E40" s="39">
        <v>0</v>
      </c>
      <c r="F40" s="39">
        <v>247954.32</v>
      </c>
      <c r="G40" s="39">
        <v>11</v>
      </c>
      <c r="H40" s="39">
        <v>1158582.47</v>
      </c>
      <c r="I40" s="39">
        <v>25</v>
      </c>
      <c r="J40" s="39">
        <v>0</v>
      </c>
      <c r="K40" s="39">
        <v>0</v>
      </c>
      <c r="L40" s="39">
        <v>122900.59</v>
      </c>
      <c r="M40" s="39">
        <v>12</v>
      </c>
    </row>
    <row r="41" spans="1:13" x14ac:dyDescent="0.3">
      <c r="A41" s="38" t="s">
        <v>86</v>
      </c>
      <c r="B41" s="39">
        <v>0</v>
      </c>
      <c r="C41" s="39">
        <v>0</v>
      </c>
      <c r="D41" s="39">
        <v>391936.54</v>
      </c>
      <c r="E41" s="39">
        <v>20</v>
      </c>
      <c r="F41" s="39">
        <v>0</v>
      </c>
      <c r="G41" s="39">
        <v>0</v>
      </c>
      <c r="H41" s="39">
        <v>0</v>
      </c>
      <c r="I41" s="39">
        <v>0</v>
      </c>
      <c r="J41" s="39">
        <v>210414.28</v>
      </c>
      <c r="K41" s="39">
        <v>16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322504.09000000003</v>
      </c>
      <c r="C42" s="39">
        <v>19</v>
      </c>
      <c r="D42" s="39">
        <v>0</v>
      </c>
      <c r="E42" s="39">
        <v>0</v>
      </c>
      <c r="F42" s="39">
        <v>0</v>
      </c>
      <c r="G42" s="39">
        <v>0</v>
      </c>
      <c r="H42" s="39">
        <v>299734.67</v>
      </c>
      <c r="I42" s="39">
        <v>18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289492.82</v>
      </c>
      <c r="C43" s="39">
        <v>13</v>
      </c>
      <c r="D43" s="39">
        <v>0</v>
      </c>
      <c r="E43" s="39">
        <v>0</v>
      </c>
      <c r="F43" s="39">
        <v>0</v>
      </c>
      <c r="G43" s="39">
        <v>0</v>
      </c>
      <c r="H43" s="39">
        <v>282652.28999999998</v>
      </c>
      <c r="I43" s="39">
        <v>15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699891.13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617477.06999999995</v>
      </c>
      <c r="I44" s="39">
        <v>21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469048.02</v>
      </c>
      <c r="C45" s="39">
        <v>11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590691.47</v>
      </c>
      <c r="C46" s="39">
        <v>30</v>
      </c>
      <c r="D46" s="39">
        <v>0</v>
      </c>
      <c r="E46" s="39">
        <v>0</v>
      </c>
      <c r="F46" s="39">
        <v>92422.77</v>
      </c>
      <c r="G46" s="39">
        <v>10</v>
      </c>
      <c r="H46" s="39">
        <v>464102.96</v>
      </c>
      <c r="I46" s="39">
        <v>28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4268455.6900000004</v>
      </c>
      <c r="C47" s="39">
        <v>79</v>
      </c>
      <c r="D47" s="39">
        <v>298562.78000000003</v>
      </c>
      <c r="E47" s="39">
        <v>12</v>
      </c>
      <c r="F47" s="39">
        <v>459090.92</v>
      </c>
      <c r="G47" s="39">
        <v>27</v>
      </c>
      <c r="H47" s="39">
        <v>3430729.22</v>
      </c>
      <c r="I47" s="39">
        <v>74</v>
      </c>
      <c r="J47" s="39">
        <v>98290.26</v>
      </c>
      <c r="K47" s="39">
        <v>12</v>
      </c>
      <c r="L47" s="39">
        <v>256611.64</v>
      </c>
      <c r="M47" s="39">
        <v>21</v>
      </c>
    </row>
    <row r="48" spans="1:13" x14ac:dyDescent="0.3">
      <c r="A48" s="38" t="s">
        <v>93</v>
      </c>
      <c r="B48" s="39">
        <v>1257213.8500000001</v>
      </c>
      <c r="C48" s="39">
        <v>13</v>
      </c>
      <c r="D48" s="39">
        <v>0</v>
      </c>
      <c r="E48" s="39">
        <v>0</v>
      </c>
      <c r="F48" s="39">
        <v>0</v>
      </c>
      <c r="G48" s="39">
        <v>0</v>
      </c>
      <c r="H48" s="39">
        <v>982522.18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1106206.57</v>
      </c>
      <c r="C49" s="39">
        <v>24</v>
      </c>
      <c r="D49" s="39">
        <v>0</v>
      </c>
      <c r="E49" s="39">
        <v>0</v>
      </c>
      <c r="F49" s="39">
        <v>208588.49</v>
      </c>
      <c r="G49" s="39">
        <v>12</v>
      </c>
      <c r="H49" s="39">
        <v>804681.96</v>
      </c>
      <c r="I49" s="39">
        <v>22</v>
      </c>
      <c r="J49" s="39">
        <v>0</v>
      </c>
      <c r="K49" s="39">
        <v>0</v>
      </c>
      <c r="L49" s="39">
        <v>67844.539999999994</v>
      </c>
      <c r="M49" s="39">
        <v>11</v>
      </c>
    </row>
    <row r="50" spans="1:13" x14ac:dyDescent="0.3">
      <c r="A50" s="38" t="s">
        <v>95</v>
      </c>
      <c r="B50" s="39">
        <v>7540876.3899999997</v>
      </c>
      <c r="C50" s="39">
        <v>89</v>
      </c>
      <c r="D50" s="39">
        <v>3734564.58</v>
      </c>
      <c r="E50" s="39">
        <v>14</v>
      </c>
      <c r="F50" s="39">
        <v>819995.94</v>
      </c>
      <c r="G50" s="39">
        <v>30</v>
      </c>
      <c r="H50" s="39">
        <v>5262179.7699999996</v>
      </c>
      <c r="I50" s="39">
        <v>81</v>
      </c>
      <c r="J50" s="39">
        <v>1029649.75</v>
      </c>
      <c r="K50" s="39">
        <v>15</v>
      </c>
      <c r="L50" s="39">
        <v>268657.44</v>
      </c>
      <c r="M50" s="39">
        <v>25</v>
      </c>
    </row>
    <row r="51" spans="1:13" x14ac:dyDescent="0.3">
      <c r="A51" s="38" t="s">
        <v>96</v>
      </c>
      <c r="B51" s="39">
        <v>618667.57999999996</v>
      </c>
      <c r="C51" s="39">
        <v>14</v>
      </c>
      <c r="D51" s="39">
        <v>305994.96000000002</v>
      </c>
      <c r="E51" s="39">
        <v>16</v>
      </c>
      <c r="F51" s="39">
        <v>0</v>
      </c>
      <c r="G51" s="39">
        <v>0</v>
      </c>
      <c r="H51" s="39">
        <v>494448.49</v>
      </c>
      <c r="I51" s="39">
        <v>15</v>
      </c>
      <c r="J51" s="39">
        <v>157506.98000000001</v>
      </c>
      <c r="K51" s="39">
        <v>17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1324932.43</v>
      </c>
      <c r="C52" s="39">
        <v>34</v>
      </c>
      <c r="D52" s="39">
        <v>0</v>
      </c>
      <c r="E52" s="39">
        <v>0</v>
      </c>
      <c r="F52" s="39">
        <v>0</v>
      </c>
      <c r="G52" s="39">
        <v>0</v>
      </c>
      <c r="H52" s="39">
        <v>1065301.3700000001</v>
      </c>
      <c r="I52" s="39">
        <v>31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2106498.79</v>
      </c>
      <c r="C53" s="39">
        <v>32</v>
      </c>
      <c r="D53" s="39">
        <v>0</v>
      </c>
      <c r="E53" s="39">
        <v>0</v>
      </c>
      <c r="F53" s="39">
        <v>0</v>
      </c>
      <c r="G53" s="39">
        <v>0</v>
      </c>
      <c r="H53" s="39">
        <v>1706207.36</v>
      </c>
      <c r="I53" s="39">
        <v>32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1111692.02</v>
      </c>
      <c r="C54" s="39">
        <v>20</v>
      </c>
      <c r="D54" s="39">
        <v>0</v>
      </c>
      <c r="E54" s="39">
        <v>0</v>
      </c>
      <c r="F54" s="39">
        <v>106592.07</v>
      </c>
      <c r="G54" s="39">
        <v>10</v>
      </c>
      <c r="H54" s="39">
        <v>950054.19</v>
      </c>
      <c r="I54" s="39">
        <v>20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1374148.58</v>
      </c>
      <c r="C55" s="39">
        <v>46</v>
      </c>
      <c r="D55" s="39">
        <v>0</v>
      </c>
      <c r="E55" s="39">
        <v>0</v>
      </c>
      <c r="F55" s="39">
        <v>95368.13</v>
      </c>
      <c r="G55" s="39">
        <v>18</v>
      </c>
      <c r="H55" s="39">
        <v>1097660.1499999999</v>
      </c>
      <c r="I55" s="39">
        <v>38</v>
      </c>
      <c r="J55" s="39">
        <v>0</v>
      </c>
      <c r="K55" s="39">
        <v>0</v>
      </c>
      <c r="L55" s="39">
        <v>46265.760000000002</v>
      </c>
      <c r="M55" s="39">
        <v>17</v>
      </c>
    </row>
    <row r="56" spans="1:13" x14ac:dyDescent="0.3">
      <c r="A56" s="38" t="s">
        <v>101</v>
      </c>
      <c r="B56" s="39">
        <v>6045851.1100000003</v>
      </c>
      <c r="C56" s="39">
        <v>66</v>
      </c>
      <c r="D56" s="39">
        <v>8192814.0199999996</v>
      </c>
      <c r="E56" s="39">
        <v>64</v>
      </c>
      <c r="F56" s="39">
        <v>2002339.5</v>
      </c>
      <c r="G56" s="39">
        <v>43</v>
      </c>
      <c r="H56" s="39">
        <v>2672623.13</v>
      </c>
      <c r="I56" s="39">
        <v>57</v>
      </c>
      <c r="J56" s="39">
        <v>2183562.64</v>
      </c>
      <c r="K56" s="39">
        <v>50</v>
      </c>
      <c r="L56" s="39">
        <v>820840.72</v>
      </c>
      <c r="M56" s="39">
        <v>38</v>
      </c>
    </row>
    <row r="57" spans="1:13" x14ac:dyDescent="0.3">
      <c r="A57" s="38" t="s">
        <v>102</v>
      </c>
      <c r="B57" s="39">
        <v>630842.31999999995</v>
      </c>
      <c r="C57" s="39">
        <v>16</v>
      </c>
      <c r="D57" s="39">
        <v>0</v>
      </c>
      <c r="E57" s="39">
        <v>0</v>
      </c>
      <c r="F57" s="39">
        <v>0</v>
      </c>
      <c r="G57" s="39">
        <v>0</v>
      </c>
      <c r="H57" s="39">
        <v>563259.68000000005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527587.9</v>
      </c>
      <c r="C58" s="39">
        <v>18</v>
      </c>
      <c r="D58" s="39">
        <v>0</v>
      </c>
      <c r="E58" s="39">
        <v>0</v>
      </c>
      <c r="F58" s="39">
        <v>0</v>
      </c>
      <c r="G58" s="39">
        <v>0</v>
      </c>
      <c r="H58" s="39">
        <v>318383.68</v>
      </c>
      <c r="I58" s="39">
        <v>14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1165588.23</v>
      </c>
      <c r="C59" s="39">
        <v>30</v>
      </c>
      <c r="D59" s="39">
        <v>419805.87</v>
      </c>
      <c r="E59" s="39">
        <v>13</v>
      </c>
      <c r="F59" s="39">
        <v>341508.04</v>
      </c>
      <c r="G59" s="39">
        <v>17</v>
      </c>
      <c r="H59" s="39">
        <v>772892.85</v>
      </c>
      <c r="I59" s="39">
        <v>28</v>
      </c>
      <c r="J59" s="39">
        <v>57983.12</v>
      </c>
      <c r="K59" s="39">
        <v>13</v>
      </c>
      <c r="L59" s="39">
        <v>112632.42</v>
      </c>
      <c r="M59" s="39">
        <v>15</v>
      </c>
    </row>
    <row r="60" spans="1:13" x14ac:dyDescent="0.3">
      <c r="A60" s="38" t="s">
        <v>105</v>
      </c>
      <c r="B60" s="39">
        <v>490388.57</v>
      </c>
      <c r="C60" s="39">
        <v>10</v>
      </c>
      <c r="D60" s="39">
        <v>0</v>
      </c>
      <c r="E60" s="39">
        <v>0</v>
      </c>
      <c r="F60" s="39">
        <v>0</v>
      </c>
      <c r="G60" s="39">
        <v>0</v>
      </c>
      <c r="H60" s="39">
        <v>219836.97</v>
      </c>
      <c r="I60" s="39">
        <v>12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1927554.7</v>
      </c>
      <c r="C61" s="39">
        <v>40</v>
      </c>
      <c r="D61" s="39">
        <v>0</v>
      </c>
      <c r="E61" s="39">
        <v>0</v>
      </c>
      <c r="F61" s="39">
        <v>436276.57</v>
      </c>
      <c r="G61" s="39">
        <v>15</v>
      </c>
      <c r="H61" s="39">
        <v>1030075.54</v>
      </c>
      <c r="I61" s="39">
        <v>36</v>
      </c>
      <c r="J61" s="39">
        <v>0</v>
      </c>
      <c r="K61" s="39">
        <v>0</v>
      </c>
      <c r="L61" s="39">
        <v>181020.25</v>
      </c>
      <c r="M61" s="39">
        <v>14</v>
      </c>
    </row>
    <row r="62" spans="1:13" x14ac:dyDescent="0.3">
      <c r="A62" s="38" t="s">
        <v>107</v>
      </c>
      <c r="B62" s="39">
        <v>178806.12</v>
      </c>
      <c r="C62" s="39">
        <v>11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3">
      <c r="A63" s="38" t="s">
        <v>108</v>
      </c>
      <c r="B63" s="39">
        <v>3376562.94</v>
      </c>
      <c r="C63" s="39">
        <v>48</v>
      </c>
      <c r="D63" s="39">
        <v>0</v>
      </c>
      <c r="E63" s="39">
        <v>0</v>
      </c>
      <c r="F63" s="39">
        <v>312099.71000000002</v>
      </c>
      <c r="G63" s="39">
        <v>19</v>
      </c>
      <c r="H63" s="39">
        <v>2284053.58</v>
      </c>
      <c r="I63" s="39">
        <v>41</v>
      </c>
      <c r="J63" s="39">
        <v>0</v>
      </c>
      <c r="K63" s="39">
        <v>0</v>
      </c>
      <c r="L63" s="39">
        <v>172278.31</v>
      </c>
      <c r="M63" s="39">
        <v>17</v>
      </c>
    </row>
    <row r="64" spans="1:13" x14ac:dyDescent="0.3">
      <c r="A64" s="38" t="s">
        <v>109</v>
      </c>
      <c r="B64" s="39">
        <v>956286.49</v>
      </c>
      <c r="C64" s="39">
        <v>28</v>
      </c>
      <c r="D64" s="39">
        <v>185244.24</v>
      </c>
      <c r="E64" s="39">
        <v>11</v>
      </c>
      <c r="F64" s="39">
        <v>140484.54</v>
      </c>
      <c r="G64" s="39">
        <v>15</v>
      </c>
      <c r="H64" s="39">
        <v>639656.68000000005</v>
      </c>
      <c r="I64" s="39">
        <v>24</v>
      </c>
      <c r="J64" s="39">
        <v>0</v>
      </c>
      <c r="K64" s="39">
        <v>0</v>
      </c>
      <c r="L64" s="39">
        <v>67959.509999999995</v>
      </c>
      <c r="M64" s="39">
        <v>12</v>
      </c>
    </row>
    <row r="65" spans="1:13" x14ac:dyDescent="0.3">
      <c r="A65" s="38" t="s">
        <v>110</v>
      </c>
      <c r="B65" s="39">
        <v>554427.05000000005</v>
      </c>
      <c r="C65" s="39">
        <v>11</v>
      </c>
      <c r="D65" s="39">
        <v>0</v>
      </c>
      <c r="E65" s="39">
        <v>0</v>
      </c>
      <c r="F65" s="39">
        <v>0</v>
      </c>
      <c r="G65" s="39">
        <v>0</v>
      </c>
      <c r="H65" s="39">
        <v>391590.3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3">
      <c r="A66" s="38" t="s">
        <v>111</v>
      </c>
      <c r="B66" s="39">
        <v>1161752.0900000001</v>
      </c>
      <c r="C66" s="39">
        <v>26</v>
      </c>
      <c r="D66" s="39">
        <v>0</v>
      </c>
      <c r="E66" s="39">
        <v>0</v>
      </c>
      <c r="F66" s="39">
        <v>431153.67</v>
      </c>
      <c r="G66" s="39">
        <v>15</v>
      </c>
      <c r="H66" s="39">
        <v>746753.63</v>
      </c>
      <c r="I66" s="39">
        <v>27</v>
      </c>
      <c r="J66" s="39">
        <v>0</v>
      </c>
      <c r="K66" s="39">
        <v>0</v>
      </c>
      <c r="L66" s="39">
        <v>176121.04</v>
      </c>
      <c r="M66" s="39">
        <v>14</v>
      </c>
    </row>
    <row r="67" spans="1:13" x14ac:dyDescent="0.3">
      <c r="A67" s="38" t="s">
        <v>112</v>
      </c>
      <c r="B67" s="39">
        <v>1898881.64</v>
      </c>
      <c r="C67" s="39">
        <v>24</v>
      </c>
      <c r="D67" s="39">
        <v>2757853.21</v>
      </c>
      <c r="E67" s="39">
        <v>15</v>
      </c>
      <c r="F67" s="39">
        <v>617971.75</v>
      </c>
      <c r="G67" s="39">
        <v>12</v>
      </c>
      <c r="H67" s="39">
        <v>901205.94</v>
      </c>
      <c r="I67" s="39">
        <v>23</v>
      </c>
      <c r="J67" s="39">
        <v>902082.05</v>
      </c>
      <c r="K67" s="39">
        <v>16</v>
      </c>
      <c r="L67" s="39">
        <v>181976.68</v>
      </c>
      <c r="M67" s="39">
        <v>11</v>
      </c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113</v>
      </c>
      <c r="B2" s="35">
        <v>5416633.8799999999</v>
      </c>
      <c r="C2" s="36">
        <v>129</v>
      </c>
      <c r="D2" s="35">
        <v>3325056.71</v>
      </c>
      <c r="E2" s="36">
        <v>50</v>
      </c>
      <c r="F2" s="35">
        <v>789797.89</v>
      </c>
      <c r="G2" s="36">
        <v>46</v>
      </c>
      <c r="H2" s="35">
        <v>3353359.93</v>
      </c>
      <c r="I2" s="36">
        <v>116</v>
      </c>
      <c r="J2" s="35">
        <v>1427760.21</v>
      </c>
      <c r="K2" s="36">
        <v>51</v>
      </c>
      <c r="L2" s="35">
        <v>305007.09000000003</v>
      </c>
      <c r="M2" s="37">
        <v>40</v>
      </c>
      <c r="N2" s="35"/>
      <c r="O2" s="35"/>
      <c r="P2" s="35"/>
      <c r="Q2" s="35"/>
      <c r="R2" s="35"/>
    </row>
    <row r="3" spans="1:18" x14ac:dyDescent="0.3">
      <c r="A3" s="35" t="s">
        <v>114</v>
      </c>
      <c r="B3" s="35">
        <v>8557990.5700000003</v>
      </c>
      <c r="C3" s="36">
        <v>173</v>
      </c>
      <c r="D3" s="35">
        <v>5826608.1900000004</v>
      </c>
      <c r="E3" s="36">
        <v>79</v>
      </c>
      <c r="F3" s="35">
        <v>1782275.12</v>
      </c>
      <c r="G3" s="36">
        <v>82</v>
      </c>
      <c r="H3" s="35">
        <v>5203741.12</v>
      </c>
      <c r="I3" s="36">
        <v>158</v>
      </c>
      <c r="J3" s="35">
        <v>1575612.62</v>
      </c>
      <c r="K3" s="36">
        <v>69</v>
      </c>
      <c r="L3" s="35">
        <v>695704.58</v>
      </c>
      <c r="M3" s="37">
        <v>73</v>
      </c>
      <c r="N3" s="35"/>
      <c r="O3" s="35"/>
      <c r="P3" s="35"/>
      <c r="Q3" s="35"/>
      <c r="R3" s="35"/>
    </row>
    <row r="4" spans="1:18" x14ac:dyDescent="0.3">
      <c r="A4" s="35" t="s">
        <v>115</v>
      </c>
      <c r="B4" s="35">
        <v>4149228.56</v>
      </c>
      <c r="C4" s="36">
        <v>123</v>
      </c>
      <c r="D4" s="35">
        <v>1315914.28</v>
      </c>
      <c r="E4" s="36">
        <v>41</v>
      </c>
      <c r="F4" s="35">
        <v>556739.79</v>
      </c>
      <c r="G4" s="36">
        <v>46</v>
      </c>
      <c r="H4" s="35">
        <v>3220429</v>
      </c>
      <c r="I4" s="36">
        <v>109</v>
      </c>
      <c r="J4" s="35">
        <v>422120.62</v>
      </c>
      <c r="K4" s="36">
        <v>38</v>
      </c>
      <c r="L4" s="35">
        <v>248658.59</v>
      </c>
      <c r="M4" s="37">
        <v>43</v>
      </c>
      <c r="N4" s="35"/>
      <c r="O4" s="35"/>
      <c r="P4" s="35"/>
      <c r="Q4" s="35"/>
      <c r="R4" s="35"/>
    </row>
    <row r="5" spans="1:18" x14ac:dyDescent="0.3">
      <c r="A5" s="35" t="s">
        <v>116</v>
      </c>
      <c r="B5" s="35">
        <v>36055171.159999996</v>
      </c>
      <c r="C5" s="36">
        <v>585</v>
      </c>
      <c r="D5" s="35">
        <v>14732204.630000001</v>
      </c>
      <c r="E5" s="36">
        <v>72</v>
      </c>
      <c r="F5" s="35">
        <v>7563159.3399999999</v>
      </c>
      <c r="G5" s="36">
        <v>239</v>
      </c>
      <c r="H5" s="35">
        <v>23536346.280000001</v>
      </c>
      <c r="I5" s="36">
        <v>516</v>
      </c>
      <c r="J5" s="35">
        <v>3925549.53</v>
      </c>
      <c r="K5" s="36">
        <v>69</v>
      </c>
      <c r="L5" s="35">
        <v>3152866.24</v>
      </c>
      <c r="M5" s="37">
        <v>206</v>
      </c>
      <c r="N5" s="35"/>
      <c r="O5" s="35"/>
      <c r="P5" s="35"/>
      <c r="Q5" s="35"/>
      <c r="R5" s="35"/>
    </row>
    <row r="6" spans="1:18" x14ac:dyDescent="0.3">
      <c r="A6" s="35" t="s">
        <v>117</v>
      </c>
      <c r="B6" s="35">
        <v>418991.79</v>
      </c>
      <c r="C6" s="36">
        <v>18</v>
      </c>
      <c r="D6" s="35">
        <v>0</v>
      </c>
      <c r="E6" s="36">
        <v>0</v>
      </c>
      <c r="F6" s="35">
        <v>95170.95</v>
      </c>
      <c r="G6" s="36">
        <v>11</v>
      </c>
      <c r="H6" s="35">
        <v>221624.98</v>
      </c>
      <c r="I6" s="36">
        <v>16</v>
      </c>
      <c r="J6" s="35">
        <v>141733.43</v>
      </c>
      <c r="K6" s="36">
        <v>11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118</v>
      </c>
      <c r="B7" s="35">
        <v>5173204.78</v>
      </c>
      <c r="C7" s="36">
        <v>128</v>
      </c>
      <c r="D7" s="35">
        <v>3139604.57</v>
      </c>
      <c r="E7" s="36">
        <v>29</v>
      </c>
      <c r="F7" s="35">
        <v>538349.97</v>
      </c>
      <c r="G7" s="36">
        <v>38</v>
      </c>
      <c r="H7" s="35">
        <v>4276198.47</v>
      </c>
      <c r="I7" s="36">
        <v>121</v>
      </c>
      <c r="J7" s="35">
        <v>368039.19</v>
      </c>
      <c r="K7" s="36">
        <v>28</v>
      </c>
      <c r="L7" s="35">
        <v>259377.54</v>
      </c>
      <c r="M7" s="37">
        <v>33</v>
      </c>
      <c r="N7" s="35"/>
      <c r="O7" s="35"/>
      <c r="P7" s="35"/>
      <c r="Q7" s="35"/>
      <c r="R7" s="35"/>
    </row>
    <row r="8" spans="1:18" x14ac:dyDescent="0.3">
      <c r="A8" s="35" t="s">
        <v>119</v>
      </c>
      <c r="B8" s="35">
        <v>1162790.78</v>
      </c>
      <c r="C8" s="36">
        <v>28</v>
      </c>
      <c r="D8" s="35">
        <v>888854.93</v>
      </c>
      <c r="E8" s="36">
        <v>56</v>
      </c>
      <c r="F8" s="35">
        <v>289269.93</v>
      </c>
      <c r="G8" s="36">
        <v>12</v>
      </c>
      <c r="H8" s="35">
        <v>940765.62</v>
      </c>
      <c r="I8" s="36">
        <v>32</v>
      </c>
      <c r="J8" s="35">
        <v>500386.21</v>
      </c>
      <c r="K8" s="36">
        <v>49</v>
      </c>
      <c r="L8" s="35">
        <v>189197.78</v>
      </c>
      <c r="M8" s="37">
        <v>11</v>
      </c>
      <c r="N8" s="35"/>
      <c r="O8" s="35"/>
      <c r="P8" s="35"/>
      <c r="Q8" s="35"/>
      <c r="R8" s="35"/>
    </row>
    <row r="9" spans="1:18" x14ac:dyDescent="0.3">
      <c r="A9" s="35" t="s">
        <v>120</v>
      </c>
      <c r="B9" s="35">
        <v>9092970.0800000001</v>
      </c>
      <c r="C9" s="36">
        <v>144</v>
      </c>
      <c r="D9" s="35">
        <v>9250575.0199999996</v>
      </c>
      <c r="E9" s="36">
        <v>87</v>
      </c>
      <c r="F9" s="35">
        <v>2343880.5499999998</v>
      </c>
      <c r="G9" s="36">
        <v>71</v>
      </c>
      <c r="H9" s="35">
        <v>4793473.42</v>
      </c>
      <c r="I9" s="36">
        <v>122</v>
      </c>
      <c r="J9" s="35">
        <v>2541166.7400000002</v>
      </c>
      <c r="K9" s="36">
        <v>76</v>
      </c>
      <c r="L9" s="35">
        <v>1006496.86</v>
      </c>
      <c r="M9" s="37">
        <v>60</v>
      </c>
      <c r="N9" s="35"/>
      <c r="O9" s="35"/>
      <c r="P9" s="35"/>
      <c r="Q9" s="35"/>
      <c r="R9" s="35"/>
    </row>
    <row r="10" spans="1:18" x14ac:dyDescent="0.3">
      <c r="A10" s="35" t="s">
        <v>121</v>
      </c>
      <c r="B10" s="35">
        <v>2192714.2400000002</v>
      </c>
      <c r="C10" s="36">
        <v>67</v>
      </c>
      <c r="D10" s="35">
        <v>830074.01</v>
      </c>
      <c r="E10" s="36">
        <v>22</v>
      </c>
      <c r="F10" s="35">
        <v>229645.94</v>
      </c>
      <c r="G10" s="36">
        <v>18</v>
      </c>
      <c r="H10" s="35">
        <v>1675393.84</v>
      </c>
      <c r="I10" s="36">
        <v>64</v>
      </c>
      <c r="J10" s="35">
        <v>359885.66</v>
      </c>
      <c r="K10" s="36">
        <v>19</v>
      </c>
      <c r="L10" s="35">
        <v>111619.01</v>
      </c>
      <c r="M10" s="37">
        <v>14</v>
      </c>
      <c r="N10" s="35"/>
      <c r="O10" s="35"/>
      <c r="P10" s="35"/>
      <c r="Q10" s="35"/>
      <c r="R10" s="35"/>
    </row>
    <row r="11" spans="1:18" x14ac:dyDescent="0.3">
      <c r="A11" s="35" t="s">
        <v>122</v>
      </c>
      <c r="B11" s="35">
        <v>3993013.13</v>
      </c>
      <c r="C11" s="36">
        <v>115</v>
      </c>
      <c r="D11" s="35">
        <v>1036103.03</v>
      </c>
      <c r="E11" s="36">
        <v>48</v>
      </c>
      <c r="F11" s="35">
        <v>576250.06999999995</v>
      </c>
      <c r="G11" s="36">
        <v>37</v>
      </c>
      <c r="H11" s="35">
        <v>2993965.87</v>
      </c>
      <c r="I11" s="36">
        <v>99</v>
      </c>
      <c r="J11" s="35">
        <v>601372.36</v>
      </c>
      <c r="K11" s="36">
        <v>46</v>
      </c>
      <c r="L11" s="35">
        <v>307854.95</v>
      </c>
      <c r="M11" s="37">
        <v>31</v>
      </c>
      <c r="N11" s="35"/>
      <c r="O11" s="35"/>
      <c r="P11" s="35"/>
      <c r="Q11" s="35"/>
      <c r="R11" s="35"/>
    </row>
    <row r="12" spans="1:18" x14ac:dyDescent="0.3">
      <c r="A12" s="35" t="s">
        <v>123</v>
      </c>
      <c r="B12" s="35">
        <v>2400000.16</v>
      </c>
      <c r="C12" s="36">
        <v>43</v>
      </c>
      <c r="D12" s="35">
        <v>24860815.859999999</v>
      </c>
      <c r="E12" s="36">
        <v>35</v>
      </c>
      <c r="F12" s="35">
        <v>411127.08</v>
      </c>
      <c r="G12" s="36">
        <v>12</v>
      </c>
      <c r="H12" s="35">
        <v>1573191.23</v>
      </c>
      <c r="I12" s="36">
        <v>37</v>
      </c>
      <c r="J12" s="35">
        <v>15758606.17</v>
      </c>
      <c r="K12" s="36">
        <v>29</v>
      </c>
      <c r="L12" s="35">
        <v>196786.56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124</v>
      </c>
      <c r="B13" s="35">
        <v>11318862.199999999</v>
      </c>
      <c r="C13" s="36">
        <v>263</v>
      </c>
      <c r="D13" s="35">
        <v>4057963.32</v>
      </c>
      <c r="E13" s="36">
        <v>91</v>
      </c>
      <c r="F13" s="35">
        <v>1962342.13</v>
      </c>
      <c r="G13" s="36">
        <v>100</v>
      </c>
      <c r="H13" s="35">
        <v>7920577.2400000002</v>
      </c>
      <c r="I13" s="36">
        <v>229</v>
      </c>
      <c r="J13" s="35">
        <v>1590769.19</v>
      </c>
      <c r="K13" s="36">
        <v>76</v>
      </c>
      <c r="L13" s="35">
        <v>806816.75</v>
      </c>
      <c r="M13" s="37">
        <v>75</v>
      </c>
      <c r="N13" s="35"/>
      <c r="O13" s="35"/>
      <c r="P13" s="35"/>
      <c r="Q13" s="35"/>
      <c r="R13" s="35"/>
    </row>
    <row r="14" spans="1:18" x14ac:dyDescent="0.3">
      <c r="A14" s="35" t="s">
        <v>125</v>
      </c>
      <c r="B14" s="35">
        <v>10789944.76</v>
      </c>
      <c r="C14" s="36">
        <v>239</v>
      </c>
      <c r="D14" s="35">
        <v>2881727.45</v>
      </c>
      <c r="E14" s="36">
        <v>50</v>
      </c>
      <c r="F14" s="35">
        <v>1781539.03</v>
      </c>
      <c r="G14" s="36">
        <v>94</v>
      </c>
      <c r="H14" s="35">
        <v>7009866.9500000002</v>
      </c>
      <c r="I14" s="36">
        <v>220</v>
      </c>
      <c r="J14" s="35">
        <v>770691.88</v>
      </c>
      <c r="K14" s="36">
        <v>51</v>
      </c>
      <c r="L14" s="35">
        <v>635186.06000000006</v>
      </c>
      <c r="M14" s="37">
        <v>77</v>
      </c>
      <c r="N14" s="35"/>
      <c r="O14" s="35"/>
      <c r="P14" s="35"/>
      <c r="Q14" s="35"/>
      <c r="R14" s="35"/>
    </row>
    <row r="15" spans="1:18" x14ac:dyDescent="0.3">
      <c r="A15" s="35" t="s">
        <v>126</v>
      </c>
      <c r="B15" s="35">
        <v>8272666.9199999999</v>
      </c>
      <c r="C15" s="36">
        <v>206</v>
      </c>
      <c r="D15" s="35">
        <v>2445268.92</v>
      </c>
      <c r="E15" s="36">
        <v>80</v>
      </c>
      <c r="F15" s="35">
        <v>1355243.64</v>
      </c>
      <c r="G15" s="36">
        <v>86</v>
      </c>
      <c r="H15" s="35">
        <v>5481776.7599999998</v>
      </c>
      <c r="I15" s="36">
        <v>177</v>
      </c>
      <c r="J15" s="35">
        <v>760638.87</v>
      </c>
      <c r="K15" s="36">
        <v>60</v>
      </c>
      <c r="L15" s="35">
        <v>498902.83</v>
      </c>
      <c r="M15" s="37">
        <v>76</v>
      </c>
      <c r="N15" s="35"/>
      <c r="O15" s="35"/>
      <c r="P15" s="35"/>
      <c r="Q15" s="35"/>
      <c r="R15" s="35"/>
    </row>
    <row r="16" spans="1:18" x14ac:dyDescent="0.3">
      <c r="A16" s="35" t="s">
        <v>127</v>
      </c>
      <c r="B16" s="35">
        <v>10406014.82</v>
      </c>
      <c r="C16" s="36">
        <v>236</v>
      </c>
      <c r="D16" s="35">
        <v>7383436.8700000001</v>
      </c>
      <c r="E16" s="36">
        <v>96</v>
      </c>
      <c r="F16" s="35">
        <v>2270001.9</v>
      </c>
      <c r="G16" s="36">
        <v>97</v>
      </c>
      <c r="H16" s="35">
        <v>6416540.4900000002</v>
      </c>
      <c r="I16" s="36">
        <v>211</v>
      </c>
      <c r="J16" s="35">
        <v>2943987.33</v>
      </c>
      <c r="K16" s="36">
        <v>85</v>
      </c>
      <c r="L16" s="35">
        <v>852656.34</v>
      </c>
      <c r="M16" s="37">
        <v>80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2022-01-28T15:36:14Z</dcterms:modified>
</cp:coreProperties>
</file>