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0CA4531-154C-405F-9549-1BDF9F64F896}" xr6:coauthVersionLast="47" xr6:coauthVersionMax="47" xr10:uidLastSave="{00000000-0000-0000-0000-000000000000}"/>
  <bookViews>
    <workbookView xWindow="216" yWindow="204" windowWidth="21564" windowHeight="1153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J345" i="3"/>
  <c r="H345" i="3"/>
  <c r="G345" i="3"/>
  <c r="F345" i="3"/>
  <c r="E345" i="3"/>
  <c r="K345" i="3" s="1"/>
  <c r="D345" i="3"/>
  <c r="C345" i="3"/>
  <c r="B345" i="3"/>
  <c r="H344" i="3"/>
  <c r="G344" i="3"/>
  <c r="F344" i="3"/>
  <c r="E344" i="3"/>
  <c r="K344" i="3" s="1"/>
  <c r="D344" i="3"/>
  <c r="J344" i="3" s="1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B341" i="3"/>
  <c r="H340" i="3"/>
  <c r="G340" i="3"/>
  <c r="F340" i="3"/>
  <c r="E340" i="3"/>
  <c r="K340" i="3" s="1"/>
  <c r="D340" i="3"/>
  <c r="J340" i="3" s="1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J337" i="3"/>
  <c r="H337" i="3"/>
  <c r="G337" i="3"/>
  <c r="F337" i="3"/>
  <c r="E337" i="3"/>
  <c r="K337" i="3" s="1"/>
  <c r="D337" i="3"/>
  <c r="C337" i="3"/>
  <c r="B337" i="3"/>
  <c r="H336" i="3"/>
  <c r="G336" i="3"/>
  <c r="F336" i="3"/>
  <c r="E336" i="3"/>
  <c r="K336" i="3" s="1"/>
  <c r="D336" i="3"/>
  <c r="J336" i="3" s="1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B329" i="3"/>
  <c r="H328" i="3"/>
  <c r="G328" i="3"/>
  <c r="F328" i="3"/>
  <c r="E328" i="3"/>
  <c r="K328" i="3" s="1"/>
  <c r="D328" i="3"/>
  <c r="J328" i="3" s="1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G324" i="3"/>
  <c r="F324" i="3"/>
  <c r="E324" i="3"/>
  <c r="K324" i="3" s="1"/>
  <c r="D324" i="3"/>
  <c r="J324" i="3" s="1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G321" i="3"/>
  <c r="F321" i="3"/>
  <c r="E321" i="3"/>
  <c r="K321" i="3" s="1"/>
  <c r="D321" i="3"/>
  <c r="C321" i="3"/>
  <c r="B321" i="3"/>
  <c r="H320" i="3"/>
  <c r="G320" i="3"/>
  <c r="F320" i="3"/>
  <c r="E320" i="3"/>
  <c r="K320" i="3" s="1"/>
  <c r="D320" i="3"/>
  <c r="J320" i="3" s="1"/>
  <c r="C320" i="3"/>
  <c r="I320" i="3" s="1"/>
  <c r="B320" i="3"/>
  <c r="J319" i="3"/>
  <c r="H319" i="3"/>
  <c r="G319" i="3"/>
  <c r="F319" i="3"/>
  <c r="E319" i="3"/>
  <c r="K319" i="3" s="1"/>
  <c r="D319" i="3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B313" i="3"/>
  <c r="H312" i="3"/>
  <c r="G312" i="3"/>
  <c r="F312" i="3"/>
  <c r="E312" i="3"/>
  <c r="K312" i="3" s="1"/>
  <c r="D312" i="3"/>
  <c r="J312" i="3" s="1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B309" i="3"/>
  <c r="H308" i="3"/>
  <c r="G308" i="3"/>
  <c r="F308" i="3"/>
  <c r="E308" i="3"/>
  <c r="K308" i="3" s="1"/>
  <c r="D308" i="3"/>
  <c r="J308" i="3" s="1"/>
  <c r="C308" i="3"/>
  <c r="I308" i="3" s="1"/>
  <c r="B308" i="3"/>
  <c r="J307" i="3"/>
  <c r="H307" i="3"/>
  <c r="G307" i="3"/>
  <c r="F307" i="3"/>
  <c r="I307" i="3" s="1"/>
  <c r="E307" i="3"/>
  <c r="K307" i="3" s="1"/>
  <c r="D307" i="3"/>
  <c r="C307" i="3"/>
  <c r="B307" i="3"/>
  <c r="H306" i="3"/>
  <c r="G306" i="3"/>
  <c r="F306" i="3"/>
  <c r="E306" i="3"/>
  <c r="K306" i="3" s="1"/>
  <c r="D306" i="3"/>
  <c r="J306" i="3" s="1"/>
  <c r="C306" i="3"/>
  <c r="I306" i="3" s="1"/>
  <c r="B306" i="3"/>
  <c r="J305" i="3"/>
  <c r="H305" i="3"/>
  <c r="G305" i="3"/>
  <c r="F305" i="3"/>
  <c r="E305" i="3"/>
  <c r="K305" i="3" s="1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J303" i="3"/>
  <c r="H303" i="3"/>
  <c r="G303" i="3"/>
  <c r="F303" i="3"/>
  <c r="E303" i="3"/>
  <c r="K303" i="3" s="1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B297" i="3"/>
  <c r="H296" i="3"/>
  <c r="G296" i="3"/>
  <c r="F296" i="3"/>
  <c r="E296" i="3"/>
  <c r="K296" i="3" s="1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E293" i="3"/>
  <c r="K293" i="3" s="1"/>
  <c r="D293" i="3"/>
  <c r="C293" i="3"/>
  <c r="B293" i="3"/>
  <c r="H292" i="3"/>
  <c r="G292" i="3"/>
  <c r="F292" i="3"/>
  <c r="E292" i="3"/>
  <c r="K292" i="3" s="1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J259" i="3"/>
  <c r="H259" i="3"/>
  <c r="G259" i="3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J255" i="3"/>
  <c r="H255" i="3"/>
  <c r="G255" i="3"/>
  <c r="F255" i="3"/>
  <c r="E255" i="3"/>
  <c r="K255" i="3" s="1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J247" i="3"/>
  <c r="H247" i="3"/>
  <c r="G247" i="3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J243" i="3"/>
  <c r="H243" i="3"/>
  <c r="G243" i="3"/>
  <c r="F243" i="3"/>
  <c r="E243" i="3"/>
  <c r="K243" i="3" s="1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J239" i="3"/>
  <c r="H239" i="3"/>
  <c r="G239" i="3"/>
  <c r="F239" i="3"/>
  <c r="E239" i="3"/>
  <c r="K239" i="3" s="1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E211" i="3"/>
  <c r="K211" i="3" s="1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G207" i="3"/>
  <c r="J207" i="3" s="1"/>
  <c r="F207" i="3"/>
  <c r="E207" i="3"/>
  <c r="K207" i="3" s="1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K187" i="3" s="1"/>
  <c r="G187" i="3"/>
  <c r="J187" i="3" s="1"/>
  <c r="F187" i="3"/>
  <c r="E187" i="3"/>
  <c r="D187" i="3"/>
  <c r="C187" i="3"/>
  <c r="I187" i="3" s="1"/>
  <c r="B187" i="3"/>
  <c r="J186" i="3"/>
  <c r="H186" i="3"/>
  <c r="G186" i="3"/>
  <c r="F186" i="3"/>
  <c r="I186" i="3" s="1"/>
  <c r="E186" i="3"/>
  <c r="D186" i="3"/>
  <c r="C186" i="3"/>
  <c r="B186" i="3"/>
  <c r="K185" i="3"/>
  <c r="J185" i="3"/>
  <c r="H185" i="3"/>
  <c r="G185" i="3"/>
  <c r="F185" i="3"/>
  <c r="E185" i="3"/>
  <c r="D185" i="3"/>
  <c r="C185" i="3"/>
  <c r="B185" i="3"/>
  <c r="J184" i="3"/>
  <c r="H184" i="3"/>
  <c r="G184" i="3"/>
  <c r="F184" i="3"/>
  <c r="I184" i="3" s="1"/>
  <c r="E184" i="3"/>
  <c r="K184" i="3" s="1"/>
  <c r="D184" i="3"/>
  <c r="C184" i="3"/>
  <c r="B184" i="3"/>
  <c r="J183" i="3"/>
  <c r="H183" i="3"/>
  <c r="K183" i="3" s="1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B182" i="3"/>
  <c r="J181" i="3"/>
  <c r="H181" i="3"/>
  <c r="G181" i="3"/>
  <c r="F181" i="3"/>
  <c r="E181" i="3"/>
  <c r="K181" i="3" s="1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E177" i="3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B166" i="3"/>
  <c r="H165" i="3"/>
  <c r="G165" i="3"/>
  <c r="J165" i="3" s="1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B162" i="3"/>
  <c r="H161" i="3"/>
  <c r="G161" i="3"/>
  <c r="J161" i="3" s="1"/>
  <c r="F161" i="3"/>
  <c r="E161" i="3"/>
  <c r="K161" i="3" s="1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J159" i="3" s="1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E153" i="3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F151" i="3"/>
  <c r="E151" i="3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J149" i="3" s="1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B146" i="3"/>
  <c r="H145" i="3"/>
  <c r="G145" i="3"/>
  <c r="J145" i="3" s="1"/>
  <c r="F145" i="3"/>
  <c r="E145" i="3"/>
  <c r="K145" i="3" s="1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I143" i="3"/>
  <c r="H143" i="3"/>
  <c r="G143" i="3"/>
  <c r="F143" i="3"/>
  <c r="E143" i="3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I139" i="3"/>
  <c r="H139" i="3"/>
  <c r="G139" i="3"/>
  <c r="F139" i="3"/>
  <c r="E139" i="3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B134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B130" i="3"/>
  <c r="H129" i="3"/>
  <c r="G129" i="3"/>
  <c r="J129" i="3" s="1"/>
  <c r="F129" i="3"/>
  <c r="E129" i="3"/>
  <c r="K129" i="3" s="1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I127" i="3"/>
  <c r="H127" i="3"/>
  <c r="G127" i="3"/>
  <c r="F127" i="3"/>
  <c r="E127" i="3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J125" i="3" s="1"/>
  <c r="F125" i="3"/>
  <c r="E125" i="3"/>
  <c r="K125" i="3" s="1"/>
  <c r="D125" i="3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I123" i="3"/>
  <c r="H123" i="3"/>
  <c r="G123" i="3"/>
  <c r="F123" i="3"/>
  <c r="E123" i="3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J121" i="3" s="1"/>
  <c r="F121" i="3"/>
  <c r="E121" i="3"/>
  <c r="D121" i="3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I119" i="3"/>
  <c r="H119" i="3"/>
  <c r="G119" i="3"/>
  <c r="F119" i="3"/>
  <c r="E119" i="3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B114" i="3"/>
  <c r="H113" i="3"/>
  <c r="G113" i="3"/>
  <c r="J113" i="3" s="1"/>
  <c r="F113" i="3"/>
  <c r="E113" i="3"/>
  <c r="K113" i="3" s="1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I111" i="3"/>
  <c r="H111" i="3"/>
  <c r="G111" i="3"/>
  <c r="F111" i="3"/>
  <c r="E111" i="3"/>
  <c r="D111" i="3"/>
  <c r="J111" i="3" s="1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J109" i="3" s="1"/>
  <c r="F109" i="3"/>
  <c r="E109" i="3"/>
  <c r="K109" i="3" s="1"/>
  <c r="D109" i="3"/>
  <c r="C109" i="3"/>
  <c r="I109" i="3" s="1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I107" i="3"/>
  <c r="H107" i="3"/>
  <c r="G107" i="3"/>
  <c r="F107" i="3"/>
  <c r="E107" i="3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I103" i="3"/>
  <c r="H103" i="3"/>
  <c r="G103" i="3"/>
  <c r="F103" i="3"/>
  <c r="E103" i="3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B102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J100" i="3" s="1"/>
  <c r="F100" i="3"/>
  <c r="E100" i="3"/>
  <c r="K100" i="3" s="1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K98" i="3"/>
  <c r="H98" i="3"/>
  <c r="G98" i="3"/>
  <c r="F98" i="3"/>
  <c r="E98" i="3"/>
  <c r="D98" i="3"/>
  <c r="J98" i="3" s="1"/>
  <c r="C98" i="3"/>
  <c r="B98" i="3"/>
  <c r="H97" i="3"/>
  <c r="G97" i="3"/>
  <c r="J97" i="3" s="1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E93" i="3"/>
  <c r="K93" i="3" s="1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K87" i="3"/>
  <c r="I87" i="3"/>
  <c r="H87" i="3"/>
  <c r="G87" i="3"/>
  <c r="F87" i="3"/>
  <c r="E87" i="3"/>
  <c r="D87" i="3"/>
  <c r="J87" i="3" s="1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J85" i="3" s="1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B82" i="3"/>
  <c r="H81" i="3"/>
  <c r="G81" i="3"/>
  <c r="J81" i="3" s="1"/>
  <c r="F81" i="3"/>
  <c r="E81" i="3"/>
  <c r="K81" i="3" s="1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I76" i="3"/>
  <c r="H76" i="3"/>
  <c r="G76" i="3"/>
  <c r="J76" i="3" s="1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J73" i="3" s="1"/>
  <c r="F73" i="3"/>
  <c r="E73" i="3"/>
  <c r="K73" i="3" s="1"/>
  <c r="D73" i="3"/>
  <c r="C73" i="3"/>
  <c r="I73" i="3" s="1"/>
  <c r="B73" i="3"/>
  <c r="I72" i="3"/>
  <c r="H72" i="3"/>
  <c r="G72" i="3"/>
  <c r="J72" i="3" s="1"/>
  <c r="F72" i="3"/>
  <c r="E72" i="3"/>
  <c r="K72" i="3" s="1"/>
  <c r="D72" i="3"/>
  <c r="C72" i="3"/>
  <c r="B72" i="3"/>
  <c r="K71" i="3"/>
  <c r="I71" i="3"/>
  <c r="H71" i="3"/>
  <c r="G71" i="3"/>
  <c r="F71" i="3"/>
  <c r="E71" i="3"/>
  <c r="D71" i="3"/>
  <c r="J71" i="3" s="1"/>
  <c r="C71" i="3"/>
  <c r="B71" i="3"/>
  <c r="H70" i="3"/>
  <c r="G70" i="3"/>
  <c r="F70" i="3"/>
  <c r="E70" i="3"/>
  <c r="K70" i="3" s="1"/>
  <c r="D70" i="3"/>
  <c r="J70" i="3" s="1"/>
  <c r="C70" i="3"/>
  <c r="B70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J68" i="3" s="1"/>
  <c r="F68" i="3"/>
  <c r="E68" i="3"/>
  <c r="K68" i="3" s="1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H62" i="3"/>
  <c r="G62" i="3"/>
  <c r="F62" i="3"/>
  <c r="E62" i="3"/>
  <c r="K62" i="3" s="1"/>
  <c r="D62" i="3"/>
  <c r="C62" i="3"/>
  <c r="I62" i="3" s="1"/>
  <c r="B62" i="3"/>
  <c r="H61" i="3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H56" i="3"/>
  <c r="G56" i="3"/>
  <c r="J56" i="3" s="1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H54" i="3"/>
  <c r="G54" i="3"/>
  <c r="F54" i="3"/>
  <c r="E54" i="3"/>
  <c r="K54" i="3" s="1"/>
  <c r="D54" i="3"/>
  <c r="C54" i="3"/>
  <c r="B54" i="3"/>
  <c r="H53" i="3"/>
  <c r="G53" i="3"/>
  <c r="F53" i="3"/>
  <c r="E53" i="3"/>
  <c r="D53" i="3"/>
  <c r="C53" i="3"/>
  <c r="I53" i="3" s="1"/>
  <c r="B53" i="3"/>
  <c r="I52" i="3"/>
  <c r="H52" i="3"/>
  <c r="G52" i="3"/>
  <c r="J52" i="3" s="1"/>
  <c r="F52" i="3"/>
  <c r="E52" i="3"/>
  <c r="K52" i="3" s="1"/>
  <c r="D52" i="3"/>
  <c r="C52" i="3"/>
  <c r="B52" i="3"/>
  <c r="K51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K47" i="3"/>
  <c r="H47" i="3"/>
  <c r="G47" i="3"/>
  <c r="F47" i="3"/>
  <c r="E47" i="3"/>
  <c r="D47" i="3"/>
  <c r="C47" i="3"/>
  <c r="B47" i="3"/>
  <c r="J46" i="3"/>
  <c r="I46" i="3"/>
  <c r="H46" i="3"/>
  <c r="G46" i="3"/>
  <c r="F46" i="3"/>
  <c r="E46" i="3"/>
  <c r="K46" i="3" s="1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K42" i="3" s="1"/>
  <c r="D42" i="3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K37" i="3" s="1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I23" i="3"/>
  <c r="H23" i="3"/>
  <c r="G23" i="3"/>
  <c r="F23" i="3"/>
  <c r="E23" i="3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C21" i="3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H17" i="3"/>
  <c r="G17" i="3"/>
  <c r="F17" i="3"/>
  <c r="E17" i="3"/>
  <c r="K17" i="3" s="1"/>
  <c r="D17" i="3"/>
  <c r="J17" i="3" s="1"/>
  <c r="C17" i="3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J194" i="2"/>
  <c r="H194" i="2"/>
  <c r="G194" i="2"/>
  <c r="F194" i="2"/>
  <c r="I194" i="2" s="1"/>
  <c r="E194" i="2"/>
  <c r="K194" i="2" s="1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B191" i="2"/>
  <c r="J190" i="2"/>
  <c r="H190" i="2"/>
  <c r="G190" i="2"/>
  <c r="F190" i="2"/>
  <c r="I190" i="2" s="1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C187" i="2"/>
  <c r="B187" i="2"/>
  <c r="J186" i="2"/>
  <c r="I186" i="2"/>
  <c r="H186" i="2"/>
  <c r="G186" i="2"/>
  <c r="F186" i="2"/>
  <c r="E186" i="2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C183" i="2"/>
  <c r="I183" i="2" s="1"/>
  <c r="B183" i="2"/>
  <c r="J182" i="2"/>
  <c r="I182" i="2"/>
  <c r="H182" i="2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B164" i="2"/>
  <c r="H163" i="2"/>
  <c r="G163" i="2"/>
  <c r="F163" i="2"/>
  <c r="E163" i="2"/>
  <c r="K163" i="2" s="1"/>
  <c r="D163" i="2"/>
  <c r="J163" i="2" s="1"/>
  <c r="C163" i="2"/>
  <c r="B163" i="2"/>
  <c r="J162" i="2"/>
  <c r="H162" i="2"/>
  <c r="G162" i="2"/>
  <c r="F162" i="2"/>
  <c r="I162" i="2" s="1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B160" i="2"/>
  <c r="H159" i="2"/>
  <c r="G159" i="2"/>
  <c r="F159" i="2"/>
  <c r="E159" i="2"/>
  <c r="K159" i="2" s="1"/>
  <c r="D159" i="2"/>
  <c r="C159" i="2"/>
  <c r="B159" i="2"/>
  <c r="J158" i="2"/>
  <c r="H158" i="2"/>
  <c r="G158" i="2"/>
  <c r="F158" i="2"/>
  <c r="I158" i="2" s="1"/>
  <c r="E158" i="2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H155" i="2"/>
  <c r="G155" i="2"/>
  <c r="F155" i="2"/>
  <c r="E155" i="2"/>
  <c r="D155" i="2"/>
  <c r="C155" i="2"/>
  <c r="B155" i="2"/>
  <c r="J154" i="2"/>
  <c r="I154" i="2"/>
  <c r="H154" i="2"/>
  <c r="G154" i="2"/>
  <c r="F154" i="2"/>
  <c r="E154" i="2"/>
  <c r="D154" i="2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E151" i="2"/>
  <c r="D151" i="2"/>
  <c r="C151" i="2"/>
  <c r="I151" i="2" s="1"/>
  <c r="B151" i="2"/>
  <c r="J150" i="2"/>
  <c r="I150" i="2"/>
  <c r="H150" i="2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B136" i="2"/>
  <c r="H135" i="2"/>
  <c r="G135" i="2"/>
  <c r="F135" i="2"/>
  <c r="E135" i="2"/>
  <c r="K135" i="2" s="1"/>
  <c r="D135" i="2"/>
  <c r="C135" i="2"/>
  <c r="B135" i="2"/>
  <c r="H134" i="2"/>
  <c r="G134" i="2"/>
  <c r="J134" i="2" s="1"/>
  <c r="F134" i="2"/>
  <c r="I134" i="2" s="1"/>
  <c r="E134" i="2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D123" i="2"/>
  <c r="C123" i="2"/>
  <c r="B123" i="2"/>
  <c r="I122" i="2"/>
  <c r="H122" i="2"/>
  <c r="G122" i="2"/>
  <c r="J122" i="2" s="1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I117" i="2"/>
  <c r="H117" i="2"/>
  <c r="K117" i="2" s="1"/>
  <c r="G117" i="2"/>
  <c r="F117" i="2"/>
  <c r="E117" i="2"/>
  <c r="D117" i="2"/>
  <c r="J117" i="2" s="1"/>
  <c r="C117" i="2"/>
  <c r="B117" i="2"/>
  <c r="J116" i="2"/>
  <c r="H116" i="2"/>
  <c r="G116" i="2"/>
  <c r="F116" i="2"/>
  <c r="E116" i="2"/>
  <c r="K116" i="2" s="1"/>
  <c r="D116" i="2"/>
  <c r="C116" i="2"/>
  <c r="B116" i="2"/>
  <c r="H115" i="2"/>
  <c r="G115" i="2"/>
  <c r="F115" i="2"/>
  <c r="E115" i="2"/>
  <c r="K115" i="2" s="1"/>
  <c r="D115" i="2"/>
  <c r="J115" i="2" s="1"/>
  <c r="C115" i="2"/>
  <c r="B115" i="2"/>
  <c r="H114" i="2"/>
  <c r="G114" i="2"/>
  <c r="J114" i="2" s="1"/>
  <c r="F114" i="2"/>
  <c r="I114" i="2" s="1"/>
  <c r="E114" i="2"/>
  <c r="K114" i="2" s="1"/>
  <c r="D114" i="2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D111" i="2"/>
  <c r="C111" i="2"/>
  <c r="I111" i="2" s="1"/>
  <c r="B111" i="2"/>
  <c r="J110" i="2"/>
  <c r="I110" i="2"/>
  <c r="H110" i="2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I105" i="2"/>
  <c r="H105" i="2"/>
  <c r="K105" i="2" s="1"/>
  <c r="G105" i="2"/>
  <c r="J105" i="2" s="1"/>
  <c r="F105" i="2"/>
  <c r="E105" i="2"/>
  <c r="D105" i="2"/>
  <c r="C105" i="2"/>
  <c r="B105" i="2"/>
  <c r="J104" i="2"/>
  <c r="H104" i="2"/>
  <c r="K104" i="2" s="1"/>
  <c r="G104" i="2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J101" i="2" s="1"/>
  <c r="F101" i="2"/>
  <c r="I101" i="2" s="1"/>
  <c r="E101" i="2"/>
  <c r="K101" i="2" s="1"/>
  <c r="D101" i="2"/>
  <c r="C101" i="2"/>
  <c r="B101" i="2"/>
  <c r="H100" i="2"/>
  <c r="K100" i="2" s="1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J89" i="2" s="1"/>
  <c r="F89" i="2"/>
  <c r="I89" i="2" s="1"/>
  <c r="E89" i="2"/>
  <c r="K89" i="2" s="1"/>
  <c r="D89" i="2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J85" i="2" s="1"/>
  <c r="F85" i="2"/>
  <c r="I85" i="2" s="1"/>
  <c r="E85" i="2"/>
  <c r="K85" i="2" s="1"/>
  <c r="D85" i="2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J81" i="2" s="1"/>
  <c r="F81" i="2"/>
  <c r="I81" i="2" s="1"/>
  <c r="E81" i="2"/>
  <c r="K81" i="2" s="1"/>
  <c r="D81" i="2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H6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D6" i="2"/>
  <c r="J6" i="2" s="1"/>
  <c r="C6" i="2"/>
  <c r="F4" i="2"/>
  <c r="C4" i="2"/>
  <c r="I2" i="2"/>
  <c r="G2" i="2"/>
  <c r="E6" i="2" l="1"/>
  <c r="K6" i="2" s="1"/>
  <c r="F6" i="2"/>
  <c r="I6" i="2" s="1"/>
  <c r="J8" i="2"/>
  <c r="J21" i="3"/>
  <c r="I47" i="3"/>
  <c r="K8" i="2"/>
  <c r="K110" i="2"/>
  <c r="J111" i="2"/>
  <c r="I123" i="2"/>
  <c r="K131" i="2"/>
  <c r="I136" i="2"/>
  <c r="K147" i="2"/>
  <c r="K150" i="2"/>
  <c r="J151" i="2"/>
  <c r="I155" i="2"/>
  <c r="I160" i="2"/>
  <c r="K182" i="2"/>
  <c r="J183" i="2"/>
  <c r="I187" i="2"/>
  <c r="J215" i="2"/>
  <c r="K111" i="2"/>
  <c r="I116" i="2"/>
  <c r="K122" i="2"/>
  <c r="J123" i="2"/>
  <c r="I135" i="2"/>
  <c r="K151" i="2"/>
  <c r="K154" i="2"/>
  <c r="J155" i="2"/>
  <c r="I159" i="2"/>
  <c r="I164" i="2"/>
  <c r="K186" i="2"/>
  <c r="J187" i="2"/>
  <c r="I191" i="2"/>
  <c r="J219" i="2"/>
  <c r="J53" i="3"/>
  <c r="K97" i="3"/>
  <c r="I115" i="2"/>
  <c r="K123" i="2"/>
  <c r="I128" i="2"/>
  <c r="K134" i="2"/>
  <c r="J135" i="2"/>
  <c r="K155" i="2"/>
  <c r="K158" i="2"/>
  <c r="J159" i="2"/>
  <c r="I163" i="2"/>
  <c r="I168" i="2"/>
  <c r="K190" i="2"/>
  <c r="J191" i="2"/>
  <c r="I195" i="2"/>
  <c r="J223" i="2"/>
  <c r="I17" i="3"/>
  <c r="J47" i="3"/>
  <c r="K53" i="3"/>
  <c r="K69" i="3"/>
  <c r="I82" i="3"/>
  <c r="K101" i="3"/>
  <c r="I114" i="3"/>
  <c r="K133" i="3"/>
  <c r="I146" i="3"/>
  <c r="K165" i="3"/>
  <c r="J31" i="3"/>
  <c r="K61" i="3"/>
  <c r="K85" i="3"/>
  <c r="I98" i="3"/>
  <c r="K117" i="3"/>
  <c r="I130" i="3"/>
  <c r="K149" i="3"/>
  <c r="I162" i="3"/>
  <c r="J51" i="3"/>
  <c r="I54" i="3"/>
  <c r="J65" i="3"/>
  <c r="I70" i="3"/>
  <c r="K89" i="3"/>
  <c r="I102" i="3"/>
  <c r="K121" i="3"/>
  <c r="I134" i="3"/>
  <c r="K153" i="3"/>
  <c r="I166" i="3"/>
  <c r="K177" i="3"/>
  <c r="I182" i="3"/>
  <c r="I21" i="3"/>
  <c r="J39" i="3"/>
  <c r="I289" i="3"/>
  <c r="I305" i="3"/>
  <c r="I321" i="3"/>
  <c r="I337" i="3"/>
  <c r="I183" i="3"/>
  <c r="I185" i="3"/>
  <c r="K186" i="3"/>
  <c r="K286" i="3"/>
  <c r="I297" i="3"/>
  <c r="I313" i="3"/>
  <c r="I329" i="3"/>
  <c r="I345" i="3"/>
  <c r="K348" i="3"/>
  <c r="I293" i="3"/>
  <c r="I309" i="3"/>
  <c r="I341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<sst xmlns="http://schemas.openxmlformats.org/spreadsheetml/2006/main" count="163" uniqueCount="127">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</sst>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44409</v>
      </c>
      <c r="F7" s="3" t="s">
        <v>3</v>
      </c>
      <c r="G7" s="5">
        <v>44439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08/01/2021 - 08/31/2021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08/01/2020 - 08/31/2020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119001995.57999998</v>
      </c>
      <c r="D6" s="41">
        <f t="shared" si="0"/>
        <v>90092476.620000005</v>
      </c>
      <c r="E6" s="42">
        <f t="shared" si="0"/>
        <v>21657700.379999999</v>
      </c>
      <c r="F6" s="40">
        <f t="shared" si="0"/>
        <v>86291751.309999987</v>
      </c>
      <c r="G6" s="41">
        <f t="shared" si="0"/>
        <v>44926001.980000004</v>
      </c>
      <c r="H6" s="42">
        <f t="shared" si="0"/>
        <v>11223680.76</v>
      </c>
      <c r="I6" s="20">
        <f t="shared" ref="I6:I69" si="1">IFERROR((C6-F6)/F6,"")</f>
        <v>0.37906571339002765</v>
      </c>
      <c r="J6" s="20">
        <f t="shared" ref="J6:J69" si="2">IFERROR((D6-G6)/G6,"")</f>
        <v>1.0053526387704619</v>
      </c>
      <c r="K6" s="20">
        <f t="shared" ref="K6:K69" si="3">IFERROR((E6-H6)/H6,"")</f>
        <v>0.92964330001132356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5334254.1100000003</v>
      </c>
      <c r="D7" s="43">
        <f>IF('County Data'!E2&gt;9,'County Data'!D2,"*")</f>
        <v>3323969.9</v>
      </c>
      <c r="E7" s="44">
        <f>IF('County Data'!G2&gt;9,'County Data'!F2,"*")</f>
        <v>783291.12</v>
      </c>
      <c r="F7" s="43">
        <f>IF('County Data'!I2&gt;9,'County Data'!H2,"*")</f>
        <v>3631464.76</v>
      </c>
      <c r="G7" s="43">
        <f>IF('County Data'!K2&gt;9,'County Data'!J2,"*")</f>
        <v>1876677.11</v>
      </c>
      <c r="H7" s="44">
        <f>IF('County Data'!M2&gt;9,'County Data'!L2,"*")</f>
        <v>380117.67</v>
      </c>
      <c r="I7" s="22">
        <f t="shared" si="1"/>
        <v>0.46889876744941911</v>
      </c>
      <c r="J7" s="22">
        <f t="shared" si="2"/>
        <v>0.77119968176091824</v>
      </c>
      <c r="K7" s="22">
        <f t="shared" si="3"/>
        <v>1.0606543231731376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8391263.5700000003</v>
      </c>
      <c r="D8" s="43">
        <f>IF('County Data'!E3&gt;9,'County Data'!D3,"*")</f>
        <v>6048604.5800000001</v>
      </c>
      <c r="E8" s="44">
        <f>IF('County Data'!G3&gt;9,'County Data'!F3,"*")</f>
        <v>1734447.16</v>
      </c>
      <c r="F8" s="43">
        <f>IF('County Data'!I3&gt;9,'County Data'!H3,"*")</f>
        <v>5907574.29</v>
      </c>
      <c r="G8" s="43">
        <f>IF('County Data'!K3&gt;9,'County Data'!J3,"*")</f>
        <v>2468549.23</v>
      </c>
      <c r="H8" s="44">
        <f>IF('County Data'!M3&gt;9,'County Data'!L3,"*")</f>
        <v>921030.41</v>
      </c>
      <c r="I8" s="22">
        <f t="shared" si="1"/>
        <v>0.42042455296825393</v>
      </c>
      <c r="J8" s="22">
        <f t="shared" si="2"/>
        <v>1.450266944848412</v>
      </c>
      <c r="K8" s="22">
        <f t="shared" si="3"/>
        <v>0.88315949307254671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4017041.05</v>
      </c>
      <c r="D9" s="46">
        <f>IF('County Data'!E4&gt;9,'County Data'!D4,"*")</f>
        <v>1393885.31</v>
      </c>
      <c r="E9" s="47">
        <f>IF('County Data'!G4&gt;9,'County Data'!F4,"*")</f>
        <v>523717.61</v>
      </c>
      <c r="F9" s="45">
        <f>IF('County Data'!I4&gt;9,'County Data'!H4,"*")</f>
        <v>3272102.79</v>
      </c>
      <c r="G9" s="46">
        <f>IF('County Data'!K4&gt;9,'County Data'!J4,"*")</f>
        <v>620818.1</v>
      </c>
      <c r="H9" s="47">
        <f>IF('County Data'!M4&gt;9,'County Data'!L4,"*")</f>
        <v>291283.53999999998</v>
      </c>
      <c r="I9" s="9">
        <f t="shared" si="1"/>
        <v>0.22766346530330112</v>
      </c>
      <c r="J9" s="9">
        <f t="shared" si="2"/>
        <v>1.2452394831916147</v>
      </c>
      <c r="K9" s="9">
        <f t="shared" si="3"/>
        <v>0.7979650000133891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36484471.130000003</v>
      </c>
      <c r="D10" s="43">
        <f>IF('County Data'!E5&gt;9,'County Data'!D5,"*")</f>
        <v>17270488.399999999</v>
      </c>
      <c r="E10" s="44">
        <f>IF('County Data'!G5&gt;9,'County Data'!F5,"*")</f>
        <v>7222456.4500000002</v>
      </c>
      <c r="F10" s="43">
        <f>IF('County Data'!I5&gt;9,'County Data'!H5,"*")</f>
        <v>26062291.780000001</v>
      </c>
      <c r="G10" s="43">
        <f>IF('County Data'!K5&gt;9,'County Data'!J5,"*")</f>
        <v>5748306.6299999999</v>
      </c>
      <c r="H10" s="44">
        <f>IF('County Data'!M5&gt;9,'County Data'!L5,"*")</f>
        <v>3645950.62</v>
      </c>
      <c r="I10" s="22">
        <f t="shared" si="1"/>
        <v>0.39989496848461731</v>
      </c>
      <c r="J10" s="22">
        <f t="shared" si="2"/>
        <v>2.0044480073255939</v>
      </c>
      <c r="K10" s="22">
        <f t="shared" si="3"/>
        <v>0.98095289891775883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394994.79</v>
      </c>
      <c r="D11" s="46" t="str">
        <f>IF('County Data'!E6&gt;9,'County Data'!D6,"*")</f>
        <v>*</v>
      </c>
      <c r="E11" s="47">
        <f>IF('County Data'!G6&gt;9,'County Data'!F6,"*")</f>
        <v>72652.479999999996</v>
      </c>
      <c r="F11" s="45">
        <f>IF('County Data'!I6&gt;9,'County Data'!H6,"*")</f>
        <v>287109.39</v>
      </c>
      <c r="G11" s="46">
        <f>IF('County Data'!K6&gt;9,'County Data'!J6,"*")</f>
        <v>270021.99</v>
      </c>
      <c r="H11" s="47">
        <f>IF('County Data'!M6&gt;9,'County Data'!L6,"*")</f>
        <v>53682.77</v>
      </c>
      <c r="I11" s="9">
        <f t="shared" si="1"/>
        <v>0.37576409465395738</v>
      </c>
      <c r="J11" s="9" t="str">
        <f t="shared" si="2"/>
        <v/>
      </c>
      <c r="K11" s="9">
        <f t="shared" si="3"/>
        <v>0.35336682514706302</v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5053048.6500000004</v>
      </c>
      <c r="D12" s="43">
        <f>IF('County Data'!E7&gt;9,'County Data'!D7,"*")</f>
        <v>3820323.08</v>
      </c>
      <c r="E12" s="44">
        <f>IF('County Data'!G7&gt;9,'County Data'!F7,"*")</f>
        <v>511534.29</v>
      </c>
      <c r="F12" s="43">
        <f>IF('County Data'!I7&gt;9,'County Data'!H7,"*")</f>
        <v>4359819.37</v>
      </c>
      <c r="G12" s="43">
        <f>IF('County Data'!K7&gt;9,'County Data'!J7,"*")</f>
        <v>330474.77</v>
      </c>
      <c r="H12" s="44">
        <f>IF('County Data'!M7&gt;9,'County Data'!L7,"*")</f>
        <v>279001.67</v>
      </c>
      <c r="I12" s="22">
        <f t="shared" si="1"/>
        <v>0.15900412865040328</v>
      </c>
      <c r="J12" s="22">
        <f t="shared" si="2"/>
        <v>10.560105117858164</v>
      </c>
      <c r="K12" s="22">
        <f t="shared" si="3"/>
        <v>0.83344526217352033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1071188.57</v>
      </c>
      <c r="D13" s="46">
        <f>IF('County Data'!E8&gt;9,'County Data'!D8,"*")</f>
        <v>868436.37</v>
      </c>
      <c r="E13" s="47">
        <f>IF('County Data'!G8&gt;9,'County Data'!F8,"*")</f>
        <v>273507.05</v>
      </c>
      <c r="F13" s="45">
        <f>IF('County Data'!I8&gt;9,'County Data'!H8,"*")</f>
        <v>1047198.65</v>
      </c>
      <c r="G13" s="46">
        <f>IF('County Data'!K8&gt;9,'County Data'!J8,"*")</f>
        <v>566571.71</v>
      </c>
      <c r="H13" s="47">
        <f>IF('County Data'!M8&gt;9,'County Data'!L8,"*")</f>
        <v>214078.81</v>
      </c>
      <c r="I13" s="9">
        <f t="shared" si="1"/>
        <v>2.2908662076674795E-2</v>
      </c>
      <c r="J13" s="9">
        <f t="shared" si="2"/>
        <v>0.53279162138187253</v>
      </c>
      <c r="K13" s="9">
        <f t="shared" si="3"/>
        <v>0.27759982410216122</v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9288107.3800000008</v>
      </c>
      <c r="D14" s="43">
        <f>IF('County Data'!E9&gt;9,'County Data'!D9,"*")</f>
        <v>11026677.41</v>
      </c>
      <c r="E14" s="44">
        <f>IF('County Data'!G9&gt;9,'County Data'!F9,"*")</f>
        <v>2403802.4500000002</v>
      </c>
      <c r="F14" s="43">
        <f>IF('County Data'!I9&gt;9,'County Data'!H9,"*")</f>
        <v>5794893.5199999996</v>
      </c>
      <c r="G14" s="43">
        <f>IF('County Data'!K9&gt;9,'County Data'!J9,"*")</f>
        <v>4254817.55</v>
      </c>
      <c r="H14" s="44">
        <f>IF('County Data'!M9&gt;9,'County Data'!L9,"*")</f>
        <v>1264841.53</v>
      </c>
      <c r="I14" s="22">
        <f t="shared" si="1"/>
        <v>0.60280898138055894</v>
      </c>
      <c r="J14" s="22">
        <f t="shared" si="2"/>
        <v>1.5915746751585154</v>
      </c>
      <c r="K14" s="22">
        <f t="shared" si="3"/>
        <v>0.90047716886715456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2121028.02</v>
      </c>
      <c r="D15" s="48">
        <f>IF('County Data'!E10&gt;9,'County Data'!D10,"*")</f>
        <v>785046.34</v>
      </c>
      <c r="E15" s="49">
        <f>IF('County Data'!G10&gt;9,'County Data'!F10,"*")</f>
        <v>222735.45</v>
      </c>
      <c r="F15" s="48">
        <f>IF('County Data'!I10&gt;9,'County Data'!H10,"*")</f>
        <v>1722695.52</v>
      </c>
      <c r="G15" s="48">
        <f>IF('County Data'!K10&gt;9,'County Data'!J10,"*")</f>
        <v>424060.33</v>
      </c>
      <c r="H15" s="49">
        <f>IF('County Data'!M10&gt;9,'County Data'!L10,"*")</f>
        <v>128131.91</v>
      </c>
      <c r="I15" s="23">
        <f t="shared" si="1"/>
        <v>0.23122629354721952</v>
      </c>
      <c r="J15" s="23">
        <f t="shared" si="2"/>
        <v>0.85126097505984566</v>
      </c>
      <c r="K15" s="23">
        <f t="shared" si="3"/>
        <v>0.73832927332465426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3900018.17</v>
      </c>
      <c r="D16" s="43">
        <f>IF('County Data'!E11&gt;9,'County Data'!D11,"*")</f>
        <v>1056541.32</v>
      </c>
      <c r="E16" s="44">
        <f>IF('County Data'!G11&gt;9,'County Data'!F11,"*")</f>
        <v>570338.81999999995</v>
      </c>
      <c r="F16" s="43">
        <f>IF('County Data'!I11&gt;9,'County Data'!H11,"*")</f>
        <v>3010770.76</v>
      </c>
      <c r="G16" s="43">
        <f>IF('County Data'!K11&gt;9,'County Data'!J11,"*")</f>
        <v>567368.01</v>
      </c>
      <c r="H16" s="44">
        <f>IF('County Data'!M11&gt;9,'County Data'!L11,"*")</f>
        <v>343161.75</v>
      </c>
      <c r="I16" s="22">
        <f t="shared" si="1"/>
        <v>0.29535540261457843</v>
      </c>
      <c r="J16" s="22">
        <f t="shared" si="2"/>
        <v>0.86217992798007781</v>
      </c>
      <c r="K16" s="22">
        <f t="shared" si="3"/>
        <v>0.66201163154110254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2622850.31</v>
      </c>
      <c r="D17" s="46">
        <f>IF('County Data'!E12&gt;9,'County Data'!D12,"*")</f>
        <v>26888585.629999999</v>
      </c>
      <c r="E17" s="47">
        <f>IF('County Data'!G12&gt;9,'County Data'!F12,"*")</f>
        <v>429322.19</v>
      </c>
      <c r="F17" s="45">
        <f>IF('County Data'!I12&gt;9,'County Data'!H12,"*")</f>
        <v>1672186.71</v>
      </c>
      <c r="G17" s="46">
        <f>IF('County Data'!K12&gt;9,'County Data'!J12,"*")</f>
        <v>19789914.469999999</v>
      </c>
      <c r="H17" s="47">
        <f>IF('County Data'!M12&gt;9,'County Data'!L12,"*")</f>
        <v>222369.74</v>
      </c>
      <c r="I17" s="9">
        <f t="shared" si="1"/>
        <v>0.56851522280068845</v>
      </c>
      <c r="J17" s="9">
        <f t="shared" si="2"/>
        <v>0.35870145728830938</v>
      </c>
      <c r="K17" s="9">
        <f t="shared" si="3"/>
        <v>0.93066821951583889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11288917.810000001</v>
      </c>
      <c r="D18" s="43">
        <f>IF('County Data'!E13&gt;9,'County Data'!D13,"*")</f>
        <v>4414391.8899999997</v>
      </c>
      <c r="E18" s="44">
        <f>IF('County Data'!G13&gt;9,'County Data'!F13,"*")</f>
        <v>1972280.88</v>
      </c>
      <c r="F18" s="43">
        <f>IF('County Data'!I13&gt;9,'County Data'!H13,"*")</f>
        <v>8560807.5299999993</v>
      </c>
      <c r="G18" s="43">
        <f>IF('County Data'!K13&gt;9,'County Data'!J13,"*")</f>
        <v>2194891.1800000002</v>
      </c>
      <c r="H18" s="44">
        <f>IF('County Data'!M13&gt;9,'County Data'!L13,"*")</f>
        <v>998459.47</v>
      </c>
      <c r="I18" s="22">
        <f t="shared" si="1"/>
        <v>0.31867440897833166</v>
      </c>
      <c r="J18" s="22">
        <f t="shared" si="2"/>
        <v>1.0112121868383468</v>
      </c>
      <c r="K18" s="22">
        <f t="shared" si="3"/>
        <v>0.97532392576736238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10780543.880000001</v>
      </c>
      <c r="D19" s="46">
        <f>IF('County Data'!E14&gt;9,'County Data'!D14,"*")</f>
        <v>3078908.06</v>
      </c>
      <c r="E19" s="47">
        <f>IF('County Data'!G14&gt;9,'County Data'!F14,"*")</f>
        <v>1670461.23</v>
      </c>
      <c r="F19" s="45">
        <f>IF('County Data'!I14&gt;9,'County Data'!H14,"*")</f>
        <v>7786435.2800000003</v>
      </c>
      <c r="G19" s="46">
        <f>IF('County Data'!K14&gt;9,'County Data'!J14,"*")</f>
        <v>1177694.03</v>
      </c>
      <c r="H19" s="47">
        <f>IF('County Data'!M14&gt;9,'County Data'!L14,"*")</f>
        <v>767666.58</v>
      </c>
      <c r="I19" s="9">
        <f t="shared" si="1"/>
        <v>0.38452879813829266</v>
      </c>
      <c r="J19" s="9">
        <f t="shared" si="2"/>
        <v>1.6143531185260402</v>
      </c>
      <c r="K19" s="9">
        <f t="shared" si="3"/>
        <v>1.1760244271673257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7918521.5999999996</v>
      </c>
      <c r="D20" s="43">
        <f>IF('County Data'!E15&gt;9,'County Data'!D15,"*")</f>
        <v>2445973.34</v>
      </c>
      <c r="E20" s="44">
        <f>IF('County Data'!G15&gt;9,'County Data'!F15,"*")</f>
        <v>1167205.79</v>
      </c>
      <c r="F20" s="43">
        <f>IF('County Data'!I15&gt;9,'County Data'!H15,"*")</f>
        <v>6123236.3499999996</v>
      </c>
      <c r="G20" s="43">
        <f>IF('County Data'!K15&gt;9,'County Data'!J15,"*")</f>
        <v>943646.34</v>
      </c>
      <c r="H20" s="44">
        <f>IF('County Data'!M15&gt;9,'County Data'!L15,"*")</f>
        <v>650958.87</v>
      </c>
      <c r="I20" s="22">
        <f t="shared" si="1"/>
        <v>0.29319221852346106</v>
      </c>
      <c r="J20" s="22">
        <f t="shared" si="2"/>
        <v>1.5920445365156612</v>
      </c>
      <c r="K20" s="22">
        <f t="shared" si="3"/>
        <v>0.79305612657217506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10335746.539999999</v>
      </c>
      <c r="D21" s="46">
        <f>IF('County Data'!E16&gt;9,'County Data'!D16,"*")</f>
        <v>7670644.9900000002</v>
      </c>
      <c r="E21" s="47">
        <f>IF('County Data'!G16&gt;9,'County Data'!F16,"*")</f>
        <v>2099947.41</v>
      </c>
      <c r="F21" s="45">
        <f>IF('County Data'!I16&gt;9,'County Data'!H16,"*")</f>
        <v>7053164.6100000003</v>
      </c>
      <c r="G21" s="46">
        <f>IF('County Data'!K16&gt;9,'County Data'!J16,"*")</f>
        <v>3692190.53</v>
      </c>
      <c r="H21" s="47">
        <f>IF('County Data'!M16&gt;9,'County Data'!L16,"*")</f>
        <v>1062945.42</v>
      </c>
      <c r="I21" s="9">
        <f t="shared" si="1"/>
        <v>0.46540554651821725</v>
      </c>
      <c r="J21" s="9">
        <f t="shared" si="2"/>
        <v>1.0775322745871407</v>
      </c>
      <c r="K21" s="9">
        <f t="shared" si="3"/>
        <v>0.97559288603924776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08/01/2021 - 08/31/2021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08/01/2020 - 08/31/2020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1529400.22</v>
      </c>
      <c r="D6" s="41" t="str">
        <f>IF('Town Data'!E2&gt;9,'Town Data'!D2,"*")</f>
        <v>*</v>
      </c>
      <c r="E6" s="42">
        <f>IF('Town Data'!G2&gt;9,'Town Data'!F2,"*")</f>
        <v>252312.01</v>
      </c>
      <c r="F6" s="41">
        <f>IF('Town Data'!I2&gt;9,'Town Data'!H2,"*")</f>
        <v>1358778.08</v>
      </c>
      <c r="G6" s="41" t="str">
        <f>IF('Town Data'!K2&gt;9,'Town Data'!J2,"*")</f>
        <v>*</v>
      </c>
      <c r="H6" s="42">
        <f>IF('Town Data'!M2&gt;9,'Town Data'!L2,"*")</f>
        <v>135606.46</v>
      </c>
      <c r="I6" s="20">
        <f t="shared" ref="I6:I69" si="0">IFERROR((C6-F6)/F6,"")</f>
        <v>0.12557027708306856</v>
      </c>
      <c r="J6" s="20" t="str">
        <f t="shared" ref="J6:J69" si="1">IFERROR((D6-G6)/G6,"")</f>
        <v/>
      </c>
      <c r="K6" s="20">
        <f t="shared" ref="K6:K69" si="2">IFERROR((E6-H6)/H6,"")</f>
        <v>0.86061939822040945</v>
      </c>
    </row>
    <row r="7" spans="1:12" x14ac:dyDescent="0.3">
      <c r="A7" s="15"/>
      <c r="B7" t="str">
        <f>'Town Data'!A3</f>
        <v>BARRE TOWN</v>
      </c>
      <c r="C7" s="50">
        <f>IF('Town Data'!C3&gt;9,'Town Data'!B3,"*")</f>
        <v>528019.37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426989.05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0.23661103253116211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348973.77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264292.7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0.32040639033919593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2960215.96</v>
      </c>
      <c r="D9" s="46">
        <f>IF('Town Data'!E5&gt;9,'Town Data'!D5,"*")</f>
        <v>915757.14</v>
      </c>
      <c r="E9" s="47">
        <f>IF('Town Data'!G5&gt;9,'Town Data'!F5,"*")</f>
        <v>408127.68</v>
      </c>
      <c r="F9" s="45">
        <f>IF('Town Data'!I5&gt;9,'Town Data'!H5,"*")</f>
        <v>2399226.5499999998</v>
      </c>
      <c r="G9" s="46">
        <f>IF('Town Data'!K5&gt;9,'Town Data'!J5,"*")</f>
        <v>371486.66</v>
      </c>
      <c r="H9" s="47">
        <f>IF('Town Data'!M5&gt;9,'Town Data'!L5,"*")</f>
        <v>223852.03</v>
      </c>
      <c r="I9" s="9">
        <f t="shared" si="0"/>
        <v>0.23382094116956159</v>
      </c>
      <c r="J9" s="9">
        <f t="shared" si="1"/>
        <v>1.465114467367415</v>
      </c>
      <c r="K9" s="9">
        <f t="shared" si="2"/>
        <v>0.82320294348011946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1864907.2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1431014.69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0.30320618861012533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BETHEL</v>
      </c>
      <c r="C11" s="50">
        <f>IF('Town Data'!C7&gt;9,'Town Data'!B7,"*")</f>
        <v>352032.64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BRADFORD</v>
      </c>
      <c r="C12" s="51">
        <f>IF('Town Data'!C8&gt;9,'Town Data'!B8,"*")</f>
        <v>588420.43999999994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460519.83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0.27773095026114275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BRANDON</v>
      </c>
      <c r="C13" s="50">
        <f>IF('Town Data'!C9&gt;9,'Town Data'!B9,"*")</f>
        <v>466889.16</v>
      </c>
      <c r="D13" s="46" t="str">
        <f>IF('Town Data'!E9&gt;9,'Town Data'!D9,"*")</f>
        <v>*</v>
      </c>
      <c r="E13" s="47">
        <f>IF('Town Data'!G9&gt;9,'Town Data'!F9,"*")</f>
        <v>112678.09</v>
      </c>
      <c r="F13" s="45">
        <f>IF('Town Data'!I9&gt;9,'Town Data'!H9,"*")</f>
        <v>324465.96999999997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0.43894646332248655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BRATTLEBORO</v>
      </c>
      <c r="C14" s="51">
        <f>IF('Town Data'!C10&gt;9,'Town Data'!B10,"*")</f>
        <v>4154067.23</v>
      </c>
      <c r="D14" s="43">
        <f>IF('Town Data'!E10&gt;9,'Town Data'!D10,"*")</f>
        <v>1017628.24</v>
      </c>
      <c r="E14" s="44">
        <f>IF('Town Data'!G10&gt;9,'Town Data'!F10,"*")</f>
        <v>438254.25</v>
      </c>
      <c r="F14" s="43">
        <f>IF('Town Data'!I10&gt;9,'Town Data'!H10,"*")</f>
        <v>3426685.38</v>
      </c>
      <c r="G14" s="43">
        <f>IF('Town Data'!K10&gt;9,'Town Data'!J10,"*")</f>
        <v>497024.28</v>
      </c>
      <c r="H14" s="44">
        <f>IF('Town Data'!M10&gt;9,'Town Data'!L10,"*")</f>
        <v>299014.84000000003</v>
      </c>
      <c r="I14" s="22">
        <f t="shared" si="0"/>
        <v>0.21226980867441064</v>
      </c>
      <c r="J14" s="22">
        <f t="shared" si="1"/>
        <v>1.0474417064695509</v>
      </c>
      <c r="K14" s="22">
        <f t="shared" si="2"/>
        <v>0.46566053377150096</v>
      </c>
      <c r="L14" s="15"/>
    </row>
    <row r="15" spans="1:12" x14ac:dyDescent="0.3">
      <c r="A15" s="15"/>
      <c r="B15" s="15" t="str">
        <f>'Town Data'!A11</f>
        <v>BRISTOL</v>
      </c>
      <c r="C15" s="50">
        <f>IF('Town Data'!C11&gt;9,'Town Data'!B11,"*")</f>
        <v>380301.8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340557.07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0.11670505034589351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BURKE</v>
      </c>
      <c r="C16" s="52">
        <f>IF('Town Data'!C12&gt;9,'Town Data'!B12,"*")</f>
        <v>417146.38</v>
      </c>
      <c r="D16" s="53">
        <f>IF('Town Data'!E12&gt;9,'Town Data'!D12,"*")</f>
        <v>639736.97</v>
      </c>
      <c r="E16" s="54" t="str">
        <f>IF('Town Data'!G12&gt;9,'Town Data'!F12,"*")</f>
        <v>*</v>
      </c>
      <c r="F16" s="53">
        <f>IF('Town Data'!I12&gt;9,'Town Data'!H12,"*")</f>
        <v>228840.53</v>
      </c>
      <c r="G16" s="53">
        <f>IF('Town Data'!K12&gt;9,'Town Data'!J12,"*")</f>
        <v>229160.34</v>
      </c>
      <c r="H16" s="54" t="str">
        <f>IF('Town Data'!M12&gt;9,'Town Data'!L12,"*")</f>
        <v>*</v>
      </c>
      <c r="I16" s="26">
        <f t="shared" si="0"/>
        <v>0.82286931427750143</v>
      </c>
      <c r="J16" s="26">
        <f t="shared" si="1"/>
        <v>1.7916565754789857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BURLINGTON</v>
      </c>
      <c r="C17" s="51">
        <f>IF('Town Data'!C13&gt;9,'Town Data'!B13,"*")</f>
        <v>12431334.24</v>
      </c>
      <c r="D17" s="43">
        <f>IF('Town Data'!E13&gt;9,'Town Data'!D13,"*")</f>
        <v>8031187.4000000004</v>
      </c>
      <c r="E17" s="44">
        <f>IF('Town Data'!G13&gt;9,'Town Data'!F13,"*")</f>
        <v>4382631.42</v>
      </c>
      <c r="F17" s="43">
        <f>IF('Town Data'!I13&gt;9,'Town Data'!H13,"*")</f>
        <v>8151871.4100000001</v>
      </c>
      <c r="G17" s="43">
        <f>IF('Town Data'!K13&gt;9,'Town Data'!J13,"*")</f>
        <v>2513165.0099999998</v>
      </c>
      <c r="H17" s="44">
        <f>IF('Town Data'!M13&gt;9,'Town Data'!L13,"*")</f>
        <v>2217428.77</v>
      </c>
      <c r="I17" s="22">
        <f t="shared" si="0"/>
        <v>0.52496692044851578</v>
      </c>
      <c r="J17" s="22">
        <f t="shared" si="1"/>
        <v>2.1956466718434862</v>
      </c>
      <c r="K17" s="22">
        <f t="shared" si="2"/>
        <v>0.97644744187205612</v>
      </c>
      <c r="L17" s="15"/>
    </row>
    <row r="18" spans="1:12" x14ac:dyDescent="0.3">
      <c r="A18" s="15"/>
      <c r="B18" s="15" t="str">
        <f>'Town Data'!A14</f>
        <v>CAMBRIDGE</v>
      </c>
      <c r="C18" s="50">
        <f>IF('Town Data'!C14&gt;9,'Town Data'!B14,"*")</f>
        <v>928881.67</v>
      </c>
      <c r="D18" s="46" t="str">
        <f>IF('Town Data'!E14&gt;9,'Town Data'!D14,"*")</f>
        <v>*</v>
      </c>
      <c r="E18" s="47">
        <f>IF('Town Data'!G14&gt;9,'Town Data'!F14,"*")</f>
        <v>150552.97</v>
      </c>
      <c r="F18" s="45">
        <f>IF('Town Data'!I14&gt;9,'Town Data'!H14,"*")</f>
        <v>516924.18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0.79693987230390351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CASTLETON</v>
      </c>
      <c r="C19" s="51">
        <f>IF('Town Data'!C15&gt;9,'Town Data'!B15,"*")</f>
        <v>839665.68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668769.09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0.25553900823974995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CHESTER</v>
      </c>
      <c r="C20" s="50">
        <f>IF('Town Data'!C16&gt;9,'Town Data'!B16,"*")</f>
        <v>310988.09000000003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245598.51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0.26624583349467396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COLCHESTER</v>
      </c>
      <c r="C21" s="51">
        <f>IF('Town Data'!C17&gt;9,'Town Data'!B17,"*")</f>
        <v>3195002.29</v>
      </c>
      <c r="D21" s="43">
        <f>IF('Town Data'!E17&gt;9,'Town Data'!D17,"*")</f>
        <v>1714447.78</v>
      </c>
      <c r="E21" s="44">
        <f>IF('Town Data'!G17&gt;9,'Town Data'!F17,"*")</f>
        <v>235593.34</v>
      </c>
      <c r="F21" s="43">
        <f>IF('Town Data'!I17&gt;9,'Town Data'!H17,"*")</f>
        <v>2452471.59</v>
      </c>
      <c r="G21" s="43" t="str">
        <f>IF('Town Data'!K17&gt;9,'Town Data'!J17,"*")</f>
        <v>*</v>
      </c>
      <c r="H21" s="44">
        <f>IF('Town Data'!M17&gt;9,'Town Data'!L17,"*")</f>
        <v>161659.38</v>
      </c>
      <c r="I21" s="22">
        <f t="shared" si="0"/>
        <v>0.30276831871475429</v>
      </c>
      <c r="J21" s="22" t="str">
        <f t="shared" si="1"/>
        <v/>
      </c>
      <c r="K21" s="22">
        <f t="shared" si="2"/>
        <v>0.45734407740522071</v>
      </c>
      <c r="L21" s="15"/>
    </row>
    <row r="22" spans="1:12" x14ac:dyDescent="0.3">
      <c r="A22" s="15"/>
      <c r="B22" s="15" t="str">
        <f>'Town Data'!A18</f>
        <v>DERBY</v>
      </c>
      <c r="C22" s="50">
        <f>IF('Town Data'!C18&gt;9,'Town Data'!B18,"*")</f>
        <v>968650.39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847374.46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0.14311964276100564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DORSET</v>
      </c>
      <c r="C23" s="51">
        <f>IF('Town Data'!C19&gt;9,'Town Data'!B19,"*")</f>
        <v>800530.74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DOVER</v>
      </c>
      <c r="C24" s="50">
        <f>IF('Town Data'!C20&gt;9,'Town Data'!B20,"*")</f>
        <v>569015.93999999994</v>
      </c>
      <c r="D24" s="46">
        <f>IF('Town Data'!E20&gt;9,'Town Data'!D20,"*")</f>
        <v>209447.57</v>
      </c>
      <c r="E24" s="47">
        <f>IF('Town Data'!G20&gt;9,'Town Data'!F20,"*")</f>
        <v>189604.85</v>
      </c>
      <c r="F24" s="45">
        <f>IF('Town Data'!I20&gt;9,'Town Data'!H20,"*")</f>
        <v>422132.69</v>
      </c>
      <c r="G24" s="46">
        <f>IF('Town Data'!K20&gt;9,'Town Data'!J20,"*")</f>
        <v>123538.61</v>
      </c>
      <c r="H24" s="47" t="str">
        <f>IF('Town Data'!M20&gt;9,'Town Data'!L20,"*")</f>
        <v>*</v>
      </c>
      <c r="I24" s="9">
        <f t="shared" si="0"/>
        <v>0.34795516547178551</v>
      </c>
      <c r="J24" s="9">
        <f t="shared" si="1"/>
        <v>0.69540170477877328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ENOSBURG</v>
      </c>
      <c r="C25" s="51">
        <f>IF('Town Data'!C21&gt;9,'Town Data'!B21,"*")</f>
        <v>476990.77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436814.93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9.1974511951777901E-2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ESSEX</v>
      </c>
      <c r="C26" s="50">
        <f>IF('Town Data'!C22&gt;9,'Town Data'!B22,"*")</f>
        <v>4430611.03</v>
      </c>
      <c r="D26" s="46" t="str">
        <f>IF('Town Data'!E22&gt;9,'Town Data'!D22,"*")</f>
        <v>*</v>
      </c>
      <c r="E26" s="47">
        <f>IF('Town Data'!G22&gt;9,'Town Data'!F22,"*")</f>
        <v>405639.67999999999</v>
      </c>
      <c r="F26" s="45">
        <f>IF('Town Data'!I22&gt;9,'Town Data'!H22,"*")</f>
        <v>3483079.21</v>
      </c>
      <c r="G26" s="46" t="str">
        <f>IF('Town Data'!K22&gt;9,'Town Data'!J22,"*")</f>
        <v>*</v>
      </c>
      <c r="H26" s="47">
        <f>IF('Town Data'!M22&gt;9,'Town Data'!L22,"*")</f>
        <v>280472.56</v>
      </c>
      <c r="I26" s="9">
        <f t="shared" si="0"/>
        <v>0.27203855062486515</v>
      </c>
      <c r="J26" s="9" t="str">
        <f t="shared" si="1"/>
        <v/>
      </c>
      <c r="K26" s="9">
        <f t="shared" si="2"/>
        <v>0.44627224852227965</v>
      </c>
      <c r="L26" s="15"/>
    </row>
    <row r="27" spans="1:12" x14ac:dyDescent="0.3">
      <c r="A27" s="15"/>
      <c r="B27" s="27" t="str">
        <f>'Town Data'!A23</f>
        <v>FAIR HAVEN</v>
      </c>
      <c r="C27" s="51">
        <f>IF('Town Data'!C23&gt;9,'Town Data'!B23,"*")</f>
        <v>566327.21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493751.32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0.14698875134146466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GREENSBORO</v>
      </c>
      <c r="C28" s="50" t="str">
        <f>IF('Town Data'!C24&gt;9,'Town Data'!B24,"*")</f>
        <v>*</v>
      </c>
      <c r="D28" s="46">
        <f>IF('Town Data'!E24&gt;9,'Town Data'!D24,"*")</f>
        <v>218460.14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HARDWICK</v>
      </c>
      <c r="C29" s="51">
        <f>IF('Town Data'!C25&gt;9,'Town Data'!B25,"*")</f>
        <v>382635.25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317750.96000000002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0.20419856481314794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HARTFORD</v>
      </c>
      <c r="C30" s="50">
        <f>IF('Town Data'!C26&gt;9,'Town Data'!B26,"*")</f>
        <v>2546772.69</v>
      </c>
      <c r="D30" s="46">
        <f>IF('Town Data'!E26&gt;9,'Town Data'!D26,"*")</f>
        <v>1792733.71</v>
      </c>
      <c r="E30" s="47">
        <f>IF('Town Data'!G26&gt;9,'Town Data'!F26,"*")</f>
        <v>428778.32</v>
      </c>
      <c r="F30" s="45">
        <f>IF('Town Data'!I26&gt;9,'Town Data'!H26,"*")</f>
        <v>1818348.51</v>
      </c>
      <c r="G30" s="46">
        <f>IF('Town Data'!K26&gt;9,'Town Data'!J26,"*")</f>
        <v>811792.22</v>
      </c>
      <c r="H30" s="47">
        <f>IF('Town Data'!M26&gt;9,'Town Data'!L26,"*")</f>
        <v>226931.07</v>
      </c>
      <c r="I30" s="9">
        <f t="shared" si="0"/>
        <v>0.40059657210597099</v>
      </c>
      <c r="J30" s="9">
        <f t="shared" si="1"/>
        <v>1.2083652267571621</v>
      </c>
      <c r="K30" s="9">
        <f t="shared" si="2"/>
        <v>0.88946502565735042</v>
      </c>
      <c r="L30" s="15"/>
    </row>
    <row r="31" spans="1:12" x14ac:dyDescent="0.3">
      <c r="A31" s="15"/>
      <c r="B31" s="27" t="str">
        <f>'Town Data'!A27</f>
        <v>HINESBURG</v>
      </c>
      <c r="C31" s="51">
        <f>IF('Town Data'!C27&gt;9,'Town Data'!B27,"*")</f>
        <v>409099.72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388555.63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5.2872969566802999E-2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JERICHO</v>
      </c>
      <c r="C32" s="50">
        <f>IF('Town Data'!C28&gt;9,'Town Data'!B28,"*")</f>
        <v>569521.67000000004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392157.25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0.45227882437466105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JOHNSON</v>
      </c>
      <c r="C33" s="51">
        <f>IF('Town Data'!C29&gt;9,'Town Data'!B29,"*")</f>
        <v>209690.43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170209.3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0.23195636196142047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KILLINGTON</v>
      </c>
      <c r="C34" s="50">
        <f>IF('Town Data'!C30&gt;9,'Town Data'!B30,"*")</f>
        <v>1586252.28</v>
      </c>
      <c r="D34" s="46">
        <f>IF('Town Data'!E30&gt;9,'Town Data'!D30,"*")</f>
        <v>1559602.6</v>
      </c>
      <c r="E34" s="47">
        <f>IF('Town Data'!G30&gt;9,'Town Data'!F30,"*")</f>
        <v>675582.24</v>
      </c>
      <c r="F34" s="45">
        <f>IF('Town Data'!I30&gt;9,'Town Data'!H30,"*")</f>
        <v>993952.32</v>
      </c>
      <c r="G34" s="46">
        <f>IF('Town Data'!K30&gt;9,'Town Data'!J30,"*")</f>
        <v>614226.91</v>
      </c>
      <c r="H34" s="47">
        <f>IF('Town Data'!M30&gt;9,'Town Data'!L30,"*")</f>
        <v>268547.53999999998</v>
      </c>
      <c r="I34" s="9">
        <f t="shared" si="0"/>
        <v>0.59590379546576244</v>
      </c>
      <c r="J34" s="9">
        <f t="shared" si="1"/>
        <v>1.5391310191863785</v>
      </c>
      <c r="K34" s="9">
        <f t="shared" si="2"/>
        <v>1.5156895497907001</v>
      </c>
      <c r="L34" s="15"/>
    </row>
    <row r="35" spans="1:12" x14ac:dyDescent="0.3">
      <c r="A35" s="15"/>
      <c r="B35" s="27" t="str">
        <f>'Town Data'!A31</f>
        <v>LONDONDERRY</v>
      </c>
      <c r="C35" s="51">
        <f>IF('Town Data'!C31&gt;9,'Town Data'!B31,"*")</f>
        <v>282602.94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207445.04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0.3623027091898654</v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LUDLOW</v>
      </c>
      <c r="C36" s="50">
        <f>IF('Town Data'!C32&gt;9,'Town Data'!B32,"*")</f>
        <v>1211285.46</v>
      </c>
      <c r="D36" s="46">
        <f>IF('Town Data'!E32&gt;9,'Town Data'!D32,"*")</f>
        <v>341031.06</v>
      </c>
      <c r="E36" s="47">
        <f>IF('Town Data'!G32&gt;9,'Town Data'!F32,"*")</f>
        <v>386881.59</v>
      </c>
      <c r="F36" s="45">
        <f>IF('Town Data'!I32&gt;9,'Town Data'!H32,"*")</f>
        <v>717189.46</v>
      </c>
      <c r="G36" s="46">
        <f>IF('Town Data'!K32&gt;9,'Town Data'!J32,"*")</f>
        <v>173994.28</v>
      </c>
      <c r="H36" s="47">
        <f>IF('Town Data'!M32&gt;9,'Town Data'!L32,"*")</f>
        <v>144164.13</v>
      </c>
      <c r="I36" s="9">
        <f t="shared" si="0"/>
        <v>0.68893371634323797</v>
      </c>
      <c r="J36" s="9">
        <f t="shared" si="1"/>
        <v>0.96001305330267184</v>
      </c>
      <c r="K36" s="9">
        <f t="shared" si="2"/>
        <v>1.6836189418269303</v>
      </c>
      <c r="L36" s="15"/>
    </row>
    <row r="37" spans="1:12" x14ac:dyDescent="0.3">
      <c r="A37" s="15"/>
      <c r="B37" s="27" t="str">
        <f>'Town Data'!A33</f>
        <v>LYNDON</v>
      </c>
      <c r="C37" s="51">
        <f>IF('Town Data'!C33&gt;9,'Town Data'!B33,"*")</f>
        <v>1289841.1200000001</v>
      </c>
      <c r="D37" s="43" t="str">
        <f>IF('Town Data'!E33&gt;9,'Town Data'!D33,"*")</f>
        <v>*</v>
      </c>
      <c r="E37" s="44">
        <f>IF('Town Data'!G33&gt;9,'Town Data'!F33,"*")</f>
        <v>89128.59</v>
      </c>
      <c r="F37" s="43">
        <f>IF('Town Data'!I33&gt;9,'Town Data'!H33,"*")</f>
        <v>1135720.8799999999</v>
      </c>
      <c r="G37" s="43" t="str">
        <f>IF('Town Data'!K33&gt;9,'Town Data'!J33,"*")</f>
        <v>*</v>
      </c>
      <c r="H37" s="44">
        <f>IF('Town Data'!M33&gt;9,'Town Data'!L33,"*")</f>
        <v>59759.45</v>
      </c>
      <c r="I37" s="22">
        <f t="shared" si="0"/>
        <v>0.13570256804647304</v>
      </c>
      <c r="J37" s="22" t="str">
        <f t="shared" si="1"/>
        <v/>
      </c>
      <c r="K37" s="22">
        <f t="shared" si="2"/>
        <v>0.49145599566261072</v>
      </c>
      <c r="L37" s="15"/>
    </row>
    <row r="38" spans="1:12" x14ac:dyDescent="0.3">
      <c r="A38" s="15"/>
      <c r="B38" s="15" t="str">
        <f>'Town Data'!A34</f>
        <v>MANCHESTER</v>
      </c>
      <c r="C38" s="50">
        <f>IF('Town Data'!C34&gt;9,'Town Data'!B34,"*")</f>
        <v>3883579.4</v>
      </c>
      <c r="D38" s="46">
        <f>IF('Town Data'!E34&gt;9,'Town Data'!D34,"*")</f>
        <v>4246714.6399999997</v>
      </c>
      <c r="E38" s="47">
        <f>IF('Town Data'!G34&gt;9,'Town Data'!F34,"*")</f>
        <v>958405.23</v>
      </c>
      <c r="F38" s="45">
        <f>IF('Town Data'!I34&gt;9,'Town Data'!H34,"*")</f>
        <v>2533420.9700000002</v>
      </c>
      <c r="G38" s="46">
        <f>IF('Town Data'!K34&gt;9,'Town Data'!J34,"*")</f>
        <v>1781794.67</v>
      </c>
      <c r="H38" s="47">
        <f>IF('Town Data'!M34&gt;9,'Town Data'!L34,"*")</f>
        <v>489242.56</v>
      </c>
      <c r="I38" s="9">
        <f t="shared" si="0"/>
        <v>0.53293883882235316</v>
      </c>
      <c r="J38" s="9">
        <f t="shared" si="1"/>
        <v>1.3833917069692434</v>
      </c>
      <c r="K38" s="9">
        <f t="shared" si="2"/>
        <v>0.95895718884309655</v>
      </c>
      <c r="L38" s="15"/>
    </row>
    <row r="39" spans="1:12" x14ac:dyDescent="0.3">
      <c r="A39" s="15"/>
      <c r="B39" s="27" t="str">
        <f>'Town Data'!A35</f>
        <v>MIDDLEBURY</v>
      </c>
      <c r="C39" s="51">
        <f>IF('Town Data'!C35&gt;9,'Town Data'!B35,"*")</f>
        <v>2527073.19</v>
      </c>
      <c r="D39" s="43" t="str">
        <f>IF('Town Data'!E35&gt;9,'Town Data'!D35,"*")</f>
        <v>*</v>
      </c>
      <c r="E39" s="44">
        <f>IF('Town Data'!G35&gt;9,'Town Data'!F35,"*")</f>
        <v>305432.81</v>
      </c>
      <c r="F39" s="43">
        <f>IF('Town Data'!I35&gt;9,'Town Data'!H35,"*")</f>
        <v>1809712.95</v>
      </c>
      <c r="G39" s="43" t="str">
        <f>IF('Town Data'!K35&gt;9,'Town Data'!J35,"*")</f>
        <v>*</v>
      </c>
      <c r="H39" s="44">
        <f>IF('Town Data'!M35&gt;9,'Town Data'!L35,"*")</f>
        <v>170654.44</v>
      </c>
      <c r="I39" s="22">
        <f t="shared" si="0"/>
        <v>0.39639448897130342</v>
      </c>
      <c r="J39" s="22" t="str">
        <f t="shared" si="1"/>
        <v/>
      </c>
      <c r="K39" s="22">
        <f t="shared" si="2"/>
        <v>0.78977359159246019</v>
      </c>
      <c r="L39" s="15"/>
    </row>
    <row r="40" spans="1:12" x14ac:dyDescent="0.3">
      <c r="A40" s="15"/>
      <c r="B40" s="15" t="str">
        <f>'Town Data'!A36</f>
        <v>MILTON</v>
      </c>
      <c r="C40" s="50">
        <f>IF('Town Data'!C36&gt;9,'Town Data'!B36,"*")</f>
        <v>1025756.42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940341.82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9.0833565181648618E-2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MONTPELIER</v>
      </c>
      <c r="C41" s="51">
        <f>IF('Town Data'!C37&gt;9,'Town Data'!B37,"*")</f>
        <v>2349919.61</v>
      </c>
      <c r="D41" s="43" t="str">
        <f>IF('Town Data'!E37&gt;9,'Town Data'!D37,"*")</f>
        <v>*</v>
      </c>
      <c r="E41" s="44">
        <f>IF('Town Data'!G37&gt;9,'Town Data'!F37,"*")</f>
        <v>354481.66</v>
      </c>
      <c r="F41" s="43">
        <f>IF('Town Data'!I37&gt;9,'Town Data'!H37,"*")</f>
        <v>1538568.18</v>
      </c>
      <c r="G41" s="43" t="str">
        <f>IF('Town Data'!K37&gt;9,'Town Data'!J37,"*")</f>
        <v>*</v>
      </c>
      <c r="H41" s="44">
        <f>IF('Town Data'!M37&gt;9,'Town Data'!L37,"*")</f>
        <v>143098.12</v>
      </c>
      <c r="I41" s="22">
        <f t="shared" si="0"/>
        <v>0.52734187574319913</v>
      </c>
      <c r="J41" s="22" t="str">
        <f t="shared" si="1"/>
        <v/>
      </c>
      <c r="K41" s="22">
        <f t="shared" si="2"/>
        <v>1.4771929917737563</v>
      </c>
      <c r="L41" s="15"/>
    </row>
    <row r="42" spans="1:12" x14ac:dyDescent="0.3">
      <c r="A42" s="15"/>
      <c r="B42" s="15" t="str">
        <f>'Town Data'!A38</f>
        <v>MORRISTOWN</v>
      </c>
      <c r="C42" s="50">
        <f>IF('Town Data'!C38&gt;9,'Town Data'!B38,"*")</f>
        <v>1671138.7</v>
      </c>
      <c r="D42" s="46" t="str">
        <f>IF('Town Data'!E38&gt;9,'Town Data'!D38,"*")</f>
        <v>*</v>
      </c>
      <c r="E42" s="47">
        <f>IF('Town Data'!G38&gt;9,'Town Data'!F38,"*")</f>
        <v>152633.79999999999</v>
      </c>
      <c r="F42" s="45">
        <f>IF('Town Data'!I38&gt;9,'Town Data'!H38,"*")</f>
        <v>1414560.17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0.18138396332762574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NEWPORT</v>
      </c>
      <c r="C43" s="51">
        <f>IF('Town Data'!C39&gt;9,'Town Data'!B39,"*")</f>
        <v>1415725.05</v>
      </c>
      <c r="D43" s="43" t="str">
        <f>IF('Town Data'!E39&gt;9,'Town Data'!D39,"*")</f>
        <v>*</v>
      </c>
      <c r="E43" s="44">
        <f>IF('Town Data'!G39&gt;9,'Town Data'!F39,"*")</f>
        <v>242508.71</v>
      </c>
      <c r="F43" s="43">
        <f>IF('Town Data'!I39&gt;9,'Town Data'!H39,"*")</f>
        <v>1170116.71</v>
      </c>
      <c r="G43" s="43" t="str">
        <f>IF('Town Data'!K39&gt;9,'Town Data'!J39,"*")</f>
        <v>*</v>
      </c>
      <c r="H43" s="44">
        <f>IF('Town Data'!M39&gt;9,'Town Data'!L39,"*")</f>
        <v>140271.35999999999</v>
      </c>
      <c r="I43" s="22">
        <f t="shared" si="0"/>
        <v>0.20990072007432498</v>
      </c>
      <c r="J43" s="22" t="str">
        <f t="shared" si="1"/>
        <v/>
      </c>
      <c r="K43" s="22">
        <f t="shared" si="2"/>
        <v>0.7288540583052735</v>
      </c>
      <c r="L43" s="15"/>
    </row>
    <row r="44" spans="1:12" x14ac:dyDescent="0.3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404144.59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279786.67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0.44447407019069224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NORTHFIELD</v>
      </c>
      <c r="C45" s="51">
        <f>IF('Town Data'!C41&gt;9,'Town Data'!B41,"*")</f>
        <v>321273.21000000002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297235.37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8.087139831306088E-2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POULTNEY</v>
      </c>
      <c r="C46" s="50">
        <f>IF('Town Data'!C42&gt;9,'Town Data'!B42,"*")</f>
        <v>291679.51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278812.83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4.6148091535098988E-2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RANDOLPH</v>
      </c>
      <c r="C47" s="51">
        <f>IF('Town Data'!C43&gt;9,'Town Data'!B43,"*")</f>
        <v>688515.46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635281.03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8.3796662399945945E-2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RICHMOND</v>
      </c>
      <c r="C48" s="50">
        <f>IF('Town Data'!C44&gt;9,'Town Data'!B44,"*")</f>
        <v>398930.41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ROCKINGHAM</v>
      </c>
      <c r="C49" s="51">
        <f>IF('Town Data'!C45&gt;9,'Town Data'!B45,"*")</f>
        <v>574930.78</v>
      </c>
      <c r="D49" s="43" t="str">
        <f>IF('Town Data'!E45&gt;9,'Town Data'!D45,"*")</f>
        <v>*</v>
      </c>
      <c r="E49" s="44">
        <f>IF('Town Data'!G45&gt;9,'Town Data'!F45,"*")</f>
        <v>85271.64</v>
      </c>
      <c r="F49" s="43">
        <f>IF('Town Data'!I45&gt;9,'Town Data'!H45,"*")</f>
        <v>451834.76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0.27243592325654631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RUTLAND</v>
      </c>
      <c r="C50" s="50">
        <f>IF('Town Data'!C46&gt;9,'Town Data'!B46,"*")</f>
        <v>4326614.83</v>
      </c>
      <c r="D50" s="46">
        <f>IF('Town Data'!E46&gt;9,'Town Data'!D46,"*")</f>
        <v>313054.08000000002</v>
      </c>
      <c r="E50" s="47">
        <f>IF('Town Data'!G46&gt;9,'Town Data'!F46,"*")</f>
        <v>459041.69</v>
      </c>
      <c r="F50" s="45">
        <f>IF('Town Data'!I46&gt;9,'Town Data'!H46,"*")</f>
        <v>3605680.5</v>
      </c>
      <c r="G50" s="46">
        <f>IF('Town Data'!K46&gt;9,'Town Data'!J46,"*")</f>
        <v>138586.49</v>
      </c>
      <c r="H50" s="47">
        <f>IF('Town Data'!M46&gt;9,'Town Data'!L46,"*")</f>
        <v>320293.18</v>
      </c>
      <c r="I50" s="9">
        <f t="shared" si="0"/>
        <v>0.19994404107629615</v>
      </c>
      <c r="J50" s="9">
        <f t="shared" si="1"/>
        <v>1.2589076323384771</v>
      </c>
      <c r="K50" s="9">
        <f t="shared" si="2"/>
        <v>0.43319220846350837</v>
      </c>
      <c r="L50" s="15"/>
    </row>
    <row r="51" spans="1:12" x14ac:dyDescent="0.3">
      <c r="A51" s="15"/>
      <c r="B51" s="27" t="str">
        <f>'Town Data'!A47</f>
        <v>RUTLAND TOWN</v>
      </c>
      <c r="C51" s="51">
        <f>IF('Town Data'!C47&gt;9,'Town Data'!B47,"*")</f>
        <v>1363027.25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1080455.49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0.26153021814901417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SHELBURNE</v>
      </c>
      <c r="C52" s="50">
        <f>IF('Town Data'!C48&gt;9,'Town Data'!B48,"*")</f>
        <v>1046461.89</v>
      </c>
      <c r="D52" s="46" t="str">
        <f>IF('Town Data'!E48&gt;9,'Town Data'!D48,"*")</f>
        <v>*</v>
      </c>
      <c r="E52" s="47">
        <f>IF('Town Data'!G48&gt;9,'Town Data'!F48,"*")</f>
        <v>180043.58</v>
      </c>
      <c r="F52" s="45">
        <f>IF('Town Data'!I48&gt;9,'Town Data'!H48,"*")</f>
        <v>828958.11</v>
      </c>
      <c r="G52" s="46" t="str">
        <f>IF('Town Data'!K48&gt;9,'Town Data'!J48,"*")</f>
        <v>*</v>
      </c>
      <c r="H52" s="47">
        <f>IF('Town Data'!M48&gt;9,'Town Data'!L48,"*")</f>
        <v>80330.259999999995</v>
      </c>
      <c r="I52" s="9">
        <f t="shared" si="0"/>
        <v>0.26238211240855108</v>
      </c>
      <c r="J52" s="9" t="str">
        <f t="shared" si="1"/>
        <v/>
      </c>
      <c r="K52" s="9">
        <f t="shared" si="2"/>
        <v>1.2412921357406288</v>
      </c>
      <c r="L52" s="15"/>
    </row>
    <row r="53" spans="1:12" x14ac:dyDescent="0.3">
      <c r="A53" s="15"/>
      <c r="B53" s="27" t="str">
        <f>'Town Data'!A49</f>
        <v>SOUTH BURLINGTON</v>
      </c>
      <c r="C53" s="51">
        <f>IF('Town Data'!C49&gt;9,'Town Data'!B49,"*")</f>
        <v>7932503.2999999998</v>
      </c>
      <c r="D53" s="43">
        <f>IF('Town Data'!E49&gt;9,'Town Data'!D49,"*")</f>
        <v>4422720.2300000004</v>
      </c>
      <c r="E53" s="44">
        <f>IF('Town Data'!G49&gt;9,'Town Data'!F49,"*")</f>
        <v>818046.6</v>
      </c>
      <c r="F53" s="43">
        <f>IF('Town Data'!I49&gt;9,'Town Data'!H49,"*")</f>
        <v>5778371.7599999998</v>
      </c>
      <c r="G53" s="43">
        <f>IF('Town Data'!K49&gt;9,'Town Data'!J49,"*")</f>
        <v>1409340.82</v>
      </c>
      <c r="H53" s="44">
        <f>IF('Town Data'!M49&gt;9,'Town Data'!L49,"*")</f>
        <v>335251.05</v>
      </c>
      <c r="I53" s="22">
        <f t="shared" si="0"/>
        <v>0.37279213409418993</v>
      </c>
      <c r="J53" s="22">
        <f t="shared" si="1"/>
        <v>2.1381481095537982</v>
      </c>
      <c r="K53" s="22">
        <f t="shared" si="2"/>
        <v>1.4401015298833517</v>
      </c>
      <c r="L53" s="15"/>
    </row>
    <row r="54" spans="1:12" x14ac:dyDescent="0.3">
      <c r="A54" s="15"/>
      <c r="B54" s="15" t="str">
        <f>'Town Data'!A50</f>
        <v>SOUTH HERO</v>
      </c>
      <c r="C54" s="50">
        <f>IF('Town Data'!C50&gt;9,'Town Data'!B50,"*")</f>
        <v>511932.44</v>
      </c>
      <c r="D54" s="46">
        <f>IF('Town Data'!E50&gt;9,'Town Data'!D50,"*")</f>
        <v>288390.14</v>
      </c>
      <c r="E54" s="47" t="str">
        <f>IF('Town Data'!G50&gt;9,'Town Data'!F50,"*")</f>
        <v>*</v>
      </c>
      <c r="F54" s="45">
        <f>IF('Town Data'!I50&gt;9,'Town Data'!H50,"*")</f>
        <v>561501.77</v>
      </c>
      <c r="G54" s="46">
        <f>IF('Town Data'!K50&gt;9,'Town Data'!J50,"*")</f>
        <v>161218.13</v>
      </c>
      <c r="H54" s="47" t="str">
        <f>IF('Town Data'!M50&gt;9,'Town Data'!L50,"*")</f>
        <v>*</v>
      </c>
      <c r="I54" s="9">
        <f t="shared" si="0"/>
        <v>-8.8279917621631038E-2</v>
      </c>
      <c r="J54" s="9">
        <f t="shared" si="1"/>
        <v>0.78881953289000439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SPRINGFIELD</v>
      </c>
      <c r="C55" s="51">
        <f>IF('Town Data'!C51&gt;9,'Town Data'!B51,"*")</f>
        <v>1297060.6499999999</v>
      </c>
      <c r="D55" s="43" t="str">
        <f>IF('Town Data'!E51&gt;9,'Town Data'!D51,"*")</f>
        <v>*</v>
      </c>
      <c r="E55" s="44">
        <f>IF('Town Data'!G51&gt;9,'Town Data'!F51,"*")</f>
        <v>93174.79</v>
      </c>
      <c r="F55" s="43">
        <f>IF('Town Data'!I51&gt;9,'Town Data'!H51,"*")</f>
        <v>1059623.75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0.22407661209934177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ST ALBANS</v>
      </c>
      <c r="C56" s="50">
        <f>IF('Town Data'!C52&gt;9,'Town Data'!B52,"*")</f>
        <v>1973143.82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1712740.21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0.15203917586543969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ST ALBANS TOWN</v>
      </c>
      <c r="C57" s="51">
        <f>IF('Town Data'!C53&gt;9,'Town Data'!B53,"*")</f>
        <v>1138140.75</v>
      </c>
      <c r="D57" s="43" t="str">
        <f>IF('Town Data'!E53&gt;9,'Town Data'!D53,"*")</f>
        <v>*</v>
      </c>
      <c r="E57" s="44">
        <f>IF('Town Data'!G53&gt;9,'Town Data'!F53,"*")</f>
        <v>101991.28</v>
      </c>
      <c r="F57" s="43">
        <f>IF('Town Data'!I53&gt;9,'Town Data'!H53,"*")</f>
        <v>978364.16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0.16330993768209984</v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ST JOHNSBURY</v>
      </c>
      <c r="C58" s="50">
        <f>IF('Town Data'!C54&gt;9,'Town Data'!B54,"*")</f>
        <v>1361645.14</v>
      </c>
      <c r="D58" s="46" t="str">
        <f>IF('Town Data'!E54&gt;9,'Town Data'!D54,"*")</f>
        <v>*</v>
      </c>
      <c r="E58" s="47">
        <f>IF('Town Data'!G54&gt;9,'Town Data'!F54,"*")</f>
        <v>98390.26</v>
      </c>
      <c r="F58" s="45">
        <f>IF('Town Data'!I54&gt;9,'Town Data'!H54,"*")</f>
        <v>1098122.49</v>
      </c>
      <c r="G58" s="46" t="str">
        <f>IF('Town Data'!K54&gt;9,'Town Data'!J54,"*")</f>
        <v>*</v>
      </c>
      <c r="H58" s="47">
        <f>IF('Town Data'!M54&gt;9,'Town Data'!L54,"*")</f>
        <v>53852.44</v>
      </c>
      <c r="I58" s="9">
        <f t="shared" si="0"/>
        <v>0.23997564242582803</v>
      </c>
      <c r="J58" s="9" t="str">
        <f t="shared" si="1"/>
        <v/>
      </c>
      <c r="K58" s="9">
        <f t="shared" si="2"/>
        <v>0.82703439249920696</v>
      </c>
      <c r="L58" s="15"/>
    </row>
    <row r="59" spans="1:12" x14ac:dyDescent="0.3">
      <c r="A59" s="15"/>
      <c r="B59" s="27" t="str">
        <f>'Town Data'!A55</f>
        <v>STOWE</v>
      </c>
      <c r="C59" s="51">
        <f>IF('Town Data'!C55&gt;9,'Town Data'!B55,"*")</f>
        <v>6245630.9199999999</v>
      </c>
      <c r="D59" s="43">
        <f>IF('Town Data'!E55&gt;9,'Town Data'!D55,"*")</f>
        <v>9558102.5500000007</v>
      </c>
      <c r="E59" s="44">
        <f>IF('Town Data'!G55&gt;9,'Town Data'!F55,"*")</f>
        <v>2014078.76</v>
      </c>
      <c r="F59" s="43">
        <f>IF('Town Data'!I55&gt;9,'Town Data'!H55,"*")</f>
        <v>3528205.87</v>
      </c>
      <c r="G59" s="43">
        <f>IF('Town Data'!K55&gt;9,'Town Data'!J55,"*")</f>
        <v>3734923.07</v>
      </c>
      <c r="H59" s="44">
        <f>IF('Town Data'!M55&gt;9,'Town Data'!L55,"*")</f>
        <v>1059649.76</v>
      </c>
      <c r="I59" s="22">
        <f t="shared" si="0"/>
        <v>0.77020025194844988</v>
      </c>
      <c r="J59" s="22">
        <f t="shared" si="1"/>
        <v>1.5591163113300752</v>
      </c>
      <c r="K59" s="22">
        <f t="shared" si="2"/>
        <v>0.90070232262403382</v>
      </c>
      <c r="L59" s="15"/>
    </row>
    <row r="60" spans="1:12" x14ac:dyDescent="0.3">
      <c r="A60" s="15"/>
      <c r="B60" s="15" t="str">
        <f>'Town Data'!A56</f>
        <v>SWANTON</v>
      </c>
      <c r="C60" s="50">
        <f>IF('Town Data'!C56&gt;9,'Town Data'!B56,"*")</f>
        <v>621735.69999999995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608173.31000000006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2.230020584099604E-2</v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VERGENNES</v>
      </c>
      <c r="C61" s="51">
        <f>IF('Town Data'!C57&gt;9,'Town Data'!B57,"*")</f>
        <v>553995.79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327021.09999999998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0.69406741644499415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WAITSFIELD</v>
      </c>
      <c r="C62" s="50">
        <f>IF('Town Data'!C58&gt;9,'Town Data'!B58,"*")</f>
        <v>1126719.48</v>
      </c>
      <c r="D62" s="46">
        <f>IF('Town Data'!E58&gt;9,'Town Data'!D58,"*")</f>
        <v>423686.36</v>
      </c>
      <c r="E62" s="47">
        <f>IF('Town Data'!G58&gt;9,'Town Data'!F58,"*")</f>
        <v>339005.75</v>
      </c>
      <c r="F62" s="45">
        <f>IF('Town Data'!I58&gt;9,'Town Data'!H58,"*")</f>
        <v>830101.4</v>
      </c>
      <c r="G62" s="46">
        <f>IF('Town Data'!K58&gt;9,'Town Data'!J58,"*")</f>
        <v>170972.14</v>
      </c>
      <c r="H62" s="47">
        <f>IF('Town Data'!M58&gt;9,'Town Data'!L58,"*")</f>
        <v>150573.57999999999</v>
      </c>
      <c r="I62" s="9">
        <f t="shared" si="0"/>
        <v>0.35732752649254651</v>
      </c>
      <c r="J62" s="9">
        <f t="shared" si="1"/>
        <v>1.4781017538880894</v>
      </c>
      <c r="K62" s="9">
        <f t="shared" si="2"/>
        <v>1.2514291683839889</v>
      </c>
      <c r="L62" s="15"/>
    </row>
    <row r="63" spans="1:12" x14ac:dyDescent="0.3">
      <c r="A63" s="15"/>
      <c r="B63" s="27" t="str">
        <f>'Town Data'!A59</f>
        <v>WARREN</v>
      </c>
      <c r="C63" s="51">
        <f>IF('Town Data'!C59&gt;9,'Town Data'!B59,"*")</f>
        <v>527343.55000000005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282254.88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0.8683239418216615</v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WATERBURY</v>
      </c>
      <c r="C64" s="50">
        <f>IF('Town Data'!C60&gt;9,'Town Data'!B60,"*")</f>
        <v>1790840.42</v>
      </c>
      <c r="D64" s="46" t="str">
        <f>IF('Town Data'!E60&gt;9,'Town Data'!D60,"*")</f>
        <v>*</v>
      </c>
      <c r="E64" s="47">
        <f>IF('Town Data'!G60&gt;9,'Town Data'!F60,"*")</f>
        <v>395208.01</v>
      </c>
      <c r="F64" s="45">
        <f>IF('Town Data'!I60&gt;9,'Town Data'!H60,"*")</f>
        <v>1149884.18</v>
      </c>
      <c r="G64" s="46" t="str">
        <f>IF('Town Data'!K60&gt;9,'Town Data'!J60,"*")</f>
        <v>*</v>
      </c>
      <c r="H64" s="47">
        <f>IF('Town Data'!M60&gt;9,'Town Data'!L60,"*")</f>
        <v>221612.49</v>
      </c>
      <c r="I64" s="9">
        <f t="shared" si="0"/>
        <v>0.55740939057010075</v>
      </c>
      <c r="J64" s="9" t="str">
        <f t="shared" si="1"/>
        <v/>
      </c>
      <c r="K64" s="9">
        <f t="shared" si="2"/>
        <v>0.78332913456276776</v>
      </c>
      <c r="L64" s="15"/>
    </row>
    <row r="65" spans="1:12" x14ac:dyDescent="0.3">
      <c r="A65" s="15"/>
      <c r="B65" s="27" t="str">
        <f>'Town Data'!A61</f>
        <v>WEST RUTLAND</v>
      </c>
      <c r="C65" s="51">
        <f>IF('Town Data'!C61&gt;9,'Town Data'!B61,"*")</f>
        <v>170898.39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WILLISTON</v>
      </c>
      <c r="C66" s="50">
        <f>IF('Town Data'!C62&gt;9,'Town Data'!B62,"*")</f>
        <v>3391446</v>
      </c>
      <c r="D66" s="46" t="str">
        <f>IF('Town Data'!E62&gt;9,'Town Data'!D62,"*")</f>
        <v>*</v>
      </c>
      <c r="E66" s="47">
        <f>IF('Town Data'!G62&gt;9,'Town Data'!F62,"*")</f>
        <v>297563.68</v>
      </c>
      <c r="F66" s="45">
        <f>IF('Town Data'!I62&gt;9,'Town Data'!H62,"*")</f>
        <v>2404234.3199999998</v>
      </c>
      <c r="G66" s="46" t="str">
        <f>IF('Town Data'!K62&gt;9,'Town Data'!J62,"*")</f>
        <v>*</v>
      </c>
      <c r="H66" s="47">
        <f>IF('Town Data'!M62&gt;9,'Town Data'!L62,"*")</f>
        <v>151282.57</v>
      </c>
      <c r="I66" s="9">
        <f t="shared" si="0"/>
        <v>0.41061375415354701</v>
      </c>
      <c r="J66" s="9" t="str">
        <f t="shared" si="1"/>
        <v/>
      </c>
      <c r="K66" s="9">
        <f t="shared" si="2"/>
        <v>0.96693961505281134</v>
      </c>
      <c r="L66" s="15"/>
    </row>
    <row r="67" spans="1:12" x14ac:dyDescent="0.3">
      <c r="A67" s="15"/>
      <c r="B67" s="27" t="str">
        <f>'Town Data'!A63</f>
        <v>WILMINGTON</v>
      </c>
      <c r="C67" s="51">
        <f>IF('Town Data'!C63&gt;9,'Town Data'!B63,"*")</f>
        <v>947068.02</v>
      </c>
      <c r="D67" s="43">
        <f>IF('Town Data'!E63&gt;9,'Town Data'!D63,"*")</f>
        <v>186345.67</v>
      </c>
      <c r="E67" s="44">
        <f>IF('Town Data'!G63&gt;9,'Town Data'!F63,"*")</f>
        <v>133366.17000000001</v>
      </c>
      <c r="F67" s="43">
        <f>IF('Town Data'!I63&gt;9,'Town Data'!H63,"*")</f>
        <v>757621.91</v>
      </c>
      <c r="G67" s="43" t="str">
        <f>IF('Town Data'!K63&gt;9,'Town Data'!J63,"*")</f>
        <v>*</v>
      </c>
      <c r="H67" s="44">
        <f>IF('Town Data'!M63&gt;9,'Town Data'!L63,"*")</f>
        <v>89249.09</v>
      </c>
      <c r="I67" s="22">
        <f t="shared" si="0"/>
        <v>0.25005363163269656</v>
      </c>
      <c r="J67" s="22" t="str">
        <f t="shared" si="1"/>
        <v/>
      </c>
      <c r="K67" s="22">
        <f t="shared" si="2"/>
        <v>0.49431405967276548</v>
      </c>
      <c r="L67" s="15"/>
    </row>
    <row r="68" spans="1:12" x14ac:dyDescent="0.3">
      <c r="A68" s="15"/>
      <c r="B68" s="15" t="str">
        <f>'Town Data'!A64</f>
        <v>WINDSOR</v>
      </c>
      <c r="C68" s="50">
        <f>IF('Town Data'!C64&gt;9,'Town Data'!B64,"*")</f>
        <v>543824.09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416446.35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0.30586830692597017</v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WINOOSKI</v>
      </c>
      <c r="C69" s="51">
        <f>IF('Town Data'!C65&gt;9,'Town Data'!B65,"*")</f>
        <v>1217045.69</v>
      </c>
      <c r="D69" s="43" t="str">
        <f>IF('Town Data'!E65&gt;9,'Town Data'!D65,"*")</f>
        <v>*</v>
      </c>
      <c r="E69" s="44">
        <f>IF('Town Data'!G65&gt;9,'Town Data'!F65,"*")</f>
        <v>497165.37</v>
      </c>
      <c r="F69" s="43">
        <f>IF('Town Data'!I65&gt;9,'Town Data'!H65,"*")</f>
        <v>870896.77</v>
      </c>
      <c r="G69" s="43" t="str">
        <f>IF('Town Data'!K65&gt;9,'Town Data'!J65,"*")</f>
        <v>*</v>
      </c>
      <c r="H69" s="44">
        <f>IF('Town Data'!M65&gt;9,'Town Data'!L65,"*")</f>
        <v>193189.31</v>
      </c>
      <c r="I69" s="22">
        <f t="shared" si="0"/>
        <v>0.39746262923905429</v>
      </c>
      <c r="J69" s="22" t="str">
        <f t="shared" si="1"/>
        <v/>
      </c>
      <c r="K69" s="22">
        <f t="shared" si="2"/>
        <v>1.5734621134057574</v>
      </c>
      <c r="L69" s="15"/>
    </row>
    <row r="70" spans="1:12" x14ac:dyDescent="0.3">
      <c r="A70" s="15"/>
      <c r="B70" s="15" t="str">
        <f>'Town Data'!A66</f>
        <v>WOODSTOCK</v>
      </c>
      <c r="C70" s="50">
        <f>IF('Town Data'!C66&gt;9,'Town Data'!B66,"*")</f>
        <v>1893683.07</v>
      </c>
      <c r="D70" s="46">
        <f>IF('Town Data'!E66&gt;9,'Town Data'!D66,"*")</f>
        <v>2823000.29</v>
      </c>
      <c r="E70" s="47">
        <f>IF('Town Data'!G66&gt;9,'Town Data'!F66,"*")</f>
        <v>526764.23</v>
      </c>
      <c r="F70" s="45">
        <f>IF('Town Data'!I66&gt;9,'Town Data'!H66,"*")</f>
        <v>1071803.5</v>
      </c>
      <c r="G70" s="46">
        <f>IF('Town Data'!K66&gt;9,'Town Data'!J66,"*")</f>
        <v>1168572.49</v>
      </c>
      <c r="H70" s="47">
        <f>IF('Town Data'!M66&gt;9,'Town Data'!L66,"*")</f>
        <v>234320.07</v>
      </c>
      <c r="I70" s="9">
        <f t="shared" ref="I70:I133" si="3">IFERROR((C70-F70)/F70,"")</f>
        <v>0.76681926304588488</v>
      </c>
      <c r="J70" s="9">
        <f t="shared" ref="J70:J133" si="4">IFERROR((D70-G70)/G70,"")</f>
        <v>1.41576822504182</v>
      </c>
      <c r="K70" s="9">
        <f t="shared" ref="K70:K133" si="5">IFERROR((E70-H70)/H70,"")</f>
        <v>1.2480542533125736</v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22" sqref="B22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1529400.22</v>
      </c>
      <c r="C2" s="39">
        <v>39</v>
      </c>
      <c r="D2" s="39">
        <v>0</v>
      </c>
      <c r="E2" s="39">
        <v>0</v>
      </c>
      <c r="F2" s="39">
        <v>252312.01</v>
      </c>
      <c r="G2" s="39">
        <v>19</v>
      </c>
      <c r="H2" s="39">
        <v>1358778.08</v>
      </c>
      <c r="I2" s="39">
        <v>35</v>
      </c>
      <c r="J2" s="39">
        <v>0</v>
      </c>
      <c r="K2" s="39">
        <v>0</v>
      </c>
      <c r="L2" s="39">
        <v>135606.46</v>
      </c>
      <c r="M2" s="39">
        <v>14</v>
      </c>
    </row>
    <row r="3" spans="1:13" x14ac:dyDescent="0.3">
      <c r="A3" s="38" t="s">
        <v>48</v>
      </c>
      <c r="B3" s="39">
        <v>528019.37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426989.05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348973.77</v>
      </c>
      <c r="C4" s="39">
        <v>18</v>
      </c>
      <c r="D4" s="39">
        <v>0</v>
      </c>
      <c r="E4" s="39">
        <v>0</v>
      </c>
      <c r="F4" s="39">
        <v>0</v>
      </c>
      <c r="G4" s="39">
        <v>0</v>
      </c>
      <c r="H4" s="39">
        <v>264292.7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2960215.96</v>
      </c>
      <c r="C5" s="39">
        <v>66</v>
      </c>
      <c r="D5" s="39">
        <v>915757.14</v>
      </c>
      <c r="E5" s="39">
        <v>17</v>
      </c>
      <c r="F5" s="39">
        <v>408127.68</v>
      </c>
      <c r="G5" s="39">
        <v>26</v>
      </c>
      <c r="H5" s="39">
        <v>2399226.5499999998</v>
      </c>
      <c r="I5" s="39">
        <v>64</v>
      </c>
      <c r="J5" s="39">
        <v>371486.66</v>
      </c>
      <c r="K5" s="39">
        <v>18</v>
      </c>
      <c r="L5" s="39">
        <v>223852.03</v>
      </c>
      <c r="M5" s="39">
        <v>23</v>
      </c>
    </row>
    <row r="6" spans="1:13" x14ac:dyDescent="0.3">
      <c r="A6" s="38" t="s">
        <v>51</v>
      </c>
      <c r="B6" s="39">
        <v>1864907.2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1431014.69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352032.64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588420.43999999994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460519.83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466889.16</v>
      </c>
      <c r="C9" s="39">
        <v>20</v>
      </c>
      <c r="D9" s="39">
        <v>0</v>
      </c>
      <c r="E9" s="39">
        <v>0</v>
      </c>
      <c r="F9" s="39">
        <v>112678.09</v>
      </c>
      <c r="G9" s="39">
        <v>11</v>
      </c>
      <c r="H9" s="39">
        <v>324465.96999999997</v>
      </c>
      <c r="I9" s="39">
        <v>17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4154067.23</v>
      </c>
      <c r="C10" s="39">
        <v>74</v>
      </c>
      <c r="D10" s="39">
        <v>1017628.24</v>
      </c>
      <c r="E10" s="39">
        <v>16</v>
      </c>
      <c r="F10" s="39">
        <v>438254.25</v>
      </c>
      <c r="G10" s="39">
        <v>30</v>
      </c>
      <c r="H10" s="39">
        <v>3426685.38</v>
      </c>
      <c r="I10" s="39">
        <v>67</v>
      </c>
      <c r="J10" s="39">
        <v>497024.28</v>
      </c>
      <c r="K10" s="39">
        <v>14</v>
      </c>
      <c r="L10" s="39">
        <v>299014.84000000003</v>
      </c>
      <c r="M10" s="39">
        <v>28</v>
      </c>
    </row>
    <row r="11" spans="1:13" x14ac:dyDescent="0.3">
      <c r="A11" s="38" t="s">
        <v>56</v>
      </c>
      <c r="B11" s="39">
        <v>380301.8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340557.07</v>
      </c>
      <c r="I11" s="39">
        <v>15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417146.38</v>
      </c>
      <c r="C12" s="39">
        <v>14</v>
      </c>
      <c r="D12" s="39">
        <v>639736.97</v>
      </c>
      <c r="E12" s="39">
        <v>13</v>
      </c>
      <c r="F12" s="39">
        <v>0</v>
      </c>
      <c r="G12" s="39">
        <v>0</v>
      </c>
      <c r="H12" s="39">
        <v>228840.53</v>
      </c>
      <c r="I12" s="39">
        <v>11</v>
      </c>
      <c r="J12" s="39">
        <v>229160.34</v>
      </c>
      <c r="K12" s="39">
        <v>15</v>
      </c>
      <c r="L12" s="39">
        <v>0</v>
      </c>
      <c r="M12" s="39">
        <v>0</v>
      </c>
    </row>
    <row r="13" spans="1:13" x14ac:dyDescent="0.3">
      <c r="A13" s="38" t="s">
        <v>58</v>
      </c>
      <c r="B13" s="39">
        <v>12431334.24</v>
      </c>
      <c r="C13" s="39">
        <v>193</v>
      </c>
      <c r="D13" s="39">
        <v>8031187.4000000004</v>
      </c>
      <c r="E13" s="39">
        <v>14</v>
      </c>
      <c r="F13" s="39">
        <v>4382631.42</v>
      </c>
      <c r="G13" s="39">
        <v>95</v>
      </c>
      <c r="H13" s="39">
        <v>8151871.4100000001</v>
      </c>
      <c r="I13" s="39">
        <v>170</v>
      </c>
      <c r="J13" s="39">
        <v>2513165.0099999998</v>
      </c>
      <c r="K13" s="39">
        <v>15</v>
      </c>
      <c r="L13" s="39">
        <v>2217428.77</v>
      </c>
      <c r="M13" s="39">
        <v>88</v>
      </c>
    </row>
    <row r="14" spans="1:13" x14ac:dyDescent="0.3">
      <c r="A14" s="38" t="s">
        <v>59</v>
      </c>
      <c r="B14" s="39">
        <v>928881.67</v>
      </c>
      <c r="C14" s="39">
        <v>20</v>
      </c>
      <c r="D14" s="39">
        <v>0</v>
      </c>
      <c r="E14" s="39">
        <v>0</v>
      </c>
      <c r="F14" s="39">
        <v>150552.97</v>
      </c>
      <c r="G14" s="39">
        <v>10</v>
      </c>
      <c r="H14" s="39">
        <v>516924.18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839665.68</v>
      </c>
      <c r="C15" s="39">
        <v>24</v>
      </c>
      <c r="D15" s="39">
        <v>0</v>
      </c>
      <c r="E15" s="39">
        <v>0</v>
      </c>
      <c r="F15" s="39">
        <v>0</v>
      </c>
      <c r="G15" s="39">
        <v>0</v>
      </c>
      <c r="H15" s="39">
        <v>668769.09</v>
      </c>
      <c r="I15" s="39">
        <v>19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310988.09000000003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245598.51</v>
      </c>
      <c r="I16" s="39">
        <v>16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3195002.29</v>
      </c>
      <c r="C17" s="39">
        <v>53</v>
      </c>
      <c r="D17" s="39">
        <v>1714447.78</v>
      </c>
      <c r="E17" s="39">
        <v>12</v>
      </c>
      <c r="F17" s="39">
        <v>235593.34</v>
      </c>
      <c r="G17" s="39">
        <v>14</v>
      </c>
      <c r="H17" s="39">
        <v>2452471.59</v>
      </c>
      <c r="I17" s="39">
        <v>48</v>
      </c>
      <c r="J17" s="39">
        <v>0</v>
      </c>
      <c r="K17" s="39">
        <v>0</v>
      </c>
      <c r="L17" s="39">
        <v>161659.38</v>
      </c>
      <c r="M17" s="39">
        <v>12</v>
      </c>
    </row>
    <row r="18" spans="1:13" x14ac:dyDescent="0.3">
      <c r="A18" s="38" t="s">
        <v>63</v>
      </c>
      <c r="B18" s="39">
        <v>968650.39</v>
      </c>
      <c r="C18" s="39">
        <v>24</v>
      </c>
      <c r="D18" s="39">
        <v>0</v>
      </c>
      <c r="E18" s="39">
        <v>0</v>
      </c>
      <c r="F18" s="39">
        <v>0</v>
      </c>
      <c r="G18" s="39">
        <v>0</v>
      </c>
      <c r="H18" s="39">
        <v>847374.46</v>
      </c>
      <c r="I18" s="39">
        <v>23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800530.74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569015.93999999994</v>
      </c>
      <c r="C20" s="39">
        <v>19</v>
      </c>
      <c r="D20" s="39">
        <v>209447.57</v>
      </c>
      <c r="E20" s="39">
        <v>15</v>
      </c>
      <c r="F20" s="39">
        <v>189604.85</v>
      </c>
      <c r="G20" s="39">
        <v>12</v>
      </c>
      <c r="H20" s="39">
        <v>422132.69</v>
      </c>
      <c r="I20" s="39">
        <v>14</v>
      </c>
      <c r="J20" s="39">
        <v>123538.61</v>
      </c>
      <c r="K20" s="39">
        <v>14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476990.77</v>
      </c>
      <c r="C21" s="39">
        <v>19</v>
      </c>
      <c r="D21" s="39">
        <v>0</v>
      </c>
      <c r="E21" s="39">
        <v>0</v>
      </c>
      <c r="F21" s="39">
        <v>0</v>
      </c>
      <c r="G21" s="39">
        <v>0</v>
      </c>
      <c r="H21" s="39">
        <v>436814.93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4430611.03</v>
      </c>
      <c r="C22" s="39">
        <v>94</v>
      </c>
      <c r="D22" s="39">
        <v>0</v>
      </c>
      <c r="E22" s="39">
        <v>0</v>
      </c>
      <c r="F22" s="39">
        <v>405639.67999999999</v>
      </c>
      <c r="G22" s="39">
        <v>32</v>
      </c>
      <c r="H22" s="39">
        <v>3483079.21</v>
      </c>
      <c r="I22" s="39">
        <v>75</v>
      </c>
      <c r="J22" s="39">
        <v>0</v>
      </c>
      <c r="K22" s="39">
        <v>0</v>
      </c>
      <c r="L22" s="39">
        <v>280472.56</v>
      </c>
      <c r="M22" s="39">
        <v>26</v>
      </c>
    </row>
    <row r="23" spans="1:13" x14ac:dyDescent="0.3">
      <c r="A23" s="38" t="s">
        <v>68</v>
      </c>
      <c r="B23" s="39">
        <v>566327.21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493751.32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0</v>
      </c>
      <c r="C24" s="39">
        <v>0</v>
      </c>
      <c r="D24" s="39">
        <v>218460.14</v>
      </c>
      <c r="E24" s="39">
        <v>10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382635.25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317750.96000000002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2546772.69</v>
      </c>
      <c r="C26" s="39">
        <v>42</v>
      </c>
      <c r="D26" s="39">
        <v>1792733.71</v>
      </c>
      <c r="E26" s="39">
        <v>15</v>
      </c>
      <c r="F26" s="39">
        <v>428778.32</v>
      </c>
      <c r="G26" s="39">
        <v>20</v>
      </c>
      <c r="H26" s="39">
        <v>1818348.51</v>
      </c>
      <c r="I26" s="39">
        <v>38</v>
      </c>
      <c r="J26" s="39">
        <v>811792.22</v>
      </c>
      <c r="K26" s="39">
        <v>14</v>
      </c>
      <c r="L26" s="39">
        <v>226931.07</v>
      </c>
      <c r="M26" s="39">
        <v>15</v>
      </c>
    </row>
    <row r="27" spans="1:13" x14ac:dyDescent="0.3">
      <c r="A27" s="38" t="s">
        <v>72</v>
      </c>
      <c r="B27" s="39">
        <v>409099.72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388555.63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569521.67000000004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392157.25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209690.43</v>
      </c>
      <c r="C29" s="39">
        <v>12</v>
      </c>
      <c r="D29" s="39">
        <v>0</v>
      </c>
      <c r="E29" s="39">
        <v>0</v>
      </c>
      <c r="F29" s="39">
        <v>0</v>
      </c>
      <c r="G29" s="39">
        <v>0</v>
      </c>
      <c r="H29" s="39">
        <v>170209.3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1586252.28</v>
      </c>
      <c r="C30" s="39">
        <v>30</v>
      </c>
      <c r="D30" s="39">
        <v>1559602.6</v>
      </c>
      <c r="E30" s="39">
        <v>30</v>
      </c>
      <c r="F30" s="39">
        <v>675582.24</v>
      </c>
      <c r="G30" s="39">
        <v>23</v>
      </c>
      <c r="H30" s="39">
        <v>993952.32</v>
      </c>
      <c r="I30" s="39">
        <v>26</v>
      </c>
      <c r="J30" s="39">
        <v>614226.91</v>
      </c>
      <c r="K30" s="39">
        <v>26</v>
      </c>
      <c r="L30" s="39">
        <v>268547.53999999998</v>
      </c>
      <c r="M30" s="39">
        <v>20</v>
      </c>
    </row>
    <row r="31" spans="1:13" x14ac:dyDescent="0.3">
      <c r="A31" s="38" t="s">
        <v>76</v>
      </c>
      <c r="B31" s="39">
        <v>282602.94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207445.04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1211285.46</v>
      </c>
      <c r="C32" s="39">
        <v>34</v>
      </c>
      <c r="D32" s="39">
        <v>341031.06</v>
      </c>
      <c r="E32" s="39">
        <v>15</v>
      </c>
      <c r="F32" s="39">
        <v>386881.59</v>
      </c>
      <c r="G32" s="39">
        <v>19</v>
      </c>
      <c r="H32" s="39">
        <v>717189.46</v>
      </c>
      <c r="I32" s="39">
        <v>31</v>
      </c>
      <c r="J32" s="39">
        <v>173994.28</v>
      </c>
      <c r="K32" s="39">
        <v>12</v>
      </c>
      <c r="L32" s="39">
        <v>144164.13</v>
      </c>
      <c r="M32" s="39">
        <v>16</v>
      </c>
    </row>
    <row r="33" spans="1:13" x14ac:dyDescent="0.3">
      <c r="A33" s="38" t="s">
        <v>78</v>
      </c>
      <c r="B33" s="39">
        <v>1289841.1200000001</v>
      </c>
      <c r="C33" s="39">
        <v>27</v>
      </c>
      <c r="D33" s="39">
        <v>0</v>
      </c>
      <c r="E33" s="39">
        <v>0</v>
      </c>
      <c r="F33" s="39">
        <v>89128.59</v>
      </c>
      <c r="G33" s="39">
        <v>10</v>
      </c>
      <c r="H33" s="39">
        <v>1135720.8799999999</v>
      </c>
      <c r="I33" s="39">
        <v>24</v>
      </c>
      <c r="J33" s="39">
        <v>0</v>
      </c>
      <c r="K33" s="39">
        <v>0</v>
      </c>
      <c r="L33" s="39">
        <v>59759.45</v>
      </c>
      <c r="M33" s="39">
        <v>10</v>
      </c>
    </row>
    <row r="34" spans="1:13" x14ac:dyDescent="0.3">
      <c r="A34" s="38" t="s">
        <v>79</v>
      </c>
      <c r="B34" s="39">
        <v>3883579.4</v>
      </c>
      <c r="C34" s="39">
        <v>59</v>
      </c>
      <c r="D34" s="39">
        <v>4246714.6399999997</v>
      </c>
      <c r="E34" s="39">
        <v>26</v>
      </c>
      <c r="F34" s="39">
        <v>958405.23</v>
      </c>
      <c r="G34" s="39">
        <v>37</v>
      </c>
      <c r="H34" s="39">
        <v>2533420.9700000002</v>
      </c>
      <c r="I34" s="39">
        <v>55</v>
      </c>
      <c r="J34" s="39">
        <v>1781794.67</v>
      </c>
      <c r="K34" s="39">
        <v>23</v>
      </c>
      <c r="L34" s="39">
        <v>489242.56</v>
      </c>
      <c r="M34" s="39">
        <v>32</v>
      </c>
    </row>
    <row r="35" spans="1:13" x14ac:dyDescent="0.3">
      <c r="A35" s="38" t="s">
        <v>80</v>
      </c>
      <c r="B35" s="39">
        <v>2527073.19</v>
      </c>
      <c r="C35" s="39">
        <v>51</v>
      </c>
      <c r="D35" s="39">
        <v>0</v>
      </c>
      <c r="E35" s="39">
        <v>0</v>
      </c>
      <c r="F35" s="39">
        <v>305432.81</v>
      </c>
      <c r="G35" s="39">
        <v>22</v>
      </c>
      <c r="H35" s="39">
        <v>1809712.95</v>
      </c>
      <c r="I35" s="39">
        <v>47</v>
      </c>
      <c r="J35" s="39">
        <v>0</v>
      </c>
      <c r="K35" s="39">
        <v>0</v>
      </c>
      <c r="L35" s="39">
        <v>170654.44</v>
      </c>
      <c r="M35" s="39">
        <v>18</v>
      </c>
    </row>
    <row r="36" spans="1:13" x14ac:dyDescent="0.3">
      <c r="A36" s="38" t="s">
        <v>81</v>
      </c>
      <c r="B36" s="39">
        <v>1025756.42</v>
      </c>
      <c r="C36" s="39">
        <v>25</v>
      </c>
      <c r="D36" s="39">
        <v>0</v>
      </c>
      <c r="E36" s="39">
        <v>0</v>
      </c>
      <c r="F36" s="39">
        <v>0</v>
      </c>
      <c r="G36" s="39">
        <v>0</v>
      </c>
      <c r="H36" s="39">
        <v>940341.82</v>
      </c>
      <c r="I36" s="39">
        <v>22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2349919.61</v>
      </c>
      <c r="C37" s="39">
        <v>52</v>
      </c>
      <c r="D37" s="39">
        <v>0</v>
      </c>
      <c r="E37" s="39">
        <v>0</v>
      </c>
      <c r="F37" s="39">
        <v>354481.66</v>
      </c>
      <c r="G37" s="39">
        <v>21</v>
      </c>
      <c r="H37" s="39">
        <v>1538568.18</v>
      </c>
      <c r="I37" s="39">
        <v>46</v>
      </c>
      <c r="J37" s="39">
        <v>0</v>
      </c>
      <c r="K37" s="39">
        <v>0</v>
      </c>
      <c r="L37" s="39">
        <v>143098.12</v>
      </c>
      <c r="M37" s="39">
        <v>17</v>
      </c>
    </row>
    <row r="38" spans="1:13" x14ac:dyDescent="0.3">
      <c r="A38" s="38" t="s">
        <v>83</v>
      </c>
      <c r="B38" s="39">
        <v>1671138.7</v>
      </c>
      <c r="C38" s="39">
        <v>35</v>
      </c>
      <c r="D38" s="39">
        <v>0</v>
      </c>
      <c r="E38" s="39">
        <v>0</v>
      </c>
      <c r="F38" s="39">
        <v>152633.79999999999</v>
      </c>
      <c r="G38" s="39">
        <v>11</v>
      </c>
      <c r="H38" s="39">
        <v>1414560.17</v>
      </c>
      <c r="I38" s="39">
        <v>32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1415725.05</v>
      </c>
      <c r="C39" s="39">
        <v>28</v>
      </c>
      <c r="D39" s="39">
        <v>0</v>
      </c>
      <c r="E39" s="39">
        <v>0</v>
      </c>
      <c r="F39" s="39">
        <v>242508.71</v>
      </c>
      <c r="G39" s="39">
        <v>11</v>
      </c>
      <c r="H39" s="39">
        <v>1170116.71</v>
      </c>
      <c r="I39" s="39">
        <v>26</v>
      </c>
      <c r="J39" s="39">
        <v>0</v>
      </c>
      <c r="K39" s="39">
        <v>0</v>
      </c>
      <c r="L39" s="39">
        <v>140271.35999999999</v>
      </c>
      <c r="M39" s="39">
        <v>12</v>
      </c>
    </row>
    <row r="40" spans="1:13" x14ac:dyDescent="0.3">
      <c r="A40" s="38" t="s">
        <v>85</v>
      </c>
      <c r="B40" s="39">
        <v>0</v>
      </c>
      <c r="C40" s="39">
        <v>0</v>
      </c>
      <c r="D40" s="39">
        <v>404144.59</v>
      </c>
      <c r="E40" s="39">
        <v>20</v>
      </c>
      <c r="F40" s="39">
        <v>0</v>
      </c>
      <c r="G40" s="39">
        <v>0</v>
      </c>
      <c r="H40" s="39">
        <v>0</v>
      </c>
      <c r="I40" s="39">
        <v>0</v>
      </c>
      <c r="J40" s="39">
        <v>279786.67</v>
      </c>
      <c r="K40" s="39">
        <v>18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321273.21000000002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297235.37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291679.51</v>
      </c>
      <c r="C42" s="39">
        <v>13</v>
      </c>
      <c r="D42" s="39">
        <v>0</v>
      </c>
      <c r="E42" s="39">
        <v>0</v>
      </c>
      <c r="F42" s="39">
        <v>0</v>
      </c>
      <c r="G42" s="39">
        <v>0</v>
      </c>
      <c r="H42" s="39">
        <v>278812.83</v>
      </c>
      <c r="I42" s="39">
        <v>17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688515.46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635281.03</v>
      </c>
      <c r="I43" s="39">
        <v>22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398930.41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574930.78</v>
      </c>
      <c r="C45" s="39">
        <v>32</v>
      </c>
      <c r="D45" s="39">
        <v>0</v>
      </c>
      <c r="E45" s="39">
        <v>0</v>
      </c>
      <c r="F45" s="39">
        <v>85271.64</v>
      </c>
      <c r="G45" s="39">
        <v>10</v>
      </c>
      <c r="H45" s="39">
        <v>451834.76</v>
      </c>
      <c r="I45" s="39">
        <v>29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4326614.83</v>
      </c>
      <c r="C46" s="39">
        <v>81</v>
      </c>
      <c r="D46" s="39">
        <v>313054.08000000002</v>
      </c>
      <c r="E46" s="39">
        <v>11</v>
      </c>
      <c r="F46" s="39">
        <v>459041.69</v>
      </c>
      <c r="G46" s="39">
        <v>27</v>
      </c>
      <c r="H46" s="39">
        <v>3605680.5</v>
      </c>
      <c r="I46" s="39">
        <v>72</v>
      </c>
      <c r="J46" s="39">
        <v>138586.49</v>
      </c>
      <c r="K46" s="39">
        <v>12</v>
      </c>
      <c r="L46" s="39">
        <v>320293.18</v>
      </c>
      <c r="M46" s="39">
        <v>24</v>
      </c>
    </row>
    <row r="47" spans="1:13" x14ac:dyDescent="0.3">
      <c r="A47" s="38" t="s">
        <v>92</v>
      </c>
      <c r="B47" s="39">
        <v>1363027.25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1080455.49</v>
      </c>
      <c r="I47" s="39">
        <v>14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3">
      <c r="A48" s="38" t="s">
        <v>93</v>
      </c>
      <c r="B48" s="39">
        <v>1046461.89</v>
      </c>
      <c r="C48" s="39">
        <v>25</v>
      </c>
      <c r="D48" s="39">
        <v>0</v>
      </c>
      <c r="E48" s="39">
        <v>0</v>
      </c>
      <c r="F48" s="39">
        <v>180043.58</v>
      </c>
      <c r="G48" s="39">
        <v>12</v>
      </c>
      <c r="H48" s="39">
        <v>828958.11</v>
      </c>
      <c r="I48" s="39">
        <v>23</v>
      </c>
      <c r="J48" s="39">
        <v>0</v>
      </c>
      <c r="K48" s="39">
        <v>0</v>
      </c>
      <c r="L48" s="39">
        <v>80330.259999999995</v>
      </c>
      <c r="M48" s="39">
        <v>12</v>
      </c>
    </row>
    <row r="49" spans="1:13" x14ac:dyDescent="0.3">
      <c r="A49" s="38" t="s">
        <v>94</v>
      </c>
      <c r="B49" s="39">
        <v>7932503.2999999998</v>
      </c>
      <c r="C49" s="39">
        <v>91</v>
      </c>
      <c r="D49" s="39">
        <v>4422720.2300000004</v>
      </c>
      <c r="E49" s="39">
        <v>14</v>
      </c>
      <c r="F49" s="39">
        <v>818046.6</v>
      </c>
      <c r="G49" s="39">
        <v>30</v>
      </c>
      <c r="H49" s="39">
        <v>5778371.7599999998</v>
      </c>
      <c r="I49" s="39">
        <v>82</v>
      </c>
      <c r="J49" s="39">
        <v>1409340.82</v>
      </c>
      <c r="K49" s="39">
        <v>16</v>
      </c>
      <c r="L49" s="39">
        <v>335251.05</v>
      </c>
      <c r="M49" s="39">
        <v>27</v>
      </c>
    </row>
    <row r="50" spans="1:13" x14ac:dyDescent="0.3">
      <c r="A50" s="38" t="s">
        <v>95</v>
      </c>
      <c r="B50" s="39">
        <v>511932.44</v>
      </c>
      <c r="C50" s="39">
        <v>14</v>
      </c>
      <c r="D50" s="39">
        <v>288390.14</v>
      </c>
      <c r="E50" s="39">
        <v>15</v>
      </c>
      <c r="F50" s="39">
        <v>0</v>
      </c>
      <c r="G50" s="39">
        <v>0</v>
      </c>
      <c r="H50" s="39">
        <v>561501.77</v>
      </c>
      <c r="I50" s="39">
        <v>14</v>
      </c>
      <c r="J50" s="39">
        <v>161218.13</v>
      </c>
      <c r="K50" s="39">
        <v>14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1297060.6499999999</v>
      </c>
      <c r="C51" s="39">
        <v>33</v>
      </c>
      <c r="D51" s="39">
        <v>0</v>
      </c>
      <c r="E51" s="39">
        <v>0</v>
      </c>
      <c r="F51" s="39">
        <v>93174.79</v>
      </c>
      <c r="G51" s="39">
        <v>10</v>
      </c>
      <c r="H51" s="39">
        <v>1059623.75</v>
      </c>
      <c r="I51" s="39">
        <v>32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1973143.82</v>
      </c>
      <c r="C52" s="39">
        <v>35</v>
      </c>
      <c r="D52" s="39">
        <v>0</v>
      </c>
      <c r="E52" s="39">
        <v>0</v>
      </c>
      <c r="F52" s="39">
        <v>0</v>
      </c>
      <c r="G52" s="39">
        <v>0</v>
      </c>
      <c r="H52" s="39">
        <v>1712740.21</v>
      </c>
      <c r="I52" s="39">
        <v>33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1138140.75</v>
      </c>
      <c r="C53" s="39">
        <v>20</v>
      </c>
      <c r="D53" s="39">
        <v>0</v>
      </c>
      <c r="E53" s="39">
        <v>0</v>
      </c>
      <c r="F53" s="39">
        <v>101991.28</v>
      </c>
      <c r="G53" s="39">
        <v>10</v>
      </c>
      <c r="H53" s="39">
        <v>978364.16</v>
      </c>
      <c r="I53" s="39">
        <v>20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1361645.14</v>
      </c>
      <c r="C54" s="39">
        <v>47</v>
      </c>
      <c r="D54" s="39">
        <v>0</v>
      </c>
      <c r="E54" s="39">
        <v>0</v>
      </c>
      <c r="F54" s="39">
        <v>98390.26</v>
      </c>
      <c r="G54" s="39">
        <v>19</v>
      </c>
      <c r="H54" s="39">
        <v>1098122.49</v>
      </c>
      <c r="I54" s="39">
        <v>41</v>
      </c>
      <c r="J54" s="39">
        <v>0</v>
      </c>
      <c r="K54" s="39">
        <v>0</v>
      </c>
      <c r="L54" s="39">
        <v>53852.44</v>
      </c>
      <c r="M54" s="39">
        <v>15</v>
      </c>
    </row>
    <row r="55" spans="1:13" x14ac:dyDescent="0.3">
      <c r="A55" s="38" t="s">
        <v>100</v>
      </c>
      <c r="B55" s="39">
        <v>6245630.9199999999</v>
      </c>
      <c r="C55" s="39">
        <v>68</v>
      </c>
      <c r="D55" s="39">
        <v>9558102.5500000007</v>
      </c>
      <c r="E55" s="39">
        <v>62</v>
      </c>
      <c r="F55" s="39">
        <v>2014078.76</v>
      </c>
      <c r="G55" s="39">
        <v>43</v>
      </c>
      <c r="H55" s="39">
        <v>3528205.87</v>
      </c>
      <c r="I55" s="39">
        <v>58</v>
      </c>
      <c r="J55" s="39">
        <v>3734923.07</v>
      </c>
      <c r="K55" s="39">
        <v>56</v>
      </c>
      <c r="L55" s="39">
        <v>1059649.76</v>
      </c>
      <c r="M55" s="39">
        <v>38</v>
      </c>
    </row>
    <row r="56" spans="1:13" x14ac:dyDescent="0.3">
      <c r="A56" s="38" t="s">
        <v>101</v>
      </c>
      <c r="B56" s="39">
        <v>621735.69999999995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608173.31000000006</v>
      </c>
      <c r="I56" s="39">
        <v>17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3">
      <c r="A57" s="38" t="s">
        <v>102</v>
      </c>
      <c r="B57" s="39">
        <v>553995.79</v>
      </c>
      <c r="C57" s="39">
        <v>19</v>
      </c>
      <c r="D57" s="39">
        <v>0</v>
      </c>
      <c r="E57" s="39">
        <v>0</v>
      </c>
      <c r="F57" s="39">
        <v>0</v>
      </c>
      <c r="G57" s="39">
        <v>0</v>
      </c>
      <c r="H57" s="39">
        <v>327021.09999999998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1126719.48</v>
      </c>
      <c r="C58" s="39">
        <v>29</v>
      </c>
      <c r="D58" s="39">
        <v>423686.36</v>
      </c>
      <c r="E58" s="39">
        <v>11</v>
      </c>
      <c r="F58" s="39">
        <v>339005.75</v>
      </c>
      <c r="G58" s="39">
        <v>16</v>
      </c>
      <c r="H58" s="39">
        <v>830101.4</v>
      </c>
      <c r="I58" s="39">
        <v>30</v>
      </c>
      <c r="J58" s="39">
        <v>170972.14</v>
      </c>
      <c r="K58" s="39">
        <v>13</v>
      </c>
      <c r="L58" s="39">
        <v>150573.57999999999</v>
      </c>
      <c r="M58" s="39">
        <v>17</v>
      </c>
    </row>
    <row r="59" spans="1:13" x14ac:dyDescent="0.3">
      <c r="A59" s="38" t="s">
        <v>104</v>
      </c>
      <c r="B59" s="39">
        <v>527343.55000000005</v>
      </c>
      <c r="C59" s="39">
        <v>12</v>
      </c>
      <c r="D59" s="39">
        <v>0</v>
      </c>
      <c r="E59" s="39">
        <v>0</v>
      </c>
      <c r="F59" s="39">
        <v>0</v>
      </c>
      <c r="G59" s="39">
        <v>0</v>
      </c>
      <c r="H59" s="39">
        <v>282254.88</v>
      </c>
      <c r="I59" s="39">
        <v>14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3">
      <c r="A60" s="38" t="s">
        <v>105</v>
      </c>
      <c r="B60" s="39">
        <v>1790840.42</v>
      </c>
      <c r="C60" s="39">
        <v>40</v>
      </c>
      <c r="D60" s="39">
        <v>0</v>
      </c>
      <c r="E60" s="39">
        <v>0</v>
      </c>
      <c r="F60" s="39">
        <v>395208.01</v>
      </c>
      <c r="G60" s="39">
        <v>14</v>
      </c>
      <c r="H60" s="39">
        <v>1149884.18</v>
      </c>
      <c r="I60" s="39">
        <v>35</v>
      </c>
      <c r="J60" s="39">
        <v>0</v>
      </c>
      <c r="K60" s="39">
        <v>0</v>
      </c>
      <c r="L60" s="39">
        <v>221612.49</v>
      </c>
      <c r="M60" s="39">
        <v>15</v>
      </c>
    </row>
    <row r="61" spans="1:13" x14ac:dyDescent="0.3">
      <c r="A61" s="38" t="s">
        <v>106</v>
      </c>
      <c r="B61" s="39">
        <v>170898.39</v>
      </c>
      <c r="C61" s="39">
        <v>10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3">
      <c r="A62" s="38" t="s">
        <v>107</v>
      </c>
      <c r="B62" s="39">
        <v>3391446</v>
      </c>
      <c r="C62" s="39">
        <v>48</v>
      </c>
      <c r="D62" s="39">
        <v>0</v>
      </c>
      <c r="E62" s="39">
        <v>0</v>
      </c>
      <c r="F62" s="39">
        <v>297563.68</v>
      </c>
      <c r="G62" s="39">
        <v>19</v>
      </c>
      <c r="H62" s="39">
        <v>2404234.3199999998</v>
      </c>
      <c r="I62" s="39">
        <v>42</v>
      </c>
      <c r="J62" s="39">
        <v>0</v>
      </c>
      <c r="K62" s="39">
        <v>0</v>
      </c>
      <c r="L62" s="39">
        <v>151282.57</v>
      </c>
      <c r="M62" s="39">
        <v>17</v>
      </c>
    </row>
    <row r="63" spans="1:13" x14ac:dyDescent="0.3">
      <c r="A63" s="38" t="s">
        <v>108</v>
      </c>
      <c r="B63" s="39">
        <v>947068.02</v>
      </c>
      <c r="C63" s="39">
        <v>27</v>
      </c>
      <c r="D63" s="39">
        <v>186345.67</v>
      </c>
      <c r="E63" s="39">
        <v>12</v>
      </c>
      <c r="F63" s="39">
        <v>133366.17000000001</v>
      </c>
      <c r="G63" s="39">
        <v>14</v>
      </c>
      <c r="H63" s="39">
        <v>757621.91</v>
      </c>
      <c r="I63" s="39">
        <v>25</v>
      </c>
      <c r="J63" s="39">
        <v>0</v>
      </c>
      <c r="K63" s="39">
        <v>0</v>
      </c>
      <c r="L63" s="39">
        <v>89249.09</v>
      </c>
      <c r="M63" s="39">
        <v>12</v>
      </c>
    </row>
    <row r="64" spans="1:13" x14ac:dyDescent="0.3">
      <c r="A64" s="38" t="s">
        <v>109</v>
      </c>
      <c r="B64" s="39">
        <v>543824.09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416446.35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3">
      <c r="A65" s="38" t="s">
        <v>110</v>
      </c>
      <c r="B65" s="39">
        <v>1217045.69</v>
      </c>
      <c r="C65" s="39">
        <v>28</v>
      </c>
      <c r="D65" s="39">
        <v>0</v>
      </c>
      <c r="E65" s="39">
        <v>0</v>
      </c>
      <c r="F65" s="39">
        <v>497165.37</v>
      </c>
      <c r="G65" s="39">
        <v>15</v>
      </c>
      <c r="H65" s="39">
        <v>870896.77</v>
      </c>
      <c r="I65" s="39">
        <v>27</v>
      </c>
      <c r="J65" s="39">
        <v>0</v>
      </c>
      <c r="K65" s="39">
        <v>0</v>
      </c>
      <c r="L65" s="39">
        <v>193189.31</v>
      </c>
      <c r="M65" s="39">
        <v>15</v>
      </c>
    </row>
    <row r="66" spans="1:13" x14ac:dyDescent="0.3">
      <c r="A66" s="38" t="s">
        <v>111</v>
      </c>
      <c r="B66" s="39">
        <v>1893683.07</v>
      </c>
      <c r="C66" s="39">
        <v>26</v>
      </c>
      <c r="D66" s="39">
        <v>2823000.29</v>
      </c>
      <c r="E66" s="39">
        <v>16</v>
      </c>
      <c r="F66" s="39">
        <v>526764.23</v>
      </c>
      <c r="G66" s="39">
        <v>12</v>
      </c>
      <c r="H66" s="39">
        <v>1071803.5</v>
      </c>
      <c r="I66" s="39">
        <v>23</v>
      </c>
      <c r="J66" s="39">
        <v>1168572.49</v>
      </c>
      <c r="K66" s="39">
        <v>17</v>
      </c>
      <c r="L66" s="39">
        <v>234320.07</v>
      </c>
      <c r="M66" s="39">
        <v>11</v>
      </c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112</v>
      </c>
      <c r="B2" s="35">
        <v>5334254.1100000003</v>
      </c>
      <c r="C2" s="36">
        <v>131</v>
      </c>
      <c r="D2" s="35">
        <v>3323969.9</v>
      </c>
      <c r="E2" s="36">
        <v>58</v>
      </c>
      <c r="F2" s="35">
        <v>783291.12</v>
      </c>
      <c r="G2" s="36">
        <v>47</v>
      </c>
      <c r="H2" s="35">
        <v>3631464.76</v>
      </c>
      <c r="I2" s="36">
        <v>121</v>
      </c>
      <c r="J2" s="35">
        <v>1876677.11</v>
      </c>
      <c r="K2" s="36">
        <v>53</v>
      </c>
      <c r="L2" s="35">
        <v>380117.67</v>
      </c>
      <c r="M2" s="37">
        <v>44</v>
      </c>
      <c r="N2" s="35"/>
      <c r="O2" s="35"/>
      <c r="P2" s="35"/>
      <c r="Q2" s="35"/>
      <c r="R2" s="35"/>
    </row>
    <row r="3" spans="1:18" x14ac:dyDescent="0.3">
      <c r="A3" s="35" t="s">
        <v>113</v>
      </c>
      <c r="B3" s="35">
        <v>8391263.5700000003</v>
      </c>
      <c r="C3" s="36">
        <v>172</v>
      </c>
      <c r="D3" s="35">
        <v>6048604.5800000001</v>
      </c>
      <c r="E3" s="36">
        <v>84</v>
      </c>
      <c r="F3" s="35">
        <v>1734447.16</v>
      </c>
      <c r="G3" s="36">
        <v>83</v>
      </c>
      <c r="H3" s="35">
        <v>5907574.29</v>
      </c>
      <c r="I3" s="36">
        <v>160</v>
      </c>
      <c r="J3" s="35">
        <v>2468549.23</v>
      </c>
      <c r="K3" s="36">
        <v>70</v>
      </c>
      <c r="L3" s="35">
        <v>921030.41</v>
      </c>
      <c r="M3" s="37">
        <v>76</v>
      </c>
      <c r="N3" s="35"/>
      <c r="O3" s="35"/>
      <c r="P3" s="35"/>
      <c r="Q3" s="35"/>
      <c r="R3" s="35"/>
    </row>
    <row r="4" spans="1:18" x14ac:dyDescent="0.3">
      <c r="A4" s="35" t="s">
        <v>114</v>
      </c>
      <c r="B4" s="35">
        <v>4017041.05</v>
      </c>
      <c r="C4" s="36">
        <v>124</v>
      </c>
      <c r="D4" s="35">
        <v>1393885.31</v>
      </c>
      <c r="E4" s="36">
        <v>42</v>
      </c>
      <c r="F4" s="35">
        <v>523717.61</v>
      </c>
      <c r="G4" s="36">
        <v>47</v>
      </c>
      <c r="H4" s="35">
        <v>3272102.79</v>
      </c>
      <c r="I4" s="36">
        <v>113</v>
      </c>
      <c r="J4" s="35">
        <v>620818.1</v>
      </c>
      <c r="K4" s="36">
        <v>42</v>
      </c>
      <c r="L4" s="35">
        <v>291283.53999999998</v>
      </c>
      <c r="M4" s="37">
        <v>42</v>
      </c>
      <c r="N4" s="35"/>
      <c r="O4" s="35"/>
      <c r="P4" s="35"/>
      <c r="Q4" s="35"/>
      <c r="R4" s="35"/>
    </row>
    <row r="5" spans="1:18" x14ac:dyDescent="0.3">
      <c r="A5" s="35" t="s">
        <v>115</v>
      </c>
      <c r="B5" s="35">
        <v>36484471.130000003</v>
      </c>
      <c r="C5" s="36">
        <v>606</v>
      </c>
      <c r="D5" s="35">
        <v>17270488.399999999</v>
      </c>
      <c r="E5" s="36">
        <v>74</v>
      </c>
      <c r="F5" s="35">
        <v>7222456.4500000002</v>
      </c>
      <c r="G5" s="36">
        <v>245</v>
      </c>
      <c r="H5" s="35">
        <v>26062291.780000001</v>
      </c>
      <c r="I5" s="36">
        <v>534</v>
      </c>
      <c r="J5" s="35">
        <v>5748306.6299999999</v>
      </c>
      <c r="K5" s="36">
        <v>68</v>
      </c>
      <c r="L5" s="35">
        <v>3645950.62</v>
      </c>
      <c r="M5" s="37">
        <v>221</v>
      </c>
      <c r="N5" s="35"/>
      <c r="O5" s="35"/>
      <c r="P5" s="35"/>
      <c r="Q5" s="35"/>
      <c r="R5" s="35"/>
    </row>
    <row r="6" spans="1:18" x14ac:dyDescent="0.3">
      <c r="A6" s="35" t="s">
        <v>116</v>
      </c>
      <c r="B6" s="35">
        <v>394994.79</v>
      </c>
      <c r="C6" s="36">
        <v>19</v>
      </c>
      <c r="D6" s="35">
        <v>0</v>
      </c>
      <c r="E6" s="36">
        <v>0</v>
      </c>
      <c r="F6" s="35">
        <v>72652.479999999996</v>
      </c>
      <c r="G6" s="36">
        <v>12</v>
      </c>
      <c r="H6" s="35">
        <v>287109.39</v>
      </c>
      <c r="I6" s="36">
        <v>18</v>
      </c>
      <c r="J6" s="35">
        <v>270021.99</v>
      </c>
      <c r="K6" s="36">
        <v>11</v>
      </c>
      <c r="L6" s="35">
        <v>53682.77</v>
      </c>
      <c r="M6" s="37">
        <v>11</v>
      </c>
      <c r="N6" s="35"/>
      <c r="O6" s="35"/>
      <c r="P6" s="35"/>
      <c r="Q6" s="35"/>
      <c r="R6" s="35"/>
    </row>
    <row r="7" spans="1:18" x14ac:dyDescent="0.3">
      <c r="A7" s="35" t="s">
        <v>117</v>
      </c>
      <c r="B7" s="35">
        <v>5053048.6500000004</v>
      </c>
      <c r="C7" s="36">
        <v>132</v>
      </c>
      <c r="D7" s="35">
        <v>3820323.08</v>
      </c>
      <c r="E7" s="36">
        <v>32</v>
      </c>
      <c r="F7" s="35">
        <v>511534.29</v>
      </c>
      <c r="G7" s="36">
        <v>40</v>
      </c>
      <c r="H7" s="35">
        <v>4359819.37</v>
      </c>
      <c r="I7" s="36">
        <v>122</v>
      </c>
      <c r="J7" s="35">
        <v>330474.77</v>
      </c>
      <c r="K7" s="36">
        <v>25</v>
      </c>
      <c r="L7" s="35">
        <v>279001.67</v>
      </c>
      <c r="M7" s="37">
        <v>33</v>
      </c>
      <c r="N7" s="35"/>
      <c r="O7" s="35"/>
      <c r="P7" s="35"/>
      <c r="Q7" s="35"/>
      <c r="R7" s="35"/>
    </row>
    <row r="8" spans="1:18" x14ac:dyDescent="0.3">
      <c r="A8" s="35" t="s">
        <v>118</v>
      </c>
      <c r="B8" s="35">
        <v>1071188.57</v>
      </c>
      <c r="C8" s="36">
        <v>29</v>
      </c>
      <c r="D8" s="35">
        <v>868436.37</v>
      </c>
      <c r="E8" s="36">
        <v>52</v>
      </c>
      <c r="F8" s="35">
        <v>273507.05</v>
      </c>
      <c r="G8" s="36">
        <v>12</v>
      </c>
      <c r="H8" s="35">
        <v>1047198.65</v>
      </c>
      <c r="I8" s="36">
        <v>30</v>
      </c>
      <c r="J8" s="35">
        <v>566571.71</v>
      </c>
      <c r="K8" s="36">
        <v>49</v>
      </c>
      <c r="L8" s="35">
        <v>214078.81</v>
      </c>
      <c r="M8" s="37">
        <v>11</v>
      </c>
      <c r="N8" s="35"/>
      <c r="O8" s="35"/>
      <c r="P8" s="35"/>
      <c r="Q8" s="35"/>
      <c r="R8" s="35"/>
    </row>
    <row r="9" spans="1:18" x14ac:dyDescent="0.3">
      <c r="A9" s="35" t="s">
        <v>119</v>
      </c>
      <c r="B9" s="35">
        <v>9288107.3800000008</v>
      </c>
      <c r="C9" s="36">
        <v>147</v>
      </c>
      <c r="D9" s="35">
        <v>11026677.41</v>
      </c>
      <c r="E9" s="36">
        <v>82</v>
      </c>
      <c r="F9" s="35">
        <v>2403802.4500000002</v>
      </c>
      <c r="G9" s="36">
        <v>71</v>
      </c>
      <c r="H9" s="35">
        <v>5794893.5199999996</v>
      </c>
      <c r="I9" s="36">
        <v>127</v>
      </c>
      <c r="J9" s="35">
        <v>4254817.55</v>
      </c>
      <c r="K9" s="36">
        <v>77</v>
      </c>
      <c r="L9" s="35">
        <v>1264841.53</v>
      </c>
      <c r="M9" s="37">
        <v>61</v>
      </c>
      <c r="N9" s="35"/>
      <c r="O9" s="35"/>
      <c r="P9" s="35"/>
      <c r="Q9" s="35"/>
      <c r="R9" s="35"/>
    </row>
    <row r="10" spans="1:18" x14ac:dyDescent="0.3">
      <c r="A10" s="35" t="s">
        <v>120</v>
      </c>
      <c r="B10" s="35">
        <v>2121028.02</v>
      </c>
      <c r="C10" s="36">
        <v>67</v>
      </c>
      <c r="D10" s="35">
        <v>785046.34</v>
      </c>
      <c r="E10" s="36">
        <v>24</v>
      </c>
      <c r="F10" s="35">
        <v>222735.45</v>
      </c>
      <c r="G10" s="36">
        <v>18</v>
      </c>
      <c r="H10" s="35">
        <v>1722695.52</v>
      </c>
      <c r="I10" s="36">
        <v>65</v>
      </c>
      <c r="J10" s="35">
        <v>424060.33</v>
      </c>
      <c r="K10" s="36">
        <v>22</v>
      </c>
      <c r="L10" s="35">
        <v>128131.91</v>
      </c>
      <c r="M10" s="37">
        <v>16</v>
      </c>
      <c r="N10" s="35"/>
      <c r="O10" s="35"/>
      <c r="P10" s="35"/>
      <c r="Q10" s="35"/>
      <c r="R10" s="35"/>
    </row>
    <row r="11" spans="1:18" x14ac:dyDescent="0.3">
      <c r="A11" s="35" t="s">
        <v>121</v>
      </c>
      <c r="B11" s="35">
        <v>3900018.17</v>
      </c>
      <c r="C11" s="36">
        <v>116</v>
      </c>
      <c r="D11" s="35">
        <v>1056541.32</v>
      </c>
      <c r="E11" s="36">
        <v>47</v>
      </c>
      <c r="F11" s="35">
        <v>570338.81999999995</v>
      </c>
      <c r="G11" s="36">
        <v>38</v>
      </c>
      <c r="H11" s="35">
        <v>3010770.76</v>
      </c>
      <c r="I11" s="36">
        <v>102</v>
      </c>
      <c r="J11" s="35">
        <v>567368.01</v>
      </c>
      <c r="K11" s="36">
        <v>43</v>
      </c>
      <c r="L11" s="35">
        <v>343161.75</v>
      </c>
      <c r="M11" s="37">
        <v>34</v>
      </c>
      <c r="N11" s="35"/>
      <c r="O11" s="35"/>
      <c r="P11" s="35"/>
      <c r="Q11" s="35"/>
      <c r="R11" s="35"/>
    </row>
    <row r="12" spans="1:18" x14ac:dyDescent="0.3">
      <c r="A12" s="35" t="s">
        <v>122</v>
      </c>
      <c r="B12" s="35">
        <v>2622850.31</v>
      </c>
      <c r="C12" s="36">
        <v>49</v>
      </c>
      <c r="D12" s="35">
        <v>26888585.629999999</v>
      </c>
      <c r="E12" s="36">
        <v>34</v>
      </c>
      <c r="F12" s="35">
        <v>429322.19</v>
      </c>
      <c r="G12" s="36">
        <v>11</v>
      </c>
      <c r="H12" s="35">
        <v>1672186.71</v>
      </c>
      <c r="I12" s="36">
        <v>37</v>
      </c>
      <c r="J12" s="35">
        <v>19789914.469999999</v>
      </c>
      <c r="K12" s="36">
        <v>34</v>
      </c>
      <c r="L12" s="35">
        <v>222369.74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123</v>
      </c>
      <c r="B13" s="35">
        <v>11288917.810000001</v>
      </c>
      <c r="C13" s="36">
        <v>271</v>
      </c>
      <c r="D13" s="35">
        <v>4414391.8899999997</v>
      </c>
      <c r="E13" s="36">
        <v>96</v>
      </c>
      <c r="F13" s="35">
        <v>1972280.88</v>
      </c>
      <c r="G13" s="36">
        <v>100</v>
      </c>
      <c r="H13" s="35">
        <v>8560807.5299999993</v>
      </c>
      <c r="I13" s="36">
        <v>239</v>
      </c>
      <c r="J13" s="35">
        <v>2194891.1800000002</v>
      </c>
      <c r="K13" s="36">
        <v>81</v>
      </c>
      <c r="L13" s="35">
        <v>998459.47</v>
      </c>
      <c r="M13" s="37">
        <v>90</v>
      </c>
      <c r="N13" s="35"/>
      <c r="O13" s="35"/>
      <c r="P13" s="35"/>
      <c r="Q13" s="35"/>
      <c r="R13" s="35"/>
    </row>
    <row r="14" spans="1:18" x14ac:dyDescent="0.3">
      <c r="A14" s="35" t="s">
        <v>124</v>
      </c>
      <c r="B14" s="35">
        <v>10780543.880000001</v>
      </c>
      <c r="C14" s="36">
        <v>241</v>
      </c>
      <c r="D14" s="35">
        <v>3078908.06</v>
      </c>
      <c r="E14" s="36">
        <v>51</v>
      </c>
      <c r="F14" s="35">
        <v>1670461.23</v>
      </c>
      <c r="G14" s="36">
        <v>96</v>
      </c>
      <c r="H14" s="35">
        <v>7786435.2800000003</v>
      </c>
      <c r="I14" s="36">
        <v>226</v>
      </c>
      <c r="J14" s="35">
        <v>1177694.03</v>
      </c>
      <c r="K14" s="36">
        <v>54</v>
      </c>
      <c r="L14" s="35">
        <v>767666.58</v>
      </c>
      <c r="M14" s="37">
        <v>80</v>
      </c>
      <c r="N14" s="35"/>
      <c r="O14" s="35"/>
      <c r="P14" s="35"/>
      <c r="Q14" s="35"/>
      <c r="R14" s="35"/>
    </row>
    <row r="15" spans="1:18" x14ac:dyDescent="0.3">
      <c r="A15" s="35" t="s">
        <v>125</v>
      </c>
      <c r="B15" s="35">
        <v>7918521.5999999996</v>
      </c>
      <c r="C15" s="36">
        <v>210</v>
      </c>
      <c r="D15" s="35">
        <v>2445973.34</v>
      </c>
      <c r="E15" s="36">
        <v>82</v>
      </c>
      <c r="F15" s="35">
        <v>1167205.79</v>
      </c>
      <c r="G15" s="36">
        <v>88</v>
      </c>
      <c r="H15" s="35">
        <v>6123236.3499999996</v>
      </c>
      <c r="I15" s="36">
        <v>187</v>
      </c>
      <c r="J15" s="35">
        <v>943646.34</v>
      </c>
      <c r="K15" s="36">
        <v>68</v>
      </c>
      <c r="L15" s="35">
        <v>650958.87</v>
      </c>
      <c r="M15" s="37">
        <v>79</v>
      </c>
      <c r="N15" s="35"/>
      <c r="O15" s="35"/>
      <c r="P15" s="35"/>
      <c r="Q15" s="35"/>
      <c r="R15" s="35"/>
    </row>
    <row r="16" spans="1:18" x14ac:dyDescent="0.3">
      <c r="A16" s="35" t="s">
        <v>126</v>
      </c>
      <c r="B16" s="35">
        <v>10335746.539999999</v>
      </c>
      <c r="C16" s="36">
        <v>243</v>
      </c>
      <c r="D16" s="35">
        <v>7670644.9900000002</v>
      </c>
      <c r="E16" s="36">
        <v>93</v>
      </c>
      <c r="F16" s="35">
        <v>2099947.41</v>
      </c>
      <c r="G16" s="36">
        <v>100</v>
      </c>
      <c r="H16" s="35">
        <v>7053164.6100000003</v>
      </c>
      <c r="I16" s="36">
        <v>220</v>
      </c>
      <c r="J16" s="35">
        <v>3692190.53</v>
      </c>
      <c r="K16" s="36">
        <v>92</v>
      </c>
      <c r="L16" s="35">
        <v>1062945.42</v>
      </c>
      <c r="M16" s="37">
        <v>85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2022-03-08T21:57:13Z</dcterms:modified>
</cp:coreProperties>
</file>