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B52B676-6A10-44EF-807D-F8DD810EC54A}" xr6:coauthVersionLast="46" xr6:coauthVersionMax="46" xr10:uidLastSave="{00000000-0000-0000-0000-000000000000}"/>
  <bookViews>
    <workbookView xWindow="5520" yWindow="270" windowWidth="21675" windowHeight="157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B342" i="3"/>
  <c r="J341" i="3"/>
  <c r="I341" i="3"/>
  <c r="H341" i="3"/>
  <c r="G341" i="3"/>
  <c r="F341" i="3"/>
  <c r="E341" i="3"/>
  <c r="D341" i="3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C326" i="3"/>
  <c r="B326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J324" i="3" s="1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J316" i="3" s="1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J308" i="3" s="1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B224" i="3"/>
  <c r="H223" i="3"/>
  <c r="G223" i="3"/>
  <c r="F223" i="3"/>
  <c r="I223" i="3" s="1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F215" i="3"/>
  <c r="I215" i="3" s="1"/>
  <c r="E215" i="3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B192" i="3"/>
  <c r="H191" i="3"/>
  <c r="G191" i="3"/>
  <c r="F191" i="3"/>
  <c r="I191" i="3" s="1"/>
  <c r="E191" i="3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H186" i="3"/>
  <c r="K186" i="3" s="1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F184" i="3"/>
  <c r="E184" i="3"/>
  <c r="D184" i="3"/>
  <c r="J184" i="3" s="1"/>
  <c r="C184" i="3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I65" i="3" s="1"/>
  <c r="B65" i="3"/>
  <c r="I64" i="3"/>
  <c r="H64" i="3"/>
  <c r="G64" i="3"/>
  <c r="J64" i="3" s="1"/>
  <c r="F64" i="3"/>
  <c r="E64" i="3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J60" i="3" s="1"/>
  <c r="F60" i="3"/>
  <c r="E60" i="3"/>
  <c r="K60" i="3" s="1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E53" i="3"/>
  <c r="D53" i="3"/>
  <c r="C53" i="3"/>
  <c r="B53" i="3"/>
  <c r="J52" i="3"/>
  <c r="I52" i="3"/>
  <c r="H52" i="3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F49" i="3"/>
  <c r="E49" i="3"/>
  <c r="D49" i="3"/>
  <c r="J49" i="3" s="1"/>
  <c r="C49" i="3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G45" i="3"/>
  <c r="F45" i="3"/>
  <c r="E45" i="3"/>
  <c r="K45" i="3" s="1"/>
  <c r="D45" i="3"/>
  <c r="J45" i="3" s="1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I43" i="3" s="1"/>
  <c r="E43" i="3"/>
  <c r="K43" i="3" s="1"/>
  <c r="D43" i="3"/>
  <c r="C43" i="3"/>
  <c r="B43" i="3"/>
  <c r="H42" i="3"/>
  <c r="K42" i="3" s="1"/>
  <c r="G42" i="3"/>
  <c r="J42" i="3" s="1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I39" i="3" s="1"/>
  <c r="E39" i="3"/>
  <c r="K39" i="3" s="1"/>
  <c r="D39" i="3"/>
  <c r="C39" i="3"/>
  <c r="B39" i="3"/>
  <c r="H38" i="3"/>
  <c r="K38" i="3" s="1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H35" i="3"/>
  <c r="G35" i="3"/>
  <c r="J35" i="3" s="1"/>
  <c r="F35" i="3"/>
  <c r="I35" i="3" s="1"/>
  <c r="E35" i="3"/>
  <c r="K35" i="3" s="1"/>
  <c r="D35" i="3"/>
  <c r="C35" i="3"/>
  <c r="B35" i="3"/>
  <c r="K34" i="3"/>
  <c r="H34" i="3"/>
  <c r="G34" i="3"/>
  <c r="J34" i="3" s="1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C32" i="3"/>
  <c r="I32" i="3" s="1"/>
  <c r="B32" i="3"/>
  <c r="H31" i="3"/>
  <c r="G31" i="3"/>
  <c r="J31" i="3" s="1"/>
  <c r="F31" i="3"/>
  <c r="I31" i="3" s="1"/>
  <c r="E31" i="3"/>
  <c r="K31" i="3" s="1"/>
  <c r="D31" i="3"/>
  <c r="C31" i="3"/>
  <c r="B31" i="3"/>
  <c r="H30" i="3"/>
  <c r="K30" i="3" s="1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H26" i="3"/>
  <c r="K26" i="3" s="1"/>
  <c r="G26" i="3"/>
  <c r="J26" i="3" s="1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K22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H14" i="3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J11" i="3" s="1"/>
  <c r="F11" i="3"/>
  <c r="I11" i="3" s="1"/>
  <c r="E11" i="3"/>
  <c r="K11" i="3" s="1"/>
  <c r="D11" i="3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J7" i="3" s="1"/>
  <c r="F7" i="3"/>
  <c r="I7" i="3" s="1"/>
  <c r="E7" i="3"/>
  <c r="K7" i="3" s="1"/>
  <c r="D7" i="3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J227" i="2" s="1"/>
  <c r="F227" i="2"/>
  <c r="E227" i="2"/>
  <c r="K227" i="2" s="1"/>
  <c r="D227" i="2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J223" i="2" s="1"/>
  <c r="F223" i="2"/>
  <c r="I223" i="2" s="1"/>
  <c r="E223" i="2"/>
  <c r="K223" i="2" s="1"/>
  <c r="D223" i="2"/>
  <c r="C223" i="2"/>
  <c r="B223" i="2"/>
  <c r="H222" i="2"/>
  <c r="K222" i="2" s="1"/>
  <c r="G222" i="2"/>
  <c r="J222" i="2" s="1"/>
  <c r="F222" i="2"/>
  <c r="E222" i="2"/>
  <c r="D222" i="2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E220" i="2"/>
  <c r="K220" i="2" s="1"/>
  <c r="D220" i="2"/>
  <c r="C220" i="2"/>
  <c r="I220" i="2" s="1"/>
  <c r="B220" i="2"/>
  <c r="H219" i="2"/>
  <c r="G219" i="2"/>
  <c r="J219" i="2" s="1"/>
  <c r="F219" i="2"/>
  <c r="I219" i="2" s="1"/>
  <c r="E219" i="2"/>
  <c r="K219" i="2" s="1"/>
  <c r="D219" i="2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J211" i="2" s="1"/>
  <c r="F211" i="2"/>
  <c r="I211" i="2" s="1"/>
  <c r="E211" i="2"/>
  <c r="K211" i="2" s="1"/>
  <c r="D211" i="2"/>
  <c r="C211" i="2"/>
  <c r="B211" i="2"/>
  <c r="K210" i="2"/>
  <c r="I210" i="2"/>
  <c r="H210" i="2"/>
  <c r="G210" i="2"/>
  <c r="J210" i="2" s="1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K208" i="2"/>
  <c r="H208" i="2"/>
  <c r="G208" i="2"/>
  <c r="F208" i="2"/>
  <c r="E208" i="2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K206" i="2"/>
  <c r="I206" i="2"/>
  <c r="H206" i="2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J203" i="2" s="1"/>
  <c r="F203" i="2"/>
  <c r="I203" i="2" s="1"/>
  <c r="E203" i="2"/>
  <c r="K203" i="2" s="1"/>
  <c r="D203" i="2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H199" i="2"/>
  <c r="G199" i="2"/>
  <c r="J199" i="2" s="1"/>
  <c r="F199" i="2"/>
  <c r="I199" i="2" s="1"/>
  <c r="E199" i="2"/>
  <c r="K199" i="2" s="1"/>
  <c r="D199" i="2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J191" i="2" s="1"/>
  <c r="F191" i="2"/>
  <c r="I191" i="2" s="1"/>
  <c r="E191" i="2"/>
  <c r="K191" i="2" s="1"/>
  <c r="D191" i="2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H188" i="2"/>
  <c r="G188" i="2"/>
  <c r="F188" i="2"/>
  <c r="E188" i="2"/>
  <c r="K188" i="2" s="1"/>
  <c r="D188" i="2"/>
  <c r="C188" i="2"/>
  <c r="I188" i="2" s="1"/>
  <c r="B188" i="2"/>
  <c r="H187" i="2"/>
  <c r="G187" i="2"/>
  <c r="J187" i="2" s="1"/>
  <c r="F187" i="2"/>
  <c r="I187" i="2" s="1"/>
  <c r="E187" i="2"/>
  <c r="K187" i="2" s="1"/>
  <c r="D187" i="2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J179" i="2" s="1"/>
  <c r="F179" i="2"/>
  <c r="I179" i="2" s="1"/>
  <c r="E179" i="2"/>
  <c r="K179" i="2" s="1"/>
  <c r="D179" i="2"/>
  <c r="C179" i="2"/>
  <c r="B179" i="2"/>
  <c r="K178" i="2"/>
  <c r="I178" i="2"/>
  <c r="H178" i="2"/>
  <c r="G178" i="2"/>
  <c r="J178" i="2" s="1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H176" i="2"/>
  <c r="G176" i="2"/>
  <c r="F176" i="2"/>
  <c r="E176" i="2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I174" i="2"/>
  <c r="H174" i="2"/>
  <c r="G174" i="2"/>
  <c r="J174" i="2" s="1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C168" i="2"/>
  <c r="I168" i="2" s="1"/>
  <c r="B168" i="2"/>
  <c r="H167" i="2"/>
  <c r="G167" i="2"/>
  <c r="J167" i="2" s="1"/>
  <c r="F167" i="2"/>
  <c r="I167" i="2" s="1"/>
  <c r="E167" i="2"/>
  <c r="K167" i="2" s="1"/>
  <c r="D167" i="2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H161" i="2"/>
  <c r="G161" i="2"/>
  <c r="F161" i="2"/>
  <c r="E161" i="2"/>
  <c r="K161" i="2" s="1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H157" i="2"/>
  <c r="G157" i="2"/>
  <c r="F157" i="2"/>
  <c r="E157" i="2"/>
  <c r="K157" i="2" s="1"/>
  <c r="D157" i="2"/>
  <c r="C157" i="2"/>
  <c r="I157" i="2" s="1"/>
  <c r="B157" i="2"/>
  <c r="H156" i="2"/>
  <c r="G156" i="2"/>
  <c r="F156" i="2"/>
  <c r="E156" i="2"/>
  <c r="K156" i="2" s="1"/>
  <c r="D156" i="2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H154" i="2"/>
  <c r="K154" i="2" s="1"/>
  <c r="G154" i="2"/>
  <c r="J154" i="2" s="1"/>
  <c r="F154" i="2"/>
  <c r="E154" i="2"/>
  <c r="D154" i="2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J149" i="2"/>
  <c r="H149" i="2"/>
  <c r="G149" i="2"/>
  <c r="F149" i="2"/>
  <c r="E149" i="2"/>
  <c r="K149" i="2" s="1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K144" i="2"/>
  <c r="H144" i="2"/>
  <c r="G144" i="2"/>
  <c r="F144" i="2"/>
  <c r="E144" i="2"/>
  <c r="D144" i="2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I142" i="2"/>
  <c r="H142" i="2"/>
  <c r="G142" i="2"/>
  <c r="J142" i="2" s="1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J139" i="2" s="1"/>
  <c r="F139" i="2"/>
  <c r="I139" i="2" s="1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H125" i="2"/>
  <c r="G125" i="2"/>
  <c r="F125" i="2"/>
  <c r="E125" i="2"/>
  <c r="K125" i="2" s="1"/>
  <c r="D125" i="2"/>
  <c r="C125" i="2"/>
  <c r="I125" i="2" s="1"/>
  <c r="B125" i="2"/>
  <c r="H124" i="2"/>
  <c r="G124" i="2"/>
  <c r="F124" i="2"/>
  <c r="E124" i="2"/>
  <c r="K124" i="2" s="1"/>
  <c r="D124" i="2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H122" i="2"/>
  <c r="K122" i="2" s="1"/>
  <c r="G122" i="2"/>
  <c r="J122" i="2" s="1"/>
  <c r="F122" i="2"/>
  <c r="E122" i="2"/>
  <c r="D122" i="2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K114" i="2"/>
  <c r="I114" i="2"/>
  <c r="H114" i="2"/>
  <c r="G114" i="2"/>
  <c r="J114" i="2" s="1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K112" i="2"/>
  <c r="H112" i="2"/>
  <c r="G112" i="2"/>
  <c r="F112" i="2"/>
  <c r="E112" i="2"/>
  <c r="D112" i="2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K110" i="2"/>
  <c r="I110" i="2"/>
  <c r="H110" i="2"/>
  <c r="G110" i="2"/>
  <c r="J110" i="2" s="1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H8" i="2"/>
  <c r="H6" i="2" s="1"/>
  <c r="G8" i="2"/>
  <c r="F8" i="2"/>
  <c r="E8" i="2"/>
  <c r="K8" i="2" s="1"/>
  <c r="D8" i="2"/>
  <c r="C8" i="2"/>
  <c r="I8" i="2" s="1"/>
  <c r="B8" i="2"/>
  <c r="H7" i="2"/>
  <c r="G7" i="2"/>
  <c r="G6" i="2" s="1"/>
  <c r="F7" i="2"/>
  <c r="E7" i="2"/>
  <c r="K7" i="2" s="1"/>
  <c r="D7" i="2"/>
  <c r="J7" i="2" s="1"/>
  <c r="C7" i="2"/>
  <c r="I7" i="2" s="1"/>
  <c r="B7" i="2"/>
  <c r="F6" i="2"/>
  <c r="F4" i="2"/>
  <c r="C4" i="2"/>
  <c r="I2" i="2"/>
  <c r="G2" i="2"/>
  <c r="D6" i="2" l="1"/>
  <c r="J6" i="2" s="1"/>
  <c r="J136" i="2"/>
  <c r="J168" i="2"/>
  <c r="J200" i="2"/>
  <c r="J36" i="3"/>
  <c r="I45" i="3"/>
  <c r="E6" i="2"/>
  <c r="K6" i="2" s="1"/>
  <c r="J24" i="3"/>
  <c r="J112" i="2"/>
  <c r="J144" i="2"/>
  <c r="J176" i="2"/>
  <c r="J208" i="2"/>
  <c r="J28" i="3"/>
  <c r="C6" i="2"/>
  <c r="I6" i="2" s="1"/>
  <c r="J124" i="2"/>
  <c r="J156" i="2"/>
  <c r="J188" i="2"/>
  <c r="J220" i="2"/>
  <c r="J32" i="3"/>
  <c r="I49" i="3"/>
  <c r="K64" i="3"/>
  <c r="J71" i="3"/>
  <c r="J95" i="3"/>
  <c r="J127" i="3"/>
  <c r="J159" i="3"/>
  <c r="J163" i="3"/>
  <c r="J167" i="3"/>
  <c r="I53" i="3"/>
  <c r="J75" i="3"/>
  <c r="J103" i="3"/>
  <c r="J135" i="3"/>
  <c r="K52" i="3"/>
  <c r="J53" i="3"/>
  <c r="J107" i="3"/>
  <c r="J139" i="3"/>
  <c r="I57" i="3"/>
  <c r="J79" i="3"/>
  <c r="J111" i="3"/>
  <c r="J143" i="3"/>
  <c r="K189" i="3"/>
  <c r="I192" i="3"/>
  <c r="K199" i="3"/>
  <c r="I202" i="3"/>
  <c r="K221" i="3"/>
  <c r="I224" i="3"/>
  <c r="K231" i="3"/>
  <c r="I234" i="3"/>
  <c r="K245" i="3"/>
  <c r="J246" i="3"/>
  <c r="K261" i="3"/>
  <c r="J262" i="3"/>
  <c r="K277" i="3"/>
  <c r="J278" i="3"/>
  <c r="K293" i="3"/>
  <c r="K309" i="3"/>
  <c r="J310" i="3"/>
  <c r="K325" i="3"/>
  <c r="J326" i="3"/>
  <c r="K341" i="3"/>
  <c r="I184" i="3"/>
  <c r="K191" i="3"/>
  <c r="I194" i="3"/>
  <c r="K213" i="3"/>
  <c r="I216" i="3"/>
  <c r="K223" i="3"/>
  <c r="I226" i="3"/>
  <c r="K249" i="3"/>
  <c r="K265" i="3"/>
  <c r="J266" i="3"/>
  <c r="K281" i="3"/>
  <c r="J282" i="3"/>
  <c r="K297" i="3"/>
  <c r="J298" i="3"/>
  <c r="I186" i="3"/>
  <c r="K205" i="3"/>
  <c r="I208" i="3"/>
  <c r="K215" i="3"/>
  <c r="I218" i="3"/>
  <c r="K237" i="3"/>
  <c r="J238" i="3"/>
  <c r="K253" i="3"/>
  <c r="J254" i="3"/>
  <c r="K269" i="3"/>
  <c r="J270" i="3"/>
  <c r="K285" i="3"/>
  <c r="J286" i="3"/>
  <c r="K301" i="3"/>
  <c r="J302" i="3"/>
  <c r="K317" i="3"/>
  <c r="J318" i="3"/>
  <c r="K333" i="3"/>
  <c r="J334" i="3"/>
  <c r="K197" i="3"/>
  <c r="I200" i="3"/>
  <c r="K207" i="3"/>
  <c r="I210" i="3"/>
  <c r="K229" i="3"/>
  <c r="I232" i="3"/>
  <c r="K241" i="3"/>
  <c r="J242" i="3"/>
  <c r="K257" i="3"/>
  <c r="K273" i="3"/>
  <c r="J274" i="3"/>
  <c r="K289" i="3"/>
  <c r="K305" i="3"/>
  <c r="J306" i="3"/>
  <c r="K321" i="3"/>
  <c r="J322" i="3"/>
  <c r="K337" i="3"/>
  <c r="J338" i="3"/>
  <c r="I278" i="3"/>
  <c r="I294" i="3"/>
  <c r="I310" i="3"/>
  <c r="I326" i="3"/>
  <c r="I342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<sst xmlns="http://schemas.openxmlformats.org/spreadsheetml/2006/main" count="163" uniqueCount="127">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</sst>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5DE2379-58A3-401F-8073-DACDAD39536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44409</v>
      </c>
      <c r="F7" s="3" t="s">
        <v>3</v>
      </c>
      <c r="G7" s="5">
        <v>44439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G29" sqref="G29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08/01/2021 - 08/31/2021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08/01/2020 - 08/31/2020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118430195.88</v>
      </c>
      <c r="D6" s="41">
        <f t="shared" si="0"/>
        <v>89934127.179999992</v>
      </c>
      <c r="E6" s="42">
        <f t="shared" si="0"/>
        <v>21542137.5</v>
      </c>
      <c r="F6" s="40">
        <f t="shared" si="0"/>
        <v>86286921.209999993</v>
      </c>
      <c r="G6" s="41">
        <f t="shared" si="0"/>
        <v>44917602.789999999</v>
      </c>
      <c r="H6" s="42">
        <f t="shared" si="0"/>
        <v>11223680.76</v>
      </c>
      <c r="I6" s="20">
        <f t="shared" ref="I6:I69" si="1">IFERROR((C6-F6)/F6,"")</f>
        <v>0.37251618459965219</v>
      </c>
      <c r="J6" s="20">
        <f t="shared" ref="J6:J69" si="2">IFERROR((D6-G6)/G6,"")</f>
        <v>1.0022022902794363</v>
      </c>
      <c r="K6" s="20">
        <f t="shared" ref="K6:K69" si="3">IFERROR((E6-H6)/H6,"")</f>
        <v>0.91934695583768555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5334254.1100000003</v>
      </c>
      <c r="D7" s="43">
        <f>IF('County Data'!E2&gt;9,'County Data'!D2,"*")</f>
        <v>3323969.9</v>
      </c>
      <c r="E7" s="44">
        <f>IF('County Data'!G2&gt;9,'County Data'!F2,"*")</f>
        <v>783291.12</v>
      </c>
      <c r="F7" s="43">
        <f>IF('County Data'!I2&gt;9,'County Data'!H2,"*")</f>
        <v>3631464.76</v>
      </c>
      <c r="G7" s="43">
        <f>IF('County Data'!K2&gt;9,'County Data'!J2,"*")</f>
        <v>1876677.11</v>
      </c>
      <c r="H7" s="44">
        <f>IF('County Data'!M2&gt;9,'County Data'!L2,"*")</f>
        <v>380117.67</v>
      </c>
      <c r="I7" s="22">
        <f t="shared" si="1"/>
        <v>0.46889876744941911</v>
      </c>
      <c r="J7" s="22">
        <f t="shared" si="2"/>
        <v>0.77119968176091824</v>
      </c>
      <c r="K7" s="22">
        <f t="shared" si="3"/>
        <v>1.0606543231731376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8296450.5700000003</v>
      </c>
      <c r="D8" s="43">
        <f>IF('County Data'!E3&gt;9,'County Data'!D3,"*")</f>
        <v>5992661.8700000001</v>
      </c>
      <c r="E8" s="44">
        <f>IF('County Data'!G3&gt;9,'County Data'!F3,"*")</f>
        <v>1710884.21</v>
      </c>
      <c r="F8" s="43">
        <f>IF('County Data'!I3&gt;9,'County Data'!H3,"*")</f>
        <v>5902744.1900000004</v>
      </c>
      <c r="G8" s="43">
        <f>IF('County Data'!K3&gt;9,'County Data'!J3,"*")</f>
        <v>2459429.0099999998</v>
      </c>
      <c r="H8" s="44">
        <f>IF('County Data'!M3&gt;9,'County Data'!L3,"*")</f>
        <v>921030.41</v>
      </c>
      <c r="I8" s="22">
        <f t="shared" si="1"/>
        <v>0.40552432952375661</v>
      </c>
      <c r="J8" s="22">
        <f t="shared" si="2"/>
        <v>1.4366069708188083</v>
      </c>
      <c r="K8" s="22">
        <f t="shared" si="3"/>
        <v>0.85757624441520874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3984163.63</v>
      </c>
      <c r="D9" s="46">
        <f>IF('County Data'!E4&gt;9,'County Data'!D4,"*")</f>
        <v>1384545.41</v>
      </c>
      <c r="E9" s="47">
        <f>IF('County Data'!G4&gt;9,'County Data'!F4,"*")</f>
        <v>523717.61</v>
      </c>
      <c r="F9" s="45">
        <f>IF('County Data'!I4&gt;9,'County Data'!H4,"*")</f>
        <v>3272102.79</v>
      </c>
      <c r="G9" s="46">
        <f>IF('County Data'!K4&gt;9,'County Data'!J4,"*")</f>
        <v>620818.1</v>
      </c>
      <c r="H9" s="47">
        <f>IF('County Data'!M4&gt;9,'County Data'!L4,"*")</f>
        <v>291283.53999999998</v>
      </c>
      <c r="I9" s="9">
        <f t="shared" si="1"/>
        <v>0.21761566970822449</v>
      </c>
      <c r="J9" s="9">
        <f t="shared" si="2"/>
        <v>1.2301949798177598</v>
      </c>
      <c r="K9" s="9">
        <f t="shared" si="3"/>
        <v>0.7979650000133891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36384520.210000001</v>
      </c>
      <c r="D10" s="43">
        <f>IF('County Data'!E5&gt;9,'County Data'!D5,"*")</f>
        <v>17271469.399999999</v>
      </c>
      <c r="E10" s="44">
        <f>IF('County Data'!G5&gt;9,'County Data'!F5,"*")</f>
        <v>7215679.4900000002</v>
      </c>
      <c r="F10" s="43">
        <f>IF('County Data'!I5&gt;9,'County Data'!H5,"*")</f>
        <v>26030716.629999999</v>
      </c>
      <c r="G10" s="43">
        <f>IF('County Data'!K5&gt;9,'County Data'!J5,"*")</f>
        <v>5748306.6299999999</v>
      </c>
      <c r="H10" s="44">
        <f>IF('County Data'!M5&gt;9,'County Data'!L5,"*")</f>
        <v>3645770.62</v>
      </c>
      <c r="I10" s="22">
        <f t="shared" si="1"/>
        <v>0.39775330534186687</v>
      </c>
      <c r="J10" s="22">
        <f t="shared" si="2"/>
        <v>2.0046186662801597</v>
      </c>
      <c r="K10" s="22">
        <f t="shared" si="3"/>
        <v>0.9791918477855307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393684.54</v>
      </c>
      <c r="D11" s="46" t="str">
        <f>IF('County Data'!E6&gt;9,'County Data'!D6,"*")</f>
        <v>*</v>
      </c>
      <c r="E11" s="47">
        <f>IF('County Data'!G6&gt;9,'County Data'!F6,"*")</f>
        <v>72652.479999999996</v>
      </c>
      <c r="F11" s="45">
        <f>IF('County Data'!I6&gt;9,'County Data'!H6,"*")</f>
        <v>287109.39</v>
      </c>
      <c r="G11" s="46">
        <f>IF('County Data'!K6&gt;9,'County Data'!J6,"*")</f>
        <v>270021.99</v>
      </c>
      <c r="H11" s="47">
        <f>IF('County Data'!M6&gt;9,'County Data'!L6,"*")</f>
        <v>53682.77</v>
      </c>
      <c r="I11" s="9">
        <f t="shared" si="1"/>
        <v>0.37120050305564706</v>
      </c>
      <c r="J11" s="9" t="str">
        <f t="shared" si="2"/>
        <v/>
      </c>
      <c r="K11" s="9">
        <f t="shared" si="3"/>
        <v>0.35336682514706302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5016794.01</v>
      </c>
      <c r="D12" s="43">
        <f>IF('County Data'!E7&gt;9,'County Data'!D7,"*")</f>
        <v>3816103.08</v>
      </c>
      <c r="E12" s="44">
        <f>IF('County Data'!G7&gt;9,'County Data'!F7,"*")</f>
        <v>493212.11</v>
      </c>
      <c r="F12" s="43">
        <f>IF('County Data'!I7&gt;9,'County Data'!H7,"*")</f>
        <v>4359819.37</v>
      </c>
      <c r="G12" s="43">
        <f>IF('County Data'!K7&gt;9,'County Data'!J7,"*")</f>
        <v>330474.77</v>
      </c>
      <c r="H12" s="44">
        <f>IF('County Data'!M7&gt;9,'County Data'!L7,"*")</f>
        <v>279001.67</v>
      </c>
      <c r="I12" s="22">
        <f t="shared" si="1"/>
        <v>0.15068849973938248</v>
      </c>
      <c r="J12" s="22">
        <f t="shared" si="2"/>
        <v>10.547335610521795</v>
      </c>
      <c r="K12" s="22">
        <f t="shared" si="3"/>
        <v>0.76777475919767801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1071188.57</v>
      </c>
      <c r="D13" s="46">
        <f>IF('County Data'!E8&gt;9,'County Data'!D8,"*")</f>
        <v>865471.37</v>
      </c>
      <c r="E13" s="47">
        <f>IF('County Data'!G8&gt;9,'County Data'!F8,"*")</f>
        <v>273507.05</v>
      </c>
      <c r="F13" s="45">
        <f>IF('County Data'!I8&gt;9,'County Data'!H8,"*")</f>
        <v>1047198.65</v>
      </c>
      <c r="G13" s="46">
        <f>IF('County Data'!K8&gt;9,'County Data'!J8,"*")</f>
        <v>566571.71</v>
      </c>
      <c r="H13" s="47">
        <f>IF('County Data'!M8&gt;9,'County Data'!L8,"*")</f>
        <v>214078.81</v>
      </c>
      <c r="I13" s="9">
        <f t="shared" si="1"/>
        <v>2.2908662076674795E-2</v>
      </c>
      <c r="J13" s="9">
        <f t="shared" si="2"/>
        <v>0.52755839150528727</v>
      </c>
      <c r="K13" s="9">
        <f t="shared" si="3"/>
        <v>0.27759982410216122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9256146.3800000008</v>
      </c>
      <c r="D14" s="43">
        <f>IF('County Data'!E9&gt;9,'County Data'!D9,"*")</f>
        <v>11028527.41</v>
      </c>
      <c r="E14" s="44">
        <f>IF('County Data'!G9&gt;9,'County Data'!F9,"*")</f>
        <v>2403802.4500000002</v>
      </c>
      <c r="F14" s="43">
        <f>IF('County Data'!I9&gt;9,'County Data'!H9,"*")</f>
        <v>5794893.5199999996</v>
      </c>
      <c r="G14" s="43">
        <f>IF('County Data'!K9&gt;9,'County Data'!J9,"*")</f>
        <v>4254817.55</v>
      </c>
      <c r="H14" s="44">
        <f>IF('County Data'!M9&gt;9,'County Data'!L9,"*")</f>
        <v>1264841.53</v>
      </c>
      <c r="I14" s="22">
        <f t="shared" si="1"/>
        <v>0.59729360825252942</v>
      </c>
      <c r="J14" s="22">
        <f t="shared" si="2"/>
        <v>1.5920094764110393</v>
      </c>
      <c r="K14" s="22">
        <f t="shared" si="3"/>
        <v>0.90047716886715456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2121028.02</v>
      </c>
      <c r="D15" s="48">
        <f>IF('County Data'!E10&gt;9,'County Data'!D10,"*")</f>
        <v>788667.82</v>
      </c>
      <c r="E15" s="49">
        <f>IF('County Data'!G10&gt;9,'County Data'!F10,"*")</f>
        <v>222735.45</v>
      </c>
      <c r="F15" s="48">
        <f>IF('County Data'!I10&gt;9,'County Data'!H10,"*")</f>
        <v>1722695.52</v>
      </c>
      <c r="G15" s="48">
        <f>IF('County Data'!K10&gt;9,'County Data'!J10,"*")</f>
        <v>427681.81</v>
      </c>
      <c r="H15" s="49">
        <f>IF('County Data'!M10&gt;9,'County Data'!L10,"*")</f>
        <v>128131.91</v>
      </c>
      <c r="I15" s="23">
        <f t="shared" si="1"/>
        <v>0.23122629354721952</v>
      </c>
      <c r="J15" s="23">
        <f t="shared" si="2"/>
        <v>0.84405275501429433</v>
      </c>
      <c r="K15" s="23">
        <f t="shared" si="3"/>
        <v>0.73832927332465426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3895518.17</v>
      </c>
      <c r="D16" s="43">
        <f>IF('County Data'!E11&gt;9,'County Data'!D11,"*")</f>
        <v>1053930.32</v>
      </c>
      <c r="E16" s="44">
        <f>IF('County Data'!G11&gt;9,'County Data'!F11,"*")</f>
        <v>570338.81999999995</v>
      </c>
      <c r="F16" s="43">
        <f>IF('County Data'!I11&gt;9,'County Data'!H11,"*")</f>
        <v>3010770.76</v>
      </c>
      <c r="G16" s="43">
        <f>IF('County Data'!K11&gt;9,'County Data'!J11,"*")</f>
        <v>567368.01</v>
      </c>
      <c r="H16" s="44">
        <f>IF('County Data'!M11&gt;9,'County Data'!L11,"*")</f>
        <v>343161.75</v>
      </c>
      <c r="I16" s="22">
        <f t="shared" si="1"/>
        <v>0.29386076872886868</v>
      </c>
      <c r="J16" s="22">
        <f t="shared" si="2"/>
        <v>0.85757797659406287</v>
      </c>
      <c r="K16" s="22">
        <f t="shared" si="3"/>
        <v>0.66201163154110254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2622850.31</v>
      </c>
      <c r="D17" s="46">
        <f>IF('County Data'!E12&gt;9,'County Data'!D12,"*")</f>
        <v>26888585.629999999</v>
      </c>
      <c r="E17" s="47">
        <f>IF('County Data'!G12&gt;9,'County Data'!F12,"*")</f>
        <v>429322.19</v>
      </c>
      <c r="F17" s="45">
        <f>IF('County Data'!I12&gt;9,'County Data'!H12,"*")</f>
        <v>1672186.71</v>
      </c>
      <c r="G17" s="46">
        <f>IF('County Data'!K12&gt;9,'County Data'!J12,"*")</f>
        <v>19789914.469999999</v>
      </c>
      <c r="H17" s="47">
        <f>IF('County Data'!M12&gt;9,'County Data'!L12,"*")</f>
        <v>222369.74</v>
      </c>
      <c r="I17" s="9">
        <f t="shared" si="1"/>
        <v>0.56851522280068845</v>
      </c>
      <c r="J17" s="9">
        <f t="shared" si="2"/>
        <v>0.35870145728830938</v>
      </c>
      <c r="K17" s="9">
        <f t="shared" si="3"/>
        <v>0.93066821951583889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11220962.689999999</v>
      </c>
      <c r="D18" s="43">
        <f>IF('County Data'!E13&gt;9,'County Data'!D13,"*")</f>
        <v>4402986.03</v>
      </c>
      <c r="E18" s="44">
        <f>IF('County Data'!G13&gt;9,'County Data'!F13,"*")</f>
        <v>1972116.88</v>
      </c>
      <c r="F18" s="43">
        <f>IF('County Data'!I13&gt;9,'County Data'!H13,"*")</f>
        <v>8560807.5299999993</v>
      </c>
      <c r="G18" s="43">
        <f>IF('County Data'!K13&gt;9,'County Data'!J13,"*")</f>
        <v>2194891.1800000002</v>
      </c>
      <c r="H18" s="44">
        <f>IF('County Data'!M13&gt;9,'County Data'!L13,"*")</f>
        <v>998459.47</v>
      </c>
      <c r="I18" s="22">
        <f t="shared" si="1"/>
        <v>0.3107364755810601</v>
      </c>
      <c r="J18" s="22">
        <f t="shared" si="2"/>
        <v>1.0060156376408602</v>
      </c>
      <c r="K18" s="22">
        <f t="shared" si="3"/>
        <v>0.97515967273063164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10634258.689999999</v>
      </c>
      <c r="D19" s="46">
        <f>IF('County Data'!E14&gt;9,'County Data'!D14,"*")</f>
        <v>3023450.83</v>
      </c>
      <c r="E19" s="47">
        <f>IF('County Data'!G14&gt;9,'County Data'!F14,"*")</f>
        <v>1610734.21</v>
      </c>
      <c r="F19" s="45">
        <f>IF('County Data'!I14&gt;9,'County Data'!H14,"*")</f>
        <v>7818010.4299999997</v>
      </c>
      <c r="G19" s="46">
        <f>IF('County Data'!K14&gt;9,'County Data'!J14,"*")</f>
        <v>1177694.03</v>
      </c>
      <c r="H19" s="47">
        <f>IF('County Data'!M14&gt;9,'County Data'!L14,"*")</f>
        <v>767846.58</v>
      </c>
      <c r="I19" s="9">
        <f t="shared" si="1"/>
        <v>0.36022569747326366</v>
      </c>
      <c r="J19" s="9">
        <f t="shared" si="2"/>
        <v>1.5672634427806347</v>
      </c>
      <c r="K19" s="9">
        <f t="shared" si="3"/>
        <v>1.0977292234602387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7865780.5099999998</v>
      </c>
      <c r="D20" s="43">
        <f>IF('County Data'!E15&gt;9,'County Data'!D15,"*")</f>
        <v>2437349.34</v>
      </c>
      <c r="E20" s="44">
        <f>IF('County Data'!G15&gt;9,'County Data'!F15,"*")</f>
        <v>1160196.02</v>
      </c>
      <c r="F20" s="43">
        <f>IF('County Data'!I15&gt;9,'County Data'!H15,"*")</f>
        <v>6123236.3499999996</v>
      </c>
      <c r="G20" s="43">
        <f>IF('County Data'!K15&gt;9,'County Data'!J15,"*")</f>
        <v>943646.34</v>
      </c>
      <c r="H20" s="44">
        <f>IF('County Data'!M15&gt;9,'County Data'!L15,"*")</f>
        <v>650958.87</v>
      </c>
      <c r="I20" s="22">
        <f t="shared" si="1"/>
        <v>0.28457894818971019</v>
      </c>
      <c r="J20" s="22">
        <f t="shared" si="2"/>
        <v>1.5829055194555197</v>
      </c>
      <c r="K20" s="22">
        <f t="shared" si="3"/>
        <v>0.7822877503766098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10332595.470000001</v>
      </c>
      <c r="D21" s="46">
        <f>IF('County Data'!E16&gt;9,'County Data'!D16,"*")</f>
        <v>7656408.7699999996</v>
      </c>
      <c r="E21" s="47">
        <f>IF('County Data'!G16&gt;9,'County Data'!F16,"*")</f>
        <v>2099947.41</v>
      </c>
      <c r="F21" s="45">
        <f>IF('County Data'!I16&gt;9,'County Data'!H16,"*")</f>
        <v>7053164.6100000003</v>
      </c>
      <c r="G21" s="46">
        <f>IF('County Data'!K16&gt;9,'County Data'!J16,"*")</f>
        <v>3689290.08</v>
      </c>
      <c r="H21" s="47">
        <f>IF('County Data'!M16&gt;9,'County Data'!L16,"*")</f>
        <v>1062945.42</v>
      </c>
      <c r="I21" s="9">
        <f t="shared" si="1"/>
        <v>0.46495878677642266</v>
      </c>
      <c r="J21" s="9">
        <f t="shared" si="2"/>
        <v>1.0753067945256285</v>
      </c>
      <c r="K21" s="9">
        <f t="shared" si="3"/>
        <v>0.97559288603924776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08/01/2021 - 08/31/2021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08/01/2020 - 08/31/2020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1529400.22</v>
      </c>
      <c r="D6" s="41" t="str">
        <f>IF('Town Data'!E2&gt;9,'Town Data'!D2,"*")</f>
        <v>*</v>
      </c>
      <c r="E6" s="42">
        <f>IF('Town Data'!G2&gt;9,'Town Data'!F2,"*")</f>
        <v>252312.01</v>
      </c>
      <c r="F6" s="41">
        <f>IF('Town Data'!I2&gt;9,'Town Data'!H2,"*")</f>
        <v>1358778.08</v>
      </c>
      <c r="G6" s="41" t="str">
        <f>IF('Town Data'!K2&gt;9,'Town Data'!J2,"*")</f>
        <v>*</v>
      </c>
      <c r="H6" s="42">
        <f>IF('Town Data'!M2&gt;9,'Town Data'!L2,"*")</f>
        <v>135606.46</v>
      </c>
      <c r="I6" s="20">
        <f t="shared" ref="I6:I69" si="0">IFERROR((C6-F6)/F6,"")</f>
        <v>0.12557027708306856</v>
      </c>
      <c r="J6" s="20" t="str">
        <f t="shared" ref="J6:J69" si="1">IFERROR((D6-G6)/G6,"")</f>
        <v/>
      </c>
      <c r="K6" s="20">
        <f t="shared" ref="K6:K69" si="2">IFERROR((E6-H6)/H6,"")</f>
        <v>0.86061939822040945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528019.37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426989.05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0.23661103253116211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348973.77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264292.7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0.32040639033919593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2909638.69</v>
      </c>
      <c r="D9" s="46">
        <f>IF('Town Data'!E5&gt;9,'Town Data'!D5,"*")</f>
        <v>915757.14</v>
      </c>
      <c r="E9" s="47">
        <f>IF('Town Data'!G5&gt;9,'Town Data'!F5,"*")</f>
        <v>408000.82</v>
      </c>
      <c r="F9" s="45">
        <f>IF('Town Data'!I5&gt;9,'Town Data'!H5,"*")</f>
        <v>2394396.4500000002</v>
      </c>
      <c r="G9" s="46">
        <f>IF('Town Data'!K5&gt;9,'Town Data'!J5,"*")</f>
        <v>371486.66</v>
      </c>
      <c r="H9" s="47">
        <f>IF('Town Data'!M5&gt;9,'Town Data'!L5,"*")</f>
        <v>223852.03</v>
      </c>
      <c r="I9" s="9">
        <f t="shared" si="0"/>
        <v>0.21518668723385373</v>
      </c>
      <c r="J9" s="9">
        <f t="shared" si="1"/>
        <v>1.465114467367415</v>
      </c>
      <c r="K9" s="9">
        <f t="shared" si="2"/>
        <v>0.8226362298345028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1854534.48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1431014.69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0.29595768160842573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352032.64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588420.43999999994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460519.83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0.27773095026114275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466889.16</v>
      </c>
      <c r="D13" s="46" t="str">
        <f>IF('Town Data'!E9&gt;9,'Town Data'!D9,"*")</f>
        <v>*</v>
      </c>
      <c r="E13" s="47">
        <f>IF('Town Data'!G9&gt;9,'Town Data'!F9,"*")</f>
        <v>112678.09</v>
      </c>
      <c r="F13" s="45">
        <f>IF('Town Data'!I9&gt;9,'Town Data'!H9,"*")</f>
        <v>324465.96999999997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0.43894646332248655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4127742.94</v>
      </c>
      <c r="D14" s="43">
        <f>IF('Town Data'!E10&gt;9,'Town Data'!D10,"*")</f>
        <v>1014879.24</v>
      </c>
      <c r="E14" s="44">
        <f>IF('Town Data'!G10&gt;9,'Town Data'!F10,"*")</f>
        <v>438254.25</v>
      </c>
      <c r="F14" s="43">
        <f>IF('Town Data'!I10&gt;9,'Town Data'!H10,"*")</f>
        <v>3426685.38</v>
      </c>
      <c r="G14" s="43">
        <f>IF('Town Data'!K10&gt;9,'Town Data'!J10,"*")</f>
        <v>497024.28</v>
      </c>
      <c r="H14" s="44">
        <f>IF('Town Data'!M10&gt;9,'Town Data'!L10,"*")</f>
        <v>299014.84000000003</v>
      </c>
      <c r="I14" s="22">
        <f t="shared" si="0"/>
        <v>0.20458766482962029</v>
      </c>
      <c r="J14" s="22">
        <f t="shared" si="1"/>
        <v>1.0419107895493556</v>
      </c>
      <c r="K14" s="22">
        <f t="shared" si="2"/>
        <v>0.46566053377150096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412744.43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356631.07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0.15734288097781268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417146.38</v>
      </c>
      <c r="D16" s="53">
        <f>IF('Town Data'!E12&gt;9,'Town Data'!D12,"*")</f>
        <v>630397.06999999995</v>
      </c>
      <c r="E16" s="54" t="str">
        <f>IF('Town Data'!G12&gt;9,'Town Data'!F12,"*")</f>
        <v>*</v>
      </c>
      <c r="F16" s="53">
        <f>IF('Town Data'!I12&gt;9,'Town Data'!H12,"*")</f>
        <v>228840.53</v>
      </c>
      <c r="G16" s="53">
        <f>IF('Town Data'!K12&gt;9,'Town Data'!J12,"*")</f>
        <v>229160.34</v>
      </c>
      <c r="H16" s="54" t="str">
        <f>IF('Town Data'!M12&gt;9,'Town Data'!L12,"*")</f>
        <v>*</v>
      </c>
      <c r="I16" s="26">
        <f t="shared" si="0"/>
        <v>0.82286931427750143</v>
      </c>
      <c r="J16" s="26">
        <f t="shared" si="1"/>
        <v>1.7508995230151954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12383209.640000001</v>
      </c>
      <c r="D17" s="43">
        <f>IF('Town Data'!E13&gt;9,'Town Data'!D13,"*")</f>
        <v>8031187.4000000004</v>
      </c>
      <c r="E17" s="44">
        <f>IF('Town Data'!G13&gt;9,'Town Data'!F13,"*")</f>
        <v>4377656.8099999996</v>
      </c>
      <c r="F17" s="43">
        <f>IF('Town Data'!I13&gt;9,'Town Data'!H13,"*")</f>
        <v>8151871.4100000001</v>
      </c>
      <c r="G17" s="43">
        <f>IF('Town Data'!K13&gt;9,'Town Data'!J13,"*")</f>
        <v>2513165.0099999998</v>
      </c>
      <c r="H17" s="44">
        <f>IF('Town Data'!M13&gt;9,'Town Data'!L13,"*")</f>
        <v>2217428.77</v>
      </c>
      <c r="I17" s="22">
        <f t="shared" si="0"/>
        <v>0.51906341712031501</v>
      </c>
      <c r="J17" s="22">
        <f t="shared" si="1"/>
        <v>2.1956466718434862</v>
      </c>
      <c r="K17" s="22">
        <f t="shared" si="2"/>
        <v>0.97420402820876162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928881.67</v>
      </c>
      <c r="D18" s="46" t="str">
        <f>IF('Town Data'!E14&gt;9,'Town Data'!D14,"*")</f>
        <v>*</v>
      </c>
      <c r="E18" s="47">
        <f>IF('Town Data'!G14&gt;9,'Town Data'!F14,"*")</f>
        <v>150552.97</v>
      </c>
      <c r="F18" s="45">
        <f>IF('Town Data'!I14&gt;9,'Town Data'!H14,"*")</f>
        <v>516924.18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0.79693987230390351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839665.68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668769.09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0.25553900823974995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310988.09000000003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245598.51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0.26624583349467396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3178721.83</v>
      </c>
      <c r="D21" s="43">
        <f>IF('Town Data'!E17&gt;9,'Town Data'!D17,"*")</f>
        <v>1714447.78</v>
      </c>
      <c r="E21" s="44">
        <f>IF('Town Data'!G17&gt;9,'Town Data'!F17,"*")</f>
        <v>235593.34</v>
      </c>
      <c r="F21" s="43">
        <f>IF('Town Data'!I17&gt;9,'Town Data'!H17,"*")</f>
        <v>2452471.59</v>
      </c>
      <c r="G21" s="43" t="str">
        <f>IF('Town Data'!K17&gt;9,'Town Data'!J17,"*")</f>
        <v>*</v>
      </c>
      <c r="H21" s="44">
        <f>IF('Town Data'!M17&gt;9,'Town Data'!L17,"*")</f>
        <v>161659.38</v>
      </c>
      <c r="I21" s="22">
        <f t="shared" si="0"/>
        <v>0.29612992988840303</v>
      </c>
      <c r="J21" s="22" t="str">
        <f t="shared" si="1"/>
        <v/>
      </c>
      <c r="K21" s="22">
        <f t="shared" si="2"/>
        <v>0.45734407740522071</v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968650.39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847374.46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0.14311964276100564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800530.74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569015.93999999994</v>
      </c>
      <c r="D24" s="46">
        <f>IF('Town Data'!E20&gt;9,'Town Data'!D20,"*")</f>
        <v>207283.57</v>
      </c>
      <c r="E24" s="47">
        <f>IF('Town Data'!G20&gt;9,'Town Data'!F20,"*")</f>
        <v>189604.85</v>
      </c>
      <c r="F24" s="45">
        <f>IF('Town Data'!I20&gt;9,'Town Data'!H20,"*")</f>
        <v>422132.69</v>
      </c>
      <c r="G24" s="46">
        <f>IF('Town Data'!K20&gt;9,'Town Data'!J20,"*")</f>
        <v>123538.61</v>
      </c>
      <c r="H24" s="47" t="str">
        <f>IF('Town Data'!M20&gt;9,'Town Data'!L20,"*")</f>
        <v>*</v>
      </c>
      <c r="I24" s="9">
        <f t="shared" si="0"/>
        <v>0.34795516547178551</v>
      </c>
      <c r="J24" s="9">
        <f t="shared" si="1"/>
        <v>0.67788491387429406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476990.77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436814.93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9.1974511951777901E-2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4430611.03</v>
      </c>
      <c r="D26" s="46" t="str">
        <f>IF('Town Data'!E22&gt;9,'Town Data'!D22,"*")</f>
        <v>*</v>
      </c>
      <c r="E26" s="47">
        <f>IF('Town Data'!G22&gt;9,'Town Data'!F22,"*")</f>
        <v>405639.67999999999</v>
      </c>
      <c r="F26" s="45">
        <f>IF('Town Data'!I22&gt;9,'Town Data'!H22,"*")</f>
        <v>3451504.06</v>
      </c>
      <c r="G26" s="46" t="str">
        <f>IF('Town Data'!K22&gt;9,'Town Data'!J22,"*")</f>
        <v>*</v>
      </c>
      <c r="H26" s="47">
        <f>IF('Town Data'!M22&gt;9,'Town Data'!L22,"*")</f>
        <v>280292.56</v>
      </c>
      <c r="I26" s="9">
        <f t="shared" si="0"/>
        <v>0.2836754507540693</v>
      </c>
      <c r="J26" s="9" t="str">
        <f t="shared" si="1"/>
        <v/>
      </c>
      <c r="K26" s="9">
        <f t="shared" si="2"/>
        <v>0.44720102452951299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566327.21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493751.32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0.14698875134146466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GREENSBORO</v>
      </c>
      <c r="C28" s="50" t="str">
        <f>IF('Town Data'!C24&gt;9,'Town Data'!B24,"*")</f>
        <v>*</v>
      </c>
      <c r="D28" s="46">
        <f>IF('Town Data'!E24&gt;9,'Town Data'!D24,"*")</f>
        <v>218460.14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382635.25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317750.96000000002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0.20419856481314794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2546772.69</v>
      </c>
      <c r="D30" s="46">
        <f>IF('Town Data'!E26&gt;9,'Town Data'!D26,"*")</f>
        <v>1791497.55</v>
      </c>
      <c r="E30" s="47">
        <f>IF('Town Data'!G26&gt;9,'Town Data'!F26,"*")</f>
        <v>428778.32</v>
      </c>
      <c r="F30" s="45">
        <f>IF('Town Data'!I26&gt;9,'Town Data'!H26,"*")</f>
        <v>1818348.51</v>
      </c>
      <c r="G30" s="46">
        <f>IF('Town Data'!K26&gt;9,'Town Data'!J26,"*")</f>
        <v>811792.22</v>
      </c>
      <c r="H30" s="47">
        <f>IF('Town Data'!M26&gt;9,'Town Data'!L26,"*")</f>
        <v>226931.07</v>
      </c>
      <c r="I30" s="9">
        <f t="shared" si="0"/>
        <v>0.40059657210597099</v>
      </c>
      <c r="J30" s="9">
        <f t="shared" si="1"/>
        <v>1.2068424725726001</v>
      </c>
      <c r="K30" s="9">
        <f t="shared" si="2"/>
        <v>0.88946502565735042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382862.71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388555.63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-1.4651492760508924E-2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569521.67000000004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392157.25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0.45227882437466105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208865.43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170209.3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0.22710938826491858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1585785.28</v>
      </c>
      <c r="D34" s="46">
        <f>IF('Town Data'!E30&gt;9,'Town Data'!D30,"*")</f>
        <v>1558906.83</v>
      </c>
      <c r="E34" s="47">
        <f>IF('Town Data'!G30&gt;9,'Town Data'!F30,"*")</f>
        <v>675418.24</v>
      </c>
      <c r="F34" s="45">
        <f>IF('Town Data'!I30&gt;9,'Town Data'!H30,"*")</f>
        <v>993952.32</v>
      </c>
      <c r="G34" s="46">
        <f>IF('Town Data'!K30&gt;9,'Town Data'!J30,"*")</f>
        <v>614226.91</v>
      </c>
      <c r="H34" s="47">
        <f>IF('Town Data'!M30&gt;9,'Town Data'!L30,"*")</f>
        <v>268547.53999999998</v>
      </c>
      <c r="I34" s="9">
        <f t="shared" si="0"/>
        <v>0.59543395401501764</v>
      </c>
      <c r="J34" s="9">
        <f t="shared" si="1"/>
        <v>1.5379982619126864</v>
      </c>
      <c r="K34" s="9">
        <f t="shared" si="2"/>
        <v>1.5150788571736686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282602.94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207445.04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0.3623027091898654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1211285.46</v>
      </c>
      <c r="D36" s="46">
        <f>IF('Town Data'!E32&gt;9,'Town Data'!D32,"*")</f>
        <v>341031.06</v>
      </c>
      <c r="E36" s="47">
        <f>IF('Town Data'!G32&gt;9,'Town Data'!F32,"*")</f>
        <v>386881.59</v>
      </c>
      <c r="F36" s="45">
        <f>IF('Town Data'!I32&gt;9,'Town Data'!H32,"*")</f>
        <v>717189.46</v>
      </c>
      <c r="G36" s="46">
        <f>IF('Town Data'!K32&gt;9,'Town Data'!J32,"*")</f>
        <v>173994.28</v>
      </c>
      <c r="H36" s="47">
        <f>IF('Town Data'!M32&gt;9,'Town Data'!L32,"*")</f>
        <v>144164.13</v>
      </c>
      <c r="I36" s="9">
        <f t="shared" si="0"/>
        <v>0.68893371634323797</v>
      </c>
      <c r="J36" s="9">
        <f t="shared" si="1"/>
        <v>0.96001305330267184</v>
      </c>
      <c r="K36" s="9">
        <f t="shared" si="2"/>
        <v>1.6836189418269303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1289841.1200000001</v>
      </c>
      <c r="D37" s="43" t="str">
        <f>IF('Town Data'!E33&gt;9,'Town Data'!D33,"*")</f>
        <v>*</v>
      </c>
      <c r="E37" s="44">
        <f>IF('Town Data'!G33&gt;9,'Town Data'!F33,"*")</f>
        <v>89128.59</v>
      </c>
      <c r="F37" s="43">
        <f>IF('Town Data'!I33&gt;9,'Town Data'!H33,"*")</f>
        <v>1135720.8799999999</v>
      </c>
      <c r="G37" s="43" t="str">
        <f>IF('Town Data'!K33&gt;9,'Town Data'!J33,"*")</f>
        <v>*</v>
      </c>
      <c r="H37" s="44">
        <f>IF('Town Data'!M33&gt;9,'Town Data'!L33,"*")</f>
        <v>59759.45</v>
      </c>
      <c r="I37" s="22">
        <f t="shared" si="0"/>
        <v>0.13570256804647304</v>
      </c>
      <c r="J37" s="22" t="str">
        <f t="shared" si="1"/>
        <v/>
      </c>
      <c r="K37" s="22">
        <f t="shared" si="2"/>
        <v>0.49145599566261072</v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3883579.4</v>
      </c>
      <c r="D38" s="46">
        <f>IF('Town Data'!E34&gt;9,'Town Data'!D34,"*")</f>
        <v>4196670.13</v>
      </c>
      <c r="E38" s="47">
        <f>IF('Town Data'!G34&gt;9,'Town Data'!F34,"*")</f>
        <v>958405.23</v>
      </c>
      <c r="F38" s="45">
        <f>IF('Town Data'!I34&gt;9,'Town Data'!H34,"*")</f>
        <v>2533420.9700000002</v>
      </c>
      <c r="G38" s="46">
        <f>IF('Town Data'!K34&gt;9,'Town Data'!J34,"*")</f>
        <v>1772674.45</v>
      </c>
      <c r="H38" s="47">
        <f>IF('Town Data'!M34&gt;9,'Town Data'!L34,"*")</f>
        <v>489242.56</v>
      </c>
      <c r="I38" s="9">
        <f t="shared" si="0"/>
        <v>0.53293883882235316</v>
      </c>
      <c r="J38" s="9">
        <f t="shared" si="1"/>
        <v>1.3674229241584657</v>
      </c>
      <c r="K38" s="9">
        <f t="shared" si="2"/>
        <v>0.95895718884309655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2527073.19</v>
      </c>
      <c r="D39" s="43" t="str">
        <f>IF('Town Data'!E35&gt;9,'Town Data'!D35,"*")</f>
        <v>*</v>
      </c>
      <c r="E39" s="44">
        <f>IF('Town Data'!G35&gt;9,'Town Data'!F35,"*")</f>
        <v>305432.81</v>
      </c>
      <c r="F39" s="43">
        <f>IF('Town Data'!I35&gt;9,'Town Data'!H35,"*")</f>
        <v>1809712.95</v>
      </c>
      <c r="G39" s="43" t="str">
        <f>IF('Town Data'!K35&gt;9,'Town Data'!J35,"*")</f>
        <v>*</v>
      </c>
      <c r="H39" s="44">
        <f>IF('Town Data'!M35&gt;9,'Town Data'!L35,"*")</f>
        <v>170654.44</v>
      </c>
      <c r="I39" s="22">
        <f t="shared" si="0"/>
        <v>0.39639448897130342</v>
      </c>
      <c r="J39" s="22" t="str">
        <f t="shared" si="1"/>
        <v/>
      </c>
      <c r="K39" s="22">
        <f t="shared" si="2"/>
        <v>0.78977359159246019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1025756.42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940341.82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9.0833565181648618E-2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2318341.61</v>
      </c>
      <c r="D41" s="43" t="str">
        <f>IF('Town Data'!E37&gt;9,'Town Data'!D37,"*")</f>
        <v>*</v>
      </c>
      <c r="E41" s="44">
        <f>IF('Town Data'!G37&gt;9,'Town Data'!F37,"*")</f>
        <v>323336.65999999997</v>
      </c>
      <c r="F41" s="43">
        <f>IF('Town Data'!I37&gt;9,'Town Data'!H37,"*")</f>
        <v>1538568.18</v>
      </c>
      <c r="G41" s="43" t="str">
        <f>IF('Town Data'!K37&gt;9,'Town Data'!J37,"*")</f>
        <v>*</v>
      </c>
      <c r="H41" s="44">
        <f>IF('Town Data'!M37&gt;9,'Town Data'!L37,"*")</f>
        <v>143098.12</v>
      </c>
      <c r="I41" s="22">
        <f t="shared" si="0"/>
        <v>0.50681759842453</v>
      </c>
      <c r="J41" s="22" t="str">
        <f t="shared" si="1"/>
        <v/>
      </c>
      <c r="K41" s="22">
        <f t="shared" si="2"/>
        <v>1.259545128894775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1640002.7</v>
      </c>
      <c r="D42" s="46" t="str">
        <f>IF('Town Data'!E38&gt;9,'Town Data'!D38,"*")</f>
        <v>*</v>
      </c>
      <c r="E42" s="47">
        <f>IF('Town Data'!G38&gt;9,'Town Data'!F38,"*")</f>
        <v>152633.79999999999</v>
      </c>
      <c r="F42" s="45">
        <f>IF('Town Data'!I38&gt;9,'Town Data'!H38,"*")</f>
        <v>1414560.17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0.15937288125396606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1415725.05</v>
      </c>
      <c r="D43" s="43" t="str">
        <f>IF('Town Data'!E39&gt;9,'Town Data'!D39,"*")</f>
        <v>*</v>
      </c>
      <c r="E43" s="44">
        <f>IF('Town Data'!G39&gt;9,'Town Data'!F39,"*")</f>
        <v>242508.71</v>
      </c>
      <c r="F43" s="43">
        <f>IF('Town Data'!I39&gt;9,'Town Data'!H39,"*")</f>
        <v>1170116.71</v>
      </c>
      <c r="G43" s="43" t="str">
        <f>IF('Town Data'!K39&gt;9,'Town Data'!J39,"*")</f>
        <v>*</v>
      </c>
      <c r="H43" s="44">
        <f>IF('Town Data'!M39&gt;9,'Town Data'!L39,"*")</f>
        <v>140271.35999999999</v>
      </c>
      <c r="I43" s="22">
        <f t="shared" si="0"/>
        <v>0.20990072007432498</v>
      </c>
      <c r="J43" s="22" t="str">
        <f t="shared" si="1"/>
        <v/>
      </c>
      <c r="K43" s="22">
        <f t="shared" si="2"/>
        <v>0.7288540583052735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404144.59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279786.67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0.44447407019069224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321273.21000000002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297235.37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8.087139831306088E-2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230991.39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278812.83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-0.1715180754056404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688515.46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635281.03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8.3796662399945945E-2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>
        <f>IF('Town Data'!C44&gt;9,'Town Data'!B44,"*")</f>
        <v>398930.41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567743.78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451834.76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0.2565296658450979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4322414.83</v>
      </c>
      <c r="D50" s="46">
        <f>IF('Town Data'!E46&gt;9,'Town Data'!D46,"*")</f>
        <v>313054.08000000002</v>
      </c>
      <c r="E50" s="47">
        <f>IF('Town Data'!G46&gt;9,'Town Data'!F46,"*")</f>
        <v>459041.69</v>
      </c>
      <c r="F50" s="45">
        <f>IF('Town Data'!I46&gt;9,'Town Data'!H46,"*")</f>
        <v>3605680.5</v>
      </c>
      <c r="G50" s="46">
        <f>IF('Town Data'!K46&gt;9,'Town Data'!J46,"*")</f>
        <v>138586.49</v>
      </c>
      <c r="H50" s="47">
        <f>IF('Town Data'!M46&gt;9,'Town Data'!L46,"*")</f>
        <v>320293.18</v>
      </c>
      <c r="I50" s="9">
        <f t="shared" si="0"/>
        <v>0.1987792124121924</v>
      </c>
      <c r="J50" s="9">
        <f t="shared" si="1"/>
        <v>1.2589076323384771</v>
      </c>
      <c r="K50" s="9">
        <f t="shared" si="2"/>
        <v>0.43319220846350837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1363027.25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1080455.49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0.26153021814901417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1112708.22</v>
      </c>
      <c r="D52" s="46" t="str">
        <f>IF('Town Data'!E48&gt;9,'Town Data'!D48,"*")</f>
        <v>*</v>
      </c>
      <c r="E52" s="47">
        <f>IF('Town Data'!G48&gt;9,'Town Data'!F48,"*")</f>
        <v>205211.18</v>
      </c>
      <c r="F52" s="45">
        <f>IF('Town Data'!I48&gt;9,'Town Data'!H48,"*")</f>
        <v>828958.11</v>
      </c>
      <c r="G52" s="46" t="str">
        <f>IF('Town Data'!K48&gt;9,'Town Data'!J48,"*")</f>
        <v>*</v>
      </c>
      <c r="H52" s="47">
        <f>IF('Town Data'!M48&gt;9,'Town Data'!L48,"*")</f>
        <v>80330.259999999995</v>
      </c>
      <c r="I52" s="9">
        <f t="shared" si="0"/>
        <v>0.34229728447918795</v>
      </c>
      <c r="J52" s="9" t="str">
        <f t="shared" si="1"/>
        <v/>
      </c>
      <c r="K52" s="9">
        <f t="shared" si="2"/>
        <v>1.5545937483583399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7931078.6500000004</v>
      </c>
      <c r="D53" s="43">
        <f>IF('Town Data'!E49&gt;9,'Town Data'!D49,"*")</f>
        <v>4423701.2300000004</v>
      </c>
      <c r="E53" s="44">
        <f>IF('Town Data'!G49&gt;9,'Town Data'!F49,"*")</f>
        <v>816244.25</v>
      </c>
      <c r="F53" s="43">
        <f>IF('Town Data'!I49&gt;9,'Town Data'!H49,"*")</f>
        <v>5778371.7599999998</v>
      </c>
      <c r="G53" s="43">
        <f>IF('Town Data'!K49&gt;9,'Town Data'!J49,"*")</f>
        <v>1409340.82</v>
      </c>
      <c r="H53" s="44">
        <f>IF('Town Data'!M49&gt;9,'Town Data'!L49,"*")</f>
        <v>335251.05</v>
      </c>
      <c r="I53" s="22">
        <f t="shared" si="0"/>
        <v>0.37254558540207194</v>
      </c>
      <c r="J53" s="22">
        <f t="shared" si="1"/>
        <v>2.1388441796498876</v>
      </c>
      <c r="K53" s="22">
        <f t="shared" si="2"/>
        <v>1.4347254095102759</v>
      </c>
      <c r="L53" s="15"/>
    </row>
    <row r="54" spans="1:12" x14ac:dyDescent="0.25">
      <c r="A54" s="15"/>
      <c r="B54" s="15" t="str">
        <f>'Town Data'!A50</f>
        <v>SOUTH HERO</v>
      </c>
      <c r="C54" s="50">
        <f>IF('Town Data'!C50&gt;9,'Town Data'!B50,"*")</f>
        <v>511932.44</v>
      </c>
      <c r="D54" s="46">
        <f>IF('Town Data'!E50&gt;9,'Town Data'!D50,"*")</f>
        <v>288390.14</v>
      </c>
      <c r="E54" s="47" t="str">
        <f>IF('Town Data'!G50&gt;9,'Town Data'!F50,"*")</f>
        <v>*</v>
      </c>
      <c r="F54" s="45">
        <f>IF('Town Data'!I50&gt;9,'Town Data'!H50,"*")</f>
        <v>561501.77</v>
      </c>
      <c r="G54" s="46">
        <f>IF('Town Data'!K50&gt;9,'Town Data'!J50,"*")</f>
        <v>161218.13</v>
      </c>
      <c r="H54" s="47" t="str">
        <f>IF('Town Data'!M50&gt;9,'Town Data'!L50,"*")</f>
        <v>*</v>
      </c>
      <c r="I54" s="9">
        <f t="shared" si="0"/>
        <v>-8.8279917621631038E-2</v>
      </c>
      <c r="J54" s="9">
        <f t="shared" si="1"/>
        <v>0.78881953289000439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SPRINGFIELD</v>
      </c>
      <c r="C55" s="51">
        <f>IF('Town Data'!C51&gt;9,'Town Data'!B51,"*")</f>
        <v>1293909.58</v>
      </c>
      <c r="D55" s="43" t="str">
        <f>IF('Town Data'!E51&gt;9,'Town Data'!D51,"*")</f>
        <v>*</v>
      </c>
      <c r="E55" s="44">
        <f>IF('Town Data'!G51&gt;9,'Town Data'!F51,"*")</f>
        <v>93174.79</v>
      </c>
      <c r="F55" s="43">
        <f>IF('Town Data'!I51&gt;9,'Town Data'!H51,"*")</f>
        <v>1059623.75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0.22110284900654603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ALBANS</v>
      </c>
      <c r="C56" s="50">
        <f>IF('Town Data'!C52&gt;9,'Town Data'!B52,"*")</f>
        <v>1939567.3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1712740.21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0.13243519868083209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 TOWN</v>
      </c>
      <c r="C57" s="51">
        <f>IF('Town Data'!C53&gt;9,'Town Data'!B53,"*")</f>
        <v>1138140.75</v>
      </c>
      <c r="D57" s="43" t="str">
        <f>IF('Town Data'!E53&gt;9,'Town Data'!D53,"*")</f>
        <v>*</v>
      </c>
      <c r="E57" s="44">
        <f>IF('Town Data'!G53&gt;9,'Town Data'!F53,"*")</f>
        <v>101991.28</v>
      </c>
      <c r="F57" s="43">
        <f>IF('Town Data'!I53&gt;9,'Town Data'!H53,"*")</f>
        <v>978364.16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0.16330993768209984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JOHNSBURY</v>
      </c>
      <c r="C58" s="50">
        <f>IF('Town Data'!C54&gt;9,'Town Data'!B54,"*")</f>
        <v>1361645.14</v>
      </c>
      <c r="D58" s="46" t="str">
        <f>IF('Town Data'!E54&gt;9,'Town Data'!D54,"*")</f>
        <v>*</v>
      </c>
      <c r="E58" s="47">
        <f>IF('Town Data'!G54&gt;9,'Town Data'!F54,"*")</f>
        <v>98390.26</v>
      </c>
      <c r="F58" s="45">
        <f>IF('Town Data'!I54&gt;9,'Town Data'!H54,"*")</f>
        <v>1098122.49</v>
      </c>
      <c r="G58" s="46" t="str">
        <f>IF('Town Data'!K54&gt;9,'Town Data'!J54,"*")</f>
        <v>*</v>
      </c>
      <c r="H58" s="47">
        <f>IF('Town Data'!M54&gt;9,'Town Data'!L54,"*")</f>
        <v>53852.44</v>
      </c>
      <c r="I58" s="9">
        <f t="shared" si="0"/>
        <v>0.23997564242582803</v>
      </c>
      <c r="J58" s="9" t="str">
        <f t="shared" si="1"/>
        <v/>
      </c>
      <c r="K58" s="9">
        <f t="shared" si="2"/>
        <v>0.82703439249920696</v>
      </c>
      <c r="L58" s="15"/>
    </row>
    <row r="59" spans="1:12" x14ac:dyDescent="0.25">
      <c r="A59" s="15"/>
      <c r="B59" s="27" t="str">
        <f>'Town Data'!A55</f>
        <v>STOWE</v>
      </c>
      <c r="C59" s="51">
        <f>IF('Town Data'!C55&gt;9,'Town Data'!B55,"*")</f>
        <v>6245630.9199999999</v>
      </c>
      <c r="D59" s="43">
        <f>IF('Town Data'!E55&gt;9,'Town Data'!D55,"*")</f>
        <v>9558102.5500000007</v>
      </c>
      <c r="E59" s="44">
        <f>IF('Town Data'!G55&gt;9,'Town Data'!F55,"*")</f>
        <v>2014078.76</v>
      </c>
      <c r="F59" s="43">
        <f>IF('Town Data'!I55&gt;9,'Town Data'!H55,"*")</f>
        <v>3528205.87</v>
      </c>
      <c r="G59" s="43">
        <f>IF('Town Data'!K55&gt;9,'Town Data'!J55,"*")</f>
        <v>3734923.07</v>
      </c>
      <c r="H59" s="44">
        <f>IF('Town Data'!M55&gt;9,'Town Data'!L55,"*")</f>
        <v>1059649.76</v>
      </c>
      <c r="I59" s="22">
        <f t="shared" si="0"/>
        <v>0.77020025194844988</v>
      </c>
      <c r="J59" s="22">
        <f t="shared" si="1"/>
        <v>1.5591163113300752</v>
      </c>
      <c r="K59" s="22">
        <f t="shared" si="2"/>
        <v>0.90070232262403382</v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619057.57999999996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608173.31000000006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1.7896658437707338E-2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521553.16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310947.09999999998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0.67730511074070154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1022545.01</v>
      </c>
      <c r="D62" s="46">
        <f>IF('Town Data'!E58&gt;9,'Town Data'!D58,"*")</f>
        <v>385280.41</v>
      </c>
      <c r="E62" s="47">
        <f>IF('Town Data'!G58&gt;9,'Town Data'!F58,"*")</f>
        <v>310423.73</v>
      </c>
      <c r="F62" s="45">
        <f>IF('Town Data'!I58&gt;9,'Town Data'!H58,"*")</f>
        <v>830101.4</v>
      </c>
      <c r="G62" s="46">
        <f>IF('Town Data'!K58&gt;9,'Town Data'!J58,"*")</f>
        <v>170972.14</v>
      </c>
      <c r="H62" s="47">
        <f>IF('Town Data'!M58&gt;9,'Town Data'!L58,"*")</f>
        <v>150573.57999999999</v>
      </c>
      <c r="I62" s="9">
        <f t="shared" si="0"/>
        <v>0.23183144854351526</v>
      </c>
      <c r="J62" s="9">
        <f t="shared" si="1"/>
        <v>1.2534689569891324</v>
      </c>
      <c r="K62" s="9">
        <f t="shared" si="2"/>
        <v>1.0616082183873161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527343.55000000005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282254.88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0.8683239418216615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1790680.42</v>
      </c>
      <c r="D64" s="46" t="str">
        <f>IF('Town Data'!E60&gt;9,'Town Data'!D60,"*")</f>
        <v>*</v>
      </c>
      <c r="E64" s="47">
        <f>IF('Town Data'!G60&gt;9,'Town Data'!F60,"*")</f>
        <v>395208.01</v>
      </c>
      <c r="F64" s="45">
        <f>IF('Town Data'!I60&gt;9,'Town Data'!H60,"*")</f>
        <v>1181459.33</v>
      </c>
      <c r="G64" s="46" t="str">
        <f>IF('Town Data'!K60&gt;9,'Town Data'!J60,"*")</f>
        <v>*</v>
      </c>
      <c r="H64" s="47">
        <f>IF('Town Data'!M60&gt;9,'Town Data'!L60,"*")</f>
        <v>221792.49</v>
      </c>
      <c r="I64" s="9">
        <f t="shared" si="0"/>
        <v>0.51565134281854608</v>
      </c>
      <c r="J64" s="9" t="str">
        <f t="shared" si="1"/>
        <v/>
      </c>
      <c r="K64" s="9">
        <f t="shared" si="2"/>
        <v>0.7818818391912189</v>
      </c>
      <c r="L64" s="15"/>
    </row>
    <row r="65" spans="1:12" x14ac:dyDescent="0.25">
      <c r="A65" s="15"/>
      <c r="B65" s="27" t="str">
        <f>'Town Data'!A61</f>
        <v>WEST RUTLAND</v>
      </c>
      <c r="C65" s="51">
        <f>IF('Town Data'!C61&gt;9,'Town Data'!B61,"*")</f>
        <v>170898.39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WILLISTON</v>
      </c>
      <c r="C66" s="50">
        <f>IF('Town Data'!C62&gt;9,'Town Data'!B62,"*")</f>
        <v>3383561.8</v>
      </c>
      <c r="D66" s="46" t="str">
        <f>IF('Town Data'!E62&gt;9,'Town Data'!D62,"*")</f>
        <v>*</v>
      </c>
      <c r="E66" s="47">
        <f>IF('Town Data'!G62&gt;9,'Town Data'!F62,"*")</f>
        <v>297563.68</v>
      </c>
      <c r="F66" s="45">
        <f>IF('Town Data'!I62&gt;9,'Town Data'!H62,"*")</f>
        <v>2404234.3199999998</v>
      </c>
      <c r="G66" s="46" t="str">
        <f>IF('Town Data'!K62&gt;9,'Town Data'!J62,"*")</f>
        <v>*</v>
      </c>
      <c r="H66" s="47">
        <f>IF('Town Data'!M62&gt;9,'Town Data'!L62,"*")</f>
        <v>151282.57</v>
      </c>
      <c r="I66" s="9">
        <f t="shared" si="0"/>
        <v>0.40733445648509004</v>
      </c>
      <c r="J66" s="9" t="str">
        <f t="shared" si="1"/>
        <v/>
      </c>
      <c r="K66" s="9">
        <f t="shared" si="2"/>
        <v>0.96693961505281134</v>
      </c>
      <c r="L66" s="15"/>
    </row>
    <row r="67" spans="1:12" x14ac:dyDescent="0.25">
      <c r="A67" s="15"/>
      <c r="B67" s="27" t="str">
        <f>'Town Data'!A63</f>
        <v>WILMINGTON</v>
      </c>
      <c r="C67" s="51">
        <f>IF('Town Data'!C63&gt;9,'Town Data'!B63,"*")</f>
        <v>949067.22</v>
      </c>
      <c r="D67" s="43">
        <f>IF('Town Data'!E63&gt;9,'Town Data'!D63,"*")</f>
        <v>186345.67</v>
      </c>
      <c r="E67" s="44">
        <f>IF('Town Data'!G63&gt;9,'Town Data'!F63,"*")</f>
        <v>133366.17000000001</v>
      </c>
      <c r="F67" s="43">
        <f>IF('Town Data'!I63&gt;9,'Town Data'!H63,"*")</f>
        <v>757621.91</v>
      </c>
      <c r="G67" s="43" t="str">
        <f>IF('Town Data'!K63&gt;9,'Town Data'!J63,"*")</f>
        <v>*</v>
      </c>
      <c r="H67" s="44">
        <f>IF('Town Data'!M63&gt;9,'Town Data'!L63,"*")</f>
        <v>89249.09</v>
      </c>
      <c r="I67" s="22">
        <f t="shared" si="0"/>
        <v>0.25269241487485483</v>
      </c>
      <c r="J67" s="22" t="str">
        <f t="shared" si="1"/>
        <v/>
      </c>
      <c r="K67" s="22">
        <f t="shared" si="2"/>
        <v>0.49431405967276548</v>
      </c>
      <c r="L67" s="15"/>
    </row>
    <row r="68" spans="1:12" x14ac:dyDescent="0.25">
      <c r="A68" s="15"/>
      <c r="B68" s="15" t="str">
        <f>'Town Data'!A64</f>
        <v>WINDSOR</v>
      </c>
      <c r="C68" s="50">
        <f>IF('Town Data'!C64&gt;9,'Town Data'!B64,"*")</f>
        <v>543824.09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416446.35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0.30586830692597017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1217045.69</v>
      </c>
      <c r="D69" s="43" t="str">
        <f>IF('Town Data'!E65&gt;9,'Town Data'!D65,"*")</f>
        <v>*</v>
      </c>
      <c r="E69" s="44">
        <f>IF('Town Data'!G65&gt;9,'Town Data'!F65,"*")</f>
        <v>497165.37</v>
      </c>
      <c r="F69" s="43">
        <f>IF('Town Data'!I65&gt;9,'Town Data'!H65,"*")</f>
        <v>870896.77</v>
      </c>
      <c r="G69" s="43" t="str">
        <f>IF('Town Data'!K65&gt;9,'Town Data'!J65,"*")</f>
        <v>*</v>
      </c>
      <c r="H69" s="44">
        <f>IF('Town Data'!M65&gt;9,'Town Data'!L65,"*")</f>
        <v>193189.31</v>
      </c>
      <c r="I69" s="22">
        <f t="shared" si="0"/>
        <v>0.39746262923905429</v>
      </c>
      <c r="J69" s="22" t="str">
        <f t="shared" si="1"/>
        <v/>
      </c>
      <c r="K69" s="22">
        <f t="shared" si="2"/>
        <v>1.5734621134057574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1893683.07</v>
      </c>
      <c r="D70" s="46">
        <f>IF('Town Data'!E66&gt;9,'Town Data'!D66,"*")</f>
        <v>2823000.29</v>
      </c>
      <c r="E70" s="47">
        <f>IF('Town Data'!G66&gt;9,'Town Data'!F66,"*")</f>
        <v>526764.23</v>
      </c>
      <c r="F70" s="45">
        <f>IF('Town Data'!I66&gt;9,'Town Data'!H66,"*")</f>
        <v>1071803.5</v>
      </c>
      <c r="G70" s="46">
        <f>IF('Town Data'!K66&gt;9,'Town Data'!J66,"*")</f>
        <v>1168572.49</v>
      </c>
      <c r="H70" s="47">
        <f>IF('Town Data'!M66&gt;9,'Town Data'!L66,"*")</f>
        <v>234320.07</v>
      </c>
      <c r="I70" s="9">
        <f t="shared" ref="I70:I133" si="3">IFERROR((C70-F70)/F70,"")</f>
        <v>0.76681926304588488</v>
      </c>
      <c r="J70" s="9">
        <f t="shared" ref="J70:J133" si="4">IFERROR((D70-G70)/G70,"")</f>
        <v>1.41576822504182</v>
      </c>
      <c r="K70" s="9">
        <f t="shared" ref="K70:K133" si="5">IFERROR((E70-H70)/H70,"")</f>
        <v>1.2480542533125736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1529400.22</v>
      </c>
      <c r="C2" s="39">
        <v>39</v>
      </c>
      <c r="D2" s="39">
        <v>0</v>
      </c>
      <c r="E2" s="39">
        <v>0</v>
      </c>
      <c r="F2" s="39">
        <v>252312.01</v>
      </c>
      <c r="G2" s="39">
        <v>19</v>
      </c>
      <c r="H2" s="39">
        <v>1358778.08</v>
      </c>
      <c r="I2" s="39">
        <v>35</v>
      </c>
      <c r="J2" s="39">
        <v>0</v>
      </c>
      <c r="K2" s="39">
        <v>0</v>
      </c>
      <c r="L2" s="39">
        <v>135606.46</v>
      </c>
      <c r="M2" s="39">
        <v>14</v>
      </c>
    </row>
    <row r="3" spans="1:13" x14ac:dyDescent="0.25">
      <c r="A3" s="38" t="s">
        <v>48</v>
      </c>
      <c r="B3" s="39">
        <v>528019.37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426989.05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348973.77</v>
      </c>
      <c r="C4" s="39">
        <v>18</v>
      </c>
      <c r="D4" s="39">
        <v>0</v>
      </c>
      <c r="E4" s="39">
        <v>0</v>
      </c>
      <c r="F4" s="39">
        <v>0</v>
      </c>
      <c r="G4" s="39">
        <v>0</v>
      </c>
      <c r="H4" s="39">
        <v>264292.7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2909638.69</v>
      </c>
      <c r="C5" s="39">
        <v>63</v>
      </c>
      <c r="D5" s="39">
        <v>915757.14</v>
      </c>
      <c r="E5" s="39">
        <v>17</v>
      </c>
      <c r="F5" s="39">
        <v>408000.82</v>
      </c>
      <c r="G5" s="39">
        <v>25</v>
      </c>
      <c r="H5" s="39">
        <v>2394396.4500000002</v>
      </c>
      <c r="I5" s="39">
        <v>63</v>
      </c>
      <c r="J5" s="39">
        <v>371486.66</v>
      </c>
      <c r="K5" s="39">
        <v>18</v>
      </c>
      <c r="L5" s="39">
        <v>223852.03</v>
      </c>
      <c r="M5" s="39">
        <v>23</v>
      </c>
    </row>
    <row r="6" spans="1:13" x14ac:dyDescent="0.25">
      <c r="A6" s="38" t="s">
        <v>51</v>
      </c>
      <c r="B6" s="39">
        <v>1854534.48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1431014.69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352032.64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588420.43999999994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460519.83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466889.16</v>
      </c>
      <c r="C9" s="39">
        <v>20</v>
      </c>
      <c r="D9" s="39">
        <v>0</v>
      </c>
      <c r="E9" s="39">
        <v>0</v>
      </c>
      <c r="F9" s="39">
        <v>112678.09</v>
      </c>
      <c r="G9" s="39">
        <v>11</v>
      </c>
      <c r="H9" s="39">
        <v>324465.96999999997</v>
      </c>
      <c r="I9" s="39">
        <v>17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4127742.94</v>
      </c>
      <c r="C10" s="39">
        <v>71</v>
      </c>
      <c r="D10" s="39">
        <v>1014879.24</v>
      </c>
      <c r="E10" s="39">
        <v>15</v>
      </c>
      <c r="F10" s="39">
        <v>438254.25</v>
      </c>
      <c r="G10" s="39">
        <v>30</v>
      </c>
      <c r="H10" s="39">
        <v>3426685.38</v>
      </c>
      <c r="I10" s="39">
        <v>67</v>
      </c>
      <c r="J10" s="39">
        <v>497024.28</v>
      </c>
      <c r="K10" s="39">
        <v>14</v>
      </c>
      <c r="L10" s="39">
        <v>299014.84000000003</v>
      </c>
      <c r="M10" s="39">
        <v>28</v>
      </c>
    </row>
    <row r="11" spans="1:13" x14ac:dyDescent="0.25">
      <c r="A11" s="38" t="s">
        <v>56</v>
      </c>
      <c r="B11" s="39">
        <v>412744.43</v>
      </c>
      <c r="C11" s="39">
        <v>14</v>
      </c>
      <c r="D11" s="39">
        <v>0</v>
      </c>
      <c r="E11" s="39">
        <v>0</v>
      </c>
      <c r="F11" s="39">
        <v>0</v>
      </c>
      <c r="G11" s="39">
        <v>0</v>
      </c>
      <c r="H11" s="39">
        <v>356631.07</v>
      </c>
      <c r="I11" s="39">
        <v>16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417146.38</v>
      </c>
      <c r="C12" s="39">
        <v>14</v>
      </c>
      <c r="D12" s="39">
        <v>630397.06999999995</v>
      </c>
      <c r="E12" s="39">
        <v>11</v>
      </c>
      <c r="F12" s="39">
        <v>0</v>
      </c>
      <c r="G12" s="39">
        <v>0</v>
      </c>
      <c r="H12" s="39">
        <v>228840.53</v>
      </c>
      <c r="I12" s="39">
        <v>11</v>
      </c>
      <c r="J12" s="39">
        <v>229160.34</v>
      </c>
      <c r="K12" s="39">
        <v>15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12383209.640000001</v>
      </c>
      <c r="C13" s="39">
        <v>188</v>
      </c>
      <c r="D13" s="39">
        <v>8031187.4000000004</v>
      </c>
      <c r="E13" s="39">
        <v>14</v>
      </c>
      <c r="F13" s="39">
        <v>4377656.8099999996</v>
      </c>
      <c r="G13" s="39">
        <v>93</v>
      </c>
      <c r="H13" s="39">
        <v>8151871.4100000001</v>
      </c>
      <c r="I13" s="39">
        <v>170</v>
      </c>
      <c r="J13" s="39">
        <v>2513165.0099999998</v>
      </c>
      <c r="K13" s="39">
        <v>15</v>
      </c>
      <c r="L13" s="39">
        <v>2217428.77</v>
      </c>
      <c r="M13" s="39">
        <v>88</v>
      </c>
    </row>
    <row r="14" spans="1:13" x14ac:dyDescent="0.25">
      <c r="A14" s="38" t="s">
        <v>59</v>
      </c>
      <c r="B14" s="39">
        <v>928881.67</v>
      </c>
      <c r="C14" s="39">
        <v>20</v>
      </c>
      <c r="D14" s="39">
        <v>0</v>
      </c>
      <c r="E14" s="39">
        <v>0</v>
      </c>
      <c r="F14" s="39">
        <v>150552.97</v>
      </c>
      <c r="G14" s="39">
        <v>10</v>
      </c>
      <c r="H14" s="39">
        <v>516924.18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839665.68</v>
      </c>
      <c r="C15" s="39">
        <v>24</v>
      </c>
      <c r="D15" s="39">
        <v>0</v>
      </c>
      <c r="E15" s="39">
        <v>0</v>
      </c>
      <c r="F15" s="39">
        <v>0</v>
      </c>
      <c r="G15" s="39">
        <v>0</v>
      </c>
      <c r="H15" s="39">
        <v>668769.09</v>
      </c>
      <c r="I15" s="39">
        <v>19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310988.09000000003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245598.51</v>
      </c>
      <c r="I16" s="39">
        <v>16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3178721.83</v>
      </c>
      <c r="C17" s="39">
        <v>51</v>
      </c>
      <c r="D17" s="39">
        <v>1714447.78</v>
      </c>
      <c r="E17" s="39">
        <v>12</v>
      </c>
      <c r="F17" s="39">
        <v>235593.34</v>
      </c>
      <c r="G17" s="39">
        <v>14</v>
      </c>
      <c r="H17" s="39">
        <v>2452471.59</v>
      </c>
      <c r="I17" s="39">
        <v>48</v>
      </c>
      <c r="J17" s="39">
        <v>0</v>
      </c>
      <c r="K17" s="39">
        <v>0</v>
      </c>
      <c r="L17" s="39">
        <v>161659.38</v>
      </c>
      <c r="M17" s="39">
        <v>12</v>
      </c>
    </row>
    <row r="18" spans="1:13" x14ac:dyDescent="0.25">
      <c r="A18" s="38" t="s">
        <v>63</v>
      </c>
      <c r="B18" s="39">
        <v>968650.39</v>
      </c>
      <c r="C18" s="39">
        <v>24</v>
      </c>
      <c r="D18" s="39">
        <v>0</v>
      </c>
      <c r="E18" s="39">
        <v>0</v>
      </c>
      <c r="F18" s="39">
        <v>0</v>
      </c>
      <c r="G18" s="39">
        <v>0</v>
      </c>
      <c r="H18" s="39">
        <v>847374.46</v>
      </c>
      <c r="I18" s="39">
        <v>23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800530.74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569015.93999999994</v>
      </c>
      <c r="C20" s="39">
        <v>19</v>
      </c>
      <c r="D20" s="39">
        <v>207283.57</v>
      </c>
      <c r="E20" s="39">
        <v>13</v>
      </c>
      <c r="F20" s="39">
        <v>189604.85</v>
      </c>
      <c r="G20" s="39">
        <v>12</v>
      </c>
      <c r="H20" s="39">
        <v>422132.69</v>
      </c>
      <c r="I20" s="39">
        <v>14</v>
      </c>
      <c r="J20" s="39">
        <v>123538.61</v>
      </c>
      <c r="K20" s="39">
        <v>14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476990.77</v>
      </c>
      <c r="C21" s="39">
        <v>19</v>
      </c>
      <c r="D21" s="39">
        <v>0</v>
      </c>
      <c r="E21" s="39">
        <v>0</v>
      </c>
      <c r="F21" s="39">
        <v>0</v>
      </c>
      <c r="G21" s="39">
        <v>0</v>
      </c>
      <c r="H21" s="39">
        <v>436814.93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4430611.03</v>
      </c>
      <c r="C22" s="39">
        <v>94</v>
      </c>
      <c r="D22" s="39">
        <v>0</v>
      </c>
      <c r="E22" s="39">
        <v>0</v>
      </c>
      <c r="F22" s="39">
        <v>405639.67999999999</v>
      </c>
      <c r="G22" s="39">
        <v>32</v>
      </c>
      <c r="H22" s="39">
        <v>3451504.06</v>
      </c>
      <c r="I22" s="39">
        <v>74</v>
      </c>
      <c r="J22" s="39">
        <v>0</v>
      </c>
      <c r="K22" s="39">
        <v>0</v>
      </c>
      <c r="L22" s="39">
        <v>280292.56</v>
      </c>
      <c r="M22" s="39">
        <v>25</v>
      </c>
    </row>
    <row r="23" spans="1:13" x14ac:dyDescent="0.25">
      <c r="A23" s="38" t="s">
        <v>68</v>
      </c>
      <c r="B23" s="39">
        <v>566327.21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493751.32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218460.14</v>
      </c>
      <c r="E24" s="39">
        <v>10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382635.25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317750.96000000002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2546772.69</v>
      </c>
      <c r="C26" s="39">
        <v>42</v>
      </c>
      <c r="D26" s="39">
        <v>1791497.55</v>
      </c>
      <c r="E26" s="39">
        <v>14</v>
      </c>
      <c r="F26" s="39">
        <v>428778.32</v>
      </c>
      <c r="G26" s="39">
        <v>20</v>
      </c>
      <c r="H26" s="39">
        <v>1818348.51</v>
      </c>
      <c r="I26" s="39">
        <v>38</v>
      </c>
      <c r="J26" s="39">
        <v>811792.22</v>
      </c>
      <c r="K26" s="39">
        <v>14</v>
      </c>
      <c r="L26" s="39">
        <v>226931.07</v>
      </c>
      <c r="M26" s="39">
        <v>15</v>
      </c>
    </row>
    <row r="27" spans="1:13" x14ac:dyDescent="0.25">
      <c r="A27" s="38" t="s">
        <v>72</v>
      </c>
      <c r="B27" s="39">
        <v>382862.71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388555.63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569521.67000000004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392157.25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208865.43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170209.3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1585785.28</v>
      </c>
      <c r="C30" s="39">
        <v>30</v>
      </c>
      <c r="D30" s="39">
        <v>1558906.83</v>
      </c>
      <c r="E30" s="39">
        <v>30</v>
      </c>
      <c r="F30" s="39">
        <v>675418.24</v>
      </c>
      <c r="G30" s="39">
        <v>23</v>
      </c>
      <c r="H30" s="39">
        <v>993952.32</v>
      </c>
      <c r="I30" s="39">
        <v>26</v>
      </c>
      <c r="J30" s="39">
        <v>614226.91</v>
      </c>
      <c r="K30" s="39">
        <v>26</v>
      </c>
      <c r="L30" s="39">
        <v>268547.53999999998</v>
      </c>
      <c r="M30" s="39">
        <v>20</v>
      </c>
    </row>
    <row r="31" spans="1:13" x14ac:dyDescent="0.25">
      <c r="A31" s="38" t="s">
        <v>76</v>
      </c>
      <c r="B31" s="39">
        <v>282602.94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207445.04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1211285.46</v>
      </c>
      <c r="C32" s="39">
        <v>34</v>
      </c>
      <c r="D32" s="39">
        <v>341031.06</v>
      </c>
      <c r="E32" s="39">
        <v>15</v>
      </c>
      <c r="F32" s="39">
        <v>386881.59</v>
      </c>
      <c r="G32" s="39">
        <v>19</v>
      </c>
      <c r="H32" s="39">
        <v>717189.46</v>
      </c>
      <c r="I32" s="39">
        <v>31</v>
      </c>
      <c r="J32" s="39">
        <v>173994.28</v>
      </c>
      <c r="K32" s="39">
        <v>12</v>
      </c>
      <c r="L32" s="39">
        <v>144164.13</v>
      </c>
      <c r="M32" s="39">
        <v>16</v>
      </c>
    </row>
    <row r="33" spans="1:13" x14ac:dyDescent="0.25">
      <c r="A33" s="38" t="s">
        <v>78</v>
      </c>
      <c r="B33" s="39">
        <v>1289841.1200000001</v>
      </c>
      <c r="C33" s="39">
        <v>27</v>
      </c>
      <c r="D33" s="39">
        <v>0</v>
      </c>
      <c r="E33" s="39">
        <v>0</v>
      </c>
      <c r="F33" s="39">
        <v>89128.59</v>
      </c>
      <c r="G33" s="39">
        <v>10</v>
      </c>
      <c r="H33" s="39">
        <v>1135720.8799999999</v>
      </c>
      <c r="I33" s="39">
        <v>24</v>
      </c>
      <c r="J33" s="39">
        <v>0</v>
      </c>
      <c r="K33" s="39">
        <v>0</v>
      </c>
      <c r="L33" s="39">
        <v>59759.45</v>
      </c>
      <c r="M33" s="39">
        <v>10</v>
      </c>
    </row>
    <row r="34" spans="1:13" x14ac:dyDescent="0.25">
      <c r="A34" s="38" t="s">
        <v>79</v>
      </c>
      <c r="B34" s="39">
        <v>3883579.4</v>
      </c>
      <c r="C34" s="39">
        <v>59</v>
      </c>
      <c r="D34" s="39">
        <v>4196670.13</v>
      </c>
      <c r="E34" s="39">
        <v>24</v>
      </c>
      <c r="F34" s="39">
        <v>958405.23</v>
      </c>
      <c r="G34" s="39">
        <v>37</v>
      </c>
      <c r="H34" s="39">
        <v>2533420.9700000002</v>
      </c>
      <c r="I34" s="39">
        <v>55</v>
      </c>
      <c r="J34" s="39">
        <v>1772674.45</v>
      </c>
      <c r="K34" s="39">
        <v>22</v>
      </c>
      <c r="L34" s="39">
        <v>489242.56</v>
      </c>
      <c r="M34" s="39">
        <v>32</v>
      </c>
    </row>
    <row r="35" spans="1:13" x14ac:dyDescent="0.25">
      <c r="A35" s="38" t="s">
        <v>80</v>
      </c>
      <c r="B35" s="39">
        <v>2527073.19</v>
      </c>
      <c r="C35" s="39">
        <v>51</v>
      </c>
      <c r="D35" s="39">
        <v>0</v>
      </c>
      <c r="E35" s="39">
        <v>0</v>
      </c>
      <c r="F35" s="39">
        <v>305432.81</v>
      </c>
      <c r="G35" s="39">
        <v>22</v>
      </c>
      <c r="H35" s="39">
        <v>1809712.95</v>
      </c>
      <c r="I35" s="39">
        <v>47</v>
      </c>
      <c r="J35" s="39">
        <v>0</v>
      </c>
      <c r="K35" s="39">
        <v>0</v>
      </c>
      <c r="L35" s="39">
        <v>170654.44</v>
      </c>
      <c r="M35" s="39">
        <v>18</v>
      </c>
    </row>
    <row r="36" spans="1:13" x14ac:dyDescent="0.25">
      <c r="A36" s="38" t="s">
        <v>81</v>
      </c>
      <c r="B36" s="39">
        <v>1025756.42</v>
      </c>
      <c r="C36" s="39">
        <v>25</v>
      </c>
      <c r="D36" s="39">
        <v>0</v>
      </c>
      <c r="E36" s="39">
        <v>0</v>
      </c>
      <c r="F36" s="39">
        <v>0</v>
      </c>
      <c r="G36" s="39">
        <v>0</v>
      </c>
      <c r="H36" s="39">
        <v>940341.82</v>
      </c>
      <c r="I36" s="39">
        <v>22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2318341.61</v>
      </c>
      <c r="C37" s="39">
        <v>51</v>
      </c>
      <c r="D37" s="39">
        <v>0</v>
      </c>
      <c r="E37" s="39">
        <v>0</v>
      </c>
      <c r="F37" s="39">
        <v>323336.65999999997</v>
      </c>
      <c r="G37" s="39">
        <v>20</v>
      </c>
      <c r="H37" s="39">
        <v>1538568.18</v>
      </c>
      <c r="I37" s="39">
        <v>46</v>
      </c>
      <c r="J37" s="39">
        <v>0</v>
      </c>
      <c r="K37" s="39">
        <v>0</v>
      </c>
      <c r="L37" s="39">
        <v>143098.12</v>
      </c>
      <c r="M37" s="39">
        <v>17</v>
      </c>
    </row>
    <row r="38" spans="1:13" x14ac:dyDescent="0.25">
      <c r="A38" s="38" t="s">
        <v>83</v>
      </c>
      <c r="B38" s="39">
        <v>1640002.7</v>
      </c>
      <c r="C38" s="39">
        <v>34</v>
      </c>
      <c r="D38" s="39">
        <v>0</v>
      </c>
      <c r="E38" s="39">
        <v>0</v>
      </c>
      <c r="F38" s="39">
        <v>152633.79999999999</v>
      </c>
      <c r="G38" s="39">
        <v>11</v>
      </c>
      <c r="H38" s="39">
        <v>1414560.17</v>
      </c>
      <c r="I38" s="39">
        <v>32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1415725.05</v>
      </c>
      <c r="C39" s="39">
        <v>28</v>
      </c>
      <c r="D39" s="39">
        <v>0</v>
      </c>
      <c r="E39" s="39">
        <v>0</v>
      </c>
      <c r="F39" s="39">
        <v>242508.71</v>
      </c>
      <c r="G39" s="39">
        <v>11</v>
      </c>
      <c r="H39" s="39">
        <v>1170116.71</v>
      </c>
      <c r="I39" s="39">
        <v>26</v>
      </c>
      <c r="J39" s="39">
        <v>0</v>
      </c>
      <c r="K39" s="39">
        <v>0</v>
      </c>
      <c r="L39" s="39">
        <v>140271.35999999999</v>
      </c>
      <c r="M39" s="39">
        <v>12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404144.59</v>
      </c>
      <c r="E40" s="39">
        <v>20</v>
      </c>
      <c r="F40" s="39">
        <v>0</v>
      </c>
      <c r="G40" s="39">
        <v>0</v>
      </c>
      <c r="H40" s="39">
        <v>0</v>
      </c>
      <c r="I40" s="39">
        <v>0</v>
      </c>
      <c r="J40" s="39">
        <v>279786.67</v>
      </c>
      <c r="K40" s="39">
        <v>18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321273.21000000002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297235.37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230991.39</v>
      </c>
      <c r="C42" s="39">
        <v>12</v>
      </c>
      <c r="D42" s="39">
        <v>0</v>
      </c>
      <c r="E42" s="39">
        <v>0</v>
      </c>
      <c r="F42" s="39">
        <v>0</v>
      </c>
      <c r="G42" s="39">
        <v>0</v>
      </c>
      <c r="H42" s="39">
        <v>278812.83</v>
      </c>
      <c r="I42" s="39">
        <v>17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688515.46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635281.03</v>
      </c>
      <c r="I43" s="39">
        <v>22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398930.41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567743.78</v>
      </c>
      <c r="C45" s="39">
        <v>30</v>
      </c>
      <c r="D45" s="39">
        <v>0</v>
      </c>
      <c r="E45" s="39">
        <v>0</v>
      </c>
      <c r="F45" s="39">
        <v>0</v>
      </c>
      <c r="G45" s="39">
        <v>0</v>
      </c>
      <c r="H45" s="39">
        <v>451834.76</v>
      </c>
      <c r="I45" s="39">
        <v>29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4322414.83</v>
      </c>
      <c r="C46" s="39">
        <v>80</v>
      </c>
      <c r="D46" s="39">
        <v>313054.08000000002</v>
      </c>
      <c r="E46" s="39">
        <v>11</v>
      </c>
      <c r="F46" s="39">
        <v>459041.69</v>
      </c>
      <c r="G46" s="39">
        <v>27</v>
      </c>
      <c r="H46" s="39">
        <v>3605680.5</v>
      </c>
      <c r="I46" s="39">
        <v>72</v>
      </c>
      <c r="J46" s="39">
        <v>138586.49</v>
      </c>
      <c r="K46" s="39">
        <v>12</v>
      </c>
      <c r="L46" s="39">
        <v>320293.18</v>
      </c>
      <c r="M46" s="39">
        <v>24</v>
      </c>
    </row>
    <row r="47" spans="1:13" x14ac:dyDescent="0.25">
      <c r="A47" s="38" t="s">
        <v>92</v>
      </c>
      <c r="B47" s="39">
        <v>1363027.25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1080455.49</v>
      </c>
      <c r="I47" s="39">
        <v>14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1112708.22</v>
      </c>
      <c r="C48" s="39">
        <v>26</v>
      </c>
      <c r="D48" s="39">
        <v>0</v>
      </c>
      <c r="E48" s="39">
        <v>0</v>
      </c>
      <c r="F48" s="39">
        <v>205211.18</v>
      </c>
      <c r="G48" s="39">
        <v>13</v>
      </c>
      <c r="H48" s="39">
        <v>828958.11</v>
      </c>
      <c r="I48" s="39">
        <v>23</v>
      </c>
      <c r="J48" s="39">
        <v>0</v>
      </c>
      <c r="K48" s="39">
        <v>0</v>
      </c>
      <c r="L48" s="39">
        <v>80330.259999999995</v>
      </c>
      <c r="M48" s="39">
        <v>12</v>
      </c>
    </row>
    <row r="49" spans="1:13" x14ac:dyDescent="0.25">
      <c r="A49" s="38" t="s">
        <v>94</v>
      </c>
      <c r="B49" s="39">
        <v>7931078.6500000004</v>
      </c>
      <c r="C49" s="39">
        <v>90</v>
      </c>
      <c r="D49" s="39">
        <v>4423701.2300000004</v>
      </c>
      <c r="E49" s="39">
        <v>15</v>
      </c>
      <c r="F49" s="39">
        <v>816244.25</v>
      </c>
      <c r="G49" s="39">
        <v>29</v>
      </c>
      <c r="H49" s="39">
        <v>5778371.7599999998</v>
      </c>
      <c r="I49" s="39">
        <v>82</v>
      </c>
      <c r="J49" s="39">
        <v>1409340.82</v>
      </c>
      <c r="K49" s="39">
        <v>16</v>
      </c>
      <c r="L49" s="39">
        <v>335251.05</v>
      </c>
      <c r="M49" s="39">
        <v>27</v>
      </c>
    </row>
    <row r="50" spans="1:13" x14ac:dyDescent="0.25">
      <c r="A50" s="38" t="s">
        <v>95</v>
      </c>
      <c r="B50" s="39">
        <v>511932.44</v>
      </c>
      <c r="C50" s="39">
        <v>14</v>
      </c>
      <c r="D50" s="39">
        <v>288390.14</v>
      </c>
      <c r="E50" s="39">
        <v>15</v>
      </c>
      <c r="F50" s="39">
        <v>0</v>
      </c>
      <c r="G50" s="39">
        <v>0</v>
      </c>
      <c r="H50" s="39">
        <v>561501.77</v>
      </c>
      <c r="I50" s="39">
        <v>14</v>
      </c>
      <c r="J50" s="39">
        <v>161218.13</v>
      </c>
      <c r="K50" s="39">
        <v>14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1293909.58</v>
      </c>
      <c r="C51" s="39">
        <v>32</v>
      </c>
      <c r="D51" s="39">
        <v>0</v>
      </c>
      <c r="E51" s="39">
        <v>0</v>
      </c>
      <c r="F51" s="39">
        <v>93174.79</v>
      </c>
      <c r="G51" s="39">
        <v>10</v>
      </c>
      <c r="H51" s="39">
        <v>1059623.75</v>
      </c>
      <c r="I51" s="39">
        <v>32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1939567.3</v>
      </c>
      <c r="C52" s="39">
        <v>34</v>
      </c>
      <c r="D52" s="39">
        <v>0</v>
      </c>
      <c r="E52" s="39">
        <v>0</v>
      </c>
      <c r="F52" s="39">
        <v>0</v>
      </c>
      <c r="G52" s="39">
        <v>0</v>
      </c>
      <c r="H52" s="39">
        <v>1712740.21</v>
      </c>
      <c r="I52" s="39">
        <v>33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1138140.75</v>
      </c>
      <c r="C53" s="39">
        <v>20</v>
      </c>
      <c r="D53" s="39">
        <v>0</v>
      </c>
      <c r="E53" s="39">
        <v>0</v>
      </c>
      <c r="F53" s="39">
        <v>101991.28</v>
      </c>
      <c r="G53" s="39">
        <v>10</v>
      </c>
      <c r="H53" s="39">
        <v>978364.16</v>
      </c>
      <c r="I53" s="39">
        <v>20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1361645.14</v>
      </c>
      <c r="C54" s="39">
        <v>47</v>
      </c>
      <c r="D54" s="39">
        <v>0</v>
      </c>
      <c r="E54" s="39">
        <v>0</v>
      </c>
      <c r="F54" s="39">
        <v>98390.26</v>
      </c>
      <c r="G54" s="39">
        <v>19</v>
      </c>
      <c r="H54" s="39">
        <v>1098122.49</v>
      </c>
      <c r="I54" s="39">
        <v>41</v>
      </c>
      <c r="J54" s="39">
        <v>0</v>
      </c>
      <c r="K54" s="39">
        <v>0</v>
      </c>
      <c r="L54" s="39">
        <v>53852.44</v>
      </c>
      <c r="M54" s="39">
        <v>15</v>
      </c>
    </row>
    <row r="55" spans="1:13" x14ac:dyDescent="0.25">
      <c r="A55" s="38" t="s">
        <v>100</v>
      </c>
      <c r="B55" s="39">
        <v>6245630.9199999999</v>
      </c>
      <c r="C55" s="39">
        <v>68</v>
      </c>
      <c r="D55" s="39">
        <v>9558102.5500000007</v>
      </c>
      <c r="E55" s="39">
        <v>62</v>
      </c>
      <c r="F55" s="39">
        <v>2014078.76</v>
      </c>
      <c r="G55" s="39">
        <v>43</v>
      </c>
      <c r="H55" s="39">
        <v>3528205.87</v>
      </c>
      <c r="I55" s="39">
        <v>58</v>
      </c>
      <c r="J55" s="39">
        <v>3734923.07</v>
      </c>
      <c r="K55" s="39">
        <v>56</v>
      </c>
      <c r="L55" s="39">
        <v>1059649.76</v>
      </c>
      <c r="M55" s="39">
        <v>38</v>
      </c>
    </row>
    <row r="56" spans="1:13" x14ac:dyDescent="0.25">
      <c r="A56" s="38" t="s">
        <v>101</v>
      </c>
      <c r="B56" s="39">
        <v>619057.57999999996</v>
      </c>
      <c r="C56" s="39">
        <v>15</v>
      </c>
      <c r="D56" s="39">
        <v>0</v>
      </c>
      <c r="E56" s="39">
        <v>0</v>
      </c>
      <c r="F56" s="39">
        <v>0</v>
      </c>
      <c r="G56" s="39">
        <v>0</v>
      </c>
      <c r="H56" s="39">
        <v>608173.31000000006</v>
      </c>
      <c r="I56" s="39">
        <v>17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521553.16</v>
      </c>
      <c r="C57" s="39">
        <v>18</v>
      </c>
      <c r="D57" s="39">
        <v>0</v>
      </c>
      <c r="E57" s="39">
        <v>0</v>
      </c>
      <c r="F57" s="39">
        <v>0</v>
      </c>
      <c r="G57" s="39">
        <v>0</v>
      </c>
      <c r="H57" s="39">
        <v>310947.09999999998</v>
      </c>
      <c r="I57" s="39">
        <v>14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1022545.01</v>
      </c>
      <c r="C58" s="39">
        <v>27</v>
      </c>
      <c r="D58" s="39">
        <v>385280.41</v>
      </c>
      <c r="E58" s="39">
        <v>10</v>
      </c>
      <c r="F58" s="39">
        <v>310423.73</v>
      </c>
      <c r="G58" s="39">
        <v>14</v>
      </c>
      <c r="H58" s="39">
        <v>830101.4</v>
      </c>
      <c r="I58" s="39">
        <v>30</v>
      </c>
      <c r="J58" s="39">
        <v>170972.14</v>
      </c>
      <c r="K58" s="39">
        <v>13</v>
      </c>
      <c r="L58" s="39">
        <v>150573.57999999999</v>
      </c>
      <c r="M58" s="39">
        <v>17</v>
      </c>
    </row>
    <row r="59" spans="1:13" x14ac:dyDescent="0.25">
      <c r="A59" s="38" t="s">
        <v>104</v>
      </c>
      <c r="B59" s="39">
        <v>527343.55000000005</v>
      </c>
      <c r="C59" s="39">
        <v>12</v>
      </c>
      <c r="D59" s="39">
        <v>0</v>
      </c>
      <c r="E59" s="39">
        <v>0</v>
      </c>
      <c r="F59" s="39">
        <v>0</v>
      </c>
      <c r="G59" s="39">
        <v>0</v>
      </c>
      <c r="H59" s="39">
        <v>282254.88</v>
      </c>
      <c r="I59" s="39">
        <v>14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1790680.42</v>
      </c>
      <c r="C60" s="39">
        <v>39</v>
      </c>
      <c r="D60" s="39">
        <v>0</v>
      </c>
      <c r="E60" s="39">
        <v>0</v>
      </c>
      <c r="F60" s="39">
        <v>395208.01</v>
      </c>
      <c r="G60" s="39">
        <v>14</v>
      </c>
      <c r="H60" s="39">
        <v>1181459.33</v>
      </c>
      <c r="I60" s="39">
        <v>36</v>
      </c>
      <c r="J60" s="39">
        <v>0</v>
      </c>
      <c r="K60" s="39">
        <v>0</v>
      </c>
      <c r="L60" s="39">
        <v>221792.49</v>
      </c>
      <c r="M60" s="39">
        <v>16</v>
      </c>
    </row>
    <row r="61" spans="1:13" x14ac:dyDescent="0.25">
      <c r="A61" s="38" t="s">
        <v>106</v>
      </c>
      <c r="B61" s="39">
        <v>170898.39</v>
      </c>
      <c r="C61" s="39">
        <v>10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3383561.8</v>
      </c>
      <c r="C62" s="39">
        <v>47</v>
      </c>
      <c r="D62" s="39">
        <v>0</v>
      </c>
      <c r="E62" s="39">
        <v>0</v>
      </c>
      <c r="F62" s="39">
        <v>297563.68</v>
      </c>
      <c r="G62" s="39">
        <v>19</v>
      </c>
      <c r="H62" s="39">
        <v>2404234.3199999998</v>
      </c>
      <c r="I62" s="39">
        <v>42</v>
      </c>
      <c r="J62" s="39">
        <v>0</v>
      </c>
      <c r="K62" s="39">
        <v>0</v>
      </c>
      <c r="L62" s="39">
        <v>151282.57</v>
      </c>
      <c r="M62" s="39">
        <v>17</v>
      </c>
    </row>
    <row r="63" spans="1:13" x14ac:dyDescent="0.25">
      <c r="A63" s="38" t="s">
        <v>108</v>
      </c>
      <c r="B63" s="39">
        <v>949067.22</v>
      </c>
      <c r="C63" s="39">
        <v>27</v>
      </c>
      <c r="D63" s="39">
        <v>186345.67</v>
      </c>
      <c r="E63" s="39">
        <v>12</v>
      </c>
      <c r="F63" s="39">
        <v>133366.17000000001</v>
      </c>
      <c r="G63" s="39">
        <v>14</v>
      </c>
      <c r="H63" s="39">
        <v>757621.91</v>
      </c>
      <c r="I63" s="39">
        <v>25</v>
      </c>
      <c r="J63" s="39">
        <v>0</v>
      </c>
      <c r="K63" s="39">
        <v>0</v>
      </c>
      <c r="L63" s="39">
        <v>89249.09</v>
      </c>
      <c r="M63" s="39">
        <v>12</v>
      </c>
    </row>
    <row r="64" spans="1:13" x14ac:dyDescent="0.25">
      <c r="A64" s="38" t="s">
        <v>109</v>
      </c>
      <c r="B64" s="39">
        <v>543824.09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416446.35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1217045.69</v>
      </c>
      <c r="C65" s="39">
        <v>28</v>
      </c>
      <c r="D65" s="39">
        <v>0</v>
      </c>
      <c r="E65" s="39">
        <v>0</v>
      </c>
      <c r="F65" s="39">
        <v>497165.37</v>
      </c>
      <c r="G65" s="39">
        <v>15</v>
      </c>
      <c r="H65" s="39">
        <v>870896.77</v>
      </c>
      <c r="I65" s="39">
        <v>27</v>
      </c>
      <c r="J65" s="39">
        <v>0</v>
      </c>
      <c r="K65" s="39">
        <v>0</v>
      </c>
      <c r="L65" s="39">
        <v>193189.31</v>
      </c>
      <c r="M65" s="39">
        <v>15</v>
      </c>
    </row>
    <row r="66" spans="1:13" x14ac:dyDescent="0.25">
      <c r="A66" s="38" t="s">
        <v>111</v>
      </c>
      <c r="B66" s="39">
        <v>1893683.07</v>
      </c>
      <c r="C66" s="39">
        <v>26</v>
      </c>
      <c r="D66" s="39">
        <v>2823000.29</v>
      </c>
      <c r="E66" s="39">
        <v>16</v>
      </c>
      <c r="F66" s="39">
        <v>526764.23</v>
      </c>
      <c r="G66" s="39">
        <v>12</v>
      </c>
      <c r="H66" s="39">
        <v>1071803.5</v>
      </c>
      <c r="I66" s="39">
        <v>23</v>
      </c>
      <c r="J66" s="39">
        <v>1168572.49</v>
      </c>
      <c r="K66" s="39">
        <v>17</v>
      </c>
      <c r="L66" s="39">
        <v>234320.07</v>
      </c>
      <c r="M66" s="39">
        <v>11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5334254.1100000003</v>
      </c>
      <c r="C2" s="36">
        <v>131</v>
      </c>
      <c r="D2" s="35">
        <v>3323969.9</v>
      </c>
      <c r="E2" s="36">
        <v>58</v>
      </c>
      <c r="F2" s="35">
        <v>783291.12</v>
      </c>
      <c r="G2" s="36">
        <v>47</v>
      </c>
      <c r="H2" s="35">
        <v>3631464.76</v>
      </c>
      <c r="I2" s="36">
        <v>121</v>
      </c>
      <c r="J2" s="35">
        <v>1876677.11</v>
      </c>
      <c r="K2" s="36">
        <v>53</v>
      </c>
      <c r="L2" s="35">
        <v>380117.67</v>
      </c>
      <c r="M2" s="37">
        <v>44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8296450.5700000003</v>
      </c>
      <c r="C3" s="36">
        <v>166</v>
      </c>
      <c r="D3" s="35">
        <v>5992661.8700000001</v>
      </c>
      <c r="E3" s="36">
        <v>80</v>
      </c>
      <c r="F3" s="35">
        <v>1710884.21</v>
      </c>
      <c r="G3" s="36">
        <v>80</v>
      </c>
      <c r="H3" s="35">
        <v>5902744.1900000004</v>
      </c>
      <c r="I3" s="36">
        <v>159</v>
      </c>
      <c r="J3" s="35">
        <v>2459429.0099999998</v>
      </c>
      <c r="K3" s="36">
        <v>69</v>
      </c>
      <c r="L3" s="35">
        <v>921030.41</v>
      </c>
      <c r="M3" s="37">
        <v>76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3984163.63</v>
      </c>
      <c r="C4" s="36">
        <v>122</v>
      </c>
      <c r="D4" s="35">
        <v>1384545.41</v>
      </c>
      <c r="E4" s="36">
        <v>40</v>
      </c>
      <c r="F4" s="35">
        <v>523717.61</v>
      </c>
      <c r="G4" s="36">
        <v>47</v>
      </c>
      <c r="H4" s="35">
        <v>3272102.79</v>
      </c>
      <c r="I4" s="36">
        <v>113</v>
      </c>
      <c r="J4" s="35">
        <v>620818.1</v>
      </c>
      <c r="K4" s="36">
        <v>42</v>
      </c>
      <c r="L4" s="35">
        <v>291283.53999999998</v>
      </c>
      <c r="M4" s="37">
        <v>42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36384520.210000001</v>
      </c>
      <c r="C5" s="36">
        <v>596</v>
      </c>
      <c r="D5" s="35">
        <v>17271469.399999999</v>
      </c>
      <c r="E5" s="36">
        <v>75</v>
      </c>
      <c r="F5" s="35">
        <v>7215679.4900000002</v>
      </c>
      <c r="G5" s="36">
        <v>242</v>
      </c>
      <c r="H5" s="35">
        <v>26030716.629999999</v>
      </c>
      <c r="I5" s="36">
        <v>533</v>
      </c>
      <c r="J5" s="35">
        <v>5748306.6299999999</v>
      </c>
      <c r="K5" s="36">
        <v>68</v>
      </c>
      <c r="L5" s="35">
        <v>3645770.62</v>
      </c>
      <c r="M5" s="37">
        <v>220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393684.54</v>
      </c>
      <c r="C6" s="36">
        <v>18</v>
      </c>
      <c r="D6" s="35">
        <v>0</v>
      </c>
      <c r="E6" s="36">
        <v>0</v>
      </c>
      <c r="F6" s="35">
        <v>72652.479999999996</v>
      </c>
      <c r="G6" s="36">
        <v>12</v>
      </c>
      <c r="H6" s="35">
        <v>287109.39</v>
      </c>
      <c r="I6" s="36">
        <v>18</v>
      </c>
      <c r="J6" s="35">
        <v>270021.99</v>
      </c>
      <c r="K6" s="36">
        <v>11</v>
      </c>
      <c r="L6" s="35">
        <v>53682.77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5016794.01</v>
      </c>
      <c r="C7" s="36">
        <v>130</v>
      </c>
      <c r="D7" s="35">
        <v>3816103.08</v>
      </c>
      <c r="E7" s="36">
        <v>31</v>
      </c>
      <c r="F7" s="35">
        <v>493212.11</v>
      </c>
      <c r="G7" s="36">
        <v>39</v>
      </c>
      <c r="H7" s="35">
        <v>4359819.37</v>
      </c>
      <c r="I7" s="36">
        <v>122</v>
      </c>
      <c r="J7" s="35">
        <v>330474.77</v>
      </c>
      <c r="K7" s="36">
        <v>25</v>
      </c>
      <c r="L7" s="35">
        <v>279001.67</v>
      </c>
      <c r="M7" s="37">
        <v>33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1071188.57</v>
      </c>
      <c r="C8" s="36">
        <v>29</v>
      </c>
      <c r="D8" s="35">
        <v>865471.37</v>
      </c>
      <c r="E8" s="36">
        <v>51</v>
      </c>
      <c r="F8" s="35">
        <v>273507.05</v>
      </c>
      <c r="G8" s="36">
        <v>12</v>
      </c>
      <c r="H8" s="35">
        <v>1047198.65</v>
      </c>
      <c r="I8" s="36">
        <v>30</v>
      </c>
      <c r="J8" s="35">
        <v>566571.71</v>
      </c>
      <c r="K8" s="36">
        <v>49</v>
      </c>
      <c r="L8" s="35">
        <v>214078.81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9256146.3800000008</v>
      </c>
      <c r="C9" s="36">
        <v>145</v>
      </c>
      <c r="D9" s="35">
        <v>11028527.41</v>
      </c>
      <c r="E9" s="36">
        <v>83</v>
      </c>
      <c r="F9" s="35">
        <v>2403802.4500000002</v>
      </c>
      <c r="G9" s="36">
        <v>71</v>
      </c>
      <c r="H9" s="35">
        <v>5794893.5199999996</v>
      </c>
      <c r="I9" s="36">
        <v>127</v>
      </c>
      <c r="J9" s="35">
        <v>4254817.55</v>
      </c>
      <c r="K9" s="36">
        <v>77</v>
      </c>
      <c r="L9" s="35">
        <v>1264841.53</v>
      </c>
      <c r="M9" s="37">
        <v>61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2121028.02</v>
      </c>
      <c r="C10" s="36">
        <v>67</v>
      </c>
      <c r="D10" s="35">
        <v>788667.82</v>
      </c>
      <c r="E10" s="36">
        <v>25</v>
      </c>
      <c r="F10" s="35">
        <v>222735.45</v>
      </c>
      <c r="G10" s="36">
        <v>18</v>
      </c>
      <c r="H10" s="35">
        <v>1722695.52</v>
      </c>
      <c r="I10" s="36">
        <v>65</v>
      </c>
      <c r="J10" s="35">
        <v>427681.81</v>
      </c>
      <c r="K10" s="36">
        <v>23</v>
      </c>
      <c r="L10" s="35">
        <v>128131.91</v>
      </c>
      <c r="M10" s="37">
        <v>16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3895518.17</v>
      </c>
      <c r="C11" s="36">
        <v>115</v>
      </c>
      <c r="D11" s="35">
        <v>1053930.32</v>
      </c>
      <c r="E11" s="36">
        <v>46</v>
      </c>
      <c r="F11" s="35">
        <v>570338.81999999995</v>
      </c>
      <c r="G11" s="36">
        <v>38</v>
      </c>
      <c r="H11" s="35">
        <v>3010770.76</v>
      </c>
      <c r="I11" s="36">
        <v>102</v>
      </c>
      <c r="J11" s="35">
        <v>567368.01</v>
      </c>
      <c r="K11" s="36">
        <v>43</v>
      </c>
      <c r="L11" s="35">
        <v>343161.75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2622850.31</v>
      </c>
      <c r="C12" s="36">
        <v>49</v>
      </c>
      <c r="D12" s="35">
        <v>26888585.629999999</v>
      </c>
      <c r="E12" s="36">
        <v>34</v>
      </c>
      <c r="F12" s="35">
        <v>429322.19</v>
      </c>
      <c r="G12" s="36">
        <v>11</v>
      </c>
      <c r="H12" s="35">
        <v>1672186.71</v>
      </c>
      <c r="I12" s="36">
        <v>37</v>
      </c>
      <c r="J12" s="35">
        <v>19789914.469999999</v>
      </c>
      <c r="K12" s="36">
        <v>34</v>
      </c>
      <c r="L12" s="35">
        <v>222369.74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11220962.689999999</v>
      </c>
      <c r="C13" s="36">
        <v>268</v>
      </c>
      <c r="D13" s="35">
        <v>4402986.03</v>
      </c>
      <c r="E13" s="36">
        <v>94</v>
      </c>
      <c r="F13" s="35">
        <v>1972116.88</v>
      </c>
      <c r="G13" s="36">
        <v>100</v>
      </c>
      <c r="H13" s="35">
        <v>8560807.5299999993</v>
      </c>
      <c r="I13" s="36">
        <v>239</v>
      </c>
      <c r="J13" s="35">
        <v>2194891.1800000002</v>
      </c>
      <c r="K13" s="36">
        <v>81</v>
      </c>
      <c r="L13" s="35">
        <v>998459.47</v>
      </c>
      <c r="M13" s="37">
        <v>90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10634258.689999999</v>
      </c>
      <c r="C14" s="36">
        <v>237</v>
      </c>
      <c r="D14" s="35">
        <v>3023450.83</v>
      </c>
      <c r="E14" s="36">
        <v>47</v>
      </c>
      <c r="F14" s="35">
        <v>1610734.21</v>
      </c>
      <c r="G14" s="36">
        <v>93</v>
      </c>
      <c r="H14" s="35">
        <v>7818010.4299999997</v>
      </c>
      <c r="I14" s="36">
        <v>227</v>
      </c>
      <c r="J14" s="35">
        <v>1177694.03</v>
      </c>
      <c r="K14" s="36">
        <v>54</v>
      </c>
      <c r="L14" s="35">
        <v>767846.58</v>
      </c>
      <c r="M14" s="37">
        <v>81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7865780.5099999998</v>
      </c>
      <c r="C15" s="36">
        <v>203</v>
      </c>
      <c r="D15" s="35">
        <v>2437349.34</v>
      </c>
      <c r="E15" s="36">
        <v>78</v>
      </c>
      <c r="F15" s="35">
        <v>1160196.02</v>
      </c>
      <c r="G15" s="36">
        <v>87</v>
      </c>
      <c r="H15" s="35">
        <v>6123236.3499999996</v>
      </c>
      <c r="I15" s="36">
        <v>187</v>
      </c>
      <c r="J15" s="35">
        <v>943646.34</v>
      </c>
      <c r="K15" s="36">
        <v>68</v>
      </c>
      <c r="L15" s="35">
        <v>650958.87</v>
      </c>
      <c r="M15" s="37">
        <v>79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10332595.470000001</v>
      </c>
      <c r="C16" s="36">
        <v>242</v>
      </c>
      <c r="D16" s="35">
        <v>7656408.7699999996</v>
      </c>
      <c r="E16" s="36">
        <v>90</v>
      </c>
      <c r="F16" s="35">
        <v>2099947.41</v>
      </c>
      <c r="G16" s="36">
        <v>100</v>
      </c>
      <c r="H16" s="35">
        <v>7053164.6100000003</v>
      </c>
      <c r="I16" s="36">
        <v>220</v>
      </c>
      <c r="J16" s="35">
        <v>3689290.08</v>
      </c>
      <c r="K16" s="36">
        <v>91</v>
      </c>
      <c r="L16" s="35">
        <v>1062945.42</v>
      </c>
      <c r="M16" s="37">
        <v>85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2021-11-29T16:53:37Z</dcterms:modified>
</cp:coreProperties>
</file>