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402C390-B3C2-4C62-B509-65DF62F5E7F1}" xr6:coauthVersionLast="47" xr6:coauthVersionMax="47" xr10:uidLastSave="{00000000-0000-0000-0000-000000000000}"/>
  <bookViews>
    <workbookView xWindow="216" yWindow="204" windowWidth="21564" windowHeight="11532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J473" i="3" s="1"/>
  <c r="C473" i="3"/>
  <c r="B473" i="3"/>
  <c r="I472" i="3"/>
  <c r="H472" i="3"/>
  <c r="K472" i="3" s="1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J468" i="3"/>
  <c r="I468" i="3"/>
  <c r="H468" i="3"/>
  <c r="K468" i="3" s="1"/>
  <c r="G468" i="3"/>
  <c r="F468" i="3"/>
  <c r="E468" i="3"/>
  <c r="D468" i="3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I465" i="3" s="1"/>
  <c r="E465" i="3"/>
  <c r="K465" i="3" s="1"/>
  <c r="D465" i="3"/>
  <c r="J465" i="3" s="1"/>
  <c r="C465" i="3"/>
  <c r="B465" i="3"/>
  <c r="J464" i="3"/>
  <c r="I464" i="3"/>
  <c r="H464" i="3"/>
  <c r="K464" i="3" s="1"/>
  <c r="G464" i="3"/>
  <c r="F464" i="3"/>
  <c r="E464" i="3"/>
  <c r="D464" i="3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K461" i="3" s="1"/>
  <c r="D461" i="3"/>
  <c r="J461" i="3" s="1"/>
  <c r="C461" i="3"/>
  <c r="B461" i="3"/>
  <c r="J460" i="3"/>
  <c r="I460" i="3"/>
  <c r="H460" i="3"/>
  <c r="K460" i="3" s="1"/>
  <c r="G460" i="3"/>
  <c r="F460" i="3"/>
  <c r="E460" i="3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I457" i="3" s="1"/>
  <c r="E457" i="3"/>
  <c r="K457" i="3" s="1"/>
  <c r="D457" i="3"/>
  <c r="J457" i="3" s="1"/>
  <c r="C457" i="3"/>
  <c r="B457" i="3"/>
  <c r="J456" i="3"/>
  <c r="I456" i="3"/>
  <c r="H456" i="3"/>
  <c r="G456" i="3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I453" i="3" s="1"/>
  <c r="E453" i="3"/>
  <c r="K453" i="3" s="1"/>
  <c r="D453" i="3"/>
  <c r="J453" i="3" s="1"/>
  <c r="C453" i="3"/>
  <c r="B453" i="3"/>
  <c r="J452" i="3"/>
  <c r="I452" i="3"/>
  <c r="H452" i="3"/>
  <c r="K452" i="3" s="1"/>
  <c r="G452" i="3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F449" i="3"/>
  <c r="I449" i="3" s="1"/>
  <c r="E449" i="3"/>
  <c r="K449" i="3" s="1"/>
  <c r="D449" i="3"/>
  <c r="J449" i="3" s="1"/>
  <c r="C449" i="3"/>
  <c r="B449" i="3"/>
  <c r="J448" i="3"/>
  <c r="I448" i="3"/>
  <c r="H448" i="3"/>
  <c r="K448" i="3" s="1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I445" i="3" s="1"/>
  <c r="E445" i="3"/>
  <c r="K445" i="3" s="1"/>
  <c r="D445" i="3"/>
  <c r="J445" i="3" s="1"/>
  <c r="C445" i="3"/>
  <c r="B445" i="3"/>
  <c r="J444" i="3"/>
  <c r="I444" i="3"/>
  <c r="H444" i="3"/>
  <c r="K444" i="3" s="1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J441" i="3" s="1"/>
  <c r="F441" i="3"/>
  <c r="I441" i="3" s="1"/>
  <c r="E441" i="3"/>
  <c r="K441" i="3" s="1"/>
  <c r="D441" i="3"/>
  <c r="C441" i="3"/>
  <c r="B441" i="3"/>
  <c r="J440" i="3"/>
  <c r="I440" i="3"/>
  <c r="H440" i="3"/>
  <c r="K440" i="3" s="1"/>
  <c r="G440" i="3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F437" i="3"/>
  <c r="I437" i="3" s="1"/>
  <c r="E437" i="3"/>
  <c r="K437" i="3" s="1"/>
  <c r="D437" i="3"/>
  <c r="J437" i="3" s="1"/>
  <c r="C437" i="3"/>
  <c r="B437" i="3"/>
  <c r="J436" i="3"/>
  <c r="I436" i="3"/>
  <c r="H436" i="3"/>
  <c r="K436" i="3" s="1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I433" i="3" s="1"/>
  <c r="E433" i="3"/>
  <c r="K433" i="3" s="1"/>
  <c r="D433" i="3"/>
  <c r="J433" i="3" s="1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I429" i="3" s="1"/>
  <c r="E429" i="3"/>
  <c r="K429" i="3" s="1"/>
  <c r="D429" i="3"/>
  <c r="J429" i="3" s="1"/>
  <c r="C429" i="3"/>
  <c r="B429" i="3"/>
  <c r="J428" i="3"/>
  <c r="I428" i="3"/>
  <c r="H428" i="3"/>
  <c r="K428" i="3" s="1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I425" i="3" s="1"/>
  <c r="E425" i="3"/>
  <c r="K425" i="3" s="1"/>
  <c r="D425" i="3"/>
  <c r="J425" i="3" s="1"/>
  <c r="C425" i="3"/>
  <c r="B425" i="3"/>
  <c r="J424" i="3"/>
  <c r="I424" i="3"/>
  <c r="H424" i="3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G421" i="3"/>
  <c r="F421" i="3"/>
  <c r="E421" i="3"/>
  <c r="K421" i="3" s="1"/>
  <c r="D421" i="3"/>
  <c r="J421" i="3" s="1"/>
  <c r="C421" i="3"/>
  <c r="I421" i="3" s="1"/>
  <c r="B421" i="3"/>
  <c r="J420" i="3"/>
  <c r="I420" i="3"/>
  <c r="H420" i="3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F417" i="3"/>
  <c r="I417" i="3" s="1"/>
  <c r="E417" i="3"/>
  <c r="K417" i="3" s="1"/>
  <c r="D417" i="3"/>
  <c r="J417" i="3" s="1"/>
  <c r="C417" i="3"/>
  <c r="B417" i="3"/>
  <c r="J416" i="3"/>
  <c r="I416" i="3"/>
  <c r="H416" i="3"/>
  <c r="G416" i="3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F413" i="3"/>
  <c r="E413" i="3"/>
  <c r="K413" i="3" s="1"/>
  <c r="D413" i="3"/>
  <c r="J413" i="3" s="1"/>
  <c r="C413" i="3"/>
  <c r="I413" i="3" s="1"/>
  <c r="B413" i="3"/>
  <c r="J412" i="3"/>
  <c r="I412" i="3"/>
  <c r="H412" i="3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G409" i="3"/>
  <c r="F409" i="3"/>
  <c r="E409" i="3"/>
  <c r="K409" i="3" s="1"/>
  <c r="D409" i="3"/>
  <c r="J409" i="3" s="1"/>
  <c r="C409" i="3"/>
  <c r="I409" i="3" s="1"/>
  <c r="B409" i="3"/>
  <c r="J408" i="3"/>
  <c r="I408" i="3"/>
  <c r="H408" i="3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F405" i="3"/>
  <c r="E405" i="3"/>
  <c r="D405" i="3"/>
  <c r="J405" i="3" s="1"/>
  <c r="C405" i="3"/>
  <c r="I405" i="3" s="1"/>
  <c r="B405" i="3"/>
  <c r="J404" i="3"/>
  <c r="I404" i="3"/>
  <c r="H404" i="3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F401" i="3"/>
  <c r="E401" i="3"/>
  <c r="D401" i="3"/>
  <c r="J401" i="3" s="1"/>
  <c r="C401" i="3"/>
  <c r="I401" i="3" s="1"/>
  <c r="B401" i="3"/>
  <c r="J400" i="3"/>
  <c r="I400" i="3"/>
  <c r="H400" i="3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F397" i="3"/>
  <c r="E397" i="3"/>
  <c r="D397" i="3"/>
  <c r="J397" i="3" s="1"/>
  <c r="C397" i="3"/>
  <c r="I397" i="3" s="1"/>
  <c r="B397" i="3"/>
  <c r="J396" i="3"/>
  <c r="I396" i="3"/>
  <c r="H396" i="3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F393" i="3"/>
  <c r="E393" i="3"/>
  <c r="D393" i="3"/>
  <c r="J393" i="3" s="1"/>
  <c r="C393" i="3"/>
  <c r="I393" i="3" s="1"/>
  <c r="B393" i="3"/>
  <c r="J392" i="3"/>
  <c r="I392" i="3"/>
  <c r="H392" i="3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F389" i="3"/>
  <c r="E389" i="3"/>
  <c r="D389" i="3"/>
  <c r="C389" i="3"/>
  <c r="I389" i="3" s="1"/>
  <c r="B389" i="3"/>
  <c r="J388" i="3"/>
  <c r="I388" i="3"/>
  <c r="H388" i="3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F381" i="3"/>
  <c r="E381" i="3"/>
  <c r="D381" i="3"/>
  <c r="C381" i="3"/>
  <c r="I381" i="3" s="1"/>
  <c r="B381" i="3"/>
  <c r="J380" i="3"/>
  <c r="I380" i="3"/>
  <c r="H380" i="3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F377" i="3"/>
  <c r="E377" i="3"/>
  <c r="D377" i="3"/>
  <c r="C377" i="3"/>
  <c r="I377" i="3" s="1"/>
  <c r="B377" i="3"/>
  <c r="J376" i="3"/>
  <c r="I376" i="3"/>
  <c r="H376" i="3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F373" i="3"/>
  <c r="E373" i="3"/>
  <c r="D373" i="3"/>
  <c r="C373" i="3"/>
  <c r="I373" i="3" s="1"/>
  <c r="B373" i="3"/>
  <c r="J372" i="3"/>
  <c r="I372" i="3"/>
  <c r="H372" i="3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K369" i="3" s="1"/>
  <c r="G369" i="3"/>
  <c r="F369" i="3"/>
  <c r="E369" i="3"/>
  <c r="D369" i="3"/>
  <c r="C369" i="3"/>
  <c r="I369" i="3" s="1"/>
  <c r="B369" i="3"/>
  <c r="J368" i="3"/>
  <c r="I368" i="3"/>
  <c r="H368" i="3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H365" i="3"/>
  <c r="K365" i="3" s="1"/>
  <c r="G365" i="3"/>
  <c r="F365" i="3"/>
  <c r="E365" i="3"/>
  <c r="D365" i="3"/>
  <c r="C365" i="3"/>
  <c r="I365" i="3" s="1"/>
  <c r="B365" i="3"/>
  <c r="J364" i="3"/>
  <c r="I364" i="3"/>
  <c r="H364" i="3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H361" i="3"/>
  <c r="K361" i="3" s="1"/>
  <c r="G361" i="3"/>
  <c r="F361" i="3"/>
  <c r="E361" i="3"/>
  <c r="D361" i="3"/>
  <c r="C361" i="3"/>
  <c r="I361" i="3" s="1"/>
  <c r="B361" i="3"/>
  <c r="J360" i="3"/>
  <c r="I360" i="3"/>
  <c r="H360" i="3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F357" i="3"/>
  <c r="E357" i="3"/>
  <c r="D357" i="3"/>
  <c r="C357" i="3"/>
  <c r="I357" i="3" s="1"/>
  <c r="B357" i="3"/>
  <c r="J356" i="3"/>
  <c r="I356" i="3"/>
  <c r="H356" i="3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K353" i="3" s="1"/>
  <c r="G353" i="3"/>
  <c r="J353" i="3" s="1"/>
  <c r="F353" i="3"/>
  <c r="E353" i="3"/>
  <c r="D353" i="3"/>
  <c r="C353" i="3"/>
  <c r="I353" i="3" s="1"/>
  <c r="B353" i="3"/>
  <c r="J352" i="3"/>
  <c r="I352" i="3"/>
  <c r="H352" i="3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J349" i="3" s="1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H345" i="3"/>
  <c r="K345" i="3" s="1"/>
  <c r="G345" i="3"/>
  <c r="J345" i="3" s="1"/>
  <c r="F345" i="3"/>
  <c r="E345" i="3"/>
  <c r="D345" i="3"/>
  <c r="C345" i="3"/>
  <c r="I345" i="3" s="1"/>
  <c r="B345" i="3"/>
  <c r="J344" i="3"/>
  <c r="I344" i="3"/>
  <c r="H344" i="3"/>
  <c r="G344" i="3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J341" i="3" s="1"/>
  <c r="F341" i="3"/>
  <c r="E341" i="3"/>
  <c r="D341" i="3"/>
  <c r="C341" i="3"/>
  <c r="I341" i="3" s="1"/>
  <c r="B341" i="3"/>
  <c r="J340" i="3"/>
  <c r="I340" i="3"/>
  <c r="H340" i="3"/>
  <c r="G340" i="3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J337" i="3" s="1"/>
  <c r="F337" i="3"/>
  <c r="E337" i="3"/>
  <c r="D337" i="3"/>
  <c r="C337" i="3"/>
  <c r="I337" i="3" s="1"/>
  <c r="B337" i="3"/>
  <c r="J336" i="3"/>
  <c r="I336" i="3"/>
  <c r="H336" i="3"/>
  <c r="G336" i="3"/>
  <c r="F336" i="3"/>
  <c r="E336" i="3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H333" i="3"/>
  <c r="K333" i="3" s="1"/>
  <c r="G333" i="3"/>
  <c r="F333" i="3"/>
  <c r="E333" i="3"/>
  <c r="D333" i="3"/>
  <c r="C333" i="3"/>
  <c r="I333" i="3" s="1"/>
  <c r="B333" i="3"/>
  <c r="J332" i="3"/>
  <c r="I332" i="3"/>
  <c r="H332" i="3"/>
  <c r="G332" i="3"/>
  <c r="F332" i="3"/>
  <c r="E332" i="3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F329" i="3"/>
  <c r="E329" i="3"/>
  <c r="D329" i="3"/>
  <c r="C329" i="3"/>
  <c r="B329" i="3"/>
  <c r="J328" i="3"/>
  <c r="I328" i="3"/>
  <c r="H328" i="3"/>
  <c r="G328" i="3"/>
  <c r="F328" i="3"/>
  <c r="E328" i="3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H325" i="3"/>
  <c r="K325" i="3" s="1"/>
  <c r="G325" i="3"/>
  <c r="F325" i="3"/>
  <c r="E325" i="3"/>
  <c r="D325" i="3"/>
  <c r="J325" i="3" s="1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C321" i="3"/>
  <c r="B321" i="3"/>
  <c r="J320" i="3"/>
  <c r="I320" i="3"/>
  <c r="H320" i="3"/>
  <c r="G320" i="3"/>
  <c r="F320" i="3"/>
  <c r="E320" i="3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H317" i="3"/>
  <c r="K317" i="3" s="1"/>
  <c r="G317" i="3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D316" i="3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F313" i="3"/>
  <c r="E313" i="3"/>
  <c r="D313" i="3"/>
  <c r="C313" i="3"/>
  <c r="B313" i="3"/>
  <c r="J312" i="3"/>
  <c r="I312" i="3"/>
  <c r="H312" i="3"/>
  <c r="G312" i="3"/>
  <c r="F312" i="3"/>
  <c r="E312" i="3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H309" i="3"/>
  <c r="K309" i="3" s="1"/>
  <c r="G309" i="3"/>
  <c r="J309" i="3" s="1"/>
  <c r="F309" i="3"/>
  <c r="E309" i="3"/>
  <c r="D309" i="3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J306" i="3"/>
  <c r="H306" i="3"/>
  <c r="G306" i="3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J298" i="3" s="1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J294" i="3" s="1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H260" i="3"/>
  <c r="G260" i="3"/>
  <c r="J260" i="3" s="1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J240" i="3" s="1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B230" i="3"/>
  <c r="I229" i="3"/>
  <c r="H229" i="3"/>
  <c r="G229" i="3"/>
  <c r="F229" i="3"/>
  <c r="E229" i="3"/>
  <c r="D229" i="3"/>
  <c r="J229" i="3" s="1"/>
  <c r="C229" i="3"/>
  <c r="B229" i="3"/>
  <c r="K228" i="3"/>
  <c r="H228" i="3"/>
  <c r="G228" i="3"/>
  <c r="J228" i="3" s="1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B226" i="3"/>
  <c r="I225" i="3"/>
  <c r="H225" i="3"/>
  <c r="G225" i="3"/>
  <c r="F225" i="3"/>
  <c r="E225" i="3"/>
  <c r="D225" i="3"/>
  <c r="J225" i="3" s="1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D221" i="3"/>
  <c r="J221" i="3" s="1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B214" i="3"/>
  <c r="I213" i="3"/>
  <c r="H213" i="3"/>
  <c r="G213" i="3"/>
  <c r="F213" i="3"/>
  <c r="E213" i="3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I211" i="3"/>
  <c r="H211" i="3"/>
  <c r="G211" i="3"/>
  <c r="F211" i="3"/>
  <c r="E211" i="3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B210" i="3"/>
  <c r="I209" i="3"/>
  <c r="H209" i="3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I205" i="3"/>
  <c r="H205" i="3"/>
  <c r="G205" i="3"/>
  <c r="F205" i="3"/>
  <c r="E205" i="3"/>
  <c r="D205" i="3"/>
  <c r="J205" i="3" s="1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B198" i="3"/>
  <c r="I197" i="3"/>
  <c r="H197" i="3"/>
  <c r="G197" i="3"/>
  <c r="F197" i="3"/>
  <c r="E197" i="3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I193" i="3"/>
  <c r="H193" i="3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J188" i="3" s="1"/>
  <c r="F188" i="3"/>
  <c r="E188" i="3"/>
  <c r="D188" i="3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H182" i="3"/>
  <c r="G182" i="3"/>
  <c r="J182" i="3" s="1"/>
  <c r="F182" i="3"/>
  <c r="E182" i="3"/>
  <c r="D182" i="3"/>
  <c r="C182" i="3"/>
  <c r="B182" i="3"/>
  <c r="I181" i="3"/>
  <c r="H181" i="3"/>
  <c r="G181" i="3"/>
  <c r="F181" i="3"/>
  <c r="E181" i="3"/>
  <c r="D181" i="3"/>
  <c r="J181" i="3" s="1"/>
  <c r="C181" i="3"/>
  <c r="B181" i="3"/>
  <c r="K180" i="3"/>
  <c r="H180" i="3"/>
  <c r="G180" i="3"/>
  <c r="J180" i="3" s="1"/>
  <c r="F180" i="3"/>
  <c r="E180" i="3"/>
  <c r="D180" i="3"/>
  <c r="C180" i="3"/>
  <c r="I180" i="3" s="1"/>
  <c r="B180" i="3"/>
  <c r="I179" i="3"/>
  <c r="H179" i="3"/>
  <c r="G179" i="3"/>
  <c r="F179" i="3"/>
  <c r="E179" i="3"/>
  <c r="D179" i="3"/>
  <c r="J179" i="3" s="1"/>
  <c r="C179" i="3"/>
  <c r="B179" i="3"/>
  <c r="J178" i="3"/>
  <c r="H178" i="3"/>
  <c r="K178" i="3" s="1"/>
  <c r="G178" i="3"/>
  <c r="F178" i="3"/>
  <c r="E178" i="3"/>
  <c r="D178" i="3"/>
  <c r="C178" i="3"/>
  <c r="I178" i="3" s="1"/>
  <c r="B178" i="3"/>
  <c r="J177" i="3"/>
  <c r="I177" i="3"/>
  <c r="H177" i="3"/>
  <c r="G177" i="3"/>
  <c r="F177" i="3"/>
  <c r="E177" i="3"/>
  <c r="K177" i="3" s="1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K174" i="3"/>
  <c r="H174" i="3"/>
  <c r="G174" i="3"/>
  <c r="J174" i="3" s="1"/>
  <c r="F174" i="3"/>
  <c r="E174" i="3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J172" i="3"/>
  <c r="H172" i="3"/>
  <c r="G172" i="3"/>
  <c r="F172" i="3"/>
  <c r="E172" i="3"/>
  <c r="D172" i="3"/>
  <c r="C172" i="3"/>
  <c r="B172" i="3"/>
  <c r="H171" i="3"/>
  <c r="G171" i="3"/>
  <c r="F171" i="3"/>
  <c r="I171" i="3" s="1"/>
  <c r="E171" i="3"/>
  <c r="K171" i="3" s="1"/>
  <c r="D171" i="3"/>
  <c r="J171" i="3" s="1"/>
  <c r="C171" i="3"/>
  <c r="B171" i="3"/>
  <c r="K170" i="3"/>
  <c r="H170" i="3"/>
  <c r="G170" i="3"/>
  <c r="J170" i="3" s="1"/>
  <c r="F170" i="3"/>
  <c r="E170" i="3"/>
  <c r="D170" i="3"/>
  <c r="C170" i="3"/>
  <c r="B170" i="3"/>
  <c r="J169" i="3"/>
  <c r="I169" i="3"/>
  <c r="H169" i="3"/>
  <c r="G169" i="3"/>
  <c r="F169" i="3"/>
  <c r="E169" i="3"/>
  <c r="D169" i="3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I167" i="3"/>
  <c r="H167" i="3"/>
  <c r="G167" i="3"/>
  <c r="F167" i="3"/>
  <c r="E167" i="3"/>
  <c r="D167" i="3"/>
  <c r="J167" i="3" s="1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J165" i="3"/>
  <c r="I165" i="3"/>
  <c r="H165" i="3"/>
  <c r="G165" i="3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G163" i="3"/>
  <c r="F163" i="3"/>
  <c r="I163" i="3" s="1"/>
  <c r="E163" i="3"/>
  <c r="K163" i="3" s="1"/>
  <c r="D163" i="3"/>
  <c r="J163" i="3" s="1"/>
  <c r="C163" i="3"/>
  <c r="B163" i="3"/>
  <c r="H162" i="3"/>
  <c r="K162" i="3" s="1"/>
  <c r="G162" i="3"/>
  <c r="J162" i="3" s="1"/>
  <c r="F162" i="3"/>
  <c r="E162" i="3"/>
  <c r="D162" i="3"/>
  <c r="C162" i="3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J160" i="3" s="1"/>
  <c r="F160" i="3"/>
  <c r="E160" i="3"/>
  <c r="D160" i="3"/>
  <c r="C160" i="3"/>
  <c r="B160" i="3"/>
  <c r="H159" i="3"/>
  <c r="G159" i="3"/>
  <c r="F159" i="3"/>
  <c r="I159" i="3" s="1"/>
  <c r="E159" i="3"/>
  <c r="D159" i="3"/>
  <c r="J159" i="3" s="1"/>
  <c r="C159" i="3"/>
  <c r="B159" i="3"/>
  <c r="H158" i="3"/>
  <c r="K158" i="3" s="1"/>
  <c r="G158" i="3"/>
  <c r="J158" i="3" s="1"/>
  <c r="F158" i="3"/>
  <c r="E158" i="3"/>
  <c r="D158" i="3"/>
  <c r="C158" i="3"/>
  <c r="I158" i="3" s="1"/>
  <c r="B158" i="3"/>
  <c r="I157" i="3"/>
  <c r="H157" i="3"/>
  <c r="G157" i="3"/>
  <c r="F157" i="3"/>
  <c r="E157" i="3"/>
  <c r="D157" i="3"/>
  <c r="J157" i="3" s="1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F152" i="3"/>
  <c r="E152" i="3"/>
  <c r="D152" i="3"/>
  <c r="J152" i="3" s="1"/>
  <c r="C152" i="3"/>
  <c r="B152" i="3"/>
  <c r="H151" i="3"/>
  <c r="G151" i="3"/>
  <c r="F151" i="3"/>
  <c r="I151" i="3" s="1"/>
  <c r="E151" i="3"/>
  <c r="K151" i="3" s="1"/>
  <c r="D151" i="3"/>
  <c r="J151" i="3" s="1"/>
  <c r="C151" i="3"/>
  <c r="B151" i="3"/>
  <c r="J150" i="3"/>
  <c r="H150" i="3"/>
  <c r="K150" i="3" s="1"/>
  <c r="G150" i="3"/>
  <c r="F150" i="3"/>
  <c r="E150" i="3"/>
  <c r="D150" i="3"/>
  <c r="C150" i="3"/>
  <c r="B150" i="3"/>
  <c r="I149" i="3"/>
  <c r="H149" i="3"/>
  <c r="G149" i="3"/>
  <c r="J149" i="3" s="1"/>
  <c r="F149" i="3"/>
  <c r="E149" i="3"/>
  <c r="D149" i="3"/>
  <c r="C149" i="3"/>
  <c r="B149" i="3"/>
  <c r="K148" i="3"/>
  <c r="I148" i="3"/>
  <c r="H148" i="3"/>
  <c r="G148" i="3"/>
  <c r="F148" i="3"/>
  <c r="E148" i="3"/>
  <c r="D148" i="3"/>
  <c r="J148" i="3" s="1"/>
  <c r="C148" i="3"/>
  <c r="B148" i="3"/>
  <c r="K147" i="3"/>
  <c r="I147" i="3"/>
  <c r="H147" i="3"/>
  <c r="G147" i="3"/>
  <c r="F147" i="3"/>
  <c r="E147" i="3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E145" i="3"/>
  <c r="K145" i="3" s="1"/>
  <c r="D145" i="3"/>
  <c r="J145" i="3" s="1"/>
  <c r="C145" i="3"/>
  <c r="I145" i="3" s="1"/>
  <c r="B145" i="3"/>
  <c r="H144" i="3"/>
  <c r="G144" i="3"/>
  <c r="J144" i="3" s="1"/>
  <c r="F144" i="3"/>
  <c r="I144" i="3" s="1"/>
  <c r="E144" i="3"/>
  <c r="K144" i="3" s="1"/>
  <c r="D144" i="3"/>
  <c r="C144" i="3"/>
  <c r="B144" i="3"/>
  <c r="I143" i="3"/>
  <c r="H143" i="3"/>
  <c r="K143" i="3" s="1"/>
  <c r="G143" i="3"/>
  <c r="F143" i="3"/>
  <c r="E143" i="3"/>
  <c r="D143" i="3"/>
  <c r="J143" i="3" s="1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H141" i="3"/>
  <c r="G141" i="3"/>
  <c r="F141" i="3"/>
  <c r="E141" i="3"/>
  <c r="K141" i="3" s="1"/>
  <c r="D141" i="3"/>
  <c r="J141" i="3" s="1"/>
  <c r="C141" i="3"/>
  <c r="I141" i="3" s="1"/>
  <c r="B141" i="3"/>
  <c r="H140" i="3"/>
  <c r="G140" i="3"/>
  <c r="J140" i="3" s="1"/>
  <c r="F140" i="3"/>
  <c r="I140" i="3" s="1"/>
  <c r="E140" i="3"/>
  <c r="K140" i="3" s="1"/>
  <c r="D140" i="3"/>
  <c r="C140" i="3"/>
  <c r="B140" i="3"/>
  <c r="I139" i="3"/>
  <c r="H139" i="3"/>
  <c r="K139" i="3" s="1"/>
  <c r="G139" i="3"/>
  <c r="F139" i="3"/>
  <c r="E139" i="3"/>
  <c r="D139" i="3"/>
  <c r="J139" i="3" s="1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E137" i="3"/>
  <c r="K137" i="3" s="1"/>
  <c r="D137" i="3"/>
  <c r="J137" i="3" s="1"/>
  <c r="C137" i="3"/>
  <c r="I137" i="3" s="1"/>
  <c r="B137" i="3"/>
  <c r="H136" i="3"/>
  <c r="G136" i="3"/>
  <c r="J136" i="3" s="1"/>
  <c r="F136" i="3"/>
  <c r="I136" i="3" s="1"/>
  <c r="E136" i="3"/>
  <c r="K136" i="3" s="1"/>
  <c r="D136" i="3"/>
  <c r="C136" i="3"/>
  <c r="B136" i="3"/>
  <c r="I135" i="3"/>
  <c r="H135" i="3"/>
  <c r="K135" i="3" s="1"/>
  <c r="G135" i="3"/>
  <c r="F135" i="3"/>
  <c r="E135" i="3"/>
  <c r="D135" i="3"/>
  <c r="J135" i="3" s="1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H133" i="3"/>
  <c r="G133" i="3"/>
  <c r="F133" i="3"/>
  <c r="E133" i="3"/>
  <c r="K133" i="3" s="1"/>
  <c r="D133" i="3"/>
  <c r="J133" i="3" s="1"/>
  <c r="C133" i="3"/>
  <c r="I133" i="3" s="1"/>
  <c r="B133" i="3"/>
  <c r="H132" i="3"/>
  <c r="G132" i="3"/>
  <c r="J132" i="3" s="1"/>
  <c r="F132" i="3"/>
  <c r="I132" i="3" s="1"/>
  <c r="E132" i="3"/>
  <c r="K132" i="3" s="1"/>
  <c r="D132" i="3"/>
  <c r="C132" i="3"/>
  <c r="B132" i="3"/>
  <c r="I131" i="3"/>
  <c r="H131" i="3"/>
  <c r="K131" i="3" s="1"/>
  <c r="G131" i="3"/>
  <c r="F131" i="3"/>
  <c r="E131" i="3"/>
  <c r="D131" i="3"/>
  <c r="J131" i="3" s="1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H129" i="3"/>
  <c r="G129" i="3"/>
  <c r="F129" i="3"/>
  <c r="E129" i="3"/>
  <c r="K129" i="3" s="1"/>
  <c r="D129" i="3"/>
  <c r="J129" i="3" s="1"/>
  <c r="C129" i="3"/>
  <c r="I129" i="3" s="1"/>
  <c r="B129" i="3"/>
  <c r="H128" i="3"/>
  <c r="G128" i="3"/>
  <c r="J128" i="3" s="1"/>
  <c r="F128" i="3"/>
  <c r="I128" i="3" s="1"/>
  <c r="E128" i="3"/>
  <c r="K128" i="3" s="1"/>
  <c r="D128" i="3"/>
  <c r="C128" i="3"/>
  <c r="B128" i="3"/>
  <c r="I127" i="3"/>
  <c r="H127" i="3"/>
  <c r="K127" i="3" s="1"/>
  <c r="G127" i="3"/>
  <c r="F127" i="3"/>
  <c r="E127" i="3"/>
  <c r="D127" i="3"/>
  <c r="J127" i="3" s="1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H125" i="3"/>
  <c r="G125" i="3"/>
  <c r="F125" i="3"/>
  <c r="E125" i="3"/>
  <c r="K125" i="3" s="1"/>
  <c r="D125" i="3"/>
  <c r="J125" i="3" s="1"/>
  <c r="C125" i="3"/>
  <c r="I125" i="3" s="1"/>
  <c r="B125" i="3"/>
  <c r="H124" i="3"/>
  <c r="G124" i="3"/>
  <c r="J124" i="3" s="1"/>
  <c r="F124" i="3"/>
  <c r="I124" i="3" s="1"/>
  <c r="E124" i="3"/>
  <c r="K124" i="3" s="1"/>
  <c r="D124" i="3"/>
  <c r="C124" i="3"/>
  <c r="B124" i="3"/>
  <c r="I123" i="3"/>
  <c r="H123" i="3"/>
  <c r="K123" i="3" s="1"/>
  <c r="G123" i="3"/>
  <c r="F123" i="3"/>
  <c r="E123" i="3"/>
  <c r="D123" i="3"/>
  <c r="J123" i="3" s="1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H120" i="3"/>
  <c r="G120" i="3"/>
  <c r="J120" i="3" s="1"/>
  <c r="F120" i="3"/>
  <c r="I120" i="3" s="1"/>
  <c r="E120" i="3"/>
  <c r="K120" i="3" s="1"/>
  <c r="D120" i="3"/>
  <c r="C120" i="3"/>
  <c r="B120" i="3"/>
  <c r="I119" i="3"/>
  <c r="H119" i="3"/>
  <c r="K119" i="3" s="1"/>
  <c r="G119" i="3"/>
  <c r="F119" i="3"/>
  <c r="E119" i="3"/>
  <c r="D119" i="3"/>
  <c r="J119" i="3" s="1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H117" i="3"/>
  <c r="G117" i="3"/>
  <c r="F117" i="3"/>
  <c r="E117" i="3"/>
  <c r="K117" i="3" s="1"/>
  <c r="D117" i="3"/>
  <c r="J117" i="3" s="1"/>
  <c r="C117" i="3"/>
  <c r="I117" i="3" s="1"/>
  <c r="B117" i="3"/>
  <c r="H116" i="3"/>
  <c r="G116" i="3"/>
  <c r="J116" i="3" s="1"/>
  <c r="F116" i="3"/>
  <c r="I116" i="3" s="1"/>
  <c r="E116" i="3"/>
  <c r="K116" i="3" s="1"/>
  <c r="D116" i="3"/>
  <c r="C116" i="3"/>
  <c r="B116" i="3"/>
  <c r="I115" i="3"/>
  <c r="H115" i="3"/>
  <c r="K115" i="3" s="1"/>
  <c r="G115" i="3"/>
  <c r="F115" i="3"/>
  <c r="E115" i="3"/>
  <c r="D115" i="3"/>
  <c r="J115" i="3" s="1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H112" i="3"/>
  <c r="G112" i="3"/>
  <c r="J112" i="3" s="1"/>
  <c r="F112" i="3"/>
  <c r="I112" i="3" s="1"/>
  <c r="E112" i="3"/>
  <c r="K112" i="3" s="1"/>
  <c r="D112" i="3"/>
  <c r="C112" i="3"/>
  <c r="B112" i="3"/>
  <c r="I111" i="3"/>
  <c r="H111" i="3"/>
  <c r="K111" i="3" s="1"/>
  <c r="G111" i="3"/>
  <c r="F111" i="3"/>
  <c r="E111" i="3"/>
  <c r="D111" i="3"/>
  <c r="J111" i="3" s="1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H109" i="3"/>
  <c r="G109" i="3"/>
  <c r="F109" i="3"/>
  <c r="E109" i="3"/>
  <c r="K109" i="3" s="1"/>
  <c r="D109" i="3"/>
  <c r="J109" i="3" s="1"/>
  <c r="C109" i="3"/>
  <c r="I109" i="3" s="1"/>
  <c r="B109" i="3"/>
  <c r="H108" i="3"/>
  <c r="G108" i="3"/>
  <c r="J108" i="3" s="1"/>
  <c r="F108" i="3"/>
  <c r="I108" i="3" s="1"/>
  <c r="E108" i="3"/>
  <c r="K108" i="3" s="1"/>
  <c r="D108" i="3"/>
  <c r="C108" i="3"/>
  <c r="B108" i="3"/>
  <c r="I107" i="3"/>
  <c r="H107" i="3"/>
  <c r="K107" i="3" s="1"/>
  <c r="G107" i="3"/>
  <c r="F107" i="3"/>
  <c r="E107" i="3"/>
  <c r="D107" i="3"/>
  <c r="J107" i="3" s="1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E105" i="3"/>
  <c r="K105" i="3" s="1"/>
  <c r="D105" i="3"/>
  <c r="J105" i="3" s="1"/>
  <c r="C105" i="3"/>
  <c r="I105" i="3" s="1"/>
  <c r="B105" i="3"/>
  <c r="H104" i="3"/>
  <c r="G104" i="3"/>
  <c r="J104" i="3" s="1"/>
  <c r="F104" i="3"/>
  <c r="I104" i="3" s="1"/>
  <c r="E104" i="3"/>
  <c r="K104" i="3" s="1"/>
  <c r="D104" i="3"/>
  <c r="C104" i="3"/>
  <c r="B104" i="3"/>
  <c r="I103" i="3"/>
  <c r="H103" i="3"/>
  <c r="K103" i="3" s="1"/>
  <c r="G103" i="3"/>
  <c r="F103" i="3"/>
  <c r="E103" i="3"/>
  <c r="D103" i="3"/>
  <c r="J103" i="3" s="1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H101" i="3"/>
  <c r="G101" i="3"/>
  <c r="F101" i="3"/>
  <c r="E101" i="3"/>
  <c r="K101" i="3" s="1"/>
  <c r="D101" i="3"/>
  <c r="J101" i="3" s="1"/>
  <c r="C101" i="3"/>
  <c r="I101" i="3" s="1"/>
  <c r="B101" i="3"/>
  <c r="H100" i="3"/>
  <c r="G100" i="3"/>
  <c r="J100" i="3" s="1"/>
  <c r="F100" i="3"/>
  <c r="I100" i="3" s="1"/>
  <c r="E100" i="3"/>
  <c r="K100" i="3" s="1"/>
  <c r="D100" i="3"/>
  <c r="C100" i="3"/>
  <c r="B100" i="3"/>
  <c r="I99" i="3"/>
  <c r="H99" i="3"/>
  <c r="K99" i="3" s="1"/>
  <c r="G99" i="3"/>
  <c r="F99" i="3"/>
  <c r="E99" i="3"/>
  <c r="D99" i="3"/>
  <c r="J99" i="3" s="1"/>
  <c r="C99" i="3"/>
  <c r="B99" i="3"/>
  <c r="K98" i="3"/>
  <c r="J98" i="3"/>
  <c r="H98" i="3"/>
  <c r="G98" i="3"/>
  <c r="F98" i="3"/>
  <c r="E98" i="3"/>
  <c r="D98" i="3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J96" i="3" s="1"/>
  <c r="F96" i="3"/>
  <c r="I96" i="3" s="1"/>
  <c r="E96" i="3"/>
  <c r="D96" i="3"/>
  <c r="C96" i="3"/>
  <c r="B96" i="3"/>
  <c r="I95" i="3"/>
  <c r="H95" i="3"/>
  <c r="K95" i="3" s="1"/>
  <c r="G95" i="3"/>
  <c r="F95" i="3"/>
  <c r="E95" i="3"/>
  <c r="D95" i="3"/>
  <c r="J95" i="3" s="1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G93" i="3"/>
  <c r="F93" i="3"/>
  <c r="I93" i="3" s="1"/>
  <c r="E93" i="3"/>
  <c r="K93" i="3" s="1"/>
  <c r="D93" i="3"/>
  <c r="J93" i="3" s="1"/>
  <c r="C93" i="3"/>
  <c r="B93" i="3"/>
  <c r="H92" i="3"/>
  <c r="G92" i="3"/>
  <c r="J92" i="3" s="1"/>
  <c r="F92" i="3"/>
  <c r="I92" i="3" s="1"/>
  <c r="E92" i="3"/>
  <c r="K92" i="3" s="1"/>
  <c r="D92" i="3"/>
  <c r="C92" i="3"/>
  <c r="B92" i="3"/>
  <c r="J91" i="3"/>
  <c r="I91" i="3"/>
  <c r="H91" i="3"/>
  <c r="K91" i="3" s="1"/>
  <c r="G91" i="3"/>
  <c r="F91" i="3"/>
  <c r="E91" i="3"/>
  <c r="D91" i="3"/>
  <c r="C91" i="3"/>
  <c r="B91" i="3"/>
  <c r="K90" i="3"/>
  <c r="J90" i="3"/>
  <c r="H90" i="3"/>
  <c r="G90" i="3"/>
  <c r="F90" i="3"/>
  <c r="E90" i="3"/>
  <c r="D90" i="3"/>
  <c r="C90" i="3"/>
  <c r="I90" i="3" s="1"/>
  <c r="B90" i="3"/>
  <c r="H89" i="3"/>
  <c r="G89" i="3"/>
  <c r="F89" i="3"/>
  <c r="I89" i="3" s="1"/>
  <c r="E89" i="3"/>
  <c r="K89" i="3" s="1"/>
  <c r="D89" i="3"/>
  <c r="J89" i="3" s="1"/>
  <c r="C89" i="3"/>
  <c r="B89" i="3"/>
  <c r="H88" i="3"/>
  <c r="G88" i="3"/>
  <c r="J88" i="3" s="1"/>
  <c r="F88" i="3"/>
  <c r="I88" i="3" s="1"/>
  <c r="E88" i="3"/>
  <c r="K88" i="3" s="1"/>
  <c r="D88" i="3"/>
  <c r="C88" i="3"/>
  <c r="B88" i="3"/>
  <c r="J87" i="3"/>
  <c r="I87" i="3"/>
  <c r="H87" i="3"/>
  <c r="K87" i="3" s="1"/>
  <c r="G87" i="3"/>
  <c r="F87" i="3"/>
  <c r="E87" i="3"/>
  <c r="D87" i="3"/>
  <c r="C87" i="3"/>
  <c r="B87" i="3"/>
  <c r="K86" i="3"/>
  <c r="J86" i="3"/>
  <c r="H86" i="3"/>
  <c r="G86" i="3"/>
  <c r="F86" i="3"/>
  <c r="E86" i="3"/>
  <c r="D86" i="3"/>
  <c r="C86" i="3"/>
  <c r="I86" i="3" s="1"/>
  <c r="B86" i="3"/>
  <c r="H85" i="3"/>
  <c r="G85" i="3"/>
  <c r="F85" i="3"/>
  <c r="I85" i="3" s="1"/>
  <c r="E85" i="3"/>
  <c r="K85" i="3" s="1"/>
  <c r="D85" i="3"/>
  <c r="J85" i="3" s="1"/>
  <c r="C85" i="3"/>
  <c r="B85" i="3"/>
  <c r="H84" i="3"/>
  <c r="K84" i="3" s="1"/>
  <c r="G84" i="3"/>
  <c r="J84" i="3" s="1"/>
  <c r="F84" i="3"/>
  <c r="I84" i="3" s="1"/>
  <c r="E84" i="3"/>
  <c r="D84" i="3"/>
  <c r="C84" i="3"/>
  <c r="B84" i="3"/>
  <c r="J83" i="3"/>
  <c r="I83" i="3"/>
  <c r="H83" i="3"/>
  <c r="K83" i="3" s="1"/>
  <c r="G83" i="3"/>
  <c r="F83" i="3"/>
  <c r="E83" i="3"/>
  <c r="D83" i="3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I81" i="3" s="1"/>
  <c r="E81" i="3"/>
  <c r="K81" i="3" s="1"/>
  <c r="D81" i="3"/>
  <c r="J81" i="3" s="1"/>
  <c r="C81" i="3"/>
  <c r="B81" i="3"/>
  <c r="H80" i="3"/>
  <c r="K80" i="3" s="1"/>
  <c r="G80" i="3"/>
  <c r="J80" i="3" s="1"/>
  <c r="F80" i="3"/>
  <c r="I80" i="3" s="1"/>
  <c r="E80" i="3"/>
  <c r="D80" i="3"/>
  <c r="C80" i="3"/>
  <c r="B80" i="3"/>
  <c r="J79" i="3"/>
  <c r="I79" i="3"/>
  <c r="H79" i="3"/>
  <c r="K79" i="3" s="1"/>
  <c r="G79" i="3"/>
  <c r="F79" i="3"/>
  <c r="E79" i="3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H77" i="3"/>
  <c r="G77" i="3"/>
  <c r="F77" i="3"/>
  <c r="I77" i="3" s="1"/>
  <c r="E77" i="3"/>
  <c r="K77" i="3" s="1"/>
  <c r="D77" i="3"/>
  <c r="J77" i="3" s="1"/>
  <c r="C77" i="3"/>
  <c r="B77" i="3"/>
  <c r="H76" i="3"/>
  <c r="K76" i="3" s="1"/>
  <c r="G76" i="3"/>
  <c r="J76" i="3" s="1"/>
  <c r="F76" i="3"/>
  <c r="I76" i="3" s="1"/>
  <c r="E76" i="3"/>
  <c r="D76" i="3"/>
  <c r="C76" i="3"/>
  <c r="B76" i="3"/>
  <c r="J75" i="3"/>
  <c r="I75" i="3"/>
  <c r="H75" i="3"/>
  <c r="K75" i="3" s="1"/>
  <c r="G75" i="3"/>
  <c r="F75" i="3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I73" i="3" s="1"/>
  <c r="E73" i="3"/>
  <c r="K73" i="3" s="1"/>
  <c r="D73" i="3"/>
  <c r="J73" i="3" s="1"/>
  <c r="C73" i="3"/>
  <c r="B73" i="3"/>
  <c r="H72" i="3"/>
  <c r="K72" i="3" s="1"/>
  <c r="G72" i="3"/>
  <c r="J72" i="3" s="1"/>
  <c r="F72" i="3"/>
  <c r="I72" i="3" s="1"/>
  <c r="E72" i="3"/>
  <c r="D72" i="3"/>
  <c r="C72" i="3"/>
  <c r="B72" i="3"/>
  <c r="J71" i="3"/>
  <c r="I71" i="3"/>
  <c r="H71" i="3"/>
  <c r="K71" i="3" s="1"/>
  <c r="G71" i="3"/>
  <c r="F71" i="3"/>
  <c r="E71" i="3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I69" i="3" s="1"/>
  <c r="E69" i="3"/>
  <c r="K69" i="3" s="1"/>
  <c r="D69" i="3"/>
  <c r="J69" i="3" s="1"/>
  <c r="C69" i="3"/>
  <c r="B69" i="3"/>
  <c r="H68" i="3"/>
  <c r="K68" i="3" s="1"/>
  <c r="G68" i="3"/>
  <c r="J68" i="3" s="1"/>
  <c r="F68" i="3"/>
  <c r="I68" i="3" s="1"/>
  <c r="E68" i="3"/>
  <c r="D68" i="3"/>
  <c r="C68" i="3"/>
  <c r="B68" i="3"/>
  <c r="J67" i="3"/>
  <c r="I67" i="3"/>
  <c r="H67" i="3"/>
  <c r="K67" i="3" s="1"/>
  <c r="G67" i="3"/>
  <c r="F67" i="3"/>
  <c r="E67" i="3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I65" i="3" s="1"/>
  <c r="E65" i="3"/>
  <c r="K65" i="3" s="1"/>
  <c r="D65" i="3"/>
  <c r="J65" i="3" s="1"/>
  <c r="C65" i="3"/>
  <c r="B65" i="3"/>
  <c r="H64" i="3"/>
  <c r="K64" i="3" s="1"/>
  <c r="G64" i="3"/>
  <c r="J64" i="3" s="1"/>
  <c r="F64" i="3"/>
  <c r="I64" i="3" s="1"/>
  <c r="E64" i="3"/>
  <c r="D64" i="3"/>
  <c r="C64" i="3"/>
  <c r="B64" i="3"/>
  <c r="J63" i="3"/>
  <c r="I63" i="3"/>
  <c r="H63" i="3"/>
  <c r="K63" i="3" s="1"/>
  <c r="G63" i="3"/>
  <c r="F63" i="3"/>
  <c r="E63" i="3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I61" i="3" s="1"/>
  <c r="E61" i="3"/>
  <c r="K61" i="3" s="1"/>
  <c r="D61" i="3"/>
  <c r="J61" i="3" s="1"/>
  <c r="C61" i="3"/>
  <c r="B61" i="3"/>
  <c r="H60" i="3"/>
  <c r="K60" i="3" s="1"/>
  <c r="G60" i="3"/>
  <c r="J60" i="3" s="1"/>
  <c r="F60" i="3"/>
  <c r="I60" i="3" s="1"/>
  <c r="E60" i="3"/>
  <c r="D60" i="3"/>
  <c r="C60" i="3"/>
  <c r="B60" i="3"/>
  <c r="J59" i="3"/>
  <c r="I59" i="3"/>
  <c r="H59" i="3"/>
  <c r="K59" i="3" s="1"/>
  <c r="G59" i="3"/>
  <c r="F59" i="3"/>
  <c r="E59" i="3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H57" i="3"/>
  <c r="G57" i="3"/>
  <c r="F57" i="3"/>
  <c r="I57" i="3" s="1"/>
  <c r="E57" i="3"/>
  <c r="K57" i="3" s="1"/>
  <c r="D57" i="3"/>
  <c r="J57" i="3" s="1"/>
  <c r="C57" i="3"/>
  <c r="B57" i="3"/>
  <c r="H56" i="3"/>
  <c r="K56" i="3" s="1"/>
  <c r="G56" i="3"/>
  <c r="J56" i="3" s="1"/>
  <c r="F56" i="3"/>
  <c r="I56" i="3" s="1"/>
  <c r="E56" i="3"/>
  <c r="D56" i="3"/>
  <c r="C56" i="3"/>
  <c r="B56" i="3"/>
  <c r="J55" i="3"/>
  <c r="I55" i="3"/>
  <c r="H55" i="3"/>
  <c r="K55" i="3" s="1"/>
  <c r="G55" i="3"/>
  <c r="F55" i="3"/>
  <c r="E55" i="3"/>
  <c r="D55" i="3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I53" i="3" s="1"/>
  <c r="E53" i="3"/>
  <c r="K53" i="3" s="1"/>
  <c r="D53" i="3"/>
  <c r="J53" i="3" s="1"/>
  <c r="C53" i="3"/>
  <c r="B53" i="3"/>
  <c r="H52" i="3"/>
  <c r="K52" i="3" s="1"/>
  <c r="G52" i="3"/>
  <c r="J52" i="3" s="1"/>
  <c r="F52" i="3"/>
  <c r="I52" i="3" s="1"/>
  <c r="E52" i="3"/>
  <c r="D52" i="3"/>
  <c r="C52" i="3"/>
  <c r="B52" i="3"/>
  <c r="J51" i="3"/>
  <c r="I51" i="3"/>
  <c r="H51" i="3"/>
  <c r="K51" i="3" s="1"/>
  <c r="G51" i="3"/>
  <c r="F51" i="3"/>
  <c r="E51" i="3"/>
  <c r="D51" i="3"/>
  <c r="C51" i="3"/>
  <c r="B51" i="3"/>
  <c r="K50" i="3"/>
  <c r="J50" i="3"/>
  <c r="H50" i="3"/>
  <c r="G50" i="3"/>
  <c r="F50" i="3"/>
  <c r="E50" i="3"/>
  <c r="D50" i="3"/>
  <c r="C50" i="3"/>
  <c r="I50" i="3" s="1"/>
  <c r="B50" i="3"/>
  <c r="H49" i="3"/>
  <c r="G49" i="3"/>
  <c r="F49" i="3"/>
  <c r="E49" i="3"/>
  <c r="K49" i="3" s="1"/>
  <c r="D49" i="3"/>
  <c r="J49" i="3" s="1"/>
  <c r="C49" i="3"/>
  <c r="I49" i="3" s="1"/>
  <c r="B49" i="3"/>
  <c r="H48" i="3"/>
  <c r="G48" i="3"/>
  <c r="J48" i="3" s="1"/>
  <c r="F48" i="3"/>
  <c r="I48" i="3" s="1"/>
  <c r="E48" i="3"/>
  <c r="K48" i="3" s="1"/>
  <c r="D48" i="3"/>
  <c r="C48" i="3"/>
  <c r="B48" i="3"/>
  <c r="J47" i="3"/>
  <c r="I47" i="3"/>
  <c r="H47" i="3"/>
  <c r="G47" i="3"/>
  <c r="F47" i="3"/>
  <c r="E47" i="3"/>
  <c r="K47" i="3" s="1"/>
  <c r="D47" i="3"/>
  <c r="C47" i="3"/>
  <c r="B47" i="3"/>
  <c r="K46" i="3"/>
  <c r="J46" i="3"/>
  <c r="H46" i="3"/>
  <c r="G46" i="3"/>
  <c r="F46" i="3"/>
  <c r="E46" i="3"/>
  <c r="D46" i="3"/>
  <c r="C46" i="3"/>
  <c r="I46" i="3" s="1"/>
  <c r="B46" i="3"/>
  <c r="H45" i="3"/>
  <c r="G45" i="3"/>
  <c r="F45" i="3"/>
  <c r="I45" i="3" s="1"/>
  <c r="E45" i="3"/>
  <c r="K45" i="3" s="1"/>
  <c r="D45" i="3"/>
  <c r="J45" i="3" s="1"/>
  <c r="C45" i="3"/>
  <c r="B45" i="3"/>
  <c r="H44" i="3"/>
  <c r="G44" i="3"/>
  <c r="J44" i="3" s="1"/>
  <c r="F44" i="3"/>
  <c r="E44" i="3"/>
  <c r="D44" i="3"/>
  <c r="C44" i="3"/>
  <c r="I44" i="3" s="1"/>
  <c r="B44" i="3"/>
  <c r="J43" i="3"/>
  <c r="I43" i="3"/>
  <c r="H43" i="3"/>
  <c r="G43" i="3"/>
  <c r="F43" i="3"/>
  <c r="E43" i="3"/>
  <c r="K43" i="3" s="1"/>
  <c r="D43" i="3"/>
  <c r="C43" i="3"/>
  <c r="B43" i="3"/>
  <c r="K42" i="3"/>
  <c r="J42" i="3"/>
  <c r="H42" i="3"/>
  <c r="G42" i="3"/>
  <c r="F42" i="3"/>
  <c r="E42" i="3"/>
  <c r="D42" i="3"/>
  <c r="C42" i="3"/>
  <c r="I42" i="3" s="1"/>
  <c r="B42" i="3"/>
  <c r="H41" i="3"/>
  <c r="G41" i="3"/>
  <c r="F41" i="3"/>
  <c r="I41" i="3" s="1"/>
  <c r="E41" i="3"/>
  <c r="K41" i="3" s="1"/>
  <c r="D41" i="3"/>
  <c r="J41" i="3" s="1"/>
  <c r="C41" i="3"/>
  <c r="B41" i="3"/>
  <c r="H40" i="3"/>
  <c r="G40" i="3"/>
  <c r="J40" i="3" s="1"/>
  <c r="F40" i="3"/>
  <c r="E40" i="3"/>
  <c r="D40" i="3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G37" i="3"/>
  <c r="F37" i="3"/>
  <c r="I37" i="3" s="1"/>
  <c r="E37" i="3"/>
  <c r="K37" i="3" s="1"/>
  <c r="D37" i="3"/>
  <c r="J37" i="3" s="1"/>
  <c r="C37" i="3"/>
  <c r="B37" i="3"/>
  <c r="H36" i="3"/>
  <c r="G36" i="3"/>
  <c r="J36" i="3" s="1"/>
  <c r="F36" i="3"/>
  <c r="E36" i="3"/>
  <c r="D36" i="3"/>
  <c r="C36" i="3"/>
  <c r="I36" i="3" s="1"/>
  <c r="B36" i="3"/>
  <c r="J35" i="3"/>
  <c r="I35" i="3"/>
  <c r="H35" i="3"/>
  <c r="G35" i="3"/>
  <c r="F35" i="3"/>
  <c r="E35" i="3"/>
  <c r="K35" i="3" s="1"/>
  <c r="D35" i="3"/>
  <c r="C35" i="3"/>
  <c r="B35" i="3"/>
  <c r="K34" i="3"/>
  <c r="J34" i="3"/>
  <c r="H34" i="3"/>
  <c r="G34" i="3"/>
  <c r="F34" i="3"/>
  <c r="E34" i="3"/>
  <c r="D34" i="3"/>
  <c r="C34" i="3"/>
  <c r="I34" i="3" s="1"/>
  <c r="B34" i="3"/>
  <c r="H33" i="3"/>
  <c r="G33" i="3"/>
  <c r="F33" i="3"/>
  <c r="I33" i="3" s="1"/>
  <c r="E33" i="3"/>
  <c r="K33" i="3" s="1"/>
  <c r="D33" i="3"/>
  <c r="J33" i="3" s="1"/>
  <c r="C33" i="3"/>
  <c r="B33" i="3"/>
  <c r="H32" i="3"/>
  <c r="G32" i="3"/>
  <c r="J32" i="3" s="1"/>
  <c r="F32" i="3"/>
  <c r="I32" i="3" s="1"/>
  <c r="E32" i="3"/>
  <c r="D32" i="3"/>
  <c r="C32" i="3"/>
  <c r="B32" i="3"/>
  <c r="J31" i="3"/>
  <c r="I31" i="3"/>
  <c r="H31" i="3"/>
  <c r="G31" i="3"/>
  <c r="F31" i="3"/>
  <c r="E31" i="3"/>
  <c r="K31" i="3" s="1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H28" i="3"/>
  <c r="G28" i="3"/>
  <c r="J28" i="3" s="1"/>
  <c r="F28" i="3"/>
  <c r="E28" i="3"/>
  <c r="D28" i="3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J24" i="3" s="1"/>
  <c r="F24" i="3"/>
  <c r="I24" i="3" s="1"/>
  <c r="E24" i="3"/>
  <c r="D24" i="3"/>
  <c r="C24" i="3"/>
  <c r="B24" i="3"/>
  <c r="J23" i="3"/>
  <c r="I23" i="3"/>
  <c r="H23" i="3"/>
  <c r="G23" i="3"/>
  <c r="F23" i="3"/>
  <c r="E23" i="3"/>
  <c r="K23" i="3" s="1"/>
  <c r="D23" i="3"/>
  <c r="C23" i="3"/>
  <c r="B23" i="3"/>
  <c r="K22" i="3"/>
  <c r="J22" i="3"/>
  <c r="H22" i="3"/>
  <c r="G22" i="3"/>
  <c r="F22" i="3"/>
  <c r="E22" i="3"/>
  <c r="D22" i="3"/>
  <c r="C22" i="3"/>
  <c r="B22" i="3"/>
  <c r="H21" i="3"/>
  <c r="G21" i="3"/>
  <c r="F21" i="3"/>
  <c r="E21" i="3"/>
  <c r="K21" i="3" s="1"/>
  <c r="D21" i="3"/>
  <c r="J21" i="3" s="1"/>
  <c r="C21" i="3"/>
  <c r="I21" i="3" s="1"/>
  <c r="B21" i="3"/>
  <c r="J20" i="3"/>
  <c r="H20" i="3"/>
  <c r="G20" i="3"/>
  <c r="F20" i="3"/>
  <c r="E20" i="3"/>
  <c r="K20" i="3" s="1"/>
  <c r="D20" i="3"/>
  <c r="C20" i="3"/>
  <c r="I20" i="3" s="1"/>
  <c r="B20" i="3"/>
  <c r="J19" i="3"/>
  <c r="I19" i="3"/>
  <c r="H19" i="3"/>
  <c r="G19" i="3"/>
  <c r="F19" i="3"/>
  <c r="E19" i="3"/>
  <c r="K19" i="3" s="1"/>
  <c r="D19" i="3"/>
  <c r="C19" i="3"/>
  <c r="B19" i="3"/>
  <c r="K18" i="3"/>
  <c r="J18" i="3"/>
  <c r="H18" i="3"/>
  <c r="G18" i="3"/>
  <c r="F18" i="3"/>
  <c r="E18" i="3"/>
  <c r="D18" i="3"/>
  <c r="C18" i="3"/>
  <c r="B18" i="3"/>
  <c r="J17" i="3"/>
  <c r="H17" i="3"/>
  <c r="G17" i="3"/>
  <c r="F17" i="3"/>
  <c r="I17" i="3" s="1"/>
  <c r="E17" i="3"/>
  <c r="K17" i="3" s="1"/>
  <c r="D17" i="3"/>
  <c r="C17" i="3"/>
  <c r="B17" i="3"/>
  <c r="I16" i="3"/>
  <c r="H16" i="3"/>
  <c r="K16" i="3" s="1"/>
  <c r="G16" i="3"/>
  <c r="F16" i="3"/>
  <c r="E16" i="3"/>
  <c r="D16" i="3"/>
  <c r="J16" i="3" s="1"/>
  <c r="C16" i="3"/>
  <c r="B16" i="3"/>
  <c r="K15" i="3"/>
  <c r="J15" i="3"/>
  <c r="H15" i="3"/>
  <c r="G15" i="3"/>
  <c r="F15" i="3"/>
  <c r="E15" i="3"/>
  <c r="D15" i="3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J13" i="3" s="1"/>
  <c r="F13" i="3"/>
  <c r="E13" i="3"/>
  <c r="D13" i="3"/>
  <c r="C13" i="3"/>
  <c r="B13" i="3"/>
  <c r="I12" i="3"/>
  <c r="H12" i="3"/>
  <c r="G12" i="3"/>
  <c r="F12" i="3"/>
  <c r="E12" i="3"/>
  <c r="D12" i="3"/>
  <c r="J12" i="3" s="1"/>
  <c r="C12" i="3"/>
  <c r="B12" i="3"/>
  <c r="K11" i="3"/>
  <c r="J11" i="3"/>
  <c r="H11" i="3"/>
  <c r="G11" i="3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J9" i="3" s="1"/>
  <c r="F9" i="3"/>
  <c r="E9" i="3"/>
  <c r="D9" i="3"/>
  <c r="C9" i="3"/>
  <c r="I9" i="3" s="1"/>
  <c r="B9" i="3"/>
  <c r="I8" i="3"/>
  <c r="H8" i="3"/>
  <c r="G8" i="3"/>
  <c r="F8" i="3"/>
  <c r="E8" i="3"/>
  <c r="D8" i="3"/>
  <c r="J8" i="3" s="1"/>
  <c r="C8" i="3"/>
  <c r="B8" i="3"/>
  <c r="K7" i="3"/>
  <c r="J7" i="3"/>
  <c r="H7" i="3"/>
  <c r="G7" i="3"/>
  <c r="F7" i="3"/>
  <c r="E7" i="3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34" i="2"/>
  <c r="J234" i="2"/>
  <c r="H234" i="2"/>
  <c r="G234" i="2"/>
  <c r="F234" i="2"/>
  <c r="E234" i="2"/>
  <c r="D234" i="2"/>
  <c r="C234" i="2"/>
  <c r="I234" i="2" s="1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J232" i="2"/>
  <c r="H232" i="2"/>
  <c r="G232" i="2"/>
  <c r="F232" i="2"/>
  <c r="E232" i="2"/>
  <c r="D232" i="2"/>
  <c r="C232" i="2"/>
  <c r="B232" i="2"/>
  <c r="I231" i="2"/>
  <c r="H231" i="2"/>
  <c r="G231" i="2"/>
  <c r="F231" i="2"/>
  <c r="E231" i="2"/>
  <c r="D231" i="2"/>
  <c r="J231" i="2" s="1"/>
  <c r="C231" i="2"/>
  <c r="B231" i="2"/>
  <c r="K230" i="2"/>
  <c r="J230" i="2"/>
  <c r="H230" i="2"/>
  <c r="G230" i="2"/>
  <c r="F230" i="2"/>
  <c r="E230" i="2"/>
  <c r="D230" i="2"/>
  <c r="C230" i="2"/>
  <c r="I230" i="2" s="1"/>
  <c r="B230" i="2"/>
  <c r="I229" i="2"/>
  <c r="H229" i="2"/>
  <c r="G229" i="2"/>
  <c r="F229" i="2"/>
  <c r="E229" i="2"/>
  <c r="K229" i="2" s="1"/>
  <c r="D229" i="2"/>
  <c r="J229" i="2" s="1"/>
  <c r="C229" i="2"/>
  <c r="B229" i="2"/>
  <c r="K228" i="2"/>
  <c r="J228" i="2"/>
  <c r="H228" i="2"/>
  <c r="G228" i="2"/>
  <c r="F228" i="2"/>
  <c r="E228" i="2"/>
  <c r="D228" i="2"/>
  <c r="C228" i="2"/>
  <c r="B228" i="2"/>
  <c r="I227" i="2"/>
  <c r="H227" i="2"/>
  <c r="G227" i="2"/>
  <c r="F227" i="2"/>
  <c r="E227" i="2"/>
  <c r="D227" i="2"/>
  <c r="J227" i="2" s="1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I223" i="2"/>
  <c r="H223" i="2"/>
  <c r="G223" i="2"/>
  <c r="F223" i="2"/>
  <c r="E223" i="2"/>
  <c r="D223" i="2"/>
  <c r="J223" i="2" s="1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B216" i="2"/>
  <c r="I215" i="2"/>
  <c r="H215" i="2"/>
  <c r="G215" i="2"/>
  <c r="F215" i="2"/>
  <c r="E215" i="2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B212" i="2"/>
  <c r="I211" i="2"/>
  <c r="H211" i="2"/>
  <c r="G211" i="2"/>
  <c r="F211" i="2"/>
  <c r="E211" i="2"/>
  <c r="D211" i="2"/>
  <c r="J211" i="2" s="1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I207" i="2"/>
  <c r="H207" i="2"/>
  <c r="G207" i="2"/>
  <c r="F207" i="2"/>
  <c r="E207" i="2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B200" i="2"/>
  <c r="I199" i="2"/>
  <c r="H199" i="2"/>
  <c r="G199" i="2"/>
  <c r="F199" i="2"/>
  <c r="E199" i="2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I197" i="2"/>
  <c r="H197" i="2"/>
  <c r="G197" i="2"/>
  <c r="F197" i="2"/>
  <c r="E197" i="2"/>
  <c r="D197" i="2"/>
  <c r="J197" i="2" s="1"/>
  <c r="C197" i="2"/>
  <c r="B197" i="2"/>
  <c r="K196" i="2"/>
  <c r="J196" i="2"/>
  <c r="H196" i="2"/>
  <c r="G196" i="2"/>
  <c r="F196" i="2"/>
  <c r="E196" i="2"/>
  <c r="D196" i="2"/>
  <c r="C196" i="2"/>
  <c r="B196" i="2"/>
  <c r="I195" i="2"/>
  <c r="H195" i="2"/>
  <c r="G195" i="2"/>
  <c r="F195" i="2"/>
  <c r="E195" i="2"/>
  <c r="D195" i="2"/>
  <c r="J195" i="2" s="1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I191" i="2"/>
  <c r="H191" i="2"/>
  <c r="G191" i="2"/>
  <c r="F191" i="2"/>
  <c r="E191" i="2"/>
  <c r="D191" i="2"/>
  <c r="J191" i="2" s="1"/>
  <c r="C191" i="2"/>
  <c r="B191" i="2"/>
  <c r="K190" i="2"/>
  <c r="H190" i="2"/>
  <c r="G190" i="2"/>
  <c r="J190" i="2" s="1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J188" i="2"/>
  <c r="H188" i="2"/>
  <c r="G188" i="2"/>
  <c r="F188" i="2"/>
  <c r="E188" i="2"/>
  <c r="D188" i="2"/>
  <c r="C188" i="2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J184" i="2" s="1"/>
  <c r="F184" i="2"/>
  <c r="E184" i="2"/>
  <c r="D184" i="2"/>
  <c r="C184" i="2"/>
  <c r="B184" i="2"/>
  <c r="I183" i="2"/>
  <c r="H183" i="2"/>
  <c r="G183" i="2"/>
  <c r="F183" i="2"/>
  <c r="E183" i="2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I182" i="2" s="1"/>
  <c r="B182" i="2"/>
  <c r="I181" i="2"/>
  <c r="H181" i="2"/>
  <c r="G181" i="2"/>
  <c r="F181" i="2"/>
  <c r="E181" i="2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B180" i="2"/>
  <c r="I179" i="2"/>
  <c r="H179" i="2"/>
  <c r="G179" i="2"/>
  <c r="F179" i="2"/>
  <c r="E179" i="2"/>
  <c r="D179" i="2"/>
  <c r="J179" i="2" s="1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G175" i="2"/>
  <c r="F175" i="2"/>
  <c r="E175" i="2"/>
  <c r="D175" i="2"/>
  <c r="J175" i="2" s="1"/>
  <c r="C175" i="2"/>
  <c r="B175" i="2"/>
  <c r="K174" i="2"/>
  <c r="H174" i="2"/>
  <c r="G174" i="2"/>
  <c r="J174" i="2" s="1"/>
  <c r="F174" i="2"/>
  <c r="E174" i="2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J170" i="2"/>
  <c r="H170" i="2"/>
  <c r="G170" i="2"/>
  <c r="F170" i="2"/>
  <c r="E170" i="2"/>
  <c r="D170" i="2"/>
  <c r="C170" i="2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B168" i="2"/>
  <c r="I167" i="2"/>
  <c r="H167" i="2"/>
  <c r="G167" i="2"/>
  <c r="F167" i="2"/>
  <c r="E167" i="2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I165" i="2"/>
  <c r="H165" i="2"/>
  <c r="G165" i="2"/>
  <c r="F165" i="2"/>
  <c r="E165" i="2"/>
  <c r="D165" i="2"/>
  <c r="J165" i="2" s="1"/>
  <c r="C165" i="2"/>
  <c r="B165" i="2"/>
  <c r="K164" i="2"/>
  <c r="J164" i="2"/>
  <c r="H164" i="2"/>
  <c r="G164" i="2"/>
  <c r="F164" i="2"/>
  <c r="E164" i="2"/>
  <c r="D164" i="2"/>
  <c r="C164" i="2"/>
  <c r="B164" i="2"/>
  <c r="I163" i="2"/>
  <c r="H163" i="2"/>
  <c r="G163" i="2"/>
  <c r="F163" i="2"/>
  <c r="E163" i="2"/>
  <c r="D163" i="2"/>
  <c r="J163" i="2" s="1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H156" i="2"/>
  <c r="G156" i="2"/>
  <c r="J156" i="2" s="1"/>
  <c r="F156" i="2"/>
  <c r="E156" i="2"/>
  <c r="D156" i="2"/>
  <c r="C156" i="2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J152" i="2" s="1"/>
  <c r="F152" i="2"/>
  <c r="E152" i="2"/>
  <c r="D152" i="2"/>
  <c r="C152" i="2"/>
  <c r="B152" i="2"/>
  <c r="I151" i="2"/>
  <c r="H151" i="2"/>
  <c r="G151" i="2"/>
  <c r="F151" i="2"/>
  <c r="E151" i="2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I149" i="2"/>
  <c r="H149" i="2"/>
  <c r="G149" i="2"/>
  <c r="F149" i="2"/>
  <c r="E149" i="2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B148" i="2"/>
  <c r="I147" i="2"/>
  <c r="H147" i="2"/>
  <c r="G147" i="2"/>
  <c r="F147" i="2"/>
  <c r="E147" i="2"/>
  <c r="D147" i="2"/>
  <c r="J147" i="2" s="1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J138" i="2"/>
  <c r="H138" i="2"/>
  <c r="G138" i="2"/>
  <c r="F138" i="2"/>
  <c r="E138" i="2"/>
  <c r="D138" i="2"/>
  <c r="C138" i="2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J136" i="2" s="1"/>
  <c r="F136" i="2"/>
  <c r="E136" i="2"/>
  <c r="D136" i="2"/>
  <c r="C136" i="2"/>
  <c r="B136" i="2"/>
  <c r="I135" i="2"/>
  <c r="H135" i="2"/>
  <c r="G135" i="2"/>
  <c r="F135" i="2"/>
  <c r="E135" i="2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D133" i="2"/>
  <c r="J133" i="2" s="1"/>
  <c r="C133" i="2"/>
  <c r="B133" i="2"/>
  <c r="K132" i="2"/>
  <c r="J132" i="2"/>
  <c r="H132" i="2"/>
  <c r="G132" i="2"/>
  <c r="F132" i="2"/>
  <c r="E132" i="2"/>
  <c r="D132" i="2"/>
  <c r="C132" i="2"/>
  <c r="B132" i="2"/>
  <c r="I131" i="2"/>
  <c r="H131" i="2"/>
  <c r="G131" i="2"/>
  <c r="F131" i="2"/>
  <c r="E131" i="2"/>
  <c r="D131" i="2"/>
  <c r="J131" i="2" s="1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J124" i="2" s="1"/>
  <c r="F124" i="2"/>
  <c r="E124" i="2"/>
  <c r="D124" i="2"/>
  <c r="C124" i="2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J122" i="2"/>
  <c r="H122" i="2"/>
  <c r="G122" i="2"/>
  <c r="F122" i="2"/>
  <c r="E122" i="2"/>
  <c r="D122" i="2"/>
  <c r="C122" i="2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J120" i="2" s="1"/>
  <c r="F120" i="2"/>
  <c r="E120" i="2"/>
  <c r="D120" i="2"/>
  <c r="C120" i="2"/>
  <c r="B120" i="2"/>
  <c r="I119" i="2"/>
  <c r="H119" i="2"/>
  <c r="G119" i="2"/>
  <c r="F119" i="2"/>
  <c r="E119" i="2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I117" i="2"/>
  <c r="H117" i="2"/>
  <c r="G117" i="2"/>
  <c r="F117" i="2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B116" i="2"/>
  <c r="I115" i="2"/>
  <c r="H115" i="2"/>
  <c r="G115" i="2"/>
  <c r="F115" i="2"/>
  <c r="E115" i="2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J112" i="2" s="1"/>
  <c r="F112" i="2"/>
  <c r="E112" i="2"/>
  <c r="D112" i="2"/>
  <c r="C112" i="2"/>
  <c r="I112" i="2" s="1"/>
  <c r="B112" i="2"/>
  <c r="I111" i="2"/>
  <c r="H111" i="2"/>
  <c r="G111" i="2"/>
  <c r="F111" i="2"/>
  <c r="E111" i="2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J108" i="2" s="1"/>
  <c r="F108" i="2"/>
  <c r="E108" i="2"/>
  <c r="D108" i="2"/>
  <c r="C108" i="2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J106" i="2"/>
  <c r="H106" i="2"/>
  <c r="G106" i="2"/>
  <c r="F106" i="2"/>
  <c r="E106" i="2"/>
  <c r="D106" i="2"/>
  <c r="C106" i="2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J104" i="2" s="1"/>
  <c r="F104" i="2"/>
  <c r="E104" i="2"/>
  <c r="D104" i="2"/>
  <c r="C104" i="2"/>
  <c r="B104" i="2"/>
  <c r="I103" i="2"/>
  <c r="H103" i="2"/>
  <c r="G103" i="2"/>
  <c r="F103" i="2"/>
  <c r="E103" i="2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G101" i="2"/>
  <c r="F101" i="2"/>
  <c r="E101" i="2"/>
  <c r="D101" i="2"/>
  <c r="J101" i="2" s="1"/>
  <c r="C101" i="2"/>
  <c r="B101" i="2"/>
  <c r="K100" i="2"/>
  <c r="J100" i="2"/>
  <c r="H100" i="2"/>
  <c r="G100" i="2"/>
  <c r="F100" i="2"/>
  <c r="E100" i="2"/>
  <c r="D100" i="2"/>
  <c r="C100" i="2"/>
  <c r="B100" i="2"/>
  <c r="I99" i="2"/>
  <c r="H99" i="2"/>
  <c r="G99" i="2"/>
  <c r="F99" i="2"/>
  <c r="E99" i="2"/>
  <c r="D99" i="2"/>
  <c r="J99" i="2" s="1"/>
  <c r="C99" i="2"/>
  <c r="B99" i="2"/>
  <c r="K98" i="2"/>
  <c r="J98" i="2"/>
  <c r="H98" i="2"/>
  <c r="G98" i="2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H96" i="2"/>
  <c r="G96" i="2"/>
  <c r="J96" i="2" s="1"/>
  <c r="F96" i="2"/>
  <c r="E96" i="2"/>
  <c r="D96" i="2"/>
  <c r="C96" i="2"/>
  <c r="I96" i="2" s="1"/>
  <c r="B96" i="2"/>
  <c r="I95" i="2"/>
  <c r="H95" i="2"/>
  <c r="G95" i="2"/>
  <c r="F95" i="2"/>
  <c r="E95" i="2"/>
  <c r="D95" i="2"/>
  <c r="J95" i="2" s="1"/>
  <c r="C95" i="2"/>
  <c r="B95" i="2"/>
  <c r="K94" i="2"/>
  <c r="H94" i="2"/>
  <c r="G94" i="2"/>
  <c r="J94" i="2" s="1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J92" i="2" s="1"/>
  <c r="F92" i="2"/>
  <c r="E92" i="2"/>
  <c r="D92" i="2"/>
  <c r="C92" i="2"/>
  <c r="B92" i="2"/>
  <c r="I91" i="2"/>
  <c r="H91" i="2"/>
  <c r="G91" i="2"/>
  <c r="F91" i="2"/>
  <c r="E91" i="2"/>
  <c r="K91" i="2" s="1"/>
  <c r="D91" i="2"/>
  <c r="J91" i="2" s="1"/>
  <c r="C91" i="2"/>
  <c r="B91" i="2"/>
  <c r="K90" i="2"/>
  <c r="J90" i="2"/>
  <c r="H90" i="2"/>
  <c r="G90" i="2"/>
  <c r="F90" i="2"/>
  <c r="E90" i="2"/>
  <c r="D90" i="2"/>
  <c r="C90" i="2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B88" i="2"/>
  <c r="I87" i="2"/>
  <c r="H87" i="2"/>
  <c r="G87" i="2"/>
  <c r="F87" i="2"/>
  <c r="E87" i="2"/>
  <c r="D87" i="2"/>
  <c r="J87" i="2" s="1"/>
  <c r="C87" i="2"/>
  <c r="B87" i="2"/>
  <c r="K86" i="2"/>
  <c r="H86" i="2"/>
  <c r="G86" i="2"/>
  <c r="J86" i="2" s="1"/>
  <c r="F86" i="2"/>
  <c r="E86" i="2"/>
  <c r="D86" i="2"/>
  <c r="C86" i="2"/>
  <c r="I86" i="2" s="1"/>
  <c r="B86" i="2"/>
  <c r="I85" i="2"/>
  <c r="H85" i="2"/>
  <c r="G85" i="2"/>
  <c r="F85" i="2"/>
  <c r="E85" i="2"/>
  <c r="D85" i="2"/>
  <c r="J85" i="2" s="1"/>
  <c r="C85" i="2"/>
  <c r="B85" i="2"/>
  <c r="K84" i="2"/>
  <c r="J84" i="2"/>
  <c r="H84" i="2"/>
  <c r="G84" i="2"/>
  <c r="F84" i="2"/>
  <c r="E84" i="2"/>
  <c r="D84" i="2"/>
  <c r="C84" i="2"/>
  <c r="B84" i="2"/>
  <c r="I83" i="2"/>
  <c r="H83" i="2"/>
  <c r="G83" i="2"/>
  <c r="F83" i="2"/>
  <c r="E83" i="2"/>
  <c r="D83" i="2"/>
  <c r="J83" i="2" s="1"/>
  <c r="C83" i="2"/>
  <c r="B83" i="2"/>
  <c r="K82" i="2"/>
  <c r="J82" i="2"/>
  <c r="H82" i="2"/>
  <c r="G82" i="2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H79" i="2"/>
  <c r="G79" i="2"/>
  <c r="F79" i="2"/>
  <c r="I79" i="2" s="1"/>
  <c r="E79" i="2"/>
  <c r="D79" i="2"/>
  <c r="J79" i="2" s="1"/>
  <c r="C79" i="2"/>
  <c r="B79" i="2"/>
  <c r="H78" i="2"/>
  <c r="K78" i="2" s="1"/>
  <c r="G78" i="2"/>
  <c r="F78" i="2"/>
  <c r="E78" i="2"/>
  <c r="D78" i="2"/>
  <c r="J78" i="2" s="1"/>
  <c r="C78" i="2"/>
  <c r="I78" i="2" s="1"/>
  <c r="B78" i="2"/>
  <c r="H77" i="2"/>
  <c r="G77" i="2"/>
  <c r="J77" i="2" s="1"/>
  <c r="F77" i="2"/>
  <c r="I77" i="2" s="1"/>
  <c r="E77" i="2"/>
  <c r="K77" i="2" s="1"/>
  <c r="D77" i="2"/>
  <c r="C77" i="2"/>
  <c r="B77" i="2"/>
  <c r="H76" i="2"/>
  <c r="K76" i="2" s="1"/>
  <c r="G76" i="2"/>
  <c r="J76" i="2" s="1"/>
  <c r="F76" i="2"/>
  <c r="E76" i="2"/>
  <c r="D76" i="2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J73" i="2" s="1"/>
  <c r="F73" i="2"/>
  <c r="I73" i="2" s="1"/>
  <c r="E73" i="2"/>
  <c r="K73" i="2" s="1"/>
  <c r="D73" i="2"/>
  <c r="C73" i="2"/>
  <c r="B73" i="2"/>
  <c r="H72" i="2"/>
  <c r="K72" i="2" s="1"/>
  <c r="G72" i="2"/>
  <c r="J72" i="2" s="1"/>
  <c r="F72" i="2"/>
  <c r="E72" i="2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J69" i="2" s="1"/>
  <c r="F69" i="2"/>
  <c r="I69" i="2" s="1"/>
  <c r="E69" i="2"/>
  <c r="K69" i="2" s="1"/>
  <c r="D69" i="2"/>
  <c r="C69" i="2"/>
  <c r="B69" i="2"/>
  <c r="H68" i="2"/>
  <c r="K68" i="2" s="1"/>
  <c r="G68" i="2"/>
  <c r="J68" i="2" s="1"/>
  <c r="F68" i="2"/>
  <c r="E68" i="2"/>
  <c r="D68" i="2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J65" i="2" s="1"/>
  <c r="F65" i="2"/>
  <c r="I65" i="2" s="1"/>
  <c r="E65" i="2"/>
  <c r="K65" i="2" s="1"/>
  <c r="D65" i="2"/>
  <c r="C65" i="2"/>
  <c r="B65" i="2"/>
  <c r="H64" i="2"/>
  <c r="K64" i="2" s="1"/>
  <c r="G64" i="2"/>
  <c r="J64" i="2" s="1"/>
  <c r="F64" i="2"/>
  <c r="E64" i="2"/>
  <c r="D64" i="2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J61" i="2" s="1"/>
  <c r="F61" i="2"/>
  <c r="I61" i="2" s="1"/>
  <c r="E61" i="2"/>
  <c r="K61" i="2" s="1"/>
  <c r="D61" i="2"/>
  <c r="C61" i="2"/>
  <c r="B61" i="2"/>
  <c r="H60" i="2"/>
  <c r="K60" i="2" s="1"/>
  <c r="G60" i="2"/>
  <c r="J60" i="2" s="1"/>
  <c r="F60" i="2"/>
  <c r="E60" i="2"/>
  <c r="D60" i="2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J57" i="2" s="1"/>
  <c r="F57" i="2"/>
  <c r="I57" i="2" s="1"/>
  <c r="E57" i="2"/>
  <c r="K57" i="2" s="1"/>
  <c r="D57" i="2"/>
  <c r="C57" i="2"/>
  <c r="B57" i="2"/>
  <c r="H56" i="2"/>
  <c r="K56" i="2" s="1"/>
  <c r="G56" i="2"/>
  <c r="J56" i="2" s="1"/>
  <c r="F56" i="2"/>
  <c r="E56" i="2"/>
  <c r="D56" i="2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J53" i="2" s="1"/>
  <c r="F53" i="2"/>
  <c r="I53" i="2" s="1"/>
  <c r="E53" i="2"/>
  <c r="K53" i="2" s="1"/>
  <c r="D53" i="2"/>
  <c r="C53" i="2"/>
  <c r="B53" i="2"/>
  <c r="H52" i="2"/>
  <c r="K52" i="2" s="1"/>
  <c r="G52" i="2"/>
  <c r="J52" i="2" s="1"/>
  <c r="F52" i="2"/>
  <c r="E52" i="2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J49" i="2" s="1"/>
  <c r="F49" i="2"/>
  <c r="I49" i="2" s="1"/>
  <c r="E49" i="2"/>
  <c r="K49" i="2" s="1"/>
  <c r="D49" i="2"/>
  <c r="C49" i="2"/>
  <c r="B49" i="2"/>
  <c r="H48" i="2"/>
  <c r="K48" i="2" s="1"/>
  <c r="G48" i="2"/>
  <c r="J48" i="2" s="1"/>
  <c r="F48" i="2"/>
  <c r="E48" i="2"/>
  <c r="D48" i="2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H44" i="2"/>
  <c r="K44" i="2" s="1"/>
  <c r="G44" i="2"/>
  <c r="J44" i="2" s="1"/>
  <c r="F44" i="2"/>
  <c r="E44" i="2"/>
  <c r="D44" i="2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J41" i="2" s="1"/>
  <c r="F41" i="2"/>
  <c r="I41" i="2" s="1"/>
  <c r="E41" i="2"/>
  <c r="K41" i="2" s="1"/>
  <c r="D41" i="2"/>
  <c r="C41" i="2"/>
  <c r="B41" i="2"/>
  <c r="H40" i="2"/>
  <c r="K40" i="2" s="1"/>
  <c r="G40" i="2"/>
  <c r="J40" i="2" s="1"/>
  <c r="F40" i="2"/>
  <c r="E40" i="2"/>
  <c r="D40" i="2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J37" i="2" s="1"/>
  <c r="F37" i="2"/>
  <c r="I37" i="2" s="1"/>
  <c r="E37" i="2"/>
  <c r="K37" i="2" s="1"/>
  <c r="D37" i="2"/>
  <c r="C37" i="2"/>
  <c r="B37" i="2"/>
  <c r="H36" i="2"/>
  <c r="K36" i="2" s="1"/>
  <c r="G36" i="2"/>
  <c r="J36" i="2" s="1"/>
  <c r="F36" i="2"/>
  <c r="E36" i="2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J33" i="2" s="1"/>
  <c r="F33" i="2"/>
  <c r="I33" i="2" s="1"/>
  <c r="E33" i="2"/>
  <c r="K33" i="2" s="1"/>
  <c r="D33" i="2"/>
  <c r="C33" i="2"/>
  <c r="B33" i="2"/>
  <c r="H32" i="2"/>
  <c r="K32" i="2" s="1"/>
  <c r="G32" i="2"/>
  <c r="J32" i="2" s="1"/>
  <c r="F32" i="2"/>
  <c r="E32" i="2"/>
  <c r="D32" i="2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J29" i="2" s="1"/>
  <c r="F29" i="2"/>
  <c r="I29" i="2" s="1"/>
  <c r="E29" i="2"/>
  <c r="K29" i="2" s="1"/>
  <c r="D29" i="2"/>
  <c r="C29" i="2"/>
  <c r="B29" i="2"/>
  <c r="H28" i="2"/>
  <c r="K28" i="2" s="1"/>
  <c r="G28" i="2"/>
  <c r="J28" i="2" s="1"/>
  <c r="F28" i="2"/>
  <c r="E28" i="2"/>
  <c r="D28" i="2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J25" i="2" s="1"/>
  <c r="F25" i="2"/>
  <c r="I25" i="2" s="1"/>
  <c r="E25" i="2"/>
  <c r="K25" i="2" s="1"/>
  <c r="D25" i="2"/>
  <c r="C25" i="2"/>
  <c r="B25" i="2"/>
  <c r="H24" i="2"/>
  <c r="K24" i="2" s="1"/>
  <c r="G24" i="2"/>
  <c r="J24" i="2" s="1"/>
  <c r="F24" i="2"/>
  <c r="E24" i="2"/>
  <c r="D24" i="2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H20" i="2"/>
  <c r="K20" i="2" s="1"/>
  <c r="G20" i="2"/>
  <c r="J20" i="2" s="1"/>
  <c r="F20" i="2"/>
  <c r="E20" i="2"/>
  <c r="D20" i="2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H16" i="2"/>
  <c r="K16" i="2" s="1"/>
  <c r="G16" i="2"/>
  <c r="J16" i="2" s="1"/>
  <c r="F16" i="2"/>
  <c r="E16" i="2"/>
  <c r="D16" i="2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J12" i="2" s="1"/>
  <c r="F12" i="2"/>
  <c r="E12" i="2"/>
  <c r="D12" i="2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H8" i="2"/>
  <c r="H6" i="2" s="1"/>
  <c r="G8" i="2"/>
  <c r="G6" i="2" s="1"/>
  <c r="F8" i="2"/>
  <c r="E8" i="2"/>
  <c r="D8" i="2"/>
  <c r="C8" i="2"/>
  <c r="I8" i="2" s="1"/>
  <c r="B8" i="2"/>
  <c r="J7" i="2"/>
  <c r="I7" i="2"/>
  <c r="H7" i="2"/>
  <c r="G7" i="2"/>
  <c r="F7" i="2"/>
  <c r="E7" i="2"/>
  <c r="K7" i="2" s="1"/>
  <c r="D7" i="2"/>
  <c r="C7" i="2"/>
  <c r="B7" i="2"/>
  <c r="D6" i="2"/>
  <c r="C6" i="2"/>
  <c r="F4" i="2"/>
  <c r="C4" i="2"/>
  <c r="I2" i="2"/>
  <c r="G2" i="2"/>
  <c r="J6" i="2" l="1"/>
  <c r="E6" i="2"/>
  <c r="K6" i="2" s="1"/>
  <c r="F6" i="2"/>
  <c r="I6" i="2" s="1"/>
  <c r="J8" i="2"/>
  <c r="K79" i="2"/>
  <c r="I84" i="2"/>
  <c r="K95" i="2"/>
  <c r="I100" i="2"/>
  <c r="K111" i="2"/>
  <c r="I116" i="2"/>
  <c r="K127" i="2"/>
  <c r="I132" i="2"/>
  <c r="K143" i="2"/>
  <c r="I148" i="2"/>
  <c r="K159" i="2"/>
  <c r="I164" i="2"/>
  <c r="K175" i="2"/>
  <c r="I180" i="2"/>
  <c r="K191" i="2"/>
  <c r="I196" i="2"/>
  <c r="K207" i="2"/>
  <c r="I212" i="2"/>
  <c r="K223" i="2"/>
  <c r="I228" i="2"/>
  <c r="K8" i="2"/>
  <c r="K83" i="2"/>
  <c r="I88" i="2"/>
  <c r="K99" i="2"/>
  <c r="I104" i="2"/>
  <c r="K115" i="2"/>
  <c r="I120" i="2"/>
  <c r="K131" i="2"/>
  <c r="I136" i="2"/>
  <c r="K147" i="2"/>
  <c r="I152" i="2"/>
  <c r="K163" i="2"/>
  <c r="I168" i="2"/>
  <c r="K179" i="2"/>
  <c r="I184" i="2"/>
  <c r="K195" i="2"/>
  <c r="I200" i="2"/>
  <c r="K211" i="2"/>
  <c r="I216" i="2"/>
  <c r="K227" i="2"/>
  <c r="I232" i="2"/>
  <c r="I13" i="3"/>
  <c r="K85" i="2"/>
  <c r="I90" i="2"/>
  <c r="K101" i="2"/>
  <c r="I106" i="2"/>
  <c r="K117" i="2"/>
  <c r="I122" i="2"/>
  <c r="K133" i="2"/>
  <c r="I138" i="2"/>
  <c r="K149" i="2"/>
  <c r="I154" i="2"/>
  <c r="K165" i="2"/>
  <c r="I170" i="2"/>
  <c r="K181" i="2"/>
  <c r="I186" i="2"/>
  <c r="K197" i="2"/>
  <c r="K8" i="3"/>
  <c r="K87" i="2"/>
  <c r="I92" i="2"/>
  <c r="K103" i="2"/>
  <c r="I108" i="2"/>
  <c r="K119" i="2"/>
  <c r="I124" i="2"/>
  <c r="K135" i="2"/>
  <c r="I140" i="2"/>
  <c r="K151" i="2"/>
  <c r="I156" i="2"/>
  <c r="K167" i="2"/>
  <c r="I172" i="2"/>
  <c r="K183" i="2"/>
  <c r="I188" i="2"/>
  <c r="K199" i="2"/>
  <c r="I204" i="2"/>
  <c r="K215" i="2"/>
  <c r="I220" i="2"/>
  <c r="K231" i="2"/>
  <c r="K12" i="3"/>
  <c r="K24" i="3"/>
  <c r="K28" i="3"/>
  <c r="K32" i="3"/>
  <c r="K36" i="3"/>
  <c r="K40" i="3"/>
  <c r="K44" i="3"/>
  <c r="I18" i="3"/>
  <c r="I22" i="3"/>
  <c r="K205" i="3"/>
  <c r="I210" i="3"/>
  <c r="K221" i="3"/>
  <c r="I226" i="3"/>
  <c r="K157" i="3"/>
  <c r="I160" i="3"/>
  <c r="K167" i="3"/>
  <c r="I170" i="3"/>
  <c r="I182" i="3"/>
  <c r="K193" i="3"/>
  <c r="I198" i="3"/>
  <c r="K209" i="3"/>
  <c r="I214" i="3"/>
  <c r="K225" i="3"/>
  <c r="I230" i="3"/>
  <c r="I150" i="3"/>
  <c r="K169" i="3"/>
  <c r="I172" i="3"/>
  <c r="K179" i="3"/>
  <c r="I184" i="3"/>
  <c r="K195" i="3"/>
  <c r="I200" i="3"/>
  <c r="K211" i="3"/>
  <c r="I216" i="3"/>
  <c r="I234" i="3"/>
  <c r="K149" i="3"/>
  <c r="I152" i="3"/>
  <c r="K159" i="3"/>
  <c r="I162" i="3"/>
  <c r="K181" i="3"/>
  <c r="I186" i="3"/>
  <c r="K197" i="3"/>
  <c r="I202" i="3"/>
  <c r="K213" i="3"/>
  <c r="I218" i="3"/>
  <c r="K229" i="3"/>
  <c r="I238" i="3"/>
  <c r="I313" i="3"/>
  <c r="I329" i="3"/>
  <c r="K312" i="3"/>
  <c r="J313" i="3"/>
  <c r="K328" i="3"/>
  <c r="J329" i="3"/>
  <c r="K316" i="3"/>
  <c r="J317" i="3"/>
  <c r="K332" i="3"/>
  <c r="J333" i="3"/>
  <c r="K336" i="3"/>
  <c r="K340" i="3"/>
  <c r="K344" i="3"/>
  <c r="K348" i="3"/>
  <c r="K352" i="3"/>
  <c r="K356" i="3"/>
  <c r="J357" i="3"/>
  <c r="K360" i="3"/>
  <c r="J361" i="3"/>
  <c r="K364" i="3"/>
  <c r="J365" i="3"/>
  <c r="K368" i="3"/>
  <c r="J369" i="3"/>
  <c r="K372" i="3"/>
  <c r="J373" i="3"/>
  <c r="K376" i="3"/>
  <c r="J377" i="3"/>
  <c r="K380" i="3"/>
  <c r="J381" i="3"/>
  <c r="K384" i="3"/>
  <c r="J385" i="3"/>
  <c r="K388" i="3"/>
  <c r="J389" i="3"/>
  <c r="K392" i="3"/>
  <c r="K396" i="3"/>
  <c r="K400" i="3"/>
  <c r="K404" i="3"/>
  <c r="K408" i="3"/>
  <c r="K412" i="3"/>
  <c r="K416" i="3"/>
  <c r="K420" i="3"/>
  <c r="K424" i="3"/>
  <c r="K456" i="3"/>
  <c r="I321" i="3"/>
  <c r="K306" i="3"/>
  <c r="K320" i="3"/>
  <c r="J321" i="3"/>
</calcChain>
</file>

<file path=xl/sharedStrings.xml><?xml version="1.0" encoding="utf-8"?>
<sst xmlns="http://schemas.openxmlformats.org/spreadsheetml/2006/main" count="217" uniqueCount="180">
  <si>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</si>
  <si>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</si>
  <si>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</si>
  <si>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</si>
  <si>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</si>
  <si>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</si>
  <si>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</si>
  <si>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</si>
  <si>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</si>
  <si>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</si>
  <si>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</si>
  <si>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</si>
  <si>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</si>
  <si>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</si>
  <si>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</si>
  <si>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</si>
  <si>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</si>
  <si>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</si>
  <si>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</si>
  <si>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</si>
  <si>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</si>
  <si>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</si>
  <si>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</si>
  <si>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</si>
  <si>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</si>
  <si>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</si>
  <si>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</si>
  <si>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</si>
  <si>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</si>
  <si>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</si>
  <si>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</si>
  <si>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</si>
  <si>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</si>
  <si>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</si>
  <si>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</si>
  <si>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</si>
  <si>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</si>
  <si>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</si>
  <si>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</si>
  <si>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</si>
  <si>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</si>
  <si>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</si>
  <si>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</si>
  <si>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</si>
  <si>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</si>
  <si>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</si>
  <si>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</si>
  <si>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</si>
  <si>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</si>
  <si>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</si>
  <si>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</si>
  <si>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</si>
  <si>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</si>
  <si>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</si>
  <si>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</si>
  <si>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</si>
  <si>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</si>
  <si>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</si>
  <si>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</si>
  <si>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</si>
  <si>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</si>
  <si>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</si>
  <si>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</si>
  <si>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</si>
  <si>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</si>
  <si>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</si>
  <si>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</si>
  <si>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</si>
  <si>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</si>
  <si>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</si>
  <si>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</si>
  <si>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</si>
  <si>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</si>
  <si>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</si>
  <si>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</si>
  <si>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</si>
  <si>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</si>
  <si>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</si>
  <si>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</si>
  <si>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</si>
  <si>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</si>
  <si>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</si>
  <si>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</si>
  <si>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</si>
  <si>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</si>
  <si>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</si>
  <si>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</si>
  <si>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</si>
  <si>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</si>
  <si>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</si>
  <si>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</si>
  <si>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</si>
  <si>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GROTON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</si>
  <si>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</si>
  <si>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</si>
  <si>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</si>
  <si>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</si>
  <si>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</si>
  <si>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</si>
  <si>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</si>
  <si>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</si>
  <si>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</si>
  <si>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</si>
  <si>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</si>
  <si>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</si>
  <si>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</si>
  <si>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</si>
  <si>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</si>
  <si>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</si>
  <si>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</si>
  <si>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</si>
  <si>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</si>
  <si>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</si>
  <si>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</si>
  <si>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</si>
  <si>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</si>
  <si>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</si>
  <si>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</si>
  <si>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</si>
  <si>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</si>
  <si>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</si>
  <si>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</si>
  <si>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</si>
  <si>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</si>
  <si>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</si>
  <si>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</si>
  <si>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</si>
  <si>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</si>
  <si>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</si>
  <si>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</si>
  <si>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</si>
  <si>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</si>
  <si>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</si>
  <si>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</si>
  <si>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</si>
  <si>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</si>
  <si>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</si>
  <si>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</si>
  <si>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</si>
  <si>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</si>
  <si>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</si>
  <si>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</si>
  <si>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</si>
  <si>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</si>
  <si>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</si>
  <si>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</si>
  <si>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</si>
  <si>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</si>
  <si>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</si>
  <si>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WALLINGFORD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</si>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</sst>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8" t="s">
        <v>0</v>
      </c>
      <c r="E3" s="58"/>
      <c r="F3" s="58"/>
      <c r="G3" s="58"/>
      <c r="H3" s="4"/>
    </row>
    <row r="4" spans="2:18" ht="36.6" x14ac:dyDescent="0.3">
      <c r="D4" s="58" t="s">
        <v>23</v>
      </c>
      <c r="E4" s="58"/>
      <c r="F4" s="58"/>
      <c r="G4" s="58"/>
      <c r="H4" s="4"/>
    </row>
    <row r="5" spans="2:18" ht="36.6" x14ac:dyDescent="0.3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3">
      <c r="E6" s="57"/>
      <c r="F6" s="57"/>
      <c r="G6" s="57"/>
      <c r="H6" s="5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44409</v>
      </c>
      <c r="F7" s="3" t="s">
        <v>3</v>
      </c>
      <c r="G7" s="5">
        <v>44439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60" t="s">
        <v>40</v>
      </c>
      <c r="D12" s="60"/>
      <c r="E12" s="60"/>
      <c r="F12" s="60"/>
      <c r="G12" s="60"/>
      <c r="H12" s="60"/>
    </row>
    <row r="14" spans="2:18" ht="18" x14ac:dyDescent="0.3">
      <c r="C14" s="61" t="s">
        <v>4</v>
      </c>
      <c r="D14" s="61"/>
      <c r="E14" s="61"/>
      <c r="F14" s="61"/>
      <c r="G14" s="61"/>
      <c r="H14" s="61"/>
    </row>
    <row r="15" spans="2:18" ht="16.5" customHeight="1" x14ac:dyDescent="0.3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3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3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3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3">
      <c r="B23" s="2"/>
    </row>
    <row r="24" spans="2:8" ht="16.5" customHeight="1" x14ac:dyDescent="0.3">
      <c r="B24" s="2"/>
      <c r="D24" s="29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3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3">
      <c r="B4" s="64"/>
      <c r="C4" s="67" t="str">
        <f>TEXT(Cover!E7, "mm/dd/yyyy") &amp; " - " &amp; TEXT(Cover!G7, "mm/dd/yyyy")</f>
        <v>08/01/2021 - 08/31/2021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08/01/2020 - 08/31/2020</v>
      </c>
      <c r="G4" s="67"/>
      <c r="H4" s="68"/>
      <c r="I4" s="66"/>
      <c r="J4" s="66"/>
      <c r="K4" s="66"/>
    </row>
    <row r="5" spans="1:12" ht="23.25" customHeight="1" thickBot="1" x14ac:dyDescent="0.35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" thickTop="1" x14ac:dyDescent="0.3">
      <c r="B6" s="19" t="s">
        <v>16</v>
      </c>
      <c r="C6" s="42">
        <f t="shared" ref="C6:H6" si="0">SUM(C7:C51)</f>
        <v>2685588823.5900006</v>
      </c>
      <c r="D6" s="43">
        <f t="shared" si="0"/>
        <v>678267557.24000001</v>
      </c>
      <c r="E6" s="44">
        <f t="shared" si="0"/>
        <v>18003669.333333332</v>
      </c>
      <c r="F6" s="42">
        <f t="shared" si="0"/>
        <v>2430572595.27</v>
      </c>
      <c r="G6" s="43">
        <f t="shared" si="0"/>
        <v>617951393.52999997</v>
      </c>
      <c r="H6" s="44">
        <f t="shared" si="0"/>
        <v>16573944.666666662</v>
      </c>
      <c r="I6" s="20">
        <f t="shared" ref="I6:I69" si="1">IFERROR((C6-F6)/F6,"")</f>
        <v>0.10492022695239522</v>
      </c>
      <c r="J6" s="20">
        <f t="shared" ref="J6:J69" si="2">IFERROR((D6-G6)/G6,"")</f>
        <v>9.7606647288953546E-2</v>
      </c>
      <c r="K6" s="20">
        <f t="shared" ref="K6:K69" si="3">IFERROR((E6-H6)/H6,"")</f>
        <v>8.6263390847570315E-2</v>
      </c>
    </row>
    <row r="7" spans="1:12" x14ac:dyDescent="0.3">
      <c r="A7" s="15"/>
      <c r="B7" s="21" t="str">
        <f>'County Data'!A2</f>
        <v>Addison</v>
      </c>
      <c r="C7" s="50">
        <f>IF('County Data'!C2&gt;9,'County Data'!B2,"*")</f>
        <v>72499093.629999995</v>
      </c>
      <c r="D7" s="50">
        <f>IF('County Data'!E2&gt;9,'County Data'!D2,"*")</f>
        <v>17543853.91</v>
      </c>
      <c r="E7" s="51">
        <f>IF('County Data'!G2&gt;9,'County Data'!F2,"*")</f>
        <v>791072.50000000023</v>
      </c>
      <c r="F7" s="50">
        <f>IF('County Data'!I2&gt;9,'County Data'!H2,"*")</f>
        <v>69229119.920000002</v>
      </c>
      <c r="G7" s="50">
        <f>IF('County Data'!K2&gt;9,'County Data'!J2,"*")</f>
        <v>15792812.75</v>
      </c>
      <c r="H7" s="51">
        <f>IF('County Data'!M2&gt;9,'County Data'!L2,"*")</f>
        <v>730991.99999999965</v>
      </c>
      <c r="I7" s="22">
        <f t="shared" si="1"/>
        <v>4.7234078864193563E-2</v>
      </c>
      <c r="J7" s="22">
        <f t="shared" si="2"/>
        <v>0.11087582609374003</v>
      </c>
      <c r="K7" s="22">
        <f t="shared" si="3"/>
        <v>8.2190365968438248E-2</v>
      </c>
      <c r="L7" s="15"/>
    </row>
    <row r="8" spans="1:12" x14ac:dyDescent="0.3">
      <c r="A8" s="15"/>
      <c r="B8" s="21" t="str">
        <f>'County Data'!A3</f>
        <v>Bennington</v>
      </c>
      <c r="C8" s="50">
        <f>IF('County Data'!C3&gt;9,'County Data'!B3,"*")</f>
        <v>96836127.310000002</v>
      </c>
      <c r="D8" s="50">
        <f>IF('County Data'!E3&gt;9,'County Data'!D3,"*")</f>
        <v>30819872.73</v>
      </c>
      <c r="E8" s="51">
        <f>IF('County Data'!G3&gt;9,'County Data'!F3,"*")</f>
        <v>644461.50000000035</v>
      </c>
      <c r="F8" s="50">
        <f>IF('County Data'!I3&gt;9,'County Data'!H3,"*")</f>
        <v>86129270.219999999</v>
      </c>
      <c r="G8" s="50">
        <f>IF('County Data'!K3&gt;9,'County Data'!J3,"*")</f>
        <v>28426543.949999999</v>
      </c>
      <c r="H8" s="51">
        <f>IF('County Data'!M3&gt;9,'County Data'!L3,"*")</f>
        <v>535318.6666666664</v>
      </c>
      <c r="I8" s="22">
        <f t="shared" si="1"/>
        <v>0.12431148043692322</v>
      </c>
      <c r="J8" s="22">
        <f t="shared" si="2"/>
        <v>8.4193449059782779E-2</v>
      </c>
      <c r="K8" s="22">
        <f t="shared" si="3"/>
        <v>0.20388385485032096</v>
      </c>
      <c r="L8" s="15"/>
    </row>
    <row r="9" spans="1:12" x14ac:dyDescent="0.3">
      <c r="A9" s="15"/>
      <c r="B9" s="11" t="str">
        <f>'County Data'!A4</f>
        <v>Caledonia</v>
      </c>
      <c r="C9" s="48">
        <f>IF('County Data'!C4&gt;9,'County Data'!B4,"*")</f>
        <v>45231679</v>
      </c>
      <c r="D9" s="46">
        <f>IF('County Data'!E4&gt;9,'County Data'!D4,"*")</f>
        <v>15565593.560000001</v>
      </c>
      <c r="E9" s="47">
        <f>IF('County Data'!G4&gt;9,'County Data'!F4,"*")</f>
        <v>235411.49999999994</v>
      </c>
      <c r="F9" s="48">
        <f>IF('County Data'!I4&gt;9,'County Data'!H4,"*")</f>
        <v>46190765.149999999</v>
      </c>
      <c r="G9" s="46">
        <f>IF('County Data'!K4&gt;9,'County Data'!J4,"*")</f>
        <v>14306883.300000001</v>
      </c>
      <c r="H9" s="47">
        <f>IF('County Data'!M4&gt;9,'County Data'!L4,"*")</f>
        <v>313005.33333333349</v>
      </c>
      <c r="I9" s="9">
        <f t="shared" si="1"/>
        <v>-2.0763590879810282E-2</v>
      </c>
      <c r="J9" s="9">
        <f t="shared" si="2"/>
        <v>8.7979347675255004E-2</v>
      </c>
      <c r="K9" s="9">
        <f t="shared" si="3"/>
        <v>-0.24789939681539028</v>
      </c>
      <c r="L9" s="15"/>
    </row>
    <row r="10" spans="1:12" x14ac:dyDescent="0.3">
      <c r="A10" s="15"/>
      <c r="B10" s="21" t="str">
        <f>'County Data'!A5</f>
        <v>Chittenden</v>
      </c>
      <c r="C10" s="50">
        <f>IF('County Data'!C5&gt;9,'County Data'!B5,"*")</f>
        <v>542507466.36000001</v>
      </c>
      <c r="D10" s="50">
        <f>IF('County Data'!E5&gt;9,'County Data'!D5,"*")</f>
        <v>165610641.09</v>
      </c>
      <c r="E10" s="51">
        <f>IF('County Data'!G5&gt;9,'County Data'!F5,"*")</f>
        <v>4743149.666666667</v>
      </c>
      <c r="F10" s="50">
        <f>IF('County Data'!I5&gt;9,'County Data'!H5,"*")</f>
        <v>505487243.19</v>
      </c>
      <c r="G10" s="50">
        <f>IF('County Data'!K5&gt;9,'County Data'!J5,"*")</f>
        <v>153341012.84999999</v>
      </c>
      <c r="H10" s="51">
        <f>IF('County Data'!M5&gt;9,'County Data'!L5,"*")</f>
        <v>4973257.833333334</v>
      </c>
      <c r="I10" s="22">
        <f t="shared" si="1"/>
        <v>7.3236711052043393E-2</v>
      </c>
      <c r="J10" s="22">
        <f t="shared" si="2"/>
        <v>8.00153071377082E-2</v>
      </c>
      <c r="K10" s="22">
        <f t="shared" si="3"/>
        <v>-4.626910053292705E-2</v>
      </c>
      <c r="L10" s="15"/>
    </row>
    <row r="11" spans="1:12" x14ac:dyDescent="0.3">
      <c r="A11" s="15"/>
      <c r="B11" s="11" t="str">
        <f>'County Data'!A6</f>
        <v>Essex</v>
      </c>
      <c r="C11" s="48">
        <f>IF('County Data'!C6&gt;9,'County Data'!B6,"*")</f>
        <v>1699332.43</v>
      </c>
      <c r="D11" s="46">
        <f>IF('County Data'!E6&gt;9,'County Data'!D6,"*")</f>
        <v>730119.55</v>
      </c>
      <c r="E11" s="47" t="str">
        <f>IF('County Data'!G6&gt;9,'County Data'!F6,"*")</f>
        <v>*</v>
      </c>
      <c r="F11" s="48">
        <f>IF('County Data'!I6&gt;9,'County Data'!H6,"*")</f>
        <v>1431890.95</v>
      </c>
      <c r="G11" s="46">
        <f>IF('County Data'!K6&gt;9,'County Data'!J6,"*")</f>
        <v>774005.21</v>
      </c>
      <c r="H11" s="47" t="str">
        <f>IF('County Data'!M6&gt;9,'County Data'!L6,"*")</f>
        <v>*</v>
      </c>
      <c r="I11" s="9">
        <f t="shared" si="1"/>
        <v>0.18677503339203311</v>
      </c>
      <c r="J11" s="9">
        <f t="shared" si="2"/>
        <v>-5.6699437462442819E-2</v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50">
        <f>IF('County Data'!C7&gt;9,'County Data'!B7,"*")</f>
        <v>137998534.30000001</v>
      </c>
      <c r="D12" s="50">
        <f>IF('County Data'!E7&gt;9,'County Data'!D7,"*")</f>
        <v>21616771.100000001</v>
      </c>
      <c r="E12" s="51">
        <f>IF('County Data'!G7&gt;9,'County Data'!F7,"*")</f>
        <v>457377.83333333337</v>
      </c>
      <c r="F12" s="50">
        <f>IF('County Data'!I7&gt;9,'County Data'!H7,"*")</f>
        <v>104828594.77</v>
      </c>
      <c r="G12" s="50">
        <f>IF('County Data'!K7&gt;9,'County Data'!J7,"*")</f>
        <v>20968022.649999999</v>
      </c>
      <c r="H12" s="51">
        <f>IF('County Data'!M7&gt;9,'County Data'!L7,"*")</f>
        <v>680040.1666666664</v>
      </c>
      <c r="I12" s="22">
        <f t="shared" si="1"/>
        <v>0.31642072091853168</v>
      </c>
      <c r="J12" s="22">
        <f t="shared" si="2"/>
        <v>3.0939896471353871E-2</v>
      </c>
      <c r="K12" s="22">
        <f t="shared" si="3"/>
        <v>-0.32742526728200583</v>
      </c>
      <c r="L12" s="15"/>
    </row>
    <row r="13" spans="1:12" x14ac:dyDescent="0.3">
      <c r="A13" s="15"/>
      <c r="B13" s="11" t="str">
        <f>'County Data'!A8</f>
        <v>Grand Isle</v>
      </c>
      <c r="C13" s="48">
        <f>IF('County Data'!C8&gt;9,'County Data'!B8,"*")</f>
        <v>5245485.88</v>
      </c>
      <c r="D13" s="46">
        <f>IF('County Data'!E8&gt;9,'County Data'!D8,"*")</f>
        <v>2086153.62</v>
      </c>
      <c r="E13" s="47" t="str">
        <f>IF('County Data'!G8&gt;9,'County Data'!F8,"*")</f>
        <v>*</v>
      </c>
      <c r="F13" s="48">
        <f>IF('County Data'!I8&gt;9,'County Data'!H8,"*")</f>
        <v>4329403.72</v>
      </c>
      <c r="G13" s="46">
        <f>IF('County Data'!K8&gt;9,'County Data'!J8,"*")</f>
        <v>1922087.78</v>
      </c>
      <c r="H13" s="47" t="str">
        <f>IF('County Data'!M8&gt;9,'County Data'!L8,"*")</f>
        <v>*</v>
      </c>
      <c r="I13" s="9">
        <f t="shared" si="1"/>
        <v>0.21159545730699381</v>
      </c>
      <c r="J13" s="9">
        <f t="shared" si="2"/>
        <v>8.5358141135468898E-2</v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50">
        <f>IF('County Data'!C9&gt;9,'County Data'!B9,"*")</f>
        <v>62823755.119999997</v>
      </c>
      <c r="D14" s="50">
        <f>IF('County Data'!E9&gt;9,'County Data'!D9,"*")</f>
        <v>22785010.210000001</v>
      </c>
      <c r="E14" s="51">
        <f>IF('County Data'!G9&gt;9,'County Data'!F9,"*")</f>
        <v>731067.1666666664</v>
      </c>
      <c r="F14" s="50">
        <f>IF('County Data'!I9&gt;9,'County Data'!H9,"*")</f>
        <v>54481925.920000002</v>
      </c>
      <c r="G14" s="50">
        <f>IF('County Data'!K9&gt;9,'County Data'!J9,"*")</f>
        <v>18732574.960000001</v>
      </c>
      <c r="H14" s="51">
        <f>IF('County Data'!M9&gt;9,'County Data'!L9,"*")</f>
        <v>656052.16666666721</v>
      </c>
      <c r="I14" s="22">
        <f t="shared" si="1"/>
        <v>0.15311186341409708</v>
      </c>
      <c r="J14" s="22">
        <f t="shared" si="2"/>
        <v>0.21633092400021015</v>
      </c>
      <c r="K14" s="22">
        <f t="shared" si="3"/>
        <v>0.11434304131810523</v>
      </c>
      <c r="L14" s="15"/>
    </row>
    <row r="15" spans="1:12" x14ac:dyDescent="0.3">
      <c r="A15" s="15"/>
      <c r="B15" s="24" t="str">
        <f>'County Data'!A10</f>
        <v>Orange</v>
      </c>
      <c r="C15" s="56">
        <f>IF('County Data'!C10&gt;9,'County Data'!B10,"*")</f>
        <v>26508515.719999999</v>
      </c>
      <c r="D15" s="56">
        <f>IF('County Data'!E10&gt;9,'County Data'!D10,"*")</f>
        <v>6396365.1299999999</v>
      </c>
      <c r="E15" s="55">
        <f>IF('County Data'!G10&gt;9,'County Data'!F10,"*")</f>
        <v>334359.33333333296</v>
      </c>
      <c r="F15" s="56">
        <f>IF('County Data'!I10&gt;9,'County Data'!H10,"*")</f>
        <v>22701615.77</v>
      </c>
      <c r="G15" s="56">
        <f>IF('County Data'!K10&gt;9,'County Data'!J10,"*")</f>
        <v>5865057.0199999996</v>
      </c>
      <c r="H15" s="55">
        <f>IF('County Data'!M10&gt;9,'County Data'!L10,"*")</f>
        <v>178472.00000000009</v>
      </c>
      <c r="I15" s="23">
        <f t="shared" si="1"/>
        <v>0.1676929073493873</v>
      </c>
      <c r="J15" s="23">
        <f t="shared" si="2"/>
        <v>9.0588737362352248E-2</v>
      </c>
      <c r="K15" s="23">
        <f t="shared" si="3"/>
        <v>0.87345540663707921</v>
      </c>
      <c r="L15" s="15"/>
    </row>
    <row r="16" spans="1:12" x14ac:dyDescent="0.3">
      <c r="A16" s="15"/>
      <c r="B16" s="21" t="str">
        <f>'County Data'!A11</f>
        <v>Orleans</v>
      </c>
      <c r="C16" s="50">
        <f>IF('County Data'!C11&gt;9,'County Data'!B11,"*")</f>
        <v>71762982.459999993</v>
      </c>
      <c r="D16" s="50">
        <f>IF('County Data'!E11&gt;9,'County Data'!D11,"*")</f>
        <v>19866438.190000001</v>
      </c>
      <c r="E16" s="51">
        <f>IF('County Data'!G11&gt;9,'County Data'!F11,"*")</f>
        <v>517842.66666666686</v>
      </c>
      <c r="F16" s="50">
        <f>IF('County Data'!I11&gt;9,'County Data'!H11,"*")</f>
        <v>61908355.799999997</v>
      </c>
      <c r="G16" s="50">
        <f>IF('County Data'!K11&gt;9,'County Data'!J11,"*")</f>
        <v>18481390.91</v>
      </c>
      <c r="H16" s="51">
        <f>IF('County Data'!M11&gt;9,'County Data'!L11,"*")</f>
        <v>466818.83333333337</v>
      </c>
      <c r="I16" s="22">
        <f t="shared" si="1"/>
        <v>0.15918088168641037</v>
      </c>
      <c r="J16" s="22">
        <f t="shared" si="2"/>
        <v>7.4942805265299228E-2</v>
      </c>
      <c r="K16" s="22">
        <f t="shared" si="3"/>
        <v>0.10930114573355221</v>
      </c>
      <c r="L16" s="15"/>
    </row>
    <row r="17" spans="1:12" x14ac:dyDescent="0.3">
      <c r="A17" s="15"/>
      <c r="B17" s="11" t="str">
        <f>'County Data'!A12</f>
        <v>Other</v>
      </c>
      <c r="C17" s="48">
        <f>IF('County Data'!C12&gt;9,'County Data'!B12,"*")</f>
        <v>1108029069.47</v>
      </c>
      <c r="D17" s="46">
        <f>IF('County Data'!E12&gt;9,'County Data'!D12,"*")</f>
        <v>247542808.08000001</v>
      </c>
      <c r="E17" s="47">
        <f>IF('County Data'!G12&gt;9,'County Data'!F12,"*")</f>
        <v>3863532.3333333321</v>
      </c>
      <c r="F17" s="48">
        <f>IF('County Data'!I12&gt;9,'County Data'!H12,"*")</f>
        <v>953073043.69000006</v>
      </c>
      <c r="G17" s="46">
        <f>IF('County Data'!K12&gt;9,'County Data'!J12,"*")</f>
        <v>218750149.22</v>
      </c>
      <c r="H17" s="47">
        <f>IF('County Data'!M12&gt;9,'County Data'!L12,"*")</f>
        <v>3662261.8333333335</v>
      </c>
      <c r="I17" s="9">
        <f t="shared" si="1"/>
        <v>0.1625856767284686</v>
      </c>
      <c r="J17" s="9">
        <f t="shared" si="2"/>
        <v>0.13162349357322195</v>
      </c>
      <c r="K17" s="9">
        <f t="shared" si="3"/>
        <v>5.4957976561933949E-2</v>
      </c>
      <c r="L17" s="15"/>
    </row>
    <row r="18" spans="1:12" x14ac:dyDescent="0.3">
      <c r="A18" s="15"/>
      <c r="B18" s="21" t="str">
        <f>'County Data'!A13</f>
        <v>Rutland</v>
      </c>
      <c r="C18" s="50">
        <f>IF('County Data'!C13&gt;9,'County Data'!B13,"*")</f>
        <v>123241618.01000001</v>
      </c>
      <c r="D18" s="50">
        <f>IF('County Data'!E13&gt;9,'County Data'!D13,"*")</f>
        <v>42461662.799999997</v>
      </c>
      <c r="E18" s="51">
        <f>IF('County Data'!G13&gt;9,'County Data'!F13,"*")</f>
        <v>2195455.666666667</v>
      </c>
      <c r="F18" s="50">
        <f>IF('County Data'!I13&gt;9,'County Data'!H13,"*")</f>
        <v>108334399.20999999</v>
      </c>
      <c r="G18" s="50">
        <f>IF('County Data'!K13&gt;9,'County Data'!J13,"*")</f>
        <v>40387869.740000002</v>
      </c>
      <c r="H18" s="51">
        <f>IF('County Data'!M13&gt;9,'County Data'!L13,"*")</f>
        <v>2145757.4999999963</v>
      </c>
      <c r="I18" s="22">
        <f t="shared" si="1"/>
        <v>0.13760374275121262</v>
      </c>
      <c r="J18" s="22">
        <f t="shared" si="2"/>
        <v>5.1346928504776214E-2</v>
      </c>
      <c r="K18" s="22">
        <f t="shared" si="3"/>
        <v>2.3161129189421818E-2</v>
      </c>
      <c r="L18" s="15"/>
    </row>
    <row r="19" spans="1:12" x14ac:dyDescent="0.3">
      <c r="A19" s="15"/>
      <c r="B19" s="11" t="str">
        <f>'County Data'!A14</f>
        <v>Washington</v>
      </c>
      <c r="C19" s="48">
        <f>IF('County Data'!C14&gt;9,'County Data'!B14,"*")</f>
        <v>210801145.63</v>
      </c>
      <c r="D19" s="46">
        <f>IF('County Data'!E14&gt;9,'County Data'!D14,"*")</f>
        <v>37309200.5</v>
      </c>
      <c r="E19" s="47">
        <f>IF('County Data'!G14&gt;9,'County Data'!F14,"*")</f>
        <v>1842203.333333334</v>
      </c>
      <c r="F19" s="48">
        <f>IF('County Data'!I14&gt;9,'County Data'!H14,"*")</f>
        <v>242372654.47999999</v>
      </c>
      <c r="G19" s="46">
        <f>IF('County Data'!K14&gt;9,'County Data'!J14,"*")</f>
        <v>35902243.920000002</v>
      </c>
      <c r="H19" s="47">
        <f>IF('County Data'!M14&gt;9,'County Data'!L14,"*")</f>
        <v>1237230.3333333323</v>
      </c>
      <c r="I19" s="9">
        <f t="shared" si="1"/>
        <v>-0.13026019341057801</v>
      </c>
      <c r="J19" s="9">
        <f t="shared" si="2"/>
        <v>3.9188541616927385E-2</v>
      </c>
      <c r="K19" s="9">
        <f t="shared" si="3"/>
        <v>0.48897362415136558</v>
      </c>
      <c r="L19" s="15"/>
    </row>
    <row r="20" spans="1:12" x14ac:dyDescent="0.3">
      <c r="A20" s="15"/>
      <c r="B20" s="21" t="str">
        <f>'County Data'!A15</f>
        <v>Windham</v>
      </c>
      <c r="C20" s="50">
        <f>IF('County Data'!C15&gt;9,'County Data'!B15,"*")</f>
        <v>82712642.560000002</v>
      </c>
      <c r="D20" s="50">
        <f>IF('County Data'!E15&gt;9,'County Data'!D15,"*")</f>
        <v>20646600.670000002</v>
      </c>
      <c r="E20" s="51">
        <f>IF('County Data'!G15&gt;9,'County Data'!F15,"*")</f>
        <v>1033792.833333334</v>
      </c>
      <c r="F20" s="50">
        <f>IF('County Data'!I15&gt;9,'County Data'!H15,"*")</f>
        <v>69425419.810000002</v>
      </c>
      <c r="G20" s="50">
        <f>IF('County Data'!K15&gt;9,'County Data'!J15,"*")</f>
        <v>19745581.25</v>
      </c>
      <c r="H20" s="51">
        <f>IF('County Data'!M15&gt;9,'County Data'!L15,"*")</f>
        <v>501775.83333333349</v>
      </c>
      <c r="I20" s="22">
        <f t="shared" si="1"/>
        <v>0.19138843936938088</v>
      </c>
      <c r="J20" s="22">
        <f t="shared" si="2"/>
        <v>4.5631445769670709E-2</v>
      </c>
      <c r="K20" s="22">
        <f t="shared" si="3"/>
        <v>1.0602682804904586</v>
      </c>
      <c r="L20" s="15"/>
    </row>
    <row r="21" spans="1:12" x14ac:dyDescent="0.3">
      <c r="A21" s="15"/>
      <c r="B21" s="11" t="str">
        <f>'County Data'!A16</f>
        <v>Windsor</v>
      </c>
      <c r="C21" s="48">
        <f>IF('County Data'!C16&gt;9,'County Data'!B16,"*")</f>
        <v>97691375.709999993</v>
      </c>
      <c r="D21" s="46">
        <f>IF('County Data'!E16&gt;9,'County Data'!D16,"*")</f>
        <v>27286466.100000001</v>
      </c>
      <c r="E21" s="47">
        <f>IF('County Data'!G16&gt;9,'County Data'!F16,"*")</f>
        <v>613942.99999999988</v>
      </c>
      <c r="F21" s="48">
        <f>IF('County Data'!I16&gt;9,'County Data'!H16,"*")</f>
        <v>100648892.67</v>
      </c>
      <c r="G21" s="46">
        <f>IF('County Data'!K16&gt;9,'County Data'!J16,"*")</f>
        <v>24555158.02</v>
      </c>
      <c r="H21" s="47">
        <f>IF('County Data'!M16&gt;9,'County Data'!L16,"*")</f>
        <v>492962.16666666663</v>
      </c>
      <c r="I21" s="9">
        <f t="shared" si="1"/>
        <v>-2.9384495760891201E-2</v>
      </c>
      <c r="J21" s="9">
        <f t="shared" si="2"/>
        <v>0.11123154156757498</v>
      </c>
      <c r="K21" s="9">
        <f t="shared" si="3"/>
        <v>0.24541606134074509</v>
      </c>
      <c r="L21" s="15"/>
    </row>
    <row r="22" spans="1:12" x14ac:dyDescent="0.3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3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3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3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3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3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3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3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3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3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3">
      <c r="B4" s="72"/>
      <c r="C4" s="70" t="str">
        <f>TEXT(Cover!E7, "mm/dd/yyyy") &amp; " - " &amp; TEXT(Cover!G7, "mm/dd/yyyy")</f>
        <v>08/01/2021 - 08/31/2021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08/01/2020 - 08/31/2020</v>
      </c>
      <c r="G4" s="67"/>
      <c r="H4" s="68"/>
      <c r="I4" s="66"/>
      <c r="J4" s="66"/>
      <c r="K4" s="66"/>
    </row>
    <row r="5" spans="1:12" ht="23.25" customHeight="1" thickBot="1" x14ac:dyDescent="0.35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" thickTop="1" x14ac:dyDescent="0.3">
      <c r="B6" s="25" t="str">
        <f>'Town Data'!A2</f>
        <v>ADDISON</v>
      </c>
      <c r="C6" s="42">
        <f>IF('Town Data'!C2&gt;9,'Town Data'!B2,"*")</f>
        <v>610012.49</v>
      </c>
      <c r="D6" s="43">
        <f>IF('Town Data'!E2&gt;9,'Town Data'!D2,"*")</f>
        <v>206358.81</v>
      </c>
      <c r="E6" s="44" t="str">
        <f>IF('Town Data'!G2&gt;9,'Town Data'!F2,"*")</f>
        <v>*</v>
      </c>
      <c r="F6" s="43">
        <f>IF('Town Data'!I2&gt;9,'Town Data'!H2,"*")</f>
        <v>510894.53</v>
      </c>
      <c r="G6" s="43">
        <f>IF('Town Data'!K2&gt;9,'Town Data'!J2,"*")</f>
        <v>213781.24</v>
      </c>
      <c r="H6" s="44" t="str">
        <f>IF('Town Data'!M2&gt;9,'Town Data'!L2,"*")</f>
        <v>*</v>
      </c>
      <c r="I6" s="20">
        <f t="shared" ref="I6:I69" si="0">IFERROR((C6-F6)/F6,"")</f>
        <v>0.19400865380179341</v>
      </c>
      <c r="J6" s="20">
        <f t="shared" ref="J6:J69" si="1">IFERROR((D6-G6)/G6,"")</f>
        <v>-3.4719744351749446E-2</v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ALBURGH</v>
      </c>
      <c r="C7" s="45">
        <f>IF('Town Data'!C3&gt;9,'Town Data'!B3,"*")</f>
        <v>1768557.22</v>
      </c>
      <c r="D7" s="46">
        <f>IF('Town Data'!E3&gt;9,'Town Data'!D3,"*")</f>
        <v>517404.07</v>
      </c>
      <c r="E7" s="47" t="str">
        <f>IF('Town Data'!G3&gt;9,'Town Data'!F3,"*")</f>
        <v>*</v>
      </c>
      <c r="F7" s="48">
        <f>IF('Town Data'!I3&gt;9,'Town Data'!H3,"*")</f>
        <v>1488691.27</v>
      </c>
      <c r="G7" s="46">
        <f>IF('Town Data'!K3&gt;9,'Town Data'!J3,"*")</f>
        <v>506157.14</v>
      </c>
      <c r="H7" s="47" t="str">
        <f>IF('Town Data'!M3&gt;9,'Town Data'!L3,"*")</f>
        <v>*</v>
      </c>
      <c r="I7" s="9">
        <f t="shared" si="0"/>
        <v>0.18799462026804251</v>
      </c>
      <c r="J7" s="9">
        <f t="shared" si="1"/>
        <v>2.2220233819086287E-2</v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ARLINGTON</v>
      </c>
      <c r="C8" s="49">
        <f>IF('Town Data'!C4&gt;9,'Town Data'!B4,"*")</f>
        <v>12206179.25</v>
      </c>
      <c r="D8" s="50">
        <f>IF('Town Data'!E4&gt;9,'Town Data'!D4,"*")</f>
        <v>562469.28</v>
      </c>
      <c r="E8" s="51" t="str">
        <f>IF('Town Data'!G4&gt;9,'Town Data'!F4,"*")</f>
        <v>*</v>
      </c>
      <c r="F8" s="50">
        <f>IF('Town Data'!I4&gt;9,'Town Data'!H4,"*")</f>
        <v>11331855.1</v>
      </c>
      <c r="G8" s="50">
        <f>IF('Town Data'!K4&gt;9,'Town Data'!J4,"*")</f>
        <v>479799.73</v>
      </c>
      <c r="H8" s="51" t="str">
        <f>IF('Town Data'!M4&gt;9,'Town Data'!L4,"*")</f>
        <v>*</v>
      </c>
      <c r="I8" s="22">
        <f t="shared" si="0"/>
        <v>7.7156312208757447E-2</v>
      </c>
      <c r="J8" s="22">
        <f t="shared" si="1"/>
        <v>0.17230011780123355</v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BARRE</v>
      </c>
      <c r="C9" s="45">
        <f>IF('Town Data'!C5&gt;9,'Town Data'!B5,"*")</f>
        <v>41097236.619999997</v>
      </c>
      <c r="D9" s="46">
        <f>IF('Town Data'!E5&gt;9,'Town Data'!D5,"*")</f>
        <v>11278303.060000001</v>
      </c>
      <c r="E9" s="47">
        <f>IF('Town Data'!G5&gt;9,'Town Data'!F5,"*")</f>
        <v>473102.66666666669</v>
      </c>
      <c r="F9" s="48">
        <f>IF('Town Data'!I5&gt;9,'Town Data'!H5,"*")</f>
        <v>94049566.599999994</v>
      </c>
      <c r="G9" s="46">
        <f>IF('Town Data'!K5&gt;9,'Town Data'!J5,"*")</f>
        <v>11647303.140000001</v>
      </c>
      <c r="H9" s="47">
        <f>IF('Town Data'!M5&gt;9,'Town Data'!L5,"*")</f>
        <v>352979.99999999971</v>
      </c>
      <c r="I9" s="9">
        <f t="shared" si="0"/>
        <v>-0.5630257734754941</v>
      </c>
      <c r="J9" s="9">
        <f t="shared" si="1"/>
        <v>-3.1681160485361938E-2</v>
      </c>
      <c r="K9" s="9">
        <f t="shared" si="2"/>
        <v>0.34031012144219808</v>
      </c>
      <c r="L9" s="15"/>
    </row>
    <row r="10" spans="1:12" x14ac:dyDescent="0.3">
      <c r="A10" s="15"/>
      <c r="B10" s="27" t="str">
        <f>'Town Data'!A6</f>
        <v>BARRE TOWN</v>
      </c>
      <c r="C10" s="49">
        <f>IF('Town Data'!C6&gt;9,'Town Data'!B6,"*")</f>
        <v>10303760.67</v>
      </c>
      <c r="D10" s="50">
        <f>IF('Town Data'!E6&gt;9,'Town Data'!D6,"*")</f>
        <v>1108310.07</v>
      </c>
      <c r="E10" s="51" t="str">
        <f>IF('Town Data'!G6&gt;9,'Town Data'!F6,"*")</f>
        <v>*</v>
      </c>
      <c r="F10" s="50">
        <f>IF('Town Data'!I6&gt;9,'Town Data'!H6,"*")</f>
        <v>8393041.1199999992</v>
      </c>
      <c r="G10" s="50">
        <f>IF('Town Data'!K6&gt;9,'Town Data'!J6,"*")</f>
        <v>979645.27</v>
      </c>
      <c r="H10" s="51" t="str">
        <f>IF('Town Data'!M6&gt;9,'Town Data'!L6,"*")</f>
        <v>*</v>
      </c>
      <c r="I10" s="22">
        <f t="shared" si="0"/>
        <v>0.2276552113448958</v>
      </c>
      <c r="J10" s="22">
        <f t="shared" si="1"/>
        <v>0.13133815263559639</v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BARTON</v>
      </c>
      <c r="C11" s="45">
        <f>IF('Town Data'!C7&gt;9,'Town Data'!B7,"*")</f>
        <v>20295809.34</v>
      </c>
      <c r="D11" s="46">
        <f>IF('Town Data'!E7&gt;9,'Town Data'!D7,"*")</f>
        <v>1978152.73</v>
      </c>
      <c r="E11" s="47">
        <f>IF('Town Data'!G7&gt;9,'Town Data'!F7,"*")</f>
        <v>10782.666666666675</v>
      </c>
      <c r="F11" s="48">
        <f>IF('Town Data'!I7&gt;9,'Town Data'!H7,"*")</f>
        <v>15588056.300000001</v>
      </c>
      <c r="G11" s="46">
        <f>IF('Town Data'!K7&gt;9,'Town Data'!J7,"*")</f>
        <v>1891382.32</v>
      </c>
      <c r="H11" s="47">
        <f>IF('Town Data'!M7&gt;9,'Town Data'!L7,"*")</f>
        <v>29335.666666666661</v>
      </c>
      <c r="I11" s="9">
        <f t="shared" si="0"/>
        <v>0.30201026666807707</v>
      </c>
      <c r="J11" s="9">
        <f t="shared" si="1"/>
        <v>4.5876716242118573E-2</v>
      </c>
      <c r="K11" s="9">
        <f t="shared" si="2"/>
        <v>-0.63243832876930206</v>
      </c>
      <c r="L11" s="15"/>
    </row>
    <row r="12" spans="1:12" x14ac:dyDescent="0.3">
      <c r="A12" s="15"/>
      <c r="B12" s="27" t="str">
        <f>'Town Data'!A8</f>
        <v>BENNINGTON</v>
      </c>
      <c r="C12" s="49">
        <f>IF('Town Data'!C8&gt;9,'Town Data'!B8,"*")</f>
        <v>42694740.659999996</v>
      </c>
      <c r="D12" s="50">
        <f>IF('Town Data'!E8&gt;9,'Town Data'!D8,"*")</f>
        <v>13653857.119999999</v>
      </c>
      <c r="E12" s="51">
        <f>IF('Town Data'!G8&gt;9,'Town Data'!F8,"*")</f>
        <v>139585.8333333334</v>
      </c>
      <c r="F12" s="50">
        <f>IF('Town Data'!I8&gt;9,'Town Data'!H8,"*")</f>
        <v>37587852.32</v>
      </c>
      <c r="G12" s="50">
        <f>IF('Town Data'!K8&gt;9,'Town Data'!J8,"*")</f>
        <v>12601496.43</v>
      </c>
      <c r="H12" s="51">
        <f>IF('Town Data'!M8&gt;9,'Town Data'!L8,"*")</f>
        <v>161607.66666666669</v>
      </c>
      <c r="I12" s="22">
        <f t="shared" si="0"/>
        <v>0.13586539333301276</v>
      </c>
      <c r="J12" s="22">
        <f t="shared" si="1"/>
        <v>8.3510771585402849E-2</v>
      </c>
      <c r="K12" s="22">
        <f t="shared" si="2"/>
        <v>-0.13626725629765882</v>
      </c>
      <c r="L12" s="15"/>
    </row>
    <row r="13" spans="1:12" x14ac:dyDescent="0.3">
      <c r="A13" s="15"/>
      <c r="B13" s="15" t="str">
        <f>'Town Data'!A9</f>
        <v>BERLIN</v>
      </c>
      <c r="C13" s="45">
        <f>IF('Town Data'!C9&gt;9,'Town Data'!B9,"*")</f>
        <v>18390283.949999999</v>
      </c>
      <c r="D13" s="46">
        <f>IF('Town Data'!E9&gt;9,'Town Data'!D9,"*")</f>
        <v>6812997.8200000003</v>
      </c>
      <c r="E13" s="47">
        <f>IF('Town Data'!G9&gt;9,'Town Data'!F9,"*")</f>
        <v>88699.499999999956</v>
      </c>
      <c r="F13" s="48">
        <f>IF('Town Data'!I9&gt;9,'Town Data'!H9,"*")</f>
        <v>16407508.92</v>
      </c>
      <c r="G13" s="46">
        <f>IF('Town Data'!K9&gt;9,'Town Data'!J9,"*")</f>
        <v>6174500.8700000001</v>
      </c>
      <c r="H13" s="47">
        <f>IF('Town Data'!M9&gt;9,'Town Data'!L9,"*")</f>
        <v>74782.333333333314</v>
      </c>
      <c r="I13" s="9">
        <f t="shared" si="0"/>
        <v>0.12084558598551713</v>
      </c>
      <c r="J13" s="9">
        <f t="shared" si="1"/>
        <v>0.10340867439216997</v>
      </c>
      <c r="K13" s="9">
        <f t="shared" si="2"/>
        <v>0.18610233254734826</v>
      </c>
      <c r="L13" s="15"/>
    </row>
    <row r="14" spans="1:12" x14ac:dyDescent="0.3">
      <c r="A14" s="15"/>
      <c r="B14" s="27" t="str">
        <f>'Town Data'!A10</f>
        <v>BETHEL</v>
      </c>
      <c r="C14" s="49">
        <f>IF('Town Data'!C10&gt;9,'Town Data'!B10,"*")</f>
        <v>4131121.38</v>
      </c>
      <c r="D14" s="50">
        <f>IF('Town Data'!E10&gt;9,'Town Data'!D10,"*")</f>
        <v>543217.1</v>
      </c>
      <c r="E14" s="51" t="str">
        <f>IF('Town Data'!G10&gt;9,'Town Data'!F10,"*")</f>
        <v>*</v>
      </c>
      <c r="F14" s="50">
        <f>IF('Town Data'!I10&gt;9,'Town Data'!H10,"*")</f>
        <v>3248331.17</v>
      </c>
      <c r="G14" s="50">
        <f>IF('Town Data'!K10&gt;9,'Town Data'!J10,"*")</f>
        <v>406384.76</v>
      </c>
      <c r="H14" s="51" t="str">
        <f>IF('Town Data'!M10&gt;9,'Town Data'!L10,"*")</f>
        <v>*</v>
      </c>
      <c r="I14" s="22">
        <f t="shared" si="0"/>
        <v>0.27176730567160734</v>
      </c>
      <c r="J14" s="22">
        <f t="shared" si="1"/>
        <v>0.33670637648911828</v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BRADFORD</v>
      </c>
      <c r="C15" s="45">
        <f>IF('Town Data'!C11&gt;9,'Town Data'!B11,"*")</f>
        <v>8638572.2699999996</v>
      </c>
      <c r="D15" s="46">
        <f>IF('Town Data'!E11&gt;9,'Town Data'!D11,"*")</f>
        <v>1764613.52</v>
      </c>
      <c r="E15" s="47">
        <f>IF('Town Data'!G11&gt;9,'Town Data'!F11,"*")</f>
        <v>107482.83333333331</v>
      </c>
      <c r="F15" s="48">
        <f>IF('Town Data'!I11&gt;9,'Town Data'!H11,"*")</f>
        <v>7197020.0999999996</v>
      </c>
      <c r="G15" s="46">
        <f>IF('Town Data'!K11&gt;9,'Town Data'!J11,"*")</f>
        <v>1653280.72</v>
      </c>
      <c r="H15" s="47">
        <f>IF('Town Data'!M11&gt;9,'Town Data'!L11,"*")</f>
        <v>84454.333333333343</v>
      </c>
      <c r="I15" s="9">
        <f t="shared" si="0"/>
        <v>0.2002984776991244</v>
      </c>
      <c r="J15" s="9">
        <f t="shared" si="1"/>
        <v>6.7340530046222313E-2</v>
      </c>
      <c r="K15" s="9">
        <f t="shared" si="2"/>
        <v>0.27267398949333527</v>
      </c>
      <c r="L15" s="15"/>
    </row>
    <row r="16" spans="1:12" x14ac:dyDescent="0.3">
      <c r="A16" s="15"/>
      <c r="B16" s="28" t="str">
        <f>'Town Data'!A12</f>
        <v>BRANDON</v>
      </c>
      <c r="C16" s="52">
        <f>IF('Town Data'!C12&gt;9,'Town Data'!B12,"*")</f>
        <v>9447304.75</v>
      </c>
      <c r="D16" s="53">
        <f>IF('Town Data'!E12&gt;9,'Town Data'!D12,"*")</f>
        <v>1455830.15</v>
      </c>
      <c r="E16" s="54" t="str">
        <f>IF('Town Data'!G12&gt;9,'Town Data'!F12,"*")</f>
        <v>*</v>
      </c>
      <c r="F16" s="53">
        <f>IF('Town Data'!I12&gt;9,'Town Data'!H12,"*")</f>
        <v>7784752.71</v>
      </c>
      <c r="G16" s="53">
        <f>IF('Town Data'!K12&gt;9,'Town Data'!J12,"*")</f>
        <v>1250870.49</v>
      </c>
      <c r="H16" s="54" t="str">
        <f>IF('Town Data'!M12&gt;9,'Town Data'!L12,"*")</f>
        <v>*</v>
      </c>
      <c r="I16" s="26">
        <f t="shared" si="0"/>
        <v>0.21356517052421567</v>
      </c>
      <c r="J16" s="26">
        <f t="shared" si="1"/>
        <v>0.16385362164871276</v>
      </c>
      <c r="K16" s="26" t="str">
        <f t="shared" si="2"/>
        <v/>
      </c>
      <c r="L16" s="15"/>
    </row>
    <row r="17" spans="1:12" x14ac:dyDescent="0.3">
      <c r="A17" s="15"/>
      <c r="B17" s="27" t="str">
        <f>'Town Data'!A13</f>
        <v>BRATTLEBORO</v>
      </c>
      <c r="C17" s="49">
        <f>IF('Town Data'!C13&gt;9,'Town Data'!B13,"*")</f>
        <v>38243443.479999997</v>
      </c>
      <c r="D17" s="50">
        <f>IF('Town Data'!E13&gt;9,'Town Data'!D13,"*")</f>
        <v>8306806.9500000002</v>
      </c>
      <c r="E17" s="51">
        <f>IF('Town Data'!G13&gt;9,'Town Data'!F13,"*")</f>
        <v>692859.50000000035</v>
      </c>
      <c r="F17" s="50">
        <f>IF('Town Data'!I13&gt;9,'Town Data'!H13,"*")</f>
        <v>37753973.100000001</v>
      </c>
      <c r="G17" s="50">
        <f>IF('Town Data'!K13&gt;9,'Town Data'!J13,"*")</f>
        <v>7807483.21</v>
      </c>
      <c r="H17" s="51">
        <f>IF('Town Data'!M13&gt;9,'Town Data'!L13,"*")</f>
        <v>205552.8333333334</v>
      </c>
      <c r="I17" s="22">
        <f t="shared" si="0"/>
        <v>1.2964738272804331E-2</v>
      </c>
      <c r="J17" s="22">
        <f t="shared" si="1"/>
        <v>6.3954507050422493E-2</v>
      </c>
      <c r="K17" s="22">
        <f t="shared" si="2"/>
        <v>2.3707124770030745</v>
      </c>
      <c r="L17" s="15"/>
    </row>
    <row r="18" spans="1:12" x14ac:dyDescent="0.3">
      <c r="A18" s="15"/>
      <c r="B18" s="15" t="str">
        <f>'Town Data'!A14</f>
        <v>BRIDGEWATER</v>
      </c>
      <c r="C18" s="45">
        <f>IF('Town Data'!C14&gt;9,'Town Data'!B14,"*")</f>
        <v>675202.04</v>
      </c>
      <c r="D18" s="46">
        <f>IF('Town Data'!E14&gt;9,'Town Data'!D14,"*")</f>
        <v>255130.05</v>
      </c>
      <c r="E18" s="47" t="str">
        <f>IF('Town Data'!G14&gt;9,'Town Data'!F14,"*")</f>
        <v>*</v>
      </c>
      <c r="F18" s="48">
        <f>IF('Town Data'!I14&gt;9,'Town Data'!H14,"*")</f>
        <v>540736.56000000006</v>
      </c>
      <c r="G18" s="46">
        <f>IF('Town Data'!K14&gt;9,'Town Data'!J14,"*")</f>
        <v>268540.12</v>
      </c>
      <c r="H18" s="47" t="str">
        <f>IF('Town Data'!M14&gt;9,'Town Data'!L14,"*")</f>
        <v>*</v>
      </c>
      <c r="I18" s="9">
        <f t="shared" si="0"/>
        <v>0.24867096095740218</v>
      </c>
      <c r="J18" s="9">
        <f t="shared" si="1"/>
        <v>-4.9936933073538539E-2</v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BRIDPORT</v>
      </c>
      <c r="C19" s="49">
        <f>IF('Town Data'!C15&gt;9,'Town Data'!B15,"*")</f>
        <v>1344547.08</v>
      </c>
      <c r="D19" s="50">
        <f>IF('Town Data'!E15&gt;9,'Town Data'!D15,"*")</f>
        <v>377927.01</v>
      </c>
      <c r="E19" s="51" t="str">
        <f>IF('Town Data'!G15&gt;9,'Town Data'!F15,"*")</f>
        <v>*</v>
      </c>
      <c r="F19" s="50">
        <f>IF('Town Data'!I15&gt;9,'Town Data'!H15,"*")</f>
        <v>893127.92</v>
      </c>
      <c r="G19" s="50">
        <f>IF('Town Data'!K15&gt;9,'Town Data'!J15,"*")</f>
        <v>303588.81</v>
      </c>
      <c r="H19" s="51" t="str">
        <f>IF('Town Data'!M15&gt;9,'Town Data'!L15,"*")</f>
        <v>*</v>
      </c>
      <c r="I19" s="22">
        <f t="shared" si="0"/>
        <v>0.50543617536892138</v>
      </c>
      <c r="J19" s="22">
        <f t="shared" si="1"/>
        <v>0.24486475637886657</v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BRIGHTON</v>
      </c>
      <c r="C20" s="45">
        <f>IF('Town Data'!C16&gt;9,'Town Data'!B16,"*")</f>
        <v>1136023.6200000001</v>
      </c>
      <c r="D20" s="46">
        <f>IF('Town Data'!E16&gt;9,'Town Data'!D16,"*")</f>
        <v>520464.08</v>
      </c>
      <c r="E20" s="47" t="str">
        <f>IF('Town Data'!G16&gt;9,'Town Data'!F16,"*")</f>
        <v>*</v>
      </c>
      <c r="F20" s="48">
        <f>IF('Town Data'!I16&gt;9,'Town Data'!H16,"*")</f>
        <v>831737.89</v>
      </c>
      <c r="G20" s="46">
        <f>IF('Town Data'!K16&gt;9,'Town Data'!J16,"*")</f>
        <v>456775.65</v>
      </c>
      <c r="H20" s="47" t="str">
        <f>IF('Town Data'!M16&gt;9,'Town Data'!L16,"*")</f>
        <v>*</v>
      </c>
      <c r="I20" s="9">
        <f t="shared" si="0"/>
        <v>0.36584329469467852</v>
      </c>
      <c r="J20" s="9">
        <f t="shared" si="1"/>
        <v>0.13943044030477542</v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BRISTOL</v>
      </c>
      <c r="C21" s="49">
        <f>IF('Town Data'!C17&gt;9,'Town Data'!B17,"*")</f>
        <v>5122964.55</v>
      </c>
      <c r="D21" s="50">
        <f>IF('Town Data'!E17&gt;9,'Town Data'!D17,"*")</f>
        <v>1760766.61</v>
      </c>
      <c r="E21" s="51" t="str">
        <f>IF('Town Data'!G17&gt;9,'Town Data'!F17,"*")</f>
        <v>*</v>
      </c>
      <c r="F21" s="50">
        <f>IF('Town Data'!I17&gt;9,'Town Data'!H17,"*")</f>
        <v>4830538.38</v>
      </c>
      <c r="G21" s="50">
        <f>IF('Town Data'!K17&gt;9,'Town Data'!J17,"*")</f>
        <v>1754516.8</v>
      </c>
      <c r="H21" s="51" t="str">
        <f>IF('Town Data'!M17&gt;9,'Town Data'!L17,"*")</f>
        <v>*</v>
      </c>
      <c r="I21" s="22">
        <f t="shared" si="0"/>
        <v>6.0536972692472414E-2</v>
      </c>
      <c r="J21" s="22">
        <f t="shared" si="1"/>
        <v>3.5621260508876609E-3</v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BURKE</v>
      </c>
      <c r="C22" s="45">
        <f>IF('Town Data'!C18&gt;9,'Town Data'!B18,"*")</f>
        <v>877393.96</v>
      </c>
      <c r="D22" s="46">
        <f>IF('Town Data'!E18&gt;9,'Town Data'!D18,"*")</f>
        <v>482031.58</v>
      </c>
      <c r="E22" s="47" t="str">
        <f>IF('Town Data'!G18&gt;9,'Town Data'!F18,"*")</f>
        <v>*</v>
      </c>
      <c r="F22" s="48">
        <f>IF('Town Data'!I18&gt;9,'Town Data'!H18,"*")</f>
        <v>808352.8</v>
      </c>
      <c r="G22" s="46">
        <f>IF('Town Data'!K18&gt;9,'Town Data'!J18,"*")</f>
        <v>502881.41</v>
      </c>
      <c r="H22" s="47" t="str">
        <f>IF('Town Data'!M18&gt;9,'Town Data'!L18,"*")</f>
        <v>*</v>
      </c>
      <c r="I22" s="9">
        <f t="shared" si="0"/>
        <v>8.5409687453299979E-2</v>
      </c>
      <c r="J22" s="9">
        <f t="shared" si="1"/>
        <v>-4.1460729280090029E-2</v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BURLINGTON</v>
      </c>
      <c r="C23" s="49">
        <f>IF('Town Data'!C19&gt;9,'Town Data'!B19,"*")</f>
        <v>76622028.870000005</v>
      </c>
      <c r="D23" s="50">
        <f>IF('Town Data'!E19&gt;9,'Town Data'!D19,"*")</f>
        <v>23296886.289999999</v>
      </c>
      <c r="E23" s="51">
        <f>IF('Town Data'!G19&gt;9,'Town Data'!F19,"*")</f>
        <v>587019.83333333302</v>
      </c>
      <c r="F23" s="50">
        <f>IF('Town Data'!I19&gt;9,'Town Data'!H19,"*")</f>
        <v>69330808.099999994</v>
      </c>
      <c r="G23" s="50">
        <f>IF('Town Data'!K19&gt;9,'Town Data'!J19,"*")</f>
        <v>20334322.199999999</v>
      </c>
      <c r="H23" s="51">
        <f>IF('Town Data'!M19&gt;9,'Town Data'!L19,"*")</f>
        <v>599085.00000000035</v>
      </c>
      <c r="I23" s="22">
        <f t="shared" si="0"/>
        <v>0.10516566833439248</v>
      </c>
      <c r="J23" s="22">
        <f t="shared" si="1"/>
        <v>0.14569278783238715</v>
      </c>
      <c r="K23" s="22">
        <f t="shared" si="2"/>
        <v>-2.0139323579571045E-2</v>
      </c>
      <c r="L23" s="15"/>
    </row>
    <row r="24" spans="1:12" x14ac:dyDescent="0.3">
      <c r="A24" s="15"/>
      <c r="B24" s="15" t="str">
        <f>'Town Data'!A20</f>
        <v>CAMBRIDGE</v>
      </c>
      <c r="C24" s="45">
        <f>IF('Town Data'!C20&gt;9,'Town Data'!B20,"*")</f>
        <v>6721183.71</v>
      </c>
      <c r="D24" s="46">
        <f>IF('Town Data'!E20&gt;9,'Town Data'!D20,"*")</f>
        <v>3290200.29</v>
      </c>
      <c r="E24" s="47" t="str">
        <f>IF('Town Data'!G20&gt;9,'Town Data'!F20,"*")</f>
        <v>*</v>
      </c>
      <c r="F24" s="48">
        <f>IF('Town Data'!I20&gt;9,'Town Data'!H20,"*")</f>
        <v>4247055.41</v>
      </c>
      <c r="G24" s="46">
        <f>IF('Town Data'!K20&gt;9,'Town Data'!J20,"*")</f>
        <v>1878969.05</v>
      </c>
      <c r="H24" s="47" t="str">
        <f>IF('Town Data'!M20&gt;9,'Town Data'!L20,"*")</f>
        <v>*</v>
      </c>
      <c r="I24" s="9">
        <f t="shared" si="0"/>
        <v>0.58255145298422173</v>
      </c>
      <c r="J24" s="9">
        <f t="shared" si="1"/>
        <v>0.75106678313833852</v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CASTLETON</v>
      </c>
      <c r="C25" s="49">
        <f>IF('Town Data'!C21&gt;9,'Town Data'!B21,"*")</f>
        <v>6479842.25</v>
      </c>
      <c r="D25" s="50">
        <f>IF('Town Data'!E21&gt;9,'Town Data'!D21,"*")</f>
        <v>1665060.11</v>
      </c>
      <c r="E25" s="51" t="str">
        <f>IF('Town Data'!G21&gt;9,'Town Data'!F21,"*")</f>
        <v>*</v>
      </c>
      <c r="F25" s="50">
        <f>IF('Town Data'!I21&gt;9,'Town Data'!H21,"*")</f>
        <v>5067455.16</v>
      </c>
      <c r="G25" s="50">
        <f>IF('Town Data'!K21&gt;9,'Town Data'!J21,"*")</f>
        <v>1579188.61</v>
      </c>
      <c r="H25" s="51" t="str">
        <f>IF('Town Data'!M21&gt;9,'Town Data'!L21,"*")</f>
        <v>*</v>
      </c>
      <c r="I25" s="22">
        <f t="shared" si="0"/>
        <v>0.27871723486547828</v>
      </c>
      <c r="J25" s="22">
        <f t="shared" si="1"/>
        <v>5.4376975274663356E-2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CHARLOTTE</v>
      </c>
      <c r="C26" s="45">
        <f>IF('Town Data'!C22&gt;9,'Town Data'!B22,"*")</f>
        <v>1846207.04</v>
      </c>
      <c r="D26" s="46">
        <f>IF('Town Data'!E22&gt;9,'Town Data'!D22,"*")</f>
        <v>677818.25</v>
      </c>
      <c r="E26" s="47" t="str">
        <f>IF('Town Data'!G22&gt;9,'Town Data'!F22,"*")</f>
        <v>*</v>
      </c>
      <c r="F26" s="48">
        <f>IF('Town Data'!I22&gt;9,'Town Data'!H22,"*")</f>
        <v>1245688.69</v>
      </c>
      <c r="G26" s="46">
        <f>IF('Town Data'!K22&gt;9,'Town Data'!J22,"*")</f>
        <v>550148.56999999995</v>
      </c>
      <c r="H26" s="47" t="str">
        <f>IF('Town Data'!M22&gt;9,'Town Data'!L22,"*")</f>
        <v>*</v>
      </c>
      <c r="I26" s="9">
        <f t="shared" si="0"/>
        <v>0.48207738805110295</v>
      </c>
      <c r="J26" s="9">
        <f t="shared" si="1"/>
        <v>0.23206400409256733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CHESTER</v>
      </c>
      <c r="C27" s="49">
        <f>IF('Town Data'!C23&gt;9,'Town Data'!B23,"*")</f>
        <v>3042123.09</v>
      </c>
      <c r="D27" s="50">
        <f>IF('Town Data'!E23&gt;9,'Town Data'!D23,"*")</f>
        <v>803348.72</v>
      </c>
      <c r="E27" s="51" t="str">
        <f>IF('Town Data'!G23&gt;9,'Town Data'!F23,"*")</f>
        <v>*</v>
      </c>
      <c r="F27" s="50">
        <f>IF('Town Data'!I23&gt;9,'Town Data'!H23,"*")</f>
        <v>2654269.65</v>
      </c>
      <c r="G27" s="50">
        <f>IF('Town Data'!K23&gt;9,'Town Data'!J23,"*")</f>
        <v>777329.29</v>
      </c>
      <c r="H27" s="51" t="str">
        <f>IF('Town Data'!M23&gt;9,'Town Data'!L23,"*")</f>
        <v>*</v>
      </c>
      <c r="I27" s="22">
        <f t="shared" si="0"/>
        <v>0.14612435477307287</v>
      </c>
      <c r="J27" s="22">
        <f t="shared" si="1"/>
        <v>3.3472854213431137E-2</v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CLARENDON</v>
      </c>
      <c r="C28" s="45">
        <f>IF('Town Data'!C24&gt;9,'Town Data'!B24,"*")</f>
        <v>10079188.83</v>
      </c>
      <c r="D28" s="46">
        <f>IF('Town Data'!E24&gt;9,'Town Data'!D24,"*")</f>
        <v>1947048.88</v>
      </c>
      <c r="E28" s="47" t="str">
        <f>IF('Town Data'!G24&gt;9,'Town Data'!F24,"*")</f>
        <v>*</v>
      </c>
      <c r="F28" s="48">
        <f>IF('Town Data'!I24&gt;9,'Town Data'!H24,"*")</f>
        <v>7445022.46</v>
      </c>
      <c r="G28" s="46">
        <f>IF('Town Data'!K24&gt;9,'Town Data'!J24,"*")</f>
        <v>1598356.82</v>
      </c>
      <c r="H28" s="47" t="str">
        <f>IF('Town Data'!M24&gt;9,'Town Data'!L24,"*")</f>
        <v>*</v>
      </c>
      <c r="I28" s="9">
        <f t="shared" si="0"/>
        <v>0.35381577210178089</v>
      </c>
      <c r="J28" s="9">
        <f t="shared" si="1"/>
        <v>0.21815658158232767</v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COLCHESTER</v>
      </c>
      <c r="C29" s="49">
        <f>IF('Town Data'!C25&gt;9,'Town Data'!B25,"*")</f>
        <v>153146505.56999999</v>
      </c>
      <c r="D29" s="50">
        <f>IF('Town Data'!E25&gt;9,'Town Data'!D25,"*")</f>
        <v>39397408.32</v>
      </c>
      <c r="E29" s="51">
        <f>IF('Town Data'!G25&gt;9,'Town Data'!F25,"*")</f>
        <v>662191.6666666664</v>
      </c>
      <c r="F29" s="50">
        <f>IF('Town Data'!I25&gt;9,'Town Data'!H25,"*")</f>
        <v>133471633.70999999</v>
      </c>
      <c r="G29" s="50">
        <f>IF('Town Data'!K25&gt;9,'Town Data'!J25,"*")</f>
        <v>38354803.719999999</v>
      </c>
      <c r="H29" s="51">
        <f>IF('Town Data'!M25&gt;9,'Town Data'!L25,"*")</f>
        <v>918462.99999999965</v>
      </c>
      <c r="I29" s="22">
        <f t="shared" si="0"/>
        <v>0.14740863892284786</v>
      </c>
      <c r="J29" s="22">
        <f t="shared" si="1"/>
        <v>2.718315566444519E-2</v>
      </c>
      <c r="K29" s="22">
        <f t="shared" si="2"/>
        <v>-0.27902194572163858</v>
      </c>
      <c r="L29" s="15"/>
    </row>
    <row r="30" spans="1:12" x14ac:dyDescent="0.3">
      <c r="A30" s="15"/>
      <c r="B30" s="15" t="str">
        <f>'Town Data'!A26</f>
        <v>CRAFTSBURY</v>
      </c>
      <c r="C30" s="45">
        <f>IF('Town Data'!C26&gt;9,'Town Data'!B26,"*")</f>
        <v>796691.44</v>
      </c>
      <c r="D30" s="46">
        <f>IF('Town Data'!E26&gt;9,'Town Data'!D26,"*")</f>
        <v>485749.21</v>
      </c>
      <c r="E30" s="47" t="str">
        <f>IF('Town Data'!G26&gt;9,'Town Data'!F26,"*")</f>
        <v>*</v>
      </c>
      <c r="F30" s="48">
        <f>IF('Town Data'!I26&gt;9,'Town Data'!H26,"*")</f>
        <v>716503.16</v>
      </c>
      <c r="G30" s="46">
        <f>IF('Town Data'!K26&gt;9,'Town Data'!J26,"*")</f>
        <v>469045.08</v>
      </c>
      <c r="H30" s="47" t="str">
        <f>IF('Town Data'!M26&gt;9,'Town Data'!L26,"*")</f>
        <v>*</v>
      </c>
      <c r="I30" s="9">
        <f t="shared" si="0"/>
        <v>0.11191615679685196</v>
      </c>
      <c r="J30" s="9">
        <f t="shared" si="1"/>
        <v>3.5613058770385148E-2</v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DANBY</v>
      </c>
      <c r="C31" s="49">
        <f>IF('Town Data'!C27&gt;9,'Town Data'!B27,"*")</f>
        <v>1561279.55</v>
      </c>
      <c r="D31" s="50" t="str">
        <f>IF('Town Data'!E27&gt;9,'Town Data'!D27,"*")</f>
        <v>*</v>
      </c>
      <c r="E31" s="51" t="str">
        <f>IF('Town Data'!G27&gt;9,'Town Data'!F27,"*")</f>
        <v>*</v>
      </c>
      <c r="F31" s="50" t="str">
        <f>IF('Town Data'!I27&gt;9,'Town Data'!H27,"*")</f>
        <v>*</v>
      </c>
      <c r="G31" s="50" t="str">
        <f>IF('Town Data'!K27&gt;9,'Town Data'!J27,"*")</f>
        <v>*</v>
      </c>
      <c r="H31" s="51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DANVILLE</v>
      </c>
      <c r="C32" s="45">
        <f>IF('Town Data'!C28&gt;9,'Town Data'!B28,"*")</f>
        <v>1208329.5900000001</v>
      </c>
      <c r="D32" s="46">
        <f>IF('Town Data'!E28&gt;9,'Town Data'!D28,"*")</f>
        <v>934680.58</v>
      </c>
      <c r="E32" s="47" t="str">
        <f>IF('Town Data'!G28&gt;9,'Town Data'!F28,"*")</f>
        <v>*</v>
      </c>
      <c r="F32" s="48">
        <f>IF('Town Data'!I28&gt;9,'Town Data'!H28,"*")</f>
        <v>1524443.49</v>
      </c>
      <c r="G32" s="46">
        <f>IF('Town Data'!K28&gt;9,'Town Data'!J28,"*")</f>
        <v>962096.6</v>
      </c>
      <c r="H32" s="47" t="str">
        <f>IF('Town Data'!M28&gt;9,'Town Data'!L28,"*")</f>
        <v>*</v>
      </c>
      <c r="I32" s="9">
        <f t="shared" si="0"/>
        <v>-0.20736347530993091</v>
      </c>
      <c r="J32" s="9">
        <f t="shared" si="1"/>
        <v>-2.8496119828300005E-2</v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DERBY</v>
      </c>
      <c r="C33" s="49">
        <f>IF('Town Data'!C29&gt;9,'Town Data'!B29,"*")</f>
        <v>22082514.859999999</v>
      </c>
      <c r="D33" s="50">
        <f>IF('Town Data'!E29&gt;9,'Town Data'!D29,"*")</f>
        <v>9671187.7599999998</v>
      </c>
      <c r="E33" s="51">
        <f>IF('Town Data'!G29&gt;9,'Town Data'!F29,"*")</f>
        <v>185739.1666666668</v>
      </c>
      <c r="F33" s="50">
        <f>IF('Town Data'!I29&gt;9,'Town Data'!H29,"*")</f>
        <v>19519611.539999999</v>
      </c>
      <c r="G33" s="50">
        <f>IF('Town Data'!K29&gt;9,'Town Data'!J29,"*")</f>
        <v>8975249.6799999997</v>
      </c>
      <c r="H33" s="51">
        <f>IF('Town Data'!M29&gt;9,'Town Data'!L29,"*")</f>
        <v>75704</v>
      </c>
      <c r="I33" s="22">
        <f t="shared" si="0"/>
        <v>0.13129888956796321</v>
      </c>
      <c r="J33" s="22">
        <f t="shared" si="1"/>
        <v>7.7539690238455861E-2</v>
      </c>
      <c r="K33" s="22">
        <f t="shared" si="2"/>
        <v>1.4534921096199249</v>
      </c>
      <c r="L33" s="15"/>
    </row>
    <row r="34" spans="1:12" x14ac:dyDescent="0.3">
      <c r="A34" s="15"/>
      <c r="B34" s="15" t="str">
        <f>'Town Data'!A30</f>
        <v>DORSET</v>
      </c>
      <c r="C34" s="45">
        <f>IF('Town Data'!C30&gt;9,'Town Data'!B30,"*")</f>
        <v>2297468.09</v>
      </c>
      <c r="D34" s="46">
        <f>IF('Town Data'!E30&gt;9,'Town Data'!D30,"*")</f>
        <v>862078.22</v>
      </c>
      <c r="E34" s="47" t="str">
        <f>IF('Town Data'!G30&gt;9,'Town Data'!F30,"*")</f>
        <v>*</v>
      </c>
      <c r="F34" s="48">
        <f>IF('Town Data'!I30&gt;9,'Town Data'!H30,"*")</f>
        <v>1737505.16</v>
      </c>
      <c r="G34" s="46">
        <f>IF('Town Data'!K30&gt;9,'Town Data'!J30,"*")</f>
        <v>674437.61</v>
      </c>
      <c r="H34" s="47" t="str">
        <f>IF('Town Data'!M30&gt;9,'Town Data'!L30,"*")</f>
        <v>*</v>
      </c>
      <c r="I34" s="9">
        <f t="shared" si="0"/>
        <v>0.32227986591993774</v>
      </c>
      <c r="J34" s="9">
        <f t="shared" si="1"/>
        <v>0.27821789179283757</v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DOVER</v>
      </c>
      <c r="C35" s="49">
        <f>IF('Town Data'!C31&gt;9,'Town Data'!B31,"*")</f>
        <v>985964.22</v>
      </c>
      <c r="D35" s="50">
        <f>IF('Town Data'!E31&gt;9,'Town Data'!D31,"*")</f>
        <v>633636.97</v>
      </c>
      <c r="E35" s="51" t="str">
        <f>IF('Town Data'!G31&gt;9,'Town Data'!F31,"*")</f>
        <v>*</v>
      </c>
      <c r="F35" s="50">
        <f>IF('Town Data'!I31&gt;9,'Town Data'!H31,"*")</f>
        <v>845985.21</v>
      </c>
      <c r="G35" s="50">
        <f>IF('Town Data'!K31&gt;9,'Town Data'!J31,"*")</f>
        <v>607722.12</v>
      </c>
      <c r="H35" s="51" t="str">
        <f>IF('Town Data'!M31&gt;9,'Town Data'!L31,"*")</f>
        <v>*</v>
      </c>
      <c r="I35" s="22">
        <f t="shared" si="0"/>
        <v>0.16546271535881818</v>
      </c>
      <c r="J35" s="22">
        <f t="shared" si="1"/>
        <v>4.2642597903133718E-2</v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DUMMERSTON</v>
      </c>
      <c r="C36" s="45">
        <f>IF('Town Data'!C32&gt;9,'Town Data'!B32,"*")</f>
        <v>1737180.73</v>
      </c>
      <c r="D36" s="46">
        <f>IF('Town Data'!E32&gt;9,'Town Data'!D32,"*")</f>
        <v>456272.4</v>
      </c>
      <c r="E36" s="47" t="str">
        <f>IF('Town Data'!G32&gt;9,'Town Data'!F32,"*")</f>
        <v>*</v>
      </c>
      <c r="F36" s="48">
        <f>IF('Town Data'!I32&gt;9,'Town Data'!H32,"*")</f>
        <v>1365782.6</v>
      </c>
      <c r="G36" s="46">
        <f>IF('Town Data'!K32&gt;9,'Town Data'!J32,"*")</f>
        <v>363546.88</v>
      </c>
      <c r="H36" s="47" t="str">
        <f>IF('Town Data'!M32&gt;9,'Town Data'!L32,"*")</f>
        <v>*</v>
      </c>
      <c r="I36" s="9">
        <f t="shared" si="0"/>
        <v>0.27193063522701189</v>
      </c>
      <c r="J36" s="9">
        <f t="shared" si="1"/>
        <v>0.25505794465902176</v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EAST MONTPELIER</v>
      </c>
      <c r="C37" s="49">
        <f>IF('Town Data'!C33&gt;9,'Town Data'!B33,"*")</f>
        <v>4950637.68</v>
      </c>
      <c r="D37" s="50">
        <f>IF('Town Data'!E33&gt;9,'Town Data'!D33,"*")</f>
        <v>1759872.23</v>
      </c>
      <c r="E37" s="51" t="str">
        <f>IF('Town Data'!G33&gt;9,'Town Data'!F33,"*")</f>
        <v>*</v>
      </c>
      <c r="F37" s="50">
        <f>IF('Town Data'!I33&gt;9,'Town Data'!H33,"*")</f>
        <v>4787529.72</v>
      </c>
      <c r="G37" s="50">
        <f>IF('Town Data'!K33&gt;9,'Town Data'!J33,"*")</f>
        <v>1780234.21</v>
      </c>
      <c r="H37" s="51" t="str">
        <f>IF('Town Data'!M33&gt;9,'Town Data'!L33,"*")</f>
        <v>*</v>
      </c>
      <c r="I37" s="22">
        <f t="shared" si="0"/>
        <v>3.4069336283932244E-2</v>
      </c>
      <c r="J37" s="22">
        <f t="shared" si="1"/>
        <v>-1.1437809635171534E-2</v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ENOSBURG</v>
      </c>
      <c r="C38" s="45">
        <f>IF('Town Data'!C34&gt;9,'Town Data'!B34,"*")</f>
        <v>6204170.0999999996</v>
      </c>
      <c r="D38" s="46">
        <f>IF('Town Data'!E34&gt;9,'Town Data'!D34,"*")</f>
        <v>2028488.36</v>
      </c>
      <c r="E38" s="47" t="str">
        <f>IF('Town Data'!G34&gt;9,'Town Data'!F34,"*")</f>
        <v>*</v>
      </c>
      <c r="F38" s="48">
        <f>IF('Town Data'!I34&gt;9,'Town Data'!H34,"*")</f>
        <v>5808036.75</v>
      </c>
      <c r="G38" s="46">
        <f>IF('Town Data'!K34&gt;9,'Town Data'!J34,"*")</f>
        <v>1894600.08</v>
      </c>
      <c r="H38" s="47" t="str">
        <f>IF('Town Data'!M34&gt;9,'Town Data'!L34,"*")</f>
        <v>*</v>
      </c>
      <c r="I38" s="9">
        <f t="shared" si="0"/>
        <v>6.8204346330969695E-2</v>
      </c>
      <c r="J38" s="9">
        <f t="shared" si="1"/>
        <v>7.0668359731094296E-2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ESSEX</v>
      </c>
      <c r="C39" s="49">
        <f>IF('Town Data'!C35&gt;9,'Town Data'!B35,"*")</f>
        <v>41101435.039999999</v>
      </c>
      <c r="D39" s="50">
        <f>IF('Town Data'!E35&gt;9,'Town Data'!D35,"*")</f>
        <v>15809659.560000001</v>
      </c>
      <c r="E39" s="51">
        <f>IF('Town Data'!G35&gt;9,'Town Data'!F35,"*")</f>
        <v>122935.16666666667</v>
      </c>
      <c r="F39" s="50">
        <f>IF('Town Data'!I35&gt;9,'Town Data'!H35,"*")</f>
        <v>38066890.240000002</v>
      </c>
      <c r="G39" s="50">
        <f>IF('Town Data'!K35&gt;9,'Town Data'!J35,"*")</f>
        <v>14243719.109999999</v>
      </c>
      <c r="H39" s="51">
        <f>IF('Town Data'!M35&gt;9,'Town Data'!L35,"*")</f>
        <v>124214.16666666673</v>
      </c>
      <c r="I39" s="22">
        <f t="shared" si="0"/>
        <v>7.971612025222255E-2</v>
      </c>
      <c r="J39" s="22">
        <f t="shared" si="1"/>
        <v>0.10993901507792379</v>
      </c>
      <c r="K39" s="22">
        <f t="shared" si="2"/>
        <v>-1.0296732122611276E-2</v>
      </c>
      <c r="L39" s="15"/>
    </row>
    <row r="40" spans="1:12" x14ac:dyDescent="0.3">
      <c r="A40" s="15"/>
      <c r="B40" s="15" t="str">
        <f>'Town Data'!A36</f>
        <v>FAIR HAVEN</v>
      </c>
      <c r="C40" s="45">
        <f>IF('Town Data'!C36&gt;9,'Town Data'!B36,"*")</f>
        <v>7152318.75</v>
      </c>
      <c r="D40" s="46">
        <f>IF('Town Data'!E36&gt;9,'Town Data'!D36,"*")</f>
        <v>1525899.43</v>
      </c>
      <c r="E40" s="47" t="str">
        <f>IF('Town Data'!G36&gt;9,'Town Data'!F36,"*")</f>
        <v>*</v>
      </c>
      <c r="F40" s="48">
        <f>IF('Town Data'!I36&gt;9,'Town Data'!H36,"*")</f>
        <v>5608454.0199999996</v>
      </c>
      <c r="G40" s="46">
        <f>IF('Town Data'!K36&gt;9,'Town Data'!J36,"*")</f>
        <v>1430380.89</v>
      </c>
      <c r="H40" s="47" t="str">
        <f>IF('Town Data'!M36&gt;9,'Town Data'!L36,"*")</f>
        <v>*</v>
      </c>
      <c r="I40" s="9">
        <f t="shared" si="0"/>
        <v>0.27527456309608839</v>
      </c>
      <c r="J40" s="9">
        <f t="shared" si="1"/>
        <v>6.6778394949054479E-2</v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FAIRFAX</v>
      </c>
      <c r="C41" s="49">
        <f>IF('Town Data'!C37&gt;9,'Town Data'!B37,"*")</f>
        <v>4029637.77</v>
      </c>
      <c r="D41" s="50">
        <f>IF('Town Data'!E37&gt;9,'Town Data'!D37,"*")</f>
        <v>1610497.59</v>
      </c>
      <c r="E41" s="51" t="str">
        <f>IF('Town Data'!G37&gt;9,'Town Data'!F37,"*")</f>
        <v>*</v>
      </c>
      <c r="F41" s="50">
        <f>IF('Town Data'!I37&gt;9,'Town Data'!H37,"*")</f>
        <v>3486749.26</v>
      </c>
      <c r="G41" s="50">
        <f>IF('Town Data'!K37&gt;9,'Town Data'!J37,"*")</f>
        <v>1601129.62</v>
      </c>
      <c r="H41" s="51" t="str">
        <f>IF('Town Data'!M37&gt;9,'Town Data'!L37,"*")</f>
        <v>*</v>
      </c>
      <c r="I41" s="22">
        <f t="shared" si="0"/>
        <v>0.15570047328267025</v>
      </c>
      <c r="J41" s="22">
        <f t="shared" si="1"/>
        <v>5.8508504764279929E-3</v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FAIRLEE</v>
      </c>
      <c r="C42" s="45">
        <f>IF('Town Data'!C38&gt;9,'Town Data'!B38,"*")</f>
        <v>1786761.86</v>
      </c>
      <c r="D42" s="46">
        <f>IF('Town Data'!E38&gt;9,'Town Data'!D38,"*")</f>
        <v>583582.12</v>
      </c>
      <c r="E42" s="47" t="str">
        <f>IF('Town Data'!G38&gt;9,'Town Data'!F38,"*")</f>
        <v>*</v>
      </c>
      <c r="F42" s="48">
        <f>IF('Town Data'!I38&gt;9,'Town Data'!H38,"*")</f>
        <v>1661335.81</v>
      </c>
      <c r="G42" s="46">
        <f>IF('Town Data'!K38&gt;9,'Town Data'!J38,"*")</f>
        <v>553328.34</v>
      </c>
      <c r="H42" s="47" t="str">
        <f>IF('Town Data'!M38&gt;9,'Town Data'!L38,"*")</f>
        <v>*</v>
      </c>
      <c r="I42" s="9">
        <f t="shared" si="0"/>
        <v>7.5497108558684495E-2</v>
      </c>
      <c r="J42" s="9">
        <f t="shared" si="1"/>
        <v>5.467599942558523E-2</v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FERRISBURGH</v>
      </c>
      <c r="C43" s="49">
        <f>IF('Town Data'!C39&gt;9,'Town Data'!B39,"*")</f>
        <v>2748320.99</v>
      </c>
      <c r="D43" s="50">
        <f>IF('Town Data'!E39&gt;9,'Town Data'!D39,"*")</f>
        <v>862949.68</v>
      </c>
      <c r="E43" s="51" t="str">
        <f>IF('Town Data'!G39&gt;9,'Town Data'!F39,"*")</f>
        <v>*</v>
      </c>
      <c r="F43" s="50">
        <f>IF('Town Data'!I39&gt;9,'Town Data'!H39,"*")</f>
        <v>1999165.75</v>
      </c>
      <c r="G43" s="50">
        <f>IF('Town Data'!K39&gt;9,'Town Data'!J39,"*")</f>
        <v>848754.15</v>
      </c>
      <c r="H43" s="51" t="str">
        <f>IF('Town Data'!M39&gt;9,'Town Data'!L39,"*")</f>
        <v>*</v>
      </c>
      <c r="I43" s="22">
        <f t="shared" si="0"/>
        <v>0.37473393089092299</v>
      </c>
      <c r="J43" s="22">
        <f t="shared" si="1"/>
        <v>1.672513766206625E-2</v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GEORGIA</v>
      </c>
      <c r="C44" s="45">
        <f>IF('Town Data'!C40&gt;9,'Town Data'!B40,"*")</f>
        <v>1203474.08</v>
      </c>
      <c r="D44" s="46">
        <f>IF('Town Data'!E40&gt;9,'Town Data'!D40,"*")</f>
        <v>597998.13</v>
      </c>
      <c r="E44" s="47" t="str">
        <f>IF('Town Data'!G40&gt;9,'Town Data'!F40,"*")</f>
        <v>*</v>
      </c>
      <c r="F44" s="48">
        <f>IF('Town Data'!I40&gt;9,'Town Data'!H40,"*")</f>
        <v>1167371.83</v>
      </c>
      <c r="G44" s="46">
        <f>IF('Town Data'!K40&gt;9,'Town Data'!J40,"*")</f>
        <v>627800.61</v>
      </c>
      <c r="H44" s="47" t="str">
        <f>IF('Town Data'!M40&gt;9,'Town Data'!L40,"*")</f>
        <v>*</v>
      </c>
      <c r="I44" s="9">
        <f t="shared" si="0"/>
        <v>3.0926093188320295E-2</v>
      </c>
      <c r="J44" s="9">
        <f t="shared" si="1"/>
        <v>-4.7471250465971962E-2</v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GRAND ISLE</v>
      </c>
      <c r="C45" s="49">
        <f>IF('Town Data'!C41&gt;9,'Town Data'!B41,"*")</f>
        <v>550231.43999999994</v>
      </c>
      <c r="D45" s="50">
        <f>IF('Town Data'!E41&gt;9,'Town Data'!D41,"*")</f>
        <v>324814.65000000002</v>
      </c>
      <c r="E45" s="51" t="str">
        <f>IF('Town Data'!G41&gt;9,'Town Data'!F41,"*")</f>
        <v>*</v>
      </c>
      <c r="F45" s="50" t="str">
        <f>IF('Town Data'!I41&gt;9,'Town Data'!H41,"*")</f>
        <v>*</v>
      </c>
      <c r="G45" s="50" t="str">
        <f>IF('Town Data'!K41&gt;9,'Town Data'!J41,"*")</f>
        <v>*</v>
      </c>
      <c r="H45" s="51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GROTON</v>
      </c>
      <c r="C46" s="45">
        <f>IF('Town Data'!C42&gt;9,'Town Data'!B42,"*")</f>
        <v>919690.54</v>
      </c>
      <c r="D46" s="46" t="str">
        <f>IF('Town Data'!E42&gt;9,'Town Data'!D42,"*")</f>
        <v>*</v>
      </c>
      <c r="E46" s="47" t="str">
        <f>IF('Town Data'!G42&gt;9,'Town Data'!F42,"*")</f>
        <v>*</v>
      </c>
      <c r="F46" s="48" t="str">
        <f>IF('Town Data'!I42&gt;9,'Town Data'!H42,"*")</f>
        <v>*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 t="str">
        <f t="shared" si="0"/>
        <v/>
      </c>
      <c r="J46" s="9" t="str">
        <f t="shared" si="1"/>
        <v/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HARDWICK</v>
      </c>
      <c r="C47" s="49">
        <f>IF('Town Data'!C43&gt;9,'Town Data'!B43,"*")</f>
        <v>8635321.3699999992</v>
      </c>
      <c r="D47" s="50">
        <f>IF('Town Data'!E43&gt;9,'Town Data'!D43,"*")</f>
        <v>1842236.3</v>
      </c>
      <c r="E47" s="51" t="str">
        <f>IF('Town Data'!G43&gt;9,'Town Data'!F43,"*")</f>
        <v>*</v>
      </c>
      <c r="F47" s="50">
        <f>IF('Town Data'!I43&gt;9,'Town Data'!H43,"*")</f>
        <v>11295733.67</v>
      </c>
      <c r="G47" s="50">
        <f>IF('Town Data'!K43&gt;9,'Town Data'!J43,"*")</f>
        <v>1689901.69</v>
      </c>
      <c r="H47" s="51">
        <f>IF('Town Data'!M43&gt;9,'Town Data'!L43,"*")</f>
        <v>14197.500000000036</v>
      </c>
      <c r="I47" s="22">
        <f t="shared" si="0"/>
        <v>-0.23552363907673479</v>
      </c>
      <c r="J47" s="22">
        <f t="shared" si="1"/>
        <v>9.0144066309561538E-2</v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HARTFORD</v>
      </c>
      <c r="C48" s="45">
        <f>IF('Town Data'!C44&gt;9,'Town Data'!B44,"*")</f>
        <v>45291437.380000003</v>
      </c>
      <c r="D48" s="46">
        <f>IF('Town Data'!E44&gt;9,'Town Data'!D44,"*")</f>
        <v>9194777.4000000004</v>
      </c>
      <c r="E48" s="47">
        <f>IF('Town Data'!G44&gt;9,'Town Data'!F44,"*")</f>
        <v>66024.666666666672</v>
      </c>
      <c r="F48" s="48">
        <f>IF('Town Data'!I44&gt;9,'Town Data'!H44,"*")</f>
        <v>47628710.829999998</v>
      </c>
      <c r="G48" s="46">
        <f>IF('Town Data'!K44&gt;9,'Town Data'!J44,"*")</f>
        <v>8540201.1999999993</v>
      </c>
      <c r="H48" s="47">
        <f>IF('Town Data'!M44&gt;9,'Town Data'!L44,"*")</f>
        <v>67223.666666666628</v>
      </c>
      <c r="I48" s="9">
        <f t="shared" si="0"/>
        <v>-4.9072784236011947E-2</v>
      </c>
      <c r="J48" s="9">
        <f t="shared" si="1"/>
        <v>7.6646461209836744E-2</v>
      </c>
      <c r="K48" s="9">
        <f t="shared" si="2"/>
        <v>-1.7835980383891937E-2</v>
      </c>
      <c r="L48" s="15"/>
    </row>
    <row r="49" spans="1:12" x14ac:dyDescent="0.3">
      <c r="A49" s="15"/>
      <c r="B49" s="27" t="str">
        <f>'Town Data'!A45</f>
        <v>HARTLAND</v>
      </c>
      <c r="C49" s="49">
        <f>IF('Town Data'!C45&gt;9,'Town Data'!B45,"*")</f>
        <v>1107424.94</v>
      </c>
      <c r="D49" s="50">
        <f>IF('Town Data'!E45&gt;9,'Town Data'!D45,"*")</f>
        <v>391106.08</v>
      </c>
      <c r="E49" s="51" t="str">
        <f>IF('Town Data'!G45&gt;9,'Town Data'!F45,"*")</f>
        <v>*</v>
      </c>
      <c r="F49" s="50">
        <f>IF('Town Data'!I45&gt;9,'Town Data'!H45,"*")</f>
        <v>890466.98</v>
      </c>
      <c r="G49" s="50">
        <f>IF('Town Data'!K45&gt;9,'Town Data'!J45,"*")</f>
        <v>347431.34</v>
      </c>
      <c r="H49" s="51" t="str">
        <f>IF('Town Data'!M45&gt;9,'Town Data'!L45,"*")</f>
        <v>*</v>
      </c>
      <c r="I49" s="22">
        <f t="shared" si="0"/>
        <v>0.24364514897565318</v>
      </c>
      <c r="J49" s="22">
        <f t="shared" si="1"/>
        <v>0.125707542675914</v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HIGHGATE</v>
      </c>
      <c r="C50" s="45">
        <f>IF('Town Data'!C46&gt;9,'Town Data'!B46,"*")</f>
        <v>2216471.13</v>
      </c>
      <c r="D50" s="46">
        <f>IF('Town Data'!E46&gt;9,'Town Data'!D46,"*")</f>
        <v>702776.82</v>
      </c>
      <c r="E50" s="47" t="str">
        <f>IF('Town Data'!G46&gt;9,'Town Data'!F46,"*")</f>
        <v>*</v>
      </c>
      <c r="F50" s="48">
        <f>IF('Town Data'!I46&gt;9,'Town Data'!H46,"*")</f>
        <v>1851341.8</v>
      </c>
      <c r="G50" s="46">
        <f>IF('Town Data'!K46&gt;9,'Town Data'!J46,"*")</f>
        <v>640925.77</v>
      </c>
      <c r="H50" s="47" t="str">
        <f>IF('Town Data'!M46&gt;9,'Town Data'!L46,"*")</f>
        <v>*</v>
      </c>
      <c r="I50" s="9">
        <f t="shared" si="0"/>
        <v>0.19722415925573539</v>
      </c>
      <c r="J50" s="9">
        <f t="shared" si="1"/>
        <v>9.6502673000650185E-2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HINESBURG</v>
      </c>
      <c r="C51" s="49">
        <f>IF('Town Data'!C47&gt;9,'Town Data'!B47,"*")</f>
        <v>6060097.5700000003</v>
      </c>
      <c r="D51" s="50">
        <f>IF('Town Data'!E47&gt;9,'Town Data'!D47,"*")</f>
        <v>1824823.66</v>
      </c>
      <c r="E51" s="51" t="str">
        <f>IF('Town Data'!G47&gt;9,'Town Data'!F47,"*")</f>
        <v>*</v>
      </c>
      <c r="F51" s="50">
        <f>IF('Town Data'!I47&gt;9,'Town Data'!H47,"*")</f>
        <v>5391064.6299999999</v>
      </c>
      <c r="G51" s="50">
        <f>IF('Town Data'!K47&gt;9,'Town Data'!J47,"*")</f>
        <v>1644332.46</v>
      </c>
      <c r="H51" s="51" t="str">
        <f>IF('Town Data'!M47&gt;9,'Town Data'!L47,"*")</f>
        <v>*</v>
      </c>
      <c r="I51" s="22">
        <f t="shared" si="0"/>
        <v>0.12410033748751412</v>
      </c>
      <c r="J51" s="22">
        <f t="shared" si="1"/>
        <v>0.10976563705371355</v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HYDE PARK</v>
      </c>
      <c r="C52" s="45">
        <f>IF('Town Data'!C48&gt;9,'Town Data'!B48,"*")</f>
        <v>3002830.42</v>
      </c>
      <c r="D52" s="46">
        <f>IF('Town Data'!E48&gt;9,'Town Data'!D48,"*")</f>
        <v>402986.92</v>
      </c>
      <c r="E52" s="47" t="str">
        <f>IF('Town Data'!G48&gt;9,'Town Data'!F48,"*")</f>
        <v>*</v>
      </c>
      <c r="F52" s="48">
        <f>IF('Town Data'!I48&gt;9,'Town Data'!H48,"*")</f>
        <v>3902012.63</v>
      </c>
      <c r="G52" s="46">
        <f>IF('Town Data'!K48&gt;9,'Town Data'!J48,"*")</f>
        <v>328184.23</v>
      </c>
      <c r="H52" s="47" t="str">
        <f>IF('Town Data'!M48&gt;9,'Town Data'!L48,"*")</f>
        <v>*</v>
      </c>
      <c r="I52" s="9">
        <f t="shared" si="0"/>
        <v>-0.23044062007559415</v>
      </c>
      <c r="J52" s="9">
        <f t="shared" si="1"/>
        <v>0.22792895929216345</v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IRASBURG</v>
      </c>
      <c r="C53" s="49">
        <f>IF('Town Data'!C49&gt;9,'Town Data'!B49,"*")</f>
        <v>2724223.1</v>
      </c>
      <c r="D53" s="50" t="str">
        <f>IF('Town Data'!E49&gt;9,'Town Data'!D49,"*")</f>
        <v>*</v>
      </c>
      <c r="E53" s="51" t="str">
        <f>IF('Town Data'!G49&gt;9,'Town Data'!F49,"*")</f>
        <v>*</v>
      </c>
      <c r="F53" s="50">
        <f>IF('Town Data'!I49&gt;9,'Town Data'!H49,"*")</f>
        <v>1849058.8</v>
      </c>
      <c r="G53" s="50" t="str">
        <f>IF('Town Data'!K49&gt;9,'Town Data'!J49,"*")</f>
        <v>*</v>
      </c>
      <c r="H53" s="51" t="str">
        <f>IF('Town Data'!M49&gt;9,'Town Data'!L49,"*")</f>
        <v>*</v>
      </c>
      <c r="I53" s="22">
        <f t="shared" si="0"/>
        <v>0.47330257966918088</v>
      </c>
      <c r="J53" s="22" t="str">
        <f t="shared" si="1"/>
        <v/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JAMAICA</v>
      </c>
      <c r="C54" s="45">
        <f>IF('Town Data'!C50&gt;9,'Town Data'!B50,"*")</f>
        <v>1821073.79</v>
      </c>
      <c r="D54" s="46">
        <f>IF('Town Data'!E50&gt;9,'Town Data'!D50,"*")</f>
        <v>349219.58</v>
      </c>
      <c r="E54" s="47" t="str">
        <f>IF('Town Data'!G50&gt;9,'Town Data'!F50,"*")</f>
        <v>*</v>
      </c>
      <c r="F54" s="48">
        <f>IF('Town Data'!I50&gt;9,'Town Data'!H50,"*")</f>
        <v>1176948.43</v>
      </c>
      <c r="G54" s="46">
        <f>IF('Town Data'!K50&gt;9,'Town Data'!J50,"*")</f>
        <v>320326.25</v>
      </c>
      <c r="H54" s="47" t="str">
        <f>IF('Town Data'!M50&gt;9,'Town Data'!L50,"*")</f>
        <v>*</v>
      </c>
      <c r="I54" s="9">
        <f t="shared" si="0"/>
        <v>0.54728426801164098</v>
      </c>
      <c r="J54" s="9">
        <f t="shared" si="1"/>
        <v>9.0199694842367797E-2</v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JERICHO</v>
      </c>
      <c r="C55" s="49">
        <f>IF('Town Data'!C51&gt;9,'Town Data'!B51,"*")</f>
        <v>2968360.25</v>
      </c>
      <c r="D55" s="50">
        <f>IF('Town Data'!E51&gt;9,'Town Data'!D51,"*")</f>
        <v>988599.01</v>
      </c>
      <c r="E55" s="51" t="str">
        <f>IF('Town Data'!G51&gt;9,'Town Data'!F51,"*")</f>
        <v>*</v>
      </c>
      <c r="F55" s="50">
        <f>IF('Town Data'!I51&gt;9,'Town Data'!H51,"*")</f>
        <v>2763479.5</v>
      </c>
      <c r="G55" s="50">
        <f>IF('Town Data'!K51&gt;9,'Town Data'!J51,"*")</f>
        <v>1012026.02</v>
      </c>
      <c r="H55" s="51" t="str">
        <f>IF('Town Data'!M51&gt;9,'Town Data'!L51,"*")</f>
        <v>*</v>
      </c>
      <c r="I55" s="22">
        <f t="shared" si="0"/>
        <v>7.4138690010184624E-2</v>
      </c>
      <c r="J55" s="22">
        <f t="shared" si="1"/>
        <v>-2.3148624182607488E-2</v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JOHNSON</v>
      </c>
      <c r="C56" s="45">
        <f>IF('Town Data'!C52&gt;9,'Town Data'!B52,"*")</f>
        <v>10712380</v>
      </c>
      <c r="D56" s="46">
        <f>IF('Town Data'!E52&gt;9,'Town Data'!D52,"*")</f>
        <v>3136658.29</v>
      </c>
      <c r="E56" s="47" t="str">
        <f>IF('Town Data'!G52&gt;9,'Town Data'!F52,"*")</f>
        <v>*</v>
      </c>
      <c r="F56" s="48">
        <f>IF('Town Data'!I52&gt;9,'Town Data'!H52,"*")</f>
        <v>10501255.140000001</v>
      </c>
      <c r="G56" s="46">
        <f>IF('Town Data'!K52&gt;9,'Town Data'!J52,"*")</f>
        <v>2957817.57</v>
      </c>
      <c r="H56" s="47" t="str">
        <f>IF('Town Data'!M52&gt;9,'Town Data'!L52,"*")</f>
        <v>*</v>
      </c>
      <c r="I56" s="9">
        <f t="shared" si="0"/>
        <v>2.010472626227415E-2</v>
      </c>
      <c r="J56" s="9">
        <f t="shared" si="1"/>
        <v>6.0463742528921491E-2</v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KILLINGTON</v>
      </c>
      <c r="C57" s="49">
        <f>IF('Town Data'!C53&gt;9,'Town Data'!B53,"*")</f>
        <v>3958632.38</v>
      </c>
      <c r="D57" s="50">
        <f>IF('Town Data'!E53&gt;9,'Town Data'!D53,"*")</f>
        <v>3238149.49</v>
      </c>
      <c r="E57" s="51" t="str">
        <f>IF('Town Data'!G53&gt;9,'Town Data'!F53,"*")</f>
        <v>*</v>
      </c>
      <c r="F57" s="50">
        <f>IF('Town Data'!I53&gt;9,'Town Data'!H53,"*")</f>
        <v>2543919.9</v>
      </c>
      <c r="G57" s="50">
        <f>IF('Town Data'!K53&gt;9,'Town Data'!J53,"*")</f>
        <v>1956443.63</v>
      </c>
      <c r="H57" s="51" t="str">
        <f>IF('Town Data'!M53&gt;9,'Town Data'!L53,"*")</f>
        <v>*</v>
      </c>
      <c r="I57" s="22">
        <f t="shared" si="0"/>
        <v>0.55611518271467586</v>
      </c>
      <c r="J57" s="22">
        <f t="shared" si="1"/>
        <v>0.65512026022441572</v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LONDONDERRY</v>
      </c>
      <c r="C58" s="45">
        <f>IF('Town Data'!C54&gt;9,'Town Data'!B54,"*")</f>
        <v>7536538.1200000001</v>
      </c>
      <c r="D58" s="46">
        <f>IF('Town Data'!E54&gt;9,'Town Data'!D54,"*")</f>
        <v>4114766.54</v>
      </c>
      <c r="E58" s="47" t="str">
        <f>IF('Town Data'!G54&gt;9,'Town Data'!F54,"*")</f>
        <v>*</v>
      </c>
      <c r="F58" s="48">
        <f>IF('Town Data'!I54&gt;9,'Town Data'!H54,"*")</f>
        <v>5238938.63</v>
      </c>
      <c r="G58" s="46">
        <f>IF('Town Data'!K54&gt;9,'Town Data'!J54,"*")</f>
        <v>1862049.84</v>
      </c>
      <c r="H58" s="47" t="str">
        <f>IF('Town Data'!M54&gt;9,'Town Data'!L54,"*")</f>
        <v>*</v>
      </c>
      <c r="I58" s="9">
        <f t="shared" si="0"/>
        <v>0.43856201652051041</v>
      </c>
      <c r="J58" s="9">
        <f t="shared" si="1"/>
        <v>1.2098047278906348</v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LUDLOW</v>
      </c>
      <c r="C59" s="49">
        <f>IF('Town Data'!C55&gt;9,'Town Data'!B55,"*")</f>
        <v>7727307.7599999998</v>
      </c>
      <c r="D59" s="50">
        <f>IF('Town Data'!E55&gt;9,'Town Data'!D55,"*")</f>
        <v>3808857.84</v>
      </c>
      <c r="E59" s="51" t="str">
        <f>IF('Town Data'!G55&gt;9,'Town Data'!F55,"*")</f>
        <v>*</v>
      </c>
      <c r="F59" s="50">
        <f>IF('Town Data'!I55&gt;9,'Town Data'!H55,"*")</f>
        <v>6924394.3600000003</v>
      </c>
      <c r="G59" s="50">
        <f>IF('Town Data'!K55&gt;9,'Town Data'!J55,"*")</f>
        <v>3301655.26</v>
      </c>
      <c r="H59" s="51" t="str">
        <f>IF('Town Data'!M55&gt;9,'Town Data'!L55,"*")</f>
        <v>*</v>
      </c>
      <c r="I59" s="22">
        <f t="shared" si="0"/>
        <v>0.11595431430626944</v>
      </c>
      <c r="J59" s="22">
        <f t="shared" si="1"/>
        <v>0.15362069630491954</v>
      </c>
      <c r="K59" s="22" t="str">
        <f t="shared" si="2"/>
        <v/>
      </c>
      <c r="L59" s="15"/>
    </row>
    <row r="60" spans="1:12" x14ac:dyDescent="0.3">
      <c r="A60" s="15"/>
      <c r="B60" s="15" t="str">
        <f>'Town Data'!A56</f>
        <v>LYNDON</v>
      </c>
      <c r="C60" s="45">
        <f>IF('Town Data'!C56&gt;9,'Town Data'!B56,"*")</f>
        <v>7879678.9000000004</v>
      </c>
      <c r="D60" s="46">
        <f>IF('Town Data'!E56&gt;9,'Town Data'!D56,"*")</f>
        <v>3431426.48</v>
      </c>
      <c r="E60" s="47">
        <f>IF('Town Data'!G56&gt;9,'Town Data'!F56,"*")</f>
        <v>37868.166666666664</v>
      </c>
      <c r="F60" s="48">
        <f>IF('Town Data'!I56&gt;9,'Town Data'!H56,"*")</f>
        <v>7589873.8600000003</v>
      </c>
      <c r="G60" s="46">
        <f>IF('Town Data'!K56&gt;9,'Town Data'!J56,"*")</f>
        <v>3508214.97</v>
      </c>
      <c r="H60" s="47">
        <f>IF('Town Data'!M56&gt;9,'Town Data'!L56,"*")</f>
        <v>45355.000000000022</v>
      </c>
      <c r="I60" s="9">
        <f t="shared" si="0"/>
        <v>3.8183116787661613E-2</v>
      </c>
      <c r="J60" s="9">
        <f t="shared" si="1"/>
        <v>-2.1888194040743238E-2</v>
      </c>
      <c r="K60" s="9">
        <f t="shared" si="2"/>
        <v>-0.16507184066438879</v>
      </c>
      <c r="L60" s="15"/>
    </row>
    <row r="61" spans="1:12" x14ac:dyDescent="0.3">
      <c r="A61" s="15"/>
      <c r="B61" s="27" t="str">
        <f>'Town Data'!A57</f>
        <v>MANCHESTER</v>
      </c>
      <c r="C61" s="49">
        <f>IF('Town Data'!C57&gt;9,'Town Data'!B57,"*")</f>
        <v>27646388.050000001</v>
      </c>
      <c r="D61" s="50">
        <f>IF('Town Data'!E57&gt;9,'Town Data'!D57,"*")</f>
        <v>12627651.65</v>
      </c>
      <c r="E61" s="51">
        <f>IF('Town Data'!G57&gt;9,'Town Data'!F57,"*")</f>
        <v>346967.16666666698</v>
      </c>
      <c r="F61" s="50">
        <f>IF('Town Data'!I57&gt;9,'Town Data'!H57,"*")</f>
        <v>23858000.98</v>
      </c>
      <c r="G61" s="50">
        <f>IF('Town Data'!K57&gt;9,'Town Data'!J57,"*")</f>
        <v>11605938.1</v>
      </c>
      <c r="H61" s="51">
        <f>IF('Town Data'!M57&gt;9,'Town Data'!L57,"*")</f>
        <v>209426.83333333299</v>
      </c>
      <c r="I61" s="22">
        <f t="shared" si="0"/>
        <v>0.15878895608964805</v>
      </c>
      <c r="J61" s="22">
        <f t="shared" si="1"/>
        <v>8.8033689409389562E-2</v>
      </c>
      <c r="K61" s="22">
        <f t="shared" si="2"/>
        <v>0.65674646913281987</v>
      </c>
      <c r="L61" s="15"/>
    </row>
    <row r="62" spans="1:12" x14ac:dyDescent="0.3">
      <c r="A62" s="15"/>
      <c r="B62" s="15" t="str">
        <f>'Town Data'!A58</f>
        <v>MENDON</v>
      </c>
      <c r="C62" s="45">
        <f>IF('Town Data'!C58&gt;9,'Town Data'!B58,"*")</f>
        <v>2911126.3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 t="str">
        <f>IF('Town Data'!I58&gt;9,'Town Data'!H58,"*")</f>
        <v>*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MIDDLEBURY</v>
      </c>
      <c r="C63" s="49">
        <f>IF('Town Data'!C59&gt;9,'Town Data'!B59,"*")</f>
        <v>34753550.390000001</v>
      </c>
      <c r="D63" s="50">
        <f>IF('Town Data'!E59&gt;9,'Town Data'!D59,"*")</f>
        <v>10496379.84</v>
      </c>
      <c r="E63" s="51">
        <f>IF('Town Data'!G59&gt;9,'Town Data'!F59,"*")</f>
        <v>85722.333333333401</v>
      </c>
      <c r="F63" s="50">
        <f>IF('Town Data'!I59&gt;9,'Town Data'!H59,"*")</f>
        <v>35080703.149999999</v>
      </c>
      <c r="G63" s="50">
        <f>IF('Town Data'!K59&gt;9,'Town Data'!J59,"*")</f>
        <v>9433012.0399999991</v>
      </c>
      <c r="H63" s="51">
        <f>IF('Town Data'!M59&gt;9,'Town Data'!L59,"*")</f>
        <v>77566.499999999956</v>
      </c>
      <c r="I63" s="22">
        <f t="shared" si="0"/>
        <v>-9.3257184327560413E-3</v>
      </c>
      <c r="J63" s="22">
        <f t="shared" si="1"/>
        <v>0.11272834122238658</v>
      </c>
      <c r="K63" s="22">
        <f t="shared" si="2"/>
        <v>0.10514633679917812</v>
      </c>
      <c r="L63" s="15"/>
    </row>
    <row r="64" spans="1:12" x14ac:dyDescent="0.3">
      <c r="A64" s="15"/>
      <c r="B64" s="15" t="str">
        <f>'Town Data'!A60</f>
        <v>MILTON</v>
      </c>
      <c r="C64" s="45">
        <f>IF('Town Data'!C60&gt;9,'Town Data'!B60,"*")</f>
        <v>15900787.57</v>
      </c>
      <c r="D64" s="46">
        <f>IF('Town Data'!E60&gt;9,'Town Data'!D60,"*")</f>
        <v>4347083.54</v>
      </c>
      <c r="E64" s="47">
        <f>IF('Town Data'!G60&gt;9,'Town Data'!F60,"*")</f>
        <v>332158.66666666698</v>
      </c>
      <c r="F64" s="48">
        <f>IF('Town Data'!I60&gt;9,'Town Data'!H60,"*")</f>
        <v>15782633.619999999</v>
      </c>
      <c r="G64" s="46">
        <f>IF('Town Data'!K60&gt;9,'Town Data'!J60,"*")</f>
        <v>4007352.9</v>
      </c>
      <c r="H64" s="47">
        <f>IF('Town Data'!M60&gt;9,'Town Data'!L60,"*")</f>
        <v>135520.83333333337</v>
      </c>
      <c r="I64" s="9">
        <f t="shared" si="0"/>
        <v>7.4863266071306753E-3</v>
      </c>
      <c r="J64" s="9">
        <f t="shared" si="1"/>
        <v>8.4776821127982044E-2</v>
      </c>
      <c r="K64" s="9">
        <f t="shared" si="2"/>
        <v>1.4509786318216773</v>
      </c>
      <c r="L64" s="15"/>
    </row>
    <row r="65" spans="1:12" x14ac:dyDescent="0.3">
      <c r="A65" s="15"/>
      <c r="B65" s="27" t="str">
        <f>'Town Data'!A61</f>
        <v>MONTPELIER</v>
      </c>
      <c r="C65" s="49">
        <f>IF('Town Data'!C61&gt;9,'Town Data'!B61,"*")</f>
        <v>16849519.170000002</v>
      </c>
      <c r="D65" s="50">
        <f>IF('Town Data'!E61&gt;9,'Town Data'!D61,"*")</f>
        <v>5919529.7300000004</v>
      </c>
      <c r="E65" s="51">
        <f>IF('Town Data'!G61&gt;9,'Town Data'!F61,"*")</f>
        <v>104811.33333333326</v>
      </c>
      <c r="F65" s="50">
        <f>IF('Town Data'!I61&gt;9,'Town Data'!H61,"*")</f>
        <v>15654435.58</v>
      </c>
      <c r="G65" s="50">
        <f>IF('Town Data'!K61&gt;9,'Town Data'!J61,"*")</f>
        <v>5511486.1299999999</v>
      </c>
      <c r="H65" s="51">
        <f>IF('Town Data'!M61&gt;9,'Town Data'!L61,"*")</f>
        <v>235071.99999999968</v>
      </c>
      <c r="I65" s="22">
        <f t="shared" si="0"/>
        <v>7.6341531695133885E-2</v>
      </c>
      <c r="J65" s="22">
        <f t="shared" si="1"/>
        <v>7.4035131428335926E-2</v>
      </c>
      <c r="K65" s="22">
        <f t="shared" si="2"/>
        <v>-0.55413093293402282</v>
      </c>
      <c r="L65" s="15"/>
    </row>
    <row r="66" spans="1:12" x14ac:dyDescent="0.3">
      <c r="A66" s="15"/>
      <c r="B66" s="15" t="str">
        <f>'Town Data'!A62</f>
        <v>MORETOWN</v>
      </c>
      <c r="C66" s="45">
        <f>IF('Town Data'!C62&gt;9,'Town Data'!B62,"*")</f>
        <v>549647.84</v>
      </c>
      <c r="D66" s="46">
        <f>IF('Town Data'!E62&gt;9,'Town Data'!D62,"*")</f>
        <v>221995.99</v>
      </c>
      <c r="E66" s="47" t="str">
        <f>IF('Town Data'!G62&gt;9,'Town Data'!F62,"*")</f>
        <v>*</v>
      </c>
      <c r="F66" s="48">
        <f>IF('Town Data'!I62&gt;9,'Town Data'!H62,"*")</f>
        <v>557164.37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-1.3490686778840556E-2</v>
      </c>
      <c r="J66" s="9" t="str">
        <f t="shared" si="1"/>
        <v/>
      </c>
      <c r="K66" s="9" t="str">
        <f t="shared" si="2"/>
        <v/>
      </c>
      <c r="L66" s="15"/>
    </row>
    <row r="67" spans="1:12" x14ac:dyDescent="0.3">
      <c r="A67" s="15"/>
      <c r="B67" s="27" t="str">
        <f>'Town Data'!A63</f>
        <v>MORRISTOWN</v>
      </c>
      <c r="C67" s="49">
        <f>IF('Town Data'!C63&gt;9,'Town Data'!B63,"*")</f>
        <v>26173428.079999998</v>
      </c>
      <c r="D67" s="50">
        <f>IF('Town Data'!E63&gt;9,'Town Data'!D63,"*")</f>
        <v>8034333.2999999998</v>
      </c>
      <c r="E67" s="51">
        <f>IF('Town Data'!G63&gt;9,'Town Data'!F63,"*")</f>
        <v>133247.83333333334</v>
      </c>
      <c r="F67" s="50">
        <f>IF('Town Data'!I63&gt;9,'Town Data'!H63,"*")</f>
        <v>22977186.440000001</v>
      </c>
      <c r="G67" s="50">
        <f>IF('Town Data'!K63&gt;9,'Town Data'!J63,"*")</f>
        <v>7550641</v>
      </c>
      <c r="H67" s="51">
        <f>IF('Town Data'!M63&gt;9,'Town Data'!L63,"*")</f>
        <v>214933.8333333334</v>
      </c>
      <c r="I67" s="22">
        <f t="shared" si="0"/>
        <v>0.13910500523405234</v>
      </c>
      <c r="J67" s="22">
        <f t="shared" si="1"/>
        <v>6.4059766581406774E-2</v>
      </c>
      <c r="K67" s="22">
        <f t="shared" si="2"/>
        <v>-0.38005184541289078</v>
      </c>
      <c r="L67" s="15"/>
    </row>
    <row r="68" spans="1:12" x14ac:dyDescent="0.3">
      <c r="A68" s="15"/>
      <c r="B68" s="15" t="str">
        <f>'Town Data'!A64</f>
        <v>NEW HAVEN</v>
      </c>
      <c r="C68" s="45">
        <f>IF('Town Data'!C64&gt;9,'Town Data'!B64,"*")</f>
        <v>11769293.109999999</v>
      </c>
      <c r="D68" s="46">
        <f>IF('Town Data'!E64&gt;9,'Town Data'!D64,"*")</f>
        <v>947682.08</v>
      </c>
      <c r="E68" s="47" t="str">
        <f>IF('Town Data'!G64&gt;9,'Town Data'!F64,"*")</f>
        <v>*</v>
      </c>
      <c r="F68" s="48">
        <f>IF('Town Data'!I64&gt;9,'Town Data'!H64,"*")</f>
        <v>10688261.619999999</v>
      </c>
      <c r="G68" s="46">
        <f>IF('Town Data'!K64&gt;9,'Town Data'!J64,"*")</f>
        <v>771299.97</v>
      </c>
      <c r="H68" s="47" t="str">
        <f>IF('Town Data'!M64&gt;9,'Town Data'!L64,"*")</f>
        <v>*</v>
      </c>
      <c r="I68" s="9">
        <f t="shared" si="0"/>
        <v>0.10114193761660564</v>
      </c>
      <c r="J68" s="9">
        <f t="shared" si="1"/>
        <v>0.22868159841883567</v>
      </c>
      <c r="K68" s="9" t="str">
        <f t="shared" si="2"/>
        <v/>
      </c>
      <c r="L68" s="15"/>
    </row>
    <row r="69" spans="1:12" x14ac:dyDescent="0.3">
      <c r="A69" s="15"/>
      <c r="B69" s="27" t="str">
        <f>'Town Data'!A65</f>
        <v>NEWBURY</v>
      </c>
      <c r="C69" s="49">
        <f>IF('Town Data'!C65&gt;9,'Town Data'!B65,"*")</f>
        <v>3013284.94</v>
      </c>
      <c r="D69" s="50">
        <f>IF('Town Data'!E65&gt;9,'Town Data'!D65,"*")</f>
        <v>267179.75</v>
      </c>
      <c r="E69" s="51" t="str">
        <f>IF('Town Data'!G65&gt;9,'Town Data'!F65,"*")</f>
        <v>*</v>
      </c>
      <c r="F69" s="50">
        <f>IF('Town Data'!I65&gt;9,'Town Data'!H65,"*")</f>
        <v>3152933.48</v>
      </c>
      <c r="G69" s="50" t="str">
        <f>IF('Town Data'!K65&gt;9,'Town Data'!J65,"*")</f>
        <v>*</v>
      </c>
      <c r="H69" s="51" t="str">
        <f>IF('Town Data'!M65&gt;9,'Town Data'!L65,"*")</f>
        <v>*</v>
      </c>
      <c r="I69" s="22">
        <f t="shared" si="0"/>
        <v>-4.4291622670072965E-2</v>
      </c>
      <c r="J69" s="22" t="str">
        <f t="shared" si="1"/>
        <v/>
      </c>
      <c r="K69" s="22" t="str">
        <f t="shared" si="2"/>
        <v/>
      </c>
      <c r="L69" s="15"/>
    </row>
    <row r="70" spans="1:12" x14ac:dyDescent="0.3">
      <c r="A70" s="15"/>
      <c r="B70" s="15" t="str">
        <f>'Town Data'!A66</f>
        <v>NEWFANE</v>
      </c>
      <c r="C70" s="45">
        <f>IF('Town Data'!C66&gt;9,'Town Data'!B66,"*")</f>
        <v>334264.56</v>
      </c>
      <c r="D70" s="46">
        <f>IF('Town Data'!E66&gt;9,'Town Data'!D66,"*")</f>
        <v>130793.73</v>
      </c>
      <c r="E70" s="47" t="str">
        <f>IF('Town Data'!G66&gt;9,'Town Data'!F66,"*")</f>
        <v>*</v>
      </c>
      <c r="F70" s="48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 t="str">
        <f>'Town Data'!A67</f>
        <v>NEWPORT</v>
      </c>
      <c r="C71" s="49">
        <f>IF('Town Data'!C67&gt;9,'Town Data'!B67,"*")</f>
        <v>20110804.850000001</v>
      </c>
      <c r="D71" s="50">
        <f>IF('Town Data'!E67&gt;9,'Town Data'!D67,"*")</f>
        <v>4771783.32</v>
      </c>
      <c r="E71" s="51">
        <f>IF('Town Data'!G67&gt;9,'Town Data'!F67,"*")</f>
        <v>30528.5</v>
      </c>
      <c r="F71" s="50">
        <f>IF('Town Data'!I67&gt;9,'Town Data'!H67,"*")</f>
        <v>18711110.079999998</v>
      </c>
      <c r="G71" s="50">
        <f>IF('Town Data'!K67&gt;9,'Town Data'!J67,"*")</f>
        <v>4283228.6900000004</v>
      </c>
      <c r="H71" s="51">
        <f>IF('Town Data'!M67&gt;9,'Town Data'!L67,"*")</f>
        <v>14400.000000000007</v>
      </c>
      <c r="I71" s="22">
        <f t="shared" si="3"/>
        <v>7.4805544086671491E-2</v>
      </c>
      <c r="J71" s="22">
        <f t="shared" si="4"/>
        <v>0.11406223327290979</v>
      </c>
      <c r="K71" s="22">
        <f t="shared" si="5"/>
        <v>1.1200347222222211</v>
      </c>
      <c r="L71" s="15"/>
    </row>
    <row r="72" spans="1:12" x14ac:dyDescent="0.3">
      <c r="A72" s="15"/>
      <c r="B72" s="15" t="str">
        <f>'Town Data'!A68</f>
        <v>NORTHFIELD</v>
      </c>
      <c r="C72" s="45">
        <f>IF('Town Data'!C68&gt;9,'Town Data'!B68,"*")</f>
        <v>4968317.18</v>
      </c>
      <c r="D72" s="46">
        <f>IF('Town Data'!E68&gt;9,'Town Data'!D68,"*")</f>
        <v>1580363.66</v>
      </c>
      <c r="E72" s="47" t="str">
        <f>IF('Town Data'!G68&gt;9,'Town Data'!F68,"*")</f>
        <v>*</v>
      </c>
      <c r="F72" s="48">
        <f>IF('Town Data'!I68&gt;9,'Town Data'!H68,"*")</f>
        <v>4229932.3899999997</v>
      </c>
      <c r="G72" s="46">
        <f>IF('Town Data'!K68&gt;9,'Town Data'!J68,"*")</f>
        <v>1525979.16</v>
      </c>
      <c r="H72" s="47" t="str">
        <f>IF('Town Data'!M68&gt;9,'Town Data'!L68,"*")</f>
        <v>*</v>
      </c>
      <c r="I72" s="9">
        <f t="shared" si="3"/>
        <v>0.17456184211019982</v>
      </c>
      <c r="J72" s="9">
        <f t="shared" si="4"/>
        <v>3.5639084350273832E-2</v>
      </c>
      <c r="K72" s="9" t="str">
        <f t="shared" si="5"/>
        <v/>
      </c>
      <c r="L72" s="15"/>
    </row>
    <row r="73" spans="1:12" x14ac:dyDescent="0.3">
      <c r="A73" s="15"/>
      <c r="B73" s="27" t="str">
        <f>'Town Data'!A69</f>
        <v>NORWICH</v>
      </c>
      <c r="C73" s="49">
        <f>IF('Town Data'!C69&gt;9,'Town Data'!B69,"*")</f>
        <v>1766299.36</v>
      </c>
      <c r="D73" s="50">
        <f>IF('Town Data'!E69&gt;9,'Town Data'!D69,"*")</f>
        <v>526594.81000000006</v>
      </c>
      <c r="E73" s="51" t="str">
        <f>IF('Town Data'!G69&gt;9,'Town Data'!F69,"*")</f>
        <v>*</v>
      </c>
      <c r="F73" s="50">
        <f>IF('Town Data'!I69&gt;9,'Town Data'!H69,"*")</f>
        <v>6987719.96</v>
      </c>
      <c r="G73" s="50">
        <f>IF('Town Data'!K69&gt;9,'Town Data'!J69,"*")</f>
        <v>611657.02</v>
      </c>
      <c r="H73" s="51" t="str">
        <f>IF('Town Data'!M69&gt;9,'Town Data'!L69,"*")</f>
        <v>*</v>
      </c>
      <c r="I73" s="22">
        <f t="shared" si="3"/>
        <v>-0.7472280843950706</v>
      </c>
      <c r="J73" s="22">
        <f t="shared" si="4"/>
        <v>-0.13906847664398581</v>
      </c>
      <c r="K73" s="22" t="str">
        <f t="shared" si="5"/>
        <v/>
      </c>
      <c r="L73" s="15"/>
    </row>
    <row r="74" spans="1:12" x14ac:dyDescent="0.3">
      <c r="A74" s="15"/>
      <c r="B74" s="15" t="str">
        <f>'Town Data'!A70</f>
        <v>ORWELL</v>
      </c>
      <c r="C74" s="45">
        <f>IF('Town Data'!C70&gt;9,'Town Data'!B70,"*")</f>
        <v>1300618.17</v>
      </c>
      <c r="D74" s="46" t="str">
        <f>IF('Town Data'!E70&gt;9,'Town Data'!D70,"*")</f>
        <v>*</v>
      </c>
      <c r="E74" s="47" t="str">
        <f>IF('Town Data'!G70&gt;9,'Town Data'!F70,"*")</f>
        <v>*</v>
      </c>
      <c r="F74" s="48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PITTSFORD</v>
      </c>
      <c r="C75" s="49">
        <f>IF('Town Data'!C71&gt;9,'Town Data'!B71,"*")</f>
        <v>3452891.92</v>
      </c>
      <c r="D75" s="50">
        <f>IF('Town Data'!E71&gt;9,'Town Data'!D71,"*")</f>
        <v>1055487.42</v>
      </c>
      <c r="E75" s="51" t="str">
        <f>IF('Town Data'!G71&gt;9,'Town Data'!F71,"*")</f>
        <v>*</v>
      </c>
      <c r="F75" s="50">
        <f>IF('Town Data'!I71&gt;9,'Town Data'!H71,"*")</f>
        <v>3174440.67</v>
      </c>
      <c r="G75" s="50">
        <f>IF('Town Data'!K71&gt;9,'Town Data'!J71,"*")</f>
        <v>816207.19</v>
      </c>
      <c r="H75" s="51" t="str">
        <f>IF('Town Data'!M71&gt;9,'Town Data'!L71,"*")</f>
        <v>*</v>
      </c>
      <c r="I75" s="22">
        <f t="shared" si="3"/>
        <v>8.7716633872385458E-2</v>
      </c>
      <c r="J75" s="22">
        <f t="shared" si="4"/>
        <v>0.29316113963661605</v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POULTNEY</v>
      </c>
      <c r="C76" s="45">
        <f>IF('Town Data'!C72&gt;9,'Town Data'!B72,"*")</f>
        <v>2604036.1</v>
      </c>
      <c r="D76" s="46">
        <f>IF('Town Data'!E72&gt;9,'Town Data'!D72,"*")</f>
        <v>859953.31</v>
      </c>
      <c r="E76" s="47" t="str">
        <f>IF('Town Data'!G72&gt;9,'Town Data'!F72,"*")</f>
        <v>*</v>
      </c>
      <c r="F76" s="48">
        <f>IF('Town Data'!I72&gt;9,'Town Data'!H72,"*")</f>
        <v>2593705.38</v>
      </c>
      <c r="G76" s="46">
        <f>IF('Town Data'!K72&gt;9,'Town Data'!J72,"*")</f>
        <v>1021812.47</v>
      </c>
      <c r="H76" s="47" t="str">
        <f>IF('Town Data'!M72&gt;9,'Town Data'!L72,"*")</f>
        <v>*</v>
      </c>
      <c r="I76" s="9">
        <f t="shared" si="3"/>
        <v>3.9829967118317064E-3</v>
      </c>
      <c r="J76" s="9">
        <f t="shared" si="4"/>
        <v>-0.15840397798237862</v>
      </c>
      <c r="K76" s="9" t="str">
        <f t="shared" si="5"/>
        <v/>
      </c>
      <c r="L76" s="15"/>
    </row>
    <row r="77" spans="1:12" x14ac:dyDescent="0.3">
      <c r="A77" s="15"/>
      <c r="B77" s="27" t="str">
        <f>'Town Data'!A73</f>
        <v>POWNAL</v>
      </c>
      <c r="C77" s="49">
        <f>IF('Town Data'!C73&gt;9,'Town Data'!B73,"*")</f>
        <v>1140094.81</v>
      </c>
      <c r="D77" s="50">
        <f>IF('Town Data'!E73&gt;9,'Town Data'!D73,"*")</f>
        <v>744002.81</v>
      </c>
      <c r="E77" s="51" t="str">
        <f>IF('Town Data'!G73&gt;9,'Town Data'!F73,"*")</f>
        <v>*</v>
      </c>
      <c r="F77" s="50">
        <f>IF('Town Data'!I73&gt;9,'Town Data'!H73,"*")</f>
        <v>1122158.31</v>
      </c>
      <c r="G77" s="50">
        <f>IF('Town Data'!K73&gt;9,'Town Data'!J73,"*")</f>
        <v>785975.12</v>
      </c>
      <c r="H77" s="51" t="str">
        <f>IF('Town Data'!M73&gt;9,'Town Data'!L73,"*")</f>
        <v>*</v>
      </c>
      <c r="I77" s="22">
        <f t="shared" si="3"/>
        <v>1.5983930110538502E-2</v>
      </c>
      <c r="J77" s="22">
        <f t="shared" si="4"/>
        <v>-5.340157586667621E-2</v>
      </c>
      <c r="K77" s="22" t="str">
        <f t="shared" si="5"/>
        <v/>
      </c>
      <c r="L77" s="15"/>
    </row>
    <row r="78" spans="1:12" x14ac:dyDescent="0.3">
      <c r="A78" s="15"/>
      <c r="B78" s="15" t="str">
        <f>'Town Data'!A74</f>
        <v>PUTNEY</v>
      </c>
      <c r="C78" s="45">
        <f>IF('Town Data'!C74&gt;9,'Town Data'!B74,"*")</f>
        <v>838411.88</v>
      </c>
      <c r="D78" s="46">
        <f>IF('Town Data'!E74&gt;9,'Town Data'!D74,"*")</f>
        <v>267816.62</v>
      </c>
      <c r="E78" s="47" t="str">
        <f>IF('Town Data'!G74&gt;9,'Town Data'!F74,"*")</f>
        <v>*</v>
      </c>
      <c r="F78" s="48">
        <f>IF('Town Data'!I74&gt;9,'Town Data'!H74,"*")</f>
        <v>766219.44</v>
      </c>
      <c r="G78" s="46">
        <f>IF('Town Data'!K74&gt;9,'Town Data'!J74,"*")</f>
        <v>234618.17</v>
      </c>
      <c r="H78" s="47" t="str">
        <f>IF('Town Data'!M74&gt;9,'Town Data'!L74,"*")</f>
        <v>*</v>
      </c>
      <c r="I78" s="9">
        <f t="shared" si="3"/>
        <v>9.4219013811500357E-2</v>
      </c>
      <c r="J78" s="9">
        <f t="shared" si="4"/>
        <v>0.14149991025844239</v>
      </c>
      <c r="K78" s="9" t="str">
        <f t="shared" si="5"/>
        <v/>
      </c>
      <c r="L78" s="15"/>
    </row>
    <row r="79" spans="1:12" x14ac:dyDescent="0.3">
      <c r="A79" s="15"/>
      <c r="B79" s="27" t="str">
        <f>'Town Data'!A75</f>
        <v>RANDOLPH</v>
      </c>
      <c r="C79" s="49">
        <f>IF('Town Data'!C75&gt;9,'Town Data'!B75,"*")</f>
        <v>8350257.9800000004</v>
      </c>
      <c r="D79" s="50">
        <f>IF('Town Data'!E75&gt;9,'Town Data'!D75,"*")</f>
        <v>1933217.51</v>
      </c>
      <c r="E79" s="51">
        <f>IF('Town Data'!G75&gt;9,'Town Data'!F75,"*")</f>
        <v>120705.49999999967</v>
      </c>
      <c r="F79" s="50">
        <f>IF('Town Data'!I75&gt;9,'Town Data'!H75,"*")</f>
        <v>6424918.5599999996</v>
      </c>
      <c r="G79" s="50">
        <f>IF('Town Data'!K75&gt;9,'Town Data'!J75,"*")</f>
        <v>1730443.37</v>
      </c>
      <c r="H79" s="51">
        <f>IF('Town Data'!M75&gt;9,'Town Data'!L75,"*")</f>
        <v>50197.333333333409</v>
      </c>
      <c r="I79" s="22">
        <f t="shared" si="3"/>
        <v>0.29966752138878489</v>
      </c>
      <c r="J79" s="22">
        <f t="shared" si="4"/>
        <v>0.11718045416302753</v>
      </c>
      <c r="K79" s="22">
        <f t="shared" si="5"/>
        <v>1.4046197673183067</v>
      </c>
      <c r="L79" s="15"/>
    </row>
    <row r="80" spans="1:12" x14ac:dyDescent="0.3">
      <c r="A80" s="15"/>
      <c r="B80" s="15" t="str">
        <f>'Town Data'!A76</f>
        <v>RICHFORD</v>
      </c>
      <c r="C80" s="45">
        <f>IF('Town Data'!C76&gt;9,'Town Data'!B76,"*")</f>
        <v>9350561.2300000004</v>
      </c>
      <c r="D80" s="46">
        <f>IF('Town Data'!E76&gt;9,'Town Data'!D76,"*")</f>
        <v>327657.95</v>
      </c>
      <c r="E80" s="47" t="str">
        <f>IF('Town Data'!G76&gt;9,'Town Data'!F76,"*")</f>
        <v>*</v>
      </c>
      <c r="F80" s="48">
        <f>IF('Town Data'!I76&gt;9,'Town Data'!H76,"*")</f>
        <v>5102319.4800000004</v>
      </c>
      <c r="G80" s="46">
        <f>IF('Town Data'!K76&gt;9,'Town Data'!J76,"*")</f>
        <v>327769.15000000002</v>
      </c>
      <c r="H80" s="47" t="str">
        <f>IF('Town Data'!M76&gt;9,'Town Data'!L76,"*")</f>
        <v>*</v>
      </c>
      <c r="I80" s="9">
        <f t="shared" si="3"/>
        <v>0.83260990744546626</v>
      </c>
      <c r="J80" s="9">
        <f t="shared" si="4"/>
        <v>-3.3926316738476346E-4</v>
      </c>
      <c r="K80" s="9" t="str">
        <f t="shared" si="5"/>
        <v/>
      </c>
      <c r="L80" s="15"/>
    </row>
    <row r="81" spans="1:12" x14ac:dyDescent="0.3">
      <c r="A81" s="15"/>
      <c r="B81" s="27" t="str">
        <f>'Town Data'!A77</f>
        <v>RICHMOND</v>
      </c>
      <c r="C81" s="49">
        <f>IF('Town Data'!C77&gt;9,'Town Data'!B77,"*")</f>
        <v>8404579.8900000006</v>
      </c>
      <c r="D81" s="50">
        <f>IF('Town Data'!E77&gt;9,'Town Data'!D77,"*")</f>
        <v>2840324.08</v>
      </c>
      <c r="E81" s="51" t="str">
        <f>IF('Town Data'!G77&gt;9,'Town Data'!F77,"*")</f>
        <v>*</v>
      </c>
      <c r="F81" s="50">
        <f>IF('Town Data'!I77&gt;9,'Town Data'!H77,"*")</f>
        <v>9415711.7400000002</v>
      </c>
      <c r="G81" s="50">
        <f>IF('Town Data'!K77&gt;9,'Town Data'!J77,"*")</f>
        <v>3015430.79</v>
      </c>
      <c r="H81" s="51" t="str">
        <f>IF('Town Data'!M77&gt;9,'Town Data'!L77,"*")</f>
        <v>*</v>
      </c>
      <c r="I81" s="22">
        <f t="shared" si="3"/>
        <v>-0.10738772361780052</v>
      </c>
      <c r="J81" s="22">
        <f t="shared" si="4"/>
        <v>-5.8070213576349387E-2</v>
      </c>
      <c r="K81" s="22" t="str">
        <f t="shared" si="5"/>
        <v/>
      </c>
      <c r="L81" s="15"/>
    </row>
    <row r="82" spans="1:12" x14ac:dyDescent="0.3">
      <c r="A82" s="15"/>
      <c r="B82" s="15" t="str">
        <f>'Town Data'!A78</f>
        <v>ROCHESTER</v>
      </c>
      <c r="C82" s="45">
        <f>IF('Town Data'!C78&gt;9,'Town Data'!B78,"*")</f>
        <v>1931152.88</v>
      </c>
      <c r="D82" s="46">
        <f>IF('Town Data'!E78&gt;9,'Town Data'!D78,"*")</f>
        <v>366572.99</v>
      </c>
      <c r="E82" s="47" t="str">
        <f>IF('Town Data'!G78&gt;9,'Town Data'!F78,"*")</f>
        <v>*</v>
      </c>
      <c r="F82" s="48">
        <f>IF('Town Data'!I78&gt;9,'Town Data'!H78,"*")</f>
        <v>1898063.2</v>
      </c>
      <c r="G82" s="46">
        <f>IF('Town Data'!K78&gt;9,'Town Data'!J78,"*")</f>
        <v>349156.01</v>
      </c>
      <c r="H82" s="47" t="str">
        <f>IF('Town Data'!M78&gt;9,'Town Data'!L78,"*")</f>
        <v>*</v>
      </c>
      <c r="I82" s="9">
        <f t="shared" si="3"/>
        <v>1.7433392102012165E-2</v>
      </c>
      <c r="J82" s="9">
        <f t="shared" si="4"/>
        <v>4.9883088078592666E-2</v>
      </c>
      <c r="K82" s="9" t="str">
        <f t="shared" si="5"/>
        <v/>
      </c>
      <c r="L82" s="15"/>
    </row>
    <row r="83" spans="1:12" x14ac:dyDescent="0.3">
      <c r="A83" s="15"/>
      <c r="B83" s="27" t="str">
        <f>'Town Data'!A79</f>
        <v>ROCKINGHAM</v>
      </c>
      <c r="C83" s="49">
        <f>IF('Town Data'!C79&gt;9,'Town Data'!B79,"*")</f>
        <v>5840564.8499999996</v>
      </c>
      <c r="D83" s="50">
        <f>IF('Town Data'!E79&gt;9,'Town Data'!D79,"*")</f>
        <v>1310160.95</v>
      </c>
      <c r="E83" s="51" t="str">
        <f>IF('Town Data'!G79&gt;9,'Town Data'!F79,"*")</f>
        <v>*</v>
      </c>
      <c r="F83" s="50">
        <f>IF('Town Data'!I79&gt;9,'Town Data'!H79,"*")</f>
        <v>4690868.21</v>
      </c>
      <c r="G83" s="50">
        <f>IF('Town Data'!K79&gt;9,'Town Data'!J79,"*")</f>
        <v>1050360.8999999999</v>
      </c>
      <c r="H83" s="51">
        <f>IF('Town Data'!M79&gt;9,'Town Data'!L79,"*")</f>
        <v>63575.833333333401</v>
      </c>
      <c r="I83" s="22">
        <f t="shared" si="3"/>
        <v>0.24509250495442925</v>
      </c>
      <c r="J83" s="22">
        <f t="shared" si="4"/>
        <v>0.24734360351761006</v>
      </c>
      <c r="K83" s="22" t="str">
        <f t="shared" si="5"/>
        <v/>
      </c>
      <c r="L83" s="15"/>
    </row>
    <row r="84" spans="1:12" x14ac:dyDescent="0.3">
      <c r="A84" s="15"/>
      <c r="B84" s="15" t="str">
        <f>'Town Data'!A80</f>
        <v>ROYALTON</v>
      </c>
      <c r="C84" s="45">
        <f>IF('Town Data'!C80&gt;9,'Town Data'!B80,"*")</f>
        <v>5251965.88</v>
      </c>
      <c r="D84" s="48">
        <f>IF('Town Data'!E80&gt;9,'Town Data'!D80,"*")</f>
        <v>1115916.99</v>
      </c>
      <c r="E84" s="55" t="str">
        <f>IF('Town Data'!G80&gt;9,'Town Data'!F80,"*")</f>
        <v>*</v>
      </c>
      <c r="F84" s="48">
        <f>IF('Town Data'!I80&gt;9,'Town Data'!H80,"*")</f>
        <v>5730929.2999999998</v>
      </c>
      <c r="G84" s="46">
        <f>IF('Town Data'!K80&gt;9,'Town Data'!J80,"*")</f>
        <v>1016649.95</v>
      </c>
      <c r="H84" s="47" t="str">
        <f>IF('Town Data'!M80&gt;9,'Town Data'!L80,"*")</f>
        <v>*</v>
      </c>
      <c r="I84" s="9">
        <f t="shared" si="3"/>
        <v>-8.3575175146550829E-2</v>
      </c>
      <c r="J84" s="9">
        <f t="shared" si="4"/>
        <v>9.7641316954768992E-2</v>
      </c>
      <c r="K84" s="9" t="str">
        <f t="shared" si="5"/>
        <v/>
      </c>
      <c r="L84" s="15"/>
    </row>
    <row r="85" spans="1:12" x14ac:dyDescent="0.3">
      <c r="A85" s="15"/>
      <c r="B85" s="27" t="str">
        <f>'Town Data'!A81</f>
        <v>RUTLAND</v>
      </c>
      <c r="C85" s="49">
        <f>IF('Town Data'!C81&gt;9,'Town Data'!B81,"*")</f>
        <v>40802040.990000002</v>
      </c>
      <c r="D85" s="50">
        <f>IF('Town Data'!E81&gt;9,'Town Data'!D81,"*")</f>
        <v>14534999.689999999</v>
      </c>
      <c r="E85" s="51">
        <f>IF('Town Data'!G81&gt;9,'Town Data'!F81,"*")</f>
        <v>1176273.4999999995</v>
      </c>
      <c r="F85" s="50">
        <f>IF('Town Data'!I81&gt;9,'Town Data'!H81,"*")</f>
        <v>34922977.200000003</v>
      </c>
      <c r="G85" s="50">
        <f>IF('Town Data'!K81&gt;9,'Town Data'!J81,"*")</f>
        <v>13357371.039999999</v>
      </c>
      <c r="H85" s="51">
        <f>IF('Town Data'!M81&gt;9,'Town Data'!L81,"*")</f>
        <v>455938.49999999959</v>
      </c>
      <c r="I85" s="22">
        <f t="shared" si="3"/>
        <v>0.16834371698412925</v>
      </c>
      <c r="J85" s="22">
        <f t="shared" si="4"/>
        <v>8.8163205654276752E-2</v>
      </c>
      <c r="K85" s="22">
        <f t="shared" si="5"/>
        <v>1.57989509550082</v>
      </c>
      <c r="L85" s="15"/>
    </row>
    <row r="86" spans="1:12" x14ac:dyDescent="0.3">
      <c r="A86" s="15"/>
      <c r="B86" s="15" t="str">
        <f>'Town Data'!A82</f>
        <v>RUTLAND TOWN</v>
      </c>
      <c r="C86" s="45">
        <f>IF('Town Data'!C82&gt;9,'Town Data'!B82,"*")</f>
        <v>24871037.079999998</v>
      </c>
      <c r="D86" s="46">
        <f>IF('Town Data'!E82&gt;9,'Town Data'!D82,"*")</f>
        <v>12434367.68</v>
      </c>
      <c r="E86" s="47">
        <f>IF('Town Data'!G82&gt;9,'Town Data'!F82,"*")</f>
        <v>585821.8333333336</v>
      </c>
      <c r="F86" s="48">
        <f>IF('Town Data'!I82&gt;9,'Town Data'!H82,"*")</f>
        <v>26790738.699999999</v>
      </c>
      <c r="G86" s="46">
        <f>IF('Town Data'!K82&gt;9,'Town Data'!J82,"*")</f>
        <v>14095110.699999999</v>
      </c>
      <c r="H86" s="47">
        <f>IF('Town Data'!M82&gt;9,'Town Data'!L82,"*")</f>
        <v>1420193.9999999967</v>
      </c>
      <c r="I86" s="9">
        <f t="shared" si="3"/>
        <v>-7.1655419490168862E-2</v>
      </c>
      <c r="J86" s="9">
        <f t="shared" si="4"/>
        <v>-0.11782404944148467</v>
      </c>
      <c r="K86" s="9">
        <f t="shared" si="5"/>
        <v>-0.58750576799132026</v>
      </c>
      <c r="L86" s="15"/>
    </row>
    <row r="87" spans="1:12" x14ac:dyDescent="0.3">
      <c r="A87" s="15"/>
      <c r="B87" s="27" t="str">
        <f>'Town Data'!A83</f>
        <v>SHAFTSBURY</v>
      </c>
      <c r="C87" s="49">
        <f>IF('Town Data'!C83&gt;9,'Town Data'!B83,"*")</f>
        <v>7958501.9800000004</v>
      </c>
      <c r="D87" s="50">
        <f>IF('Town Data'!E83&gt;9,'Town Data'!D83,"*")</f>
        <v>698281.53</v>
      </c>
      <c r="E87" s="51" t="str">
        <f>IF('Town Data'!G83&gt;9,'Town Data'!F83,"*")</f>
        <v>*</v>
      </c>
      <c r="F87" s="50">
        <f>IF('Town Data'!I83&gt;9,'Town Data'!H83,"*")</f>
        <v>8259759.0999999996</v>
      </c>
      <c r="G87" s="50" t="str">
        <f>IF('Town Data'!K83&gt;9,'Town Data'!J83,"*")</f>
        <v>*</v>
      </c>
      <c r="H87" s="51" t="str">
        <f>IF('Town Data'!M83&gt;9,'Town Data'!L83,"*")</f>
        <v>*</v>
      </c>
      <c r="I87" s="22">
        <f t="shared" si="3"/>
        <v>-3.6472870013848128E-2</v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 t="str">
        <f>'Town Data'!A84</f>
        <v>SHELBURNE</v>
      </c>
      <c r="C88" s="45">
        <f>IF('Town Data'!C84&gt;9,'Town Data'!B84,"*")</f>
        <v>26867378.920000002</v>
      </c>
      <c r="D88" s="46">
        <f>IF('Town Data'!E84&gt;9,'Town Data'!D84,"*")</f>
        <v>5557279.3799999999</v>
      </c>
      <c r="E88" s="47">
        <f>IF('Town Data'!G84&gt;9,'Town Data'!F84,"*")</f>
        <v>27118.833333333296</v>
      </c>
      <c r="F88" s="48">
        <f>IF('Town Data'!I84&gt;9,'Town Data'!H84,"*")</f>
        <v>23703922.399999999</v>
      </c>
      <c r="G88" s="46">
        <f>IF('Town Data'!K84&gt;9,'Town Data'!J84,"*")</f>
        <v>4684032.3</v>
      </c>
      <c r="H88" s="47">
        <f>IF('Town Data'!M84&gt;9,'Town Data'!L84,"*")</f>
        <v>37416.499999999964</v>
      </c>
      <c r="I88" s="9">
        <f t="shared" si="3"/>
        <v>0.13345709062901773</v>
      </c>
      <c r="J88" s="9">
        <f t="shared" si="4"/>
        <v>0.18643062730374427</v>
      </c>
      <c r="K88" s="9">
        <f t="shared" si="5"/>
        <v>-0.27521726154682236</v>
      </c>
      <c r="L88" s="15"/>
    </row>
    <row r="89" spans="1:12" x14ac:dyDescent="0.3">
      <c r="A89" s="15"/>
      <c r="B89" s="27" t="str">
        <f>'Town Data'!A85</f>
        <v>SOUTH BURLINGTON</v>
      </c>
      <c r="C89" s="49">
        <f>IF('Town Data'!C85&gt;9,'Town Data'!B85,"*")</f>
        <v>121473330.64</v>
      </c>
      <c r="D89" s="50">
        <f>IF('Town Data'!E85&gt;9,'Town Data'!D85,"*")</f>
        <v>30410183.870000001</v>
      </c>
      <c r="E89" s="51">
        <f>IF('Town Data'!G85&gt;9,'Town Data'!F85,"*")</f>
        <v>1023323.3333333343</v>
      </c>
      <c r="F89" s="50">
        <f>IF('Town Data'!I85&gt;9,'Town Data'!H85,"*")</f>
        <v>122004532.93000001</v>
      </c>
      <c r="G89" s="50">
        <f>IF('Town Data'!K85&gt;9,'Town Data'!J85,"*")</f>
        <v>27094002.93</v>
      </c>
      <c r="H89" s="51">
        <f>IF('Town Data'!M85&gt;9,'Town Data'!L85,"*")</f>
        <v>1410991.166666666</v>
      </c>
      <c r="I89" s="22">
        <f t="shared" si="3"/>
        <v>-4.3539553592224596E-3</v>
      </c>
      <c r="J89" s="22">
        <f t="shared" si="4"/>
        <v>0.12239538574523957</v>
      </c>
      <c r="K89" s="22">
        <f t="shared" si="5"/>
        <v>-0.27474858985060874</v>
      </c>
      <c r="L89" s="15"/>
    </row>
    <row r="90" spans="1:12" x14ac:dyDescent="0.3">
      <c r="A90" s="15"/>
      <c r="B90" s="15" t="str">
        <f>'Town Data'!A86</f>
        <v>SOUTH HERO</v>
      </c>
      <c r="C90" s="45">
        <f>IF('Town Data'!C86&gt;9,'Town Data'!B86,"*")</f>
        <v>2306496.37</v>
      </c>
      <c r="D90" s="46">
        <f>IF('Town Data'!E86&gt;9,'Town Data'!D86,"*")</f>
        <v>1022821.34</v>
      </c>
      <c r="E90" s="47" t="str">
        <f>IF('Town Data'!G86&gt;9,'Town Data'!F86,"*")</f>
        <v>*</v>
      </c>
      <c r="F90" s="48">
        <f>IF('Town Data'!I86&gt;9,'Town Data'!H86,"*")</f>
        <v>1826163.8</v>
      </c>
      <c r="G90" s="46">
        <f>IF('Town Data'!K86&gt;9,'Town Data'!J86,"*")</f>
        <v>919021.53</v>
      </c>
      <c r="H90" s="47" t="str">
        <f>IF('Town Data'!M86&gt;9,'Town Data'!L86,"*")</f>
        <v>*</v>
      </c>
      <c r="I90" s="9">
        <f t="shared" si="3"/>
        <v>0.26302819604681688</v>
      </c>
      <c r="J90" s="9">
        <f t="shared" si="4"/>
        <v>0.11294600464909667</v>
      </c>
      <c r="K90" s="9" t="str">
        <f t="shared" si="5"/>
        <v/>
      </c>
      <c r="L90" s="15"/>
    </row>
    <row r="91" spans="1:12" x14ac:dyDescent="0.3">
      <c r="A91" s="15"/>
      <c r="B91" s="27" t="str">
        <f>'Town Data'!A87</f>
        <v>SPRINGFIELD</v>
      </c>
      <c r="C91" s="49">
        <f>IF('Town Data'!C87&gt;9,'Town Data'!B87,"*")</f>
        <v>12056713.369999999</v>
      </c>
      <c r="D91" s="50">
        <f>IF('Town Data'!E87&gt;9,'Town Data'!D87,"*")</f>
        <v>5249714.47</v>
      </c>
      <c r="E91" s="51">
        <f>IF('Town Data'!G87&gt;9,'Town Data'!F87,"*")</f>
        <v>47288</v>
      </c>
      <c r="F91" s="50">
        <f>IF('Town Data'!I87&gt;9,'Town Data'!H87,"*")</f>
        <v>11305289.92</v>
      </c>
      <c r="G91" s="50">
        <f>IF('Town Data'!K87&gt;9,'Town Data'!J87,"*")</f>
        <v>4901400.0999999996</v>
      </c>
      <c r="H91" s="51">
        <f>IF('Town Data'!M87&gt;9,'Town Data'!L87,"*")</f>
        <v>85040.666666666628</v>
      </c>
      <c r="I91" s="22">
        <f t="shared" si="3"/>
        <v>6.6466535163390059E-2</v>
      </c>
      <c r="J91" s="22">
        <f t="shared" si="4"/>
        <v>7.1064259781608144E-2</v>
      </c>
      <c r="K91" s="22">
        <f t="shared" si="5"/>
        <v>-0.44393662639835035</v>
      </c>
      <c r="L91" s="15"/>
    </row>
    <row r="92" spans="1:12" x14ac:dyDescent="0.3">
      <c r="A92" s="15"/>
      <c r="B92" s="15" t="str">
        <f>'Town Data'!A88</f>
        <v>ST ALBANS</v>
      </c>
      <c r="C92" s="45">
        <f>IF('Town Data'!C88&gt;9,'Town Data'!B88,"*")</f>
        <v>60320608.32</v>
      </c>
      <c r="D92" s="46">
        <f>IF('Town Data'!E88&gt;9,'Town Data'!D88,"*")</f>
        <v>3719838.92</v>
      </c>
      <c r="E92" s="47">
        <f>IF('Town Data'!G88&gt;9,'Town Data'!F88,"*")</f>
        <v>165326.33333333337</v>
      </c>
      <c r="F92" s="48">
        <f>IF('Town Data'!I88&gt;9,'Town Data'!H88,"*")</f>
        <v>42443978.780000001</v>
      </c>
      <c r="G92" s="46">
        <f>IF('Town Data'!K88&gt;9,'Town Data'!J88,"*")</f>
        <v>3402898.39</v>
      </c>
      <c r="H92" s="47">
        <f>IF('Town Data'!M88&gt;9,'Town Data'!L88,"*")</f>
        <v>277144.00000000012</v>
      </c>
      <c r="I92" s="9">
        <f t="shared" si="3"/>
        <v>0.42118175660816309</v>
      </c>
      <c r="J92" s="9">
        <f t="shared" si="4"/>
        <v>9.3138405463819851E-2</v>
      </c>
      <c r="K92" s="9">
        <f t="shared" si="5"/>
        <v>-0.40346414379047246</v>
      </c>
      <c r="L92" s="15"/>
    </row>
    <row r="93" spans="1:12" x14ac:dyDescent="0.3">
      <c r="A93" s="15"/>
      <c r="B93" s="27" t="str">
        <f>'Town Data'!A89</f>
        <v>ST ALBANS TOWN</v>
      </c>
      <c r="C93" s="49">
        <f>IF('Town Data'!C89&gt;9,'Town Data'!B89,"*")</f>
        <v>32873705.649999999</v>
      </c>
      <c r="D93" s="50">
        <f>IF('Town Data'!E89&gt;9,'Town Data'!D89,"*")</f>
        <v>8596104.4299999997</v>
      </c>
      <c r="E93" s="51">
        <f>IF('Town Data'!G89&gt;9,'Town Data'!F89,"*")</f>
        <v>58894.499999999964</v>
      </c>
      <c r="F93" s="50">
        <f>IF('Town Data'!I89&gt;9,'Town Data'!H89,"*")</f>
        <v>29630940.190000001</v>
      </c>
      <c r="G93" s="50">
        <f>IF('Town Data'!K89&gt;9,'Town Data'!J89,"*")</f>
        <v>8641199.2100000009</v>
      </c>
      <c r="H93" s="51">
        <f>IF('Town Data'!M89&gt;9,'Town Data'!L89,"*")</f>
        <v>47121.333333333299</v>
      </c>
      <c r="I93" s="22">
        <f t="shared" si="3"/>
        <v>0.10943849365584363</v>
      </c>
      <c r="J93" s="22">
        <f t="shared" si="4"/>
        <v>-5.2185789152754862E-3</v>
      </c>
      <c r="K93" s="22">
        <f t="shared" si="5"/>
        <v>0.24984791035907317</v>
      </c>
      <c r="L93" s="15"/>
    </row>
    <row r="94" spans="1:12" x14ac:dyDescent="0.3">
      <c r="A94" s="15"/>
      <c r="B94" s="15" t="str">
        <f>'Town Data'!A90</f>
        <v>ST JOHNSBURY</v>
      </c>
      <c r="C94" s="45">
        <f>IF('Town Data'!C90&gt;9,'Town Data'!B90,"*")</f>
        <v>21230676.440000001</v>
      </c>
      <c r="D94" s="46">
        <f>IF('Town Data'!E90&gt;9,'Town Data'!D90,"*")</f>
        <v>7289691.6100000003</v>
      </c>
      <c r="E94" s="47">
        <f>IF('Town Data'!G90&gt;9,'Town Data'!F90,"*")</f>
        <v>117811.49999999999</v>
      </c>
      <c r="F94" s="48">
        <f>IF('Town Data'!I90&gt;9,'Town Data'!H90,"*")</f>
        <v>21623877.359999999</v>
      </c>
      <c r="G94" s="46">
        <f>IF('Town Data'!K90&gt;9,'Town Data'!J90,"*")</f>
        <v>6498245.4699999997</v>
      </c>
      <c r="H94" s="47">
        <f>IF('Town Data'!M90&gt;9,'Town Data'!L90,"*")</f>
        <v>108474.16666666667</v>
      </c>
      <c r="I94" s="9">
        <f t="shared" si="3"/>
        <v>-1.8183645488451756E-2</v>
      </c>
      <c r="J94" s="9">
        <f t="shared" si="4"/>
        <v>0.12179382014019249</v>
      </c>
      <c r="K94" s="9">
        <f t="shared" si="5"/>
        <v>8.6078866704053777E-2</v>
      </c>
      <c r="L94" s="15"/>
    </row>
    <row r="95" spans="1:12" x14ac:dyDescent="0.3">
      <c r="A95" s="15"/>
      <c r="B95" s="27" t="str">
        <f>'Town Data'!A91</f>
        <v>STOWE</v>
      </c>
      <c r="C95" s="49">
        <f>IF('Town Data'!C91&gt;9,'Town Data'!B91,"*")</f>
        <v>14842061.23</v>
      </c>
      <c r="D95" s="50">
        <f>IF('Town Data'!E91&gt;9,'Town Data'!D91,"*")</f>
        <v>7227508.46</v>
      </c>
      <c r="E95" s="51">
        <f>IF('Town Data'!G91&gt;9,'Town Data'!F91,"*")</f>
        <v>365298.00000000012</v>
      </c>
      <c r="F95" s="50">
        <f>IF('Town Data'!I91&gt;9,'Town Data'!H91,"*")</f>
        <v>11676097.060000001</v>
      </c>
      <c r="G95" s="50">
        <f>IF('Town Data'!K91&gt;9,'Town Data'!J91,"*")</f>
        <v>5470232.5999999996</v>
      </c>
      <c r="H95" s="51">
        <f>IF('Town Data'!M91&gt;9,'Town Data'!L91,"*")</f>
        <v>127550.5000000001</v>
      </c>
      <c r="I95" s="22">
        <f t="shared" si="3"/>
        <v>0.27114918227649604</v>
      </c>
      <c r="J95" s="22">
        <f t="shared" si="4"/>
        <v>0.32124335261356168</v>
      </c>
      <c r="K95" s="22">
        <f t="shared" si="5"/>
        <v>1.8639480049078585</v>
      </c>
      <c r="L95" s="15"/>
    </row>
    <row r="96" spans="1:12" x14ac:dyDescent="0.3">
      <c r="A96" s="15"/>
      <c r="B96" s="15" t="str">
        <f>'Town Data'!A92</f>
        <v>SWANTON</v>
      </c>
      <c r="C96" s="45">
        <f>IF('Town Data'!C92&gt;9,'Town Data'!B92,"*")</f>
        <v>18553623.98</v>
      </c>
      <c r="D96" s="46">
        <f>IF('Town Data'!E92&gt;9,'Town Data'!D92,"*")</f>
        <v>3042433.3</v>
      </c>
      <c r="E96" s="47">
        <f>IF('Town Data'!G92&gt;9,'Town Data'!F92,"*")</f>
        <v>32364.333333333336</v>
      </c>
      <c r="F96" s="48">
        <f>IF('Town Data'!I92&gt;9,'Town Data'!H92,"*")</f>
        <v>12482201.689999999</v>
      </c>
      <c r="G96" s="46">
        <f>IF('Town Data'!K92&gt;9,'Town Data'!J92,"*")</f>
        <v>2823252.43</v>
      </c>
      <c r="H96" s="47" t="str">
        <f>IF('Town Data'!M92&gt;9,'Town Data'!L92,"*")</f>
        <v>*</v>
      </c>
      <c r="I96" s="9">
        <f t="shared" si="3"/>
        <v>0.48640636009463495</v>
      </c>
      <c r="J96" s="9">
        <f t="shared" si="4"/>
        <v>7.763417385954384E-2</v>
      </c>
      <c r="K96" s="9" t="str">
        <f t="shared" si="5"/>
        <v/>
      </c>
      <c r="L96" s="15"/>
    </row>
    <row r="97" spans="1:12" x14ac:dyDescent="0.3">
      <c r="A97" s="15"/>
      <c r="B97" s="27" t="str">
        <f>'Town Data'!A93</f>
        <v>THETFORD</v>
      </c>
      <c r="C97" s="49">
        <f>IF('Town Data'!C93&gt;9,'Town Data'!B93,"*")</f>
        <v>1595669.4</v>
      </c>
      <c r="D97" s="50">
        <f>IF('Town Data'!E93&gt;9,'Town Data'!D93,"*")</f>
        <v>750546.62</v>
      </c>
      <c r="E97" s="51" t="str">
        <f>IF('Town Data'!G93&gt;9,'Town Data'!F93,"*")</f>
        <v>*</v>
      </c>
      <c r="F97" s="50">
        <f>IF('Town Data'!I93&gt;9,'Town Data'!H93,"*")</f>
        <v>1257517.77</v>
      </c>
      <c r="G97" s="50">
        <f>IF('Town Data'!K93&gt;9,'Town Data'!J93,"*")</f>
        <v>564655.31999999995</v>
      </c>
      <c r="H97" s="51" t="str">
        <f>IF('Town Data'!M93&gt;9,'Town Data'!L93,"*")</f>
        <v>*</v>
      </c>
      <c r="I97" s="22">
        <f t="shared" si="3"/>
        <v>0.26890405691841623</v>
      </c>
      <c r="J97" s="22">
        <f t="shared" si="4"/>
        <v>0.32921198723497386</v>
      </c>
      <c r="K97" s="22" t="str">
        <f t="shared" si="5"/>
        <v/>
      </c>
      <c r="L97" s="15"/>
    </row>
    <row r="98" spans="1:12" x14ac:dyDescent="0.3">
      <c r="A98" s="15"/>
      <c r="B98" s="15" t="str">
        <f>'Town Data'!A94</f>
        <v>TROY</v>
      </c>
      <c r="C98" s="45">
        <f>IF('Town Data'!C94&gt;9,'Town Data'!B94,"*")</f>
        <v>1594236.03</v>
      </c>
      <c r="D98" s="46">
        <f>IF('Town Data'!E94&gt;9,'Town Data'!D94,"*")</f>
        <v>315717.7</v>
      </c>
      <c r="E98" s="47" t="str">
        <f>IF('Town Data'!G94&gt;9,'Town Data'!F94,"*")</f>
        <v>*</v>
      </c>
      <c r="F98" s="48">
        <f>IF('Town Data'!I94&gt;9,'Town Data'!H94,"*")</f>
        <v>1295181.18</v>
      </c>
      <c r="G98" s="46">
        <f>IF('Town Data'!K94&gt;9,'Town Data'!J94,"*")</f>
        <v>311804.17</v>
      </c>
      <c r="H98" s="47" t="str">
        <f>IF('Town Data'!M94&gt;9,'Town Data'!L94,"*")</f>
        <v>*</v>
      </c>
      <c r="I98" s="9">
        <f t="shared" si="3"/>
        <v>0.23089808176490034</v>
      </c>
      <c r="J98" s="9">
        <f t="shared" si="4"/>
        <v>1.2551243301204176E-2</v>
      </c>
      <c r="K98" s="9" t="str">
        <f t="shared" si="5"/>
        <v/>
      </c>
      <c r="L98" s="15"/>
    </row>
    <row r="99" spans="1:12" x14ac:dyDescent="0.3">
      <c r="A99" s="15"/>
      <c r="B99" s="27" t="str">
        <f>'Town Data'!A95</f>
        <v>UNDERHILL</v>
      </c>
      <c r="C99" s="49">
        <f>IF('Town Data'!C95&gt;9,'Town Data'!B95,"*")</f>
        <v>2692041.6</v>
      </c>
      <c r="D99" s="50">
        <f>IF('Town Data'!E95&gt;9,'Town Data'!D95,"*")</f>
        <v>233833.22</v>
      </c>
      <c r="E99" s="51" t="str">
        <f>IF('Town Data'!G95&gt;9,'Town Data'!F95,"*")</f>
        <v>*</v>
      </c>
      <c r="F99" s="50">
        <f>IF('Town Data'!I95&gt;9,'Town Data'!H95,"*")</f>
        <v>1871706.18</v>
      </c>
      <c r="G99" s="50" t="str">
        <f>IF('Town Data'!K95&gt;9,'Town Data'!J95,"*")</f>
        <v>*</v>
      </c>
      <c r="H99" s="51" t="str">
        <f>IF('Town Data'!M95&gt;9,'Town Data'!L95,"*")</f>
        <v>*</v>
      </c>
      <c r="I99" s="22">
        <f t="shared" si="3"/>
        <v>0.43828215601660309</v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 t="str">
        <f>'Town Data'!A96</f>
        <v>VERGENNES</v>
      </c>
      <c r="C100" s="49">
        <f>IF('Town Data'!C96&gt;9,'Town Data'!B96,"*")</f>
        <v>7606879.7699999996</v>
      </c>
      <c r="D100" s="50">
        <f>IF('Town Data'!E96&gt;9,'Town Data'!D96,"*")</f>
        <v>1670196.49</v>
      </c>
      <c r="E100" s="51" t="str">
        <f>IF('Town Data'!G96&gt;9,'Town Data'!F96,"*")</f>
        <v>*</v>
      </c>
      <c r="F100" s="50">
        <f>IF('Town Data'!I96&gt;9,'Town Data'!H96,"*")</f>
        <v>7369449.1900000004</v>
      </c>
      <c r="G100" s="50">
        <f>IF('Town Data'!K96&gt;9,'Town Data'!J96,"*")</f>
        <v>1524066.26</v>
      </c>
      <c r="H100" s="51" t="str">
        <f>IF('Town Data'!M96&gt;9,'Town Data'!L96,"*")</f>
        <v>*</v>
      </c>
      <c r="I100" s="22">
        <f t="shared" si="3"/>
        <v>3.2218226067991809E-2</v>
      </c>
      <c r="J100" s="22">
        <f t="shared" si="4"/>
        <v>9.5881808970693955E-2</v>
      </c>
      <c r="K100" s="22" t="str">
        <f t="shared" si="5"/>
        <v/>
      </c>
      <c r="L100" s="15"/>
    </row>
    <row r="101" spans="1:12" x14ac:dyDescent="0.3">
      <c r="A101" s="15"/>
      <c r="B101" s="27" t="str">
        <f>'Town Data'!A97</f>
        <v>VERNON</v>
      </c>
      <c r="C101" s="49">
        <f>IF('Town Data'!C97&gt;9,'Town Data'!B97,"*")</f>
        <v>2313241.38</v>
      </c>
      <c r="D101" s="50">
        <f>IF('Town Data'!E97&gt;9,'Town Data'!D97,"*")</f>
        <v>620053.78</v>
      </c>
      <c r="E101" s="51" t="str">
        <f>IF('Town Data'!G97&gt;9,'Town Data'!F97,"*")</f>
        <v>*</v>
      </c>
      <c r="F101" s="50">
        <f>IF('Town Data'!I97&gt;9,'Town Data'!H97,"*")</f>
        <v>2648146.9500000002</v>
      </c>
      <c r="G101" s="50">
        <f>IF('Town Data'!K97&gt;9,'Town Data'!J97,"*")</f>
        <v>479572.31</v>
      </c>
      <c r="H101" s="51" t="str">
        <f>IF('Town Data'!M97&gt;9,'Town Data'!L97,"*")</f>
        <v>*</v>
      </c>
      <c r="I101" s="22">
        <f t="shared" si="3"/>
        <v>-0.1264678948424672</v>
      </c>
      <c r="J101" s="22">
        <f t="shared" si="4"/>
        <v>0.29293073655566149</v>
      </c>
      <c r="K101" s="22" t="str">
        <f t="shared" si="5"/>
        <v/>
      </c>
      <c r="L101" s="15"/>
    </row>
    <row r="102" spans="1:12" x14ac:dyDescent="0.3">
      <c r="B102" s="27" t="str">
        <f>'Town Data'!A98</f>
        <v>WAITSFIELD</v>
      </c>
      <c r="C102" s="49">
        <f>IF('Town Data'!C98&gt;9,'Town Data'!B98,"*")</f>
        <v>8773090.0199999996</v>
      </c>
      <c r="D102" s="50">
        <f>IF('Town Data'!E98&gt;9,'Town Data'!D98,"*")</f>
        <v>3179479.41</v>
      </c>
      <c r="E102" s="51" t="str">
        <f>IF('Town Data'!G98&gt;9,'Town Data'!F98,"*")</f>
        <v>*</v>
      </c>
      <c r="F102" s="50">
        <f>IF('Town Data'!I98&gt;9,'Town Data'!H98,"*")</f>
        <v>7912856.5099999998</v>
      </c>
      <c r="G102" s="50">
        <f>IF('Town Data'!K98&gt;9,'Town Data'!J98,"*")</f>
        <v>3200987.67</v>
      </c>
      <c r="H102" s="51" t="str">
        <f>IF('Town Data'!M98&gt;9,'Town Data'!L98,"*")</f>
        <v>*</v>
      </c>
      <c r="I102" s="22">
        <f t="shared" si="3"/>
        <v>0.10871339685142348</v>
      </c>
      <c r="J102" s="22">
        <f t="shared" si="4"/>
        <v>-6.7192573722096773E-3</v>
      </c>
      <c r="K102" s="22" t="str">
        <f t="shared" si="5"/>
        <v/>
      </c>
      <c r="L102" s="15"/>
    </row>
    <row r="103" spans="1:12" x14ac:dyDescent="0.3">
      <c r="B103" s="27" t="str">
        <f>'Town Data'!A99</f>
        <v>WALLINGFORD</v>
      </c>
      <c r="C103" s="49">
        <f>IF('Town Data'!C99&gt;9,'Town Data'!B99,"*")</f>
        <v>1058388.51</v>
      </c>
      <c r="D103" s="50">
        <f>IF('Town Data'!E99&gt;9,'Town Data'!D99,"*")</f>
        <v>429746.49</v>
      </c>
      <c r="E103" s="51" t="str">
        <f>IF('Town Data'!G99&gt;9,'Town Data'!F99,"*")</f>
        <v>*</v>
      </c>
      <c r="F103" s="50" t="str">
        <f>IF('Town Data'!I99&gt;9,'Town Data'!H99,"*")</f>
        <v>*</v>
      </c>
      <c r="G103" s="50" t="str">
        <f>IF('Town Data'!K99&gt;9,'Town Data'!J99,"*")</f>
        <v>*</v>
      </c>
      <c r="H103" s="51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 t="str">
        <f>'Town Data'!A100</f>
        <v>WARREN</v>
      </c>
      <c r="C104" s="49">
        <f>IF('Town Data'!C100&gt;9,'Town Data'!B100,"*")</f>
        <v>4269658.16</v>
      </c>
      <c r="D104" s="50">
        <f>IF('Town Data'!E100&gt;9,'Town Data'!D100,"*")</f>
        <v>720140.47</v>
      </c>
      <c r="E104" s="51" t="str">
        <f>IF('Town Data'!G100&gt;9,'Town Data'!F100,"*")</f>
        <v>*</v>
      </c>
      <c r="F104" s="50">
        <f>IF('Town Data'!I100&gt;9,'Town Data'!H100,"*")</f>
        <v>3203320.37</v>
      </c>
      <c r="G104" s="50">
        <f>IF('Town Data'!K100&gt;9,'Town Data'!J100,"*")</f>
        <v>760547.11</v>
      </c>
      <c r="H104" s="51" t="str">
        <f>IF('Town Data'!M100&gt;9,'Town Data'!L100,"*")</f>
        <v>*</v>
      </c>
      <c r="I104" s="22">
        <f t="shared" si="3"/>
        <v>0.3328851525393946</v>
      </c>
      <c r="J104" s="22">
        <f t="shared" si="4"/>
        <v>-5.3128385432954985E-2</v>
      </c>
      <c r="K104" s="22" t="str">
        <f t="shared" si="5"/>
        <v/>
      </c>
      <c r="L104" s="15"/>
    </row>
    <row r="105" spans="1:12" x14ac:dyDescent="0.3">
      <c r="B105" s="27" t="str">
        <f>'Town Data'!A101</f>
        <v>WATERBURY</v>
      </c>
      <c r="C105" s="49">
        <f>IF('Town Data'!C101&gt;9,'Town Data'!B101,"*")</f>
        <v>9222486.9299999997</v>
      </c>
      <c r="D105" s="50">
        <f>IF('Town Data'!E101&gt;9,'Town Data'!D101,"*")</f>
        <v>3926456.16</v>
      </c>
      <c r="E105" s="51">
        <f>IF('Town Data'!G101&gt;9,'Town Data'!F101,"*")</f>
        <v>547073.83333333337</v>
      </c>
      <c r="F105" s="50">
        <f>IF('Town Data'!I101&gt;9,'Town Data'!H101,"*")</f>
        <v>7845280.21</v>
      </c>
      <c r="G105" s="50">
        <f>IF('Town Data'!K101&gt;9,'Town Data'!J101,"*")</f>
        <v>3264362.73</v>
      </c>
      <c r="H105" s="51">
        <f>IF('Town Data'!M101&gt;9,'Town Data'!L101,"*")</f>
        <v>166014.99999999962</v>
      </c>
      <c r="I105" s="22">
        <f t="shared" si="3"/>
        <v>0.17554589296180151</v>
      </c>
      <c r="J105" s="22">
        <f t="shared" si="4"/>
        <v>0.20282471182361531</v>
      </c>
      <c r="K105" s="22">
        <f t="shared" si="5"/>
        <v>2.2953277314298983</v>
      </c>
      <c r="L105" s="15"/>
    </row>
    <row r="106" spans="1:12" x14ac:dyDescent="0.3">
      <c r="B106" s="27" t="str">
        <f>'Town Data'!A102</f>
        <v>WATERFORD</v>
      </c>
      <c r="C106" s="49">
        <f>IF('Town Data'!C102&gt;9,'Town Data'!B102,"*")</f>
        <v>2853309.6</v>
      </c>
      <c r="D106" s="50">
        <f>IF('Town Data'!E102&gt;9,'Town Data'!D102,"*")</f>
        <v>566540.46</v>
      </c>
      <c r="E106" s="51" t="str">
        <f>IF('Town Data'!G102&gt;9,'Town Data'!F102,"*")</f>
        <v>*</v>
      </c>
      <c r="F106" s="50">
        <f>IF('Town Data'!I102&gt;9,'Town Data'!H102,"*")</f>
        <v>869699.99</v>
      </c>
      <c r="G106" s="50" t="str">
        <f>IF('Town Data'!K102&gt;9,'Town Data'!J102,"*")</f>
        <v>*</v>
      </c>
      <c r="H106" s="51" t="str">
        <f>IF('Town Data'!M102&gt;9,'Town Data'!L102,"*")</f>
        <v>*</v>
      </c>
      <c r="I106" s="22">
        <f t="shared" si="3"/>
        <v>2.2807975541082852</v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 t="str">
        <f>'Town Data'!A103</f>
        <v>WEATHERSFIELD</v>
      </c>
      <c r="C107" s="49">
        <f>IF('Town Data'!C103&gt;9,'Town Data'!B103,"*")</f>
        <v>1635601</v>
      </c>
      <c r="D107" s="50">
        <f>IF('Town Data'!E103&gt;9,'Town Data'!D103,"*")</f>
        <v>366696.4</v>
      </c>
      <c r="E107" s="51" t="str">
        <f>IF('Town Data'!G103&gt;9,'Town Data'!F103,"*")</f>
        <v>*</v>
      </c>
      <c r="F107" s="50">
        <f>IF('Town Data'!I103&gt;9,'Town Data'!H103,"*")</f>
        <v>1460577.34</v>
      </c>
      <c r="G107" s="50">
        <f>IF('Town Data'!K103&gt;9,'Town Data'!J103,"*")</f>
        <v>373694.98</v>
      </c>
      <c r="H107" s="51" t="str">
        <f>IF('Town Data'!M103&gt;9,'Town Data'!L103,"*")</f>
        <v>*</v>
      </c>
      <c r="I107" s="22">
        <f t="shared" si="3"/>
        <v>0.11983183307499479</v>
      </c>
      <c r="J107" s="22">
        <f t="shared" si="4"/>
        <v>-1.8728054628938173E-2</v>
      </c>
      <c r="K107" s="22" t="str">
        <f t="shared" si="5"/>
        <v/>
      </c>
      <c r="L107" s="15"/>
    </row>
    <row r="108" spans="1:12" x14ac:dyDescent="0.3">
      <c r="B108" s="27" t="str">
        <f>'Town Data'!A104</f>
        <v>WEST RUTLAND</v>
      </c>
      <c r="C108" s="49">
        <f>IF('Town Data'!C104&gt;9,'Town Data'!B104,"*")</f>
        <v>4989274.6900000004</v>
      </c>
      <c r="D108" s="50">
        <f>IF('Town Data'!E104&gt;9,'Town Data'!D104,"*")</f>
        <v>1203867.08</v>
      </c>
      <c r="E108" s="51" t="str">
        <f>IF('Town Data'!G104&gt;9,'Town Data'!F104,"*")</f>
        <v>*</v>
      </c>
      <c r="F108" s="50">
        <f>IF('Town Data'!I104&gt;9,'Town Data'!H104,"*")</f>
        <v>4050933.77</v>
      </c>
      <c r="G108" s="50">
        <f>IF('Town Data'!K104&gt;9,'Town Data'!J104,"*")</f>
        <v>1062958.32</v>
      </c>
      <c r="H108" s="51" t="str">
        <f>IF('Town Data'!M104&gt;9,'Town Data'!L104,"*")</f>
        <v>*</v>
      </c>
      <c r="I108" s="22">
        <f t="shared" si="3"/>
        <v>0.23163571000569588</v>
      </c>
      <c r="J108" s="22">
        <f t="shared" si="4"/>
        <v>0.13256282711066225</v>
      </c>
      <c r="K108" s="22" t="str">
        <f t="shared" si="5"/>
        <v/>
      </c>
      <c r="L108" s="15"/>
    </row>
    <row r="109" spans="1:12" x14ac:dyDescent="0.3">
      <c r="B109" s="27" t="str">
        <f>'Town Data'!A105</f>
        <v>WESTMINSTER</v>
      </c>
      <c r="C109" s="49">
        <f>IF('Town Data'!C105&gt;9,'Town Data'!B105,"*")</f>
        <v>14355312.189999999</v>
      </c>
      <c r="D109" s="50">
        <f>IF('Town Data'!E105&gt;9,'Town Data'!D105,"*")</f>
        <v>758483.93</v>
      </c>
      <c r="E109" s="51" t="str">
        <f>IF('Town Data'!G105&gt;9,'Town Data'!F105,"*")</f>
        <v>*</v>
      </c>
      <c r="F109" s="50">
        <f>IF('Town Data'!I105&gt;9,'Town Data'!H105,"*")</f>
        <v>3670111.16</v>
      </c>
      <c r="G109" s="50">
        <f>IF('Town Data'!K105&gt;9,'Town Data'!J105,"*")</f>
        <v>545637.98</v>
      </c>
      <c r="H109" s="51" t="str">
        <f>IF('Town Data'!M105&gt;9,'Town Data'!L105,"*")</f>
        <v>*</v>
      </c>
      <c r="I109" s="22">
        <f t="shared" si="3"/>
        <v>2.911410735036156</v>
      </c>
      <c r="J109" s="22">
        <f t="shared" si="4"/>
        <v>0.39008639024724795</v>
      </c>
      <c r="K109" s="22" t="str">
        <f t="shared" si="5"/>
        <v/>
      </c>
      <c r="L109" s="15"/>
    </row>
    <row r="110" spans="1:12" x14ac:dyDescent="0.3">
      <c r="B110" s="27" t="str">
        <f>'Town Data'!A106</f>
        <v>WHITINGHAM</v>
      </c>
      <c r="C110" s="49">
        <f>IF('Town Data'!C106&gt;9,'Town Data'!B106,"*")</f>
        <v>282192.46999999997</v>
      </c>
      <c r="D110" s="50">
        <f>IF('Town Data'!E106&gt;9,'Town Data'!D106,"*")</f>
        <v>80587.570000000007</v>
      </c>
      <c r="E110" s="51" t="str">
        <f>IF('Town Data'!G106&gt;9,'Town Data'!F106,"*")</f>
        <v>*</v>
      </c>
      <c r="F110" s="50">
        <f>IF('Town Data'!I106&gt;9,'Town Data'!H106,"*")</f>
        <v>363931.23</v>
      </c>
      <c r="G110" s="50">
        <f>IF('Town Data'!K106&gt;9,'Town Data'!J106,"*")</f>
        <v>135449.56</v>
      </c>
      <c r="H110" s="51" t="str">
        <f>IF('Town Data'!M106&gt;9,'Town Data'!L106,"*")</f>
        <v>*</v>
      </c>
      <c r="I110" s="22">
        <f t="shared" si="3"/>
        <v>-0.22459946622333019</v>
      </c>
      <c r="J110" s="22">
        <f t="shared" si="4"/>
        <v>-0.40503631019547048</v>
      </c>
      <c r="K110" s="22" t="str">
        <f t="shared" si="5"/>
        <v/>
      </c>
      <c r="L110" s="15"/>
    </row>
    <row r="111" spans="1:12" x14ac:dyDescent="0.3">
      <c r="B111" s="27" t="str">
        <f>'Town Data'!A107</f>
        <v>WILLIAMSTOWN</v>
      </c>
      <c r="C111" s="49">
        <f>IF('Town Data'!C107&gt;9,'Town Data'!B107,"*")</f>
        <v>1492933.57</v>
      </c>
      <c r="D111" s="50">
        <f>IF('Town Data'!E107&gt;9,'Town Data'!D107,"*")</f>
        <v>464503.39</v>
      </c>
      <c r="E111" s="51" t="str">
        <f>IF('Town Data'!G107&gt;9,'Town Data'!F107,"*")</f>
        <v>*</v>
      </c>
      <c r="F111" s="50">
        <f>IF('Town Data'!I107&gt;9,'Town Data'!H107,"*")</f>
        <v>1450685.1</v>
      </c>
      <c r="G111" s="50">
        <f>IF('Town Data'!K107&gt;9,'Town Data'!J107,"*")</f>
        <v>519994.24</v>
      </c>
      <c r="H111" s="51" t="str">
        <f>IF('Town Data'!M107&gt;9,'Town Data'!L107,"*")</f>
        <v>*</v>
      </c>
      <c r="I111" s="22">
        <f t="shared" si="3"/>
        <v>2.9123115692027145E-2</v>
      </c>
      <c r="J111" s="22">
        <f t="shared" si="4"/>
        <v>-0.10671435514362616</v>
      </c>
      <c r="K111" s="22" t="str">
        <f t="shared" si="5"/>
        <v/>
      </c>
      <c r="L111" s="15"/>
    </row>
    <row r="112" spans="1:12" x14ac:dyDescent="0.3">
      <c r="B112" s="27" t="str">
        <f>'Town Data'!A108</f>
        <v>WILLISTON</v>
      </c>
      <c r="C112" s="49">
        <f>IF('Town Data'!C108&gt;9,'Town Data'!B108,"*")</f>
        <v>78553378.799999997</v>
      </c>
      <c r="D112" s="50">
        <f>IF('Town Data'!E108&gt;9,'Town Data'!D108,"*")</f>
        <v>38416406.619999997</v>
      </c>
      <c r="E112" s="51">
        <f>IF('Town Data'!G108&gt;9,'Town Data'!F108,"*")</f>
        <v>1694566.6666666665</v>
      </c>
      <c r="F112" s="50">
        <f>IF('Town Data'!I108&gt;9,'Town Data'!H108,"*")</f>
        <v>76331695.329999998</v>
      </c>
      <c r="G112" s="50">
        <f>IF('Town Data'!K108&gt;9,'Town Data'!J108,"*")</f>
        <v>36499600.039999999</v>
      </c>
      <c r="H112" s="51">
        <f>IF('Town Data'!M108&gt;9,'Town Data'!L108,"*")</f>
        <v>1570679.5000000005</v>
      </c>
      <c r="I112" s="22">
        <f t="shared" si="3"/>
        <v>2.9105648189721649E-2</v>
      </c>
      <c r="J112" s="22">
        <f t="shared" si="4"/>
        <v>5.2515824225453575E-2</v>
      </c>
      <c r="K112" s="22">
        <f t="shared" si="5"/>
        <v>7.8874886102903871E-2</v>
      </c>
      <c r="L112" s="15"/>
    </row>
    <row r="113" spans="2:12" x14ac:dyDescent="0.3">
      <c r="B113" s="27" t="str">
        <f>'Town Data'!A109</f>
        <v>WILMINGTON</v>
      </c>
      <c r="C113" s="49">
        <f>IF('Town Data'!C109&gt;9,'Town Data'!B109,"*")</f>
        <v>4657167.1399999997</v>
      </c>
      <c r="D113" s="50">
        <f>IF('Town Data'!E109&gt;9,'Town Data'!D109,"*")</f>
        <v>1506211.82</v>
      </c>
      <c r="E113" s="51" t="str">
        <f>IF('Town Data'!G109&gt;9,'Town Data'!F109,"*")</f>
        <v>*</v>
      </c>
      <c r="F113" s="50">
        <f>IF('Town Data'!I109&gt;9,'Town Data'!H109,"*")</f>
        <v>7404790.1100000003</v>
      </c>
      <c r="G113" s="50">
        <f>IF('Town Data'!K109&gt;9,'Town Data'!J109,"*")</f>
        <v>4609955.18</v>
      </c>
      <c r="H113" s="51" t="str">
        <f>IF('Town Data'!M109&gt;9,'Town Data'!L109,"*")</f>
        <v>*</v>
      </c>
      <c r="I113" s="22">
        <f t="shared" si="3"/>
        <v>-0.37106020956480568</v>
      </c>
      <c r="J113" s="22">
        <f t="shared" si="4"/>
        <v>-0.67326974749459489</v>
      </c>
      <c r="K113" s="22" t="str">
        <f t="shared" si="5"/>
        <v/>
      </c>
      <c r="L113" s="15"/>
    </row>
    <row r="114" spans="2:12" x14ac:dyDescent="0.3">
      <c r="B114" s="27" t="str">
        <f>'Town Data'!A110</f>
        <v>WINDSOR</v>
      </c>
      <c r="C114" s="49">
        <f>IF('Town Data'!C110&gt;9,'Town Data'!B110,"*")</f>
        <v>3213019.69</v>
      </c>
      <c r="D114" s="50">
        <f>IF('Town Data'!E110&gt;9,'Town Data'!D110,"*")</f>
        <v>1102715.8600000001</v>
      </c>
      <c r="E114" s="51" t="str">
        <f>IF('Town Data'!G110&gt;9,'Town Data'!F110,"*")</f>
        <v>*</v>
      </c>
      <c r="F114" s="50">
        <f>IF('Town Data'!I110&gt;9,'Town Data'!H110,"*")</f>
        <v>2770674</v>
      </c>
      <c r="G114" s="50">
        <f>IF('Town Data'!K110&gt;9,'Town Data'!J110,"*")</f>
        <v>1065000</v>
      </c>
      <c r="H114" s="51">
        <f>IF('Town Data'!M110&gt;9,'Town Data'!L110,"*")</f>
        <v>21493.666666666664</v>
      </c>
      <c r="I114" s="22">
        <f t="shared" si="3"/>
        <v>0.15965273792586207</v>
      </c>
      <c r="J114" s="22">
        <f t="shared" si="4"/>
        <v>3.5413953051643292E-2</v>
      </c>
      <c r="K114" s="22" t="str">
        <f t="shared" si="5"/>
        <v/>
      </c>
      <c r="L114" s="15"/>
    </row>
    <row r="115" spans="2:12" x14ac:dyDescent="0.3">
      <c r="B115" s="27" t="str">
        <f>'Town Data'!A111</f>
        <v>WINHALL</v>
      </c>
      <c r="C115" s="49">
        <f>IF('Town Data'!C111&gt;9,'Town Data'!B111,"*")</f>
        <v>1582289.36</v>
      </c>
      <c r="D115" s="50">
        <f>IF('Town Data'!E111&gt;9,'Town Data'!D111,"*")</f>
        <v>676699.29</v>
      </c>
      <c r="E115" s="51" t="str">
        <f>IF('Town Data'!G111&gt;9,'Town Data'!F111,"*")</f>
        <v>*</v>
      </c>
      <c r="F115" s="50">
        <f>IF('Town Data'!I111&gt;9,'Town Data'!H111,"*")</f>
        <v>1216421.23</v>
      </c>
      <c r="G115" s="50">
        <f>IF('Town Data'!K111&gt;9,'Town Data'!J111,"*")</f>
        <v>831090.08</v>
      </c>
      <c r="H115" s="51" t="str">
        <f>IF('Town Data'!M111&gt;9,'Town Data'!L111,"*")</f>
        <v>*</v>
      </c>
      <c r="I115" s="22">
        <f t="shared" si="3"/>
        <v>0.30077420631667218</v>
      </c>
      <c r="J115" s="22">
        <f t="shared" si="4"/>
        <v>-0.18576902036900733</v>
      </c>
      <c r="K115" s="22" t="str">
        <f t="shared" si="5"/>
        <v/>
      </c>
      <c r="L115" s="15"/>
    </row>
    <row r="116" spans="2:12" x14ac:dyDescent="0.3">
      <c r="B116" s="27" t="str">
        <f>'Town Data'!A112</f>
        <v>WINOOSKI</v>
      </c>
      <c r="C116" s="49">
        <f>IF('Town Data'!C112&gt;9,'Town Data'!B112,"*")</f>
        <v>4497750.08</v>
      </c>
      <c r="D116" s="50">
        <f>IF('Town Data'!E112&gt;9,'Town Data'!D112,"*")</f>
        <v>1257741.97</v>
      </c>
      <c r="E116" s="51" t="str">
        <f>IF('Town Data'!G112&gt;9,'Town Data'!F112,"*")</f>
        <v>*</v>
      </c>
      <c r="F116" s="50">
        <f>IF('Town Data'!I112&gt;9,'Town Data'!H112,"*")</f>
        <v>4306078.41</v>
      </c>
      <c r="G116" s="50">
        <f>IF('Town Data'!K112&gt;9,'Town Data'!J112,"*")</f>
        <v>1323506.01</v>
      </c>
      <c r="H116" s="51" t="str">
        <f>IF('Town Data'!M112&gt;9,'Town Data'!L112,"*")</f>
        <v>*</v>
      </c>
      <c r="I116" s="22">
        <f t="shared" si="3"/>
        <v>4.4511885699731121E-2</v>
      </c>
      <c r="J116" s="22">
        <f t="shared" si="4"/>
        <v>-4.9689264350223868E-2</v>
      </c>
      <c r="K116" s="22" t="str">
        <f t="shared" si="5"/>
        <v/>
      </c>
      <c r="L116" s="15"/>
    </row>
    <row r="117" spans="2:12" x14ac:dyDescent="0.3">
      <c r="B117" s="27" t="str">
        <f>'Town Data'!A113</f>
        <v>WOLCOTT</v>
      </c>
      <c r="C117" s="49">
        <f>IF('Town Data'!C113&gt;9,'Town Data'!B113,"*")</f>
        <v>745997.23</v>
      </c>
      <c r="D117" s="50">
        <f>IF('Town Data'!E113&gt;9,'Town Data'!D113,"*")</f>
        <v>430796.75</v>
      </c>
      <c r="E117" s="51" t="str">
        <f>IF('Town Data'!G113&gt;9,'Town Data'!F113,"*")</f>
        <v>*</v>
      </c>
      <c r="F117" s="50">
        <f>IF('Town Data'!I113&gt;9,'Town Data'!H113,"*")</f>
        <v>628157.71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>
        <f t="shared" si="3"/>
        <v>0.18759543682111302</v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 t="str">
        <f>'Town Data'!A114</f>
        <v>WOODSTOCK</v>
      </c>
      <c r="C118" s="49">
        <f>IF('Town Data'!C114&gt;9,'Town Data'!B114,"*")</f>
        <v>6098338.6399999997</v>
      </c>
      <c r="D118" s="50">
        <f>IF('Town Data'!E114&gt;9,'Town Data'!D114,"*")</f>
        <v>2510340.08</v>
      </c>
      <c r="E118" s="51">
        <f>IF('Town Data'!G114&gt;9,'Town Data'!F114,"*")</f>
        <v>101209.66666666663</v>
      </c>
      <c r="F118" s="50">
        <f>IF('Town Data'!I114&gt;9,'Town Data'!H114,"*")</f>
        <v>5696827.9400000004</v>
      </c>
      <c r="G118" s="50">
        <f>IF('Town Data'!K114&gt;9,'Town Data'!J114,"*")</f>
        <v>1787461.71</v>
      </c>
      <c r="H118" s="51">
        <f>IF('Town Data'!M114&gt;9,'Town Data'!L114,"*")</f>
        <v>85296.499999999956</v>
      </c>
      <c r="I118" s="22">
        <f t="shared" si="3"/>
        <v>7.0479695758548608E-2</v>
      </c>
      <c r="J118" s="22">
        <f t="shared" si="4"/>
        <v>0.40441614270998855</v>
      </c>
      <c r="K118" s="22">
        <f t="shared" si="5"/>
        <v>0.18656295002335008</v>
      </c>
      <c r="L118" s="15"/>
    </row>
    <row r="119" spans="2:12" x14ac:dyDescent="0.3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3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3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3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3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3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3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3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3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3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3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3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3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3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3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3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3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3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3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3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3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3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3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3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3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3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3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3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3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3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3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3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3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3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3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3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3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3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3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3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3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3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3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3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3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3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3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3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3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3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3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3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3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3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3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3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3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3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3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3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3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3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3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3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3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3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3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3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3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3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3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3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3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3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3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3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3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3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3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3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3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3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3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3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3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3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3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3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3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3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3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3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3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3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3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3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3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3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3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3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3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3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3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3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3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3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3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3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3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3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3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3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3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3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3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3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3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3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3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3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3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3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3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3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3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style="30" customWidth="1"/>
    <col min="2" max="2" width="15.88671875" style="31" customWidth="1"/>
    <col min="3" max="3" width="13" style="30" customWidth="1"/>
    <col min="4" max="4" width="15.88671875" style="31" customWidth="1"/>
    <col min="5" max="5" width="14" style="30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7.21875" style="30" customWidth="1"/>
    <col min="10" max="10" width="15.88671875" style="31" customWidth="1"/>
    <col min="11" max="11" width="16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7" x14ac:dyDescent="0.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3">
      <c r="A2" s="37" t="s">
        <v>52</v>
      </c>
      <c r="B2" s="41">
        <v>610012.49</v>
      </c>
      <c r="C2" s="38">
        <v>13</v>
      </c>
      <c r="D2" s="41">
        <v>206358.81</v>
      </c>
      <c r="E2" s="38">
        <v>13</v>
      </c>
      <c r="F2" s="38">
        <v>0</v>
      </c>
      <c r="G2" s="38">
        <v>0</v>
      </c>
      <c r="H2" s="41">
        <v>510894.53</v>
      </c>
      <c r="I2" s="38">
        <v>10</v>
      </c>
      <c r="J2" s="41">
        <v>213781.24</v>
      </c>
      <c r="K2" s="38">
        <v>10</v>
      </c>
      <c r="L2" s="38">
        <v>0</v>
      </c>
      <c r="M2" s="38">
        <v>0</v>
      </c>
      <c r="N2" s="34"/>
      <c r="O2" s="34"/>
      <c r="P2" s="34"/>
      <c r="Q2" s="34"/>
    </row>
    <row r="3" spans="1:17" x14ac:dyDescent="0.3">
      <c r="A3" s="37" t="s">
        <v>53</v>
      </c>
      <c r="B3" s="41">
        <v>1768557.22</v>
      </c>
      <c r="C3" s="38">
        <v>20</v>
      </c>
      <c r="D3" s="41">
        <v>517404.07</v>
      </c>
      <c r="E3" s="38">
        <v>19</v>
      </c>
      <c r="F3" s="38">
        <v>0</v>
      </c>
      <c r="G3" s="38">
        <v>0</v>
      </c>
      <c r="H3" s="41">
        <v>1488691.27</v>
      </c>
      <c r="I3" s="38">
        <v>18</v>
      </c>
      <c r="J3" s="41">
        <v>506157.14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 x14ac:dyDescent="0.3">
      <c r="A4" s="37" t="s">
        <v>54</v>
      </c>
      <c r="B4" s="41">
        <v>12206179.25</v>
      </c>
      <c r="C4" s="38">
        <v>20</v>
      </c>
      <c r="D4" s="41">
        <v>562469.28</v>
      </c>
      <c r="E4" s="38">
        <v>19</v>
      </c>
      <c r="F4" s="41">
        <v>0</v>
      </c>
      <c r="G4" s="38">
        <v>0</v>
      </c>
      <c r="H4" s="41">
        <v>11331855.1</v>
      </c>
      <c r="I4" s="38">
        <v>17</v>
      </c>
      <c r="J4" s="41">
        <v>479799.73</v>
      </c>
      <c r="K4" s="38">
        <v>15</v>
      </c>
      <c r="L4" s="41">
        <v>0</v>
      </c>
      <c r="M4" s="38">
        <v>0</v>
      </c>
      <c r="N4" s="34"/>
      <c r="O4" s="34"/>
      <c r="P4" s="34"/>
      <c r="Q4" s="34"/>
    </row>
    <row r="5" spans="1:17" x14ac:dyDescent="0.3">
      <c r="A5" s="37" t="s">
        <v>55</v>
      </c>
      <c r="B5" s="41">
        <v>41097236.619999997</v>
      </c>
      <c r="C5" s="38">
        <v>163</v>
      </c>
      <c r="D5" s="41">
        <v>11278303.060000001</v>
      </c>
      <c r="E5" s="38">
        <v>152</v>
      </c>
      <c r="F5" s="38">
        <v>473102.66666666669</v>
      </c>
      <c r="G5" s="38">
        <v>39</v>
      </c>
      <c r="H5" s="41">
        <v>94049566.599999994</v>
      </c>
      <c r="I5" s="38">
        <v>160</v>
      </c>
      <c r="J5" s="41">
        <v>11647303.140000001</v>
      </c>
      <c r="K5" s="38">
        <v>152</v>
      </c>
      <c r="L5" s="38">
        <v>352979.99999999971</v>
      </c>
      <c r="M5" s="38">
        <v>38</v>
      </c>
      <c r="N5" s="34"/>
      <c r="O5" s="34"/>
      <c r="P5" s="34"/>
      <c r="Q5" s="34"/>
    </row>
    <row r="6" spans="1:17" x14ac:dyDescent="0.3">
      <c r="A6" s="37" t="s">
        <v>56</v>
      </c>
      <c r="B6" s="41">
        <v>10303760.67</v>
      </c>
      <c r="C6" s="38">
        <v>29</v>
      </c>
      <c r="D6" s="41">
        <v>1108310.07</v>
      </c>
      <c r="E6" s="38">
        <v>27</v>
      </c>
      <c r="F6" s="41">
        <v>0</v>
      </c>
      <c r="G6" s="38">
        <v>0</v>
      </c>
      <c r="H6" s="41">
        <v>8393041.1199999992</v>
      </c>
      <c r="I6" s="38">
        <v>27</v>
      </c>
      <c r="J6" s="41">
        <v>979645.27</v>
      </c>
      <c r="K6" s="38">
        <v>26</v>
      </c>
      <c r="L6" s="41">
        <v>0</v>
      </c>
      <c r="M6" s="38">
        <v>0</v>
      </c>
      <c r="N6" s="34"/>
      <c r="O6" s="34"/>
      <c r="P6" s="34"/>
      <c r="Q6" s="34"/>
    </row>
    <row r="7" spans="1:17" x14ac:dyDescent="0.3">
      <c r="A7" s="37" t="s">
        <v>57</v>
      </c>
      <c r="B7" s="41">
        <v>20295809.34</v>
      </c>
      <c r="C7" s="38">
        <v>40</v>
      </c>
      <c r="D7" s="41">
        <v>1978152.73</v>
      </c>
      <c r="E7" s="38">
        <v>35</v>
      </c>
      <c r="F7" s="41">
        <v>10782.666666666675</v>
      </c>
      <c r="G7" s="38">
        <v>12</v>
      </c>
      <c r="H7" s="41">
        <v>15588056.300000001</v>
      </c>
      <c r="I7" s="38">
        <v>42</v>
      </c>
      <c r="J7" s="41">
        <v>1891382.32</v>
      </c>
      <c r="K7" s="38">
        <v>37</v>
      </c>
      <c r="L7" s="41">
        <v>29335.666666666661</v>
      </c>
      <c r="M7" s="38">
        <v>12</v>
      </c>
      <c r="N7" s="34"/>
      <c r="O7" s="34"/>
      <c r="P7" s="34"/>
      <c r="Q7" s="34"/>
    </row>
    <row r="8" spans="1:17" x14ac:dyDescent="0.3">
      <c r="A8" s="37" t="s">
        <v>58</v>
      </c>
      <c r="B8" s="41">
        <v>42694740.659999996</v>
      </c>
      <c r="C8" s="38">
        <v>169</v>
      </c>
      <c r="D8" s="41">
        <v>13653857.119999999</v>
      </c>
      <c r="E8" s="38">
        <v>161</v>
      </c>
      <c r="F8" s="41">
        <v>139585.8333333334</v>
      </c>
      <c r="G8" s="38">
        <v>38</v>
      </c>
      <c r="H8" s="41">
        <v>37587852.32</v>
      </c>
      <c r="I8" s="38">
        <v>165</v>
      </c>
      <c r="J8" s="41">
        <v>12601496.43</v>
      </c>
      <c r="K8" s="38">
        <v>154</v>
      </c>
      <c r="L8" s="41">
        <v>161607.66666666669</v>
      </c>
      <c r="M8" s="38">
        <v>37</v>
      </c>
      <c r="N8" s="34"/>
      <c r="O8" s="34"/>
      <c r="P8" s="34"/>
      <c r="Q8" s="34"/>
    </row>
    <row r="9" spans="1:17" x14ac:dyDescent="0.3">
      <c r="A9" s="37" t="s">
        <v>59</v>
      </c>
      <c r="B9" s="41">
        <v>18390283.949999999</v>
      </c>
      <c r="C9" s="38">
        <v>45</v>
      </c>
      <c r="D9" s="41">
        <v>6812997.8200000003</v>
      </c>
      <c r="E9" s="38">
        <v>44</v>
      </c>
      <c r="F9" s="38">
        <v>88699.499999999956</v>
      </c>
      <c r="G9" s="38">
        <v>21</v>
      </c>
      <c r="H9" s="41">
        <v>16407508.92</v>
      </c>
      <c r="I9" s="38">
        <v>47</v>
      </c>
      <c r="J9" s="41">
        <v>6174500.8700000001</v>
      </c>
      <c r="K9" s="38">
        <v>45</v>
      </c>
      <c r="L9" s="38">
        <v>74782.333333333314</v>
      </c>
      <c r="M9" s="38">
        <v>23</v>
      </c>
      <c r="N9" s="34"/>
      <c r="O9" s="34"/>
      <c r="P9" s="34"/>
      <c r="Q9" s="34"/>
    </row>
    <row r="10" spans="1:17" x14ac:dyDescent="0.3">
      <c r="A10" s="37" t="s">
        <v>60</v>
      </c>
      <c r="B10" s="41">
        <v>4131121.38</v>
      </c>
      <c r="C10" s="38">
        <v>23</v>
      </c>
      <c r="D10" s="41">
        <v>543217.1</v>
      </c>
      <c r="E10" s="38">
        <v>20</v>
      </c>
      <c r="F10" s="41">
        <v>0</v>
      </c>
      <c r="G10" s="38">
        <v>0</v>
      </c>
      <c r="H10" s="41">
        <v>3248331.17</v>
      </c>
      <c r="I10" s="38">
        <v>24</v>
      </c>
      <c r="J10" s="41">
        <v>406384.76</v>
      </c>
      <c r="K10" s="38">
        <v>21</v>
      </c>
      <c r="L10" s="41">
        <v>0</v>
      </c>
      <c r="M10" s="38">
        <v>0</v>
      </c>
      <c r="N10" s="34"/>
      <c r="O10" s="34"/>
      <c r="P10" s="34"/>
      <c r="Q10" s="34"/>
    </row>
    <row r="11" spans="1:17" x14ac:dyDescent="0.3">
      <c r="A11" s="37" t="s">
        <v>61</v>
      </c>
      <c r="B11" s="41">
        <v>8638572.2699999996</v>
      </c>
      <c r="C11" s="38">
        <v>26</v>
      </c>
      <c r="D11" s="41">
        <v>1764613.52</v>
      </c>
      <c r="E11" s="38">
        <v>23</v>
      </c>
      <c r="F11" s="38">
        <v>107482.83333333331</v>
      </c>
      <c r="G11" s="38">
        <v>15</v>
      </c>
      <c r="H11" s="41">
        <v>7197020.0999999996</v>
      </c>
      <c r="I11" s="38">
        <v>31</v>
      </c>
      <c r="J11" s="41">
        <v>1653280.72</v>
      </c>
      <c r="K11" s="38">
        <v>28</v>
      </c>
      <c r="L11" s="38">
        <v>84454.333333333343</v>
      </c>
      <c r="M11" s="38">
        <v>15</v>
      </c>
      <c r="N11" s="34"/>
      <c r="O11" s="34"/>
      <c r="P11" s="34"/>
      <c r="Q11" s="34"/>
    </row>
    <row r="12" spans="1:17" x14ac:dyDescent="0.3">
      <c r="A12" s="37" t="s">
        <v>62</v>
      </c>
      <c r="B12" s="41">
        <v>9447304.75</v>
      </c>
      <c r="C12" s="38">
        <v>53</v>
      </c>
      <c r="D12" s="41">
        <v>1455830.15</v>
      </c>
      <c r="E12" s="38">
        <v>46</v>
      </c>
      <c r="F12" s="41">
        <v>0</v>
      </c>
      <c r="G12" s="38">
        <v>0</v>
      </c>
      <c r="H12" s="41">
        <v>7784752.71</v>
      </c>
      <c r="I12" s="38">
        <v>44</v>
      </c>
      <c r="J12" s="41">
        <v>1250870.49</v>
      </c>
      <c r="K12" s="38">
        <v>41</v>
      </c>
      <c r="L12" s="41">
        <v>0</v>
      </c>
      <c r="M12" s="38">
        <v>0</v>
      </c>
      <c r="N12" s="34"/>
      <c r="O12" s="34"/>
      <c r="P12" s="34"/>
      <c r="Q12" s="34"/>
    </row>
    <row r="13" spans="1:17" x14ac:dyDescent="0.3">
      <c r="A13" s="37" t="s">
        <v>63</v>
      </c>
      <c r="B13" s="41">
        <v>38243443.479999997</v>
      </c>
      <c r="C13" s="38">
        <v>181</v>
      </c>
      <c r="D13" s="41">
        <v>8306806.9500000002</v>
      </c>
      <c r="E13" s="38">
        <v>169</v>
      </c>
      <c r="F13" s="38">
        <v>692859.50000000035</v>
      </c>
      <c r="G13" s="38">
        <v>44</v>
      </c>
      <c r="H13" s="38">
        <v>37753973.100000001</v>
      </c>
      <c r="I13" s="38">
        <v>184</v>
      </c>
      <c r="J13" s="38">
        <v>7807483.21</v>
      </c>
      <c r="K13" s="38">
        <v>168</v>
      </c>
      <c r="L13" s="38">
        <v>205552.8333333334</v>
      </c>
      <c r="M13" s="38">
        <v>49</v>
      </c>
      <c r="N13" s="34"/>
      <c r="O13" s="34"/>
      <c r="P13" s="34"/>
      <c r="Q13" s="34"/>
    </row>
    <row r="14" spans="1:17" x14ac:dyDescent="0.3">
      <c r="A14" s="37" t="s">
        <v>64</v>
      </c>
      <c r="B14" s="41">
        <v>675202.04</v>
      </c>
      <c r="C14" s="38">
        <v>12</v>
      </c>
      <c r="D14" s="41">
        <v>255130.05</v>
      </c>
      <c r="E14" s="38">
        <v>12</v>
      </c>
      <c r="F14" s="38">
        <v>0</v>
      </c>
      <c r="G14" s="38">
        <v>0</v>
      </c>
      <c r="H14" s="41">
        <v>540736.56000000006</v>
      </c>
      <c r="I14" s="38">
        <v>10</v>
      </c>
      <c r="J14" s="41">
        <v>268540.12</v>
      </c>
      <c r="K14" s="38">
        <v>10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3">
      <c r="A15" s="37" t="s">
        <v>65</v>
      </c>
      <c r="B15" s="41">
        <v>1344547.08</v>
      </c>
      <c r="C15" s="38">
        <v>11</v>
      </c>
      <c r="D15" s="41">
        <v>377927.01</v>
      </c>
      <c r="E15" s="38">
        <v>11</v>
      </c>
      <c r="F15" s="38">
        <v>0</v>
      </c>
      <c r="G15" s="38">
        <v>0</v>
      </c>
      <c r="H15" s="41">
        <v>893127.92</v>
      </c>
      <c r="I15" s="38">
        <v>11</v>
      </c>
      <c r="J15" s="41">
        <v>303588.81</v>
      </c>
      <c r="K15" s="38">
        <v>11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3">
      <c r="A16" s="37" t="s">
        <v>66</v>
      </c>
      <c r="B16" s="41">
        <v>1136023.6200000001</v>
      </c>
      <c r="C16" s="38">
        <v>12</v>
      </c>
      <c r="D16" s="41">
        <v>520464.08</v>
      </c>
      <c r="E16" s="38">
        <v>10</v>
      </c>
      <c r="F16" s="38">
        <v>0</v>
      </c>
      <c r="G16" s="38">
        <v>0</v>
      </c>
      <c r="H16" s="41">
        <v>831737.89</v>
      </c>
      <c r="I16" s="38">
        <v>13</v>
      </c>
      <c r="J16" s="41">
        <v>456775.65</v>
      </c>
      <c r="K16" s="38">
        <v>11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3">
      <c r="A17" s="37" t="s">
        <v>67</v>
      </c>
      <c r="B17" s="41">
        <v>5122964.55</v>
      </c>
      <c r="C17" s="38">
        <v>41</v>
      </c>
      <c r="D17" s="41">
        <v>1760766.61</v>
      </c>
      <c r="E17" s="38">
        <v>38</v>
      </c>
      <c r="F17" s="41">
        <v>0</v>
      </c>
      <c r="G17" s="38">
        <v>0</v>
      </c>
      <c r="H17" s="41">
        <v>4830538.38</v>
      </c>
      <c r="I17" s="38">
        <v>41</v>
      </c>
      <c r="J17" s="41">
        <v>1754516.8</v>
      </c>
      <c r="K17" s="38">
        <v>39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3">
      <c r="A18" s="37" t="s">
        <v>68</v>
      </c>
      <c r="B18" s="41">
        <v>877393.96</v>
      </c>
      <c r="C18" s="38">
        <v>19</v>
      </c>
      <c r="D18" s="41">
        <v>482031.58</v>
      </c>
      <c r="E18" s="38">
        <v>19</v>
      </c>
      <c r="F18" s="38">
        <v>0</v>
      </c>
      <c r="G18" s="38">
        <v>0</v>
      </c>
      <c r="H18" s="41">
        <v>808352.8</v>
      </c>
      <c r="I18" s="38">
        <v>18</v>
      </c>
      <c r="J18" s="41">
        <v>502881.41</v>
      </c>
      <c r="K18" s="38">
        <v>18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3">
      <c r="A19" s="37" t="s">
        <v>69</v>
      </c>
      <c r="B19" s="41">
        <v>76622028.870000005</v>
      </c>
      <c r="C19" s="38">
        <v>340</v>
      </c>
      <c r="D19" s="41">
        <v>23296886.289999999</v>
      </c>
      <c r="E19" s="38">
        <v>316</v>
      </c>
      <c r="F19" s="38">
        <v>587019.83333333302</v>
      </c>
      <c r="G19" s="38">
        <v>53</v>
      </c>
      <c r="H19" s="41">
        <v>69330808.099999994</v>
      </c>
      <c r="I19" s="38">
        <v>318</v>
      </c>
      <c r="J19" s="41">
        <v>20334322.199999999</v>
      </c>
      <c r="K19" s="38">
        <v>294</v>
      </c>
      <c r="L19" s="38">
        <v>599085.00000000035</v>
      </c>
      <c r="M19" s="38">
        <v>57</v>
      </c>
      <c r="N19" s="34"/>
      <c r="O19" s="34"/>
      <c r="P19" s="34"/>
      <c r="Q19" s="34"/>
    </row>
    <row r="20" spans="1:17" x14ac:dyDescent="0.3">
      <c r="A20" s="37" t="s">
        <v>70</v>
      </c>
      <c r="B20" s="41">
        <v>6721183.71</v>
      </c>
      <c r="C20" s="38">
        <v>39</v>
      </c>
      <c r="D20" s="41">
        <v>3290200.29</v>
      </c>
      <c r="E20" s="38">
        <v>39</v>
      </c>
      <c r="F20" s="38">
        <v>0</v>
      </c>
      <c r="G20" s="38">
        <v>0</v>
      </c>
      <c r="H20" s="41">
        <v>4247055.41</v>
      </c>
      <c r="I20" s="38">
        <v>34</v>
      </c>
      <c r="J20" s="41">
        <v>1878969.05</v>
      </c>
      <c r="K20" s="38">
        <v>34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3">
      <c r="A21" s="37" t="s">
        <v>71</v>
      </c>
      <c r="B21" s="41">
        <v>6479842.25</v>
      </c>
      <c r="C21" s="38">
        <v>40</v>
      </c>
      <c r="D21" s="41">
        <v>1665060.11</v>
      </c>
      <c r="E21" s="38">
        <v>35</v>
      </c>
      <c r="F21" s="38">
        <v>0</v>
      </c>
      <c r="G21" s="38">
        <v>0</v>
      </c>
      <c r="H21" s="41">
        <v>5067455.16</v>
      </c>
      <c r="I21" s="38">
        <v>41</v>
      </c>
      <c r="J21" s="41">
        <v>1579188.61</v>
      </c>
      <c r="K21" s="38">
        <v>37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3">
      <c r="A22" s="37" t="s">
        <v>72</v>
      </c>
      <c r="B22" s="41">
        <v>1846207.04</v>
      </c>
      <c r="C22" s="38">
        <v>28</v>
      </c>
      <c r="D22" s="41">
        <v>677818.25</v>
      </c>
      <c r="E22" s="38">
        <v>22</v>
      </c>
      <c r="F22" s="38">
        <v>0</v>
      </c>
      <c r="G22" s="38">
        <v>0</v>
      </c>
      <c r="H22" s="41">
        <v>1245688.69</v>
      </c>
      <c r="I22" s="38">
        <v>23</v>
      </c>
      <c r="J22" s="41">
        <v>550148.56999999995</v>
      </c>
      <c r="K22" s="38">
        <v>16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3">
      <c r="A23" s="37" t="s">
        <v>73</v>
      </c>
      <c r="B23" s="41">
        <v>3042123.09</v>
      </c>
      <c r="C23" s="38">
        <v>31</v>
      </c>
      <c r="D23" s="41">
        <v>803348.72</v>
      </c>
      <c r="E23" s="38">
        <v>26</v>
      </c>
      <c r="F23" s="41">
        <v>0</v>
      </c>
      <c r="G23" s="38">
        <v>0</v>
      </c>
      <c r="H23" s="41">
        <v>2654269.65</v>
      </c>
      <c r="I23" s="38">
        <v>31</v>
      </c>
      <c r="J23" s="41">
        <v>777329.29</v>
      </c>
      <c r="K23" s="38">
        <v>27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3">
      <c r="A24" s="37" t="s">
        <v>74</v>
      </c>
      <c r="B24" s="41">
        <v>10079188.83</v>
      </c>
      <c r="C24" s="38">
        <v>26</v>
      </c>
      <c r="D24" s="41">
        <v>1947048.88</v>
      </c>
      <c r="E24" s="38">
        <v>25</v>
      </c>
      <c r="F24" s="38">
        <v>0</v>
      </c>
      <c r="G24" s="38">
        <v>0</v>
      </c>
      <c r="H24" s="41">
        <v>7445022.46</v>
      </c>
      <c r="I24" s="38">
        <v>28</v>
      </c>
      <c r="J24" s="41">
        <v>1598356.82</v>
      </c>
      <c r="K24" s="38">
        <v>26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3">
      <c r="A25" s="37" t="s">
        <v>75</v>
      </c>
      <c r="B25" s="41">
        <v>153146505.56999999</v>
      </c>
      <c r="C25" s="38">
        <v>133</v>
      </c>
      <c r="D25" s="38">
        <v>39397408.32</v>
      </c>
      <c r="E25" s="38">
        <v>122</v>
      </c>
      <c r="F25" s="38">
        <v>662191.6666666664</v>
      </c>
      <c r="G25" s="38">
        <v>36</v>
      </c>
      <c r="H25" s="41">
        <v>133471633.70999999</v>
      </c>
      <c r="I25" s="38">
        <v>130</v>
      </c>
      <c r="J25" s="41">
        <v>38354803.719999999</v>
      </c>
      <c r="K25" s="38">
        <v>118</v>
      </c>
      <c r="L25" s="38">
        <v>918462.99999999965</v>
      </c>
      <c r="M25" s="38">
        <v>39</v>
      </c>
      <c r="N25" s="34"/>
      <c r="O25" s="34"/>
      <c r="P25" s="34"/>
      <c r="Q25" s="34"/>
    </row>
    <row r="26" spans="1:17" x14ac:dyDescent="0.3">
      <c r="A26" s="37" t="s">
        <v>76</v>
      </c>
      <c r="B26" s="41">
        <v>796691.44</v>
      </c>
      <c r="C26" s="38">
        <v>12</v>
      </c>
      <c r="D26" s="41">
        <v>485749.21</v>
      </c>
      <c r="E26" s="38">
        <v>12</v>
      </c>
      <c r="F26" s="38">
        <v>0</v>
      </c>
      <c r="G26" s="38">
        <v>0</v>
      </c>
      <c r="H26" s="41">
        <v>716503.16</v>
      </c>
      <c r="I26" s="38">
        <v>12</v>
      </c>
      <c r="J26" s="41">
        <v>469045.08</v>
      </c>
      <c r="K26" s="38">
        <v>12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3">
      <c r="A27" s="37" t="s">
        <v>77</v>
      </c>
      <c r="B27" s="41">
        <v>1561279.55</v>
      </c>
      <c r="C27" s="38">
        <v>11</v>
      </c>
      <c r="D27" s="41">
        <v>0</v>
      </c>
      <c r="E27" s="38">
        <v>0</v>
      </c>
      <c r="F27" s="41">
        <v>0</v>
      </c>
      <c r="G27" s="38">
        <v>0</v>
      </c>
      <c r="H27" s="41">
        <v>0</v>
      </c>
      <c r="I27" s="38">
        <v>0</v>
      </c>
      <c r="J27" s="41">
        <v>0</v>
      </c>
      <c r="K27" s="38">
        <v>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3">
      <c r="A28" s="37" t="s">
        <v>78</v>
      </c>
      <c r="B28" s="41">
        <v>1208329.5900000001</v>
      </c>
      <c r="C28" s="38">
        <v>18</v>
      </c>
      <c r="D28" s="41">
        <v>934680.58</v>
      </c>
      <c r="E28" s="38">
        <v>17</v>
      </c>
      <c r="F28" s="38">
        <v>0</v>
      </c>
      <c r="G28" s="38">
        <v>0</v>
      </c>
      <c r="H28" s="41">
        <v>1524443.49</v>
      </c>
      <c r="I28" s="38">
        <v>17</v>
      </c>
      <c r="J28" s="41">
        <v>962096.6</v>
      </c>
      <c r="K28" s="38">
        <v>16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3">
      <c r="A29" s="37" t="s">
        <v>79</v>
      </c>
      <c r="B29" s="41">
        <v>22082514.859999999</v>
      </c>
      <c r="C29" s="38">
        <v>51</v>
      </c>
      <c r="D29" s="41">
        <v>9671187.7599999998</v>
      </c>
      <c r="E29" s="38">
        <v>48</v>
      </c>
      <c r="F29" s="38">
        <v>185739.1666666668</v>
      </c>
      <c r="G29" s="38">
        <v>21</v>
      </c>
      <c r="H29" s="41">
        <v>19519611.539999999</v>
      </c>
      <c r="I29" s="38">
        <v>56</v>
      </c>
      <c r="J29" s="41">
        <v>8975249.6799999997</v>
      </c>
      <c r="K29" s="38">
        <v>53</v>
      </c>
      <c r="L29" s="38">
        <v>75704</v>
      </c>
      <c r="M29" s="38">
        <v>23</v>
      </c>
      <c r="N29" s="34"/>
      <c r="O29" s="34"/>
      <c r="P29" s="34"/>
      <c r="Q29" s="34"/>
    </row>
    <row r="30" spans="1:17" x14ac:dyDescent="0.3">
      <c r="A30" s="37" t="s">
        <v>80</v>
      </c>
      <c r="B30" s="41">
        <v>2297468.09</v>
      </c>
      <c r="C30" s="38">
        <v>28</v>
      </c>
      <c r="D30" s="41">
        <v>862078.22</v>
      </c>
      <c r="E30" s="38">
        <v>24</v>
      </c>
      <c r="F30" s="38">
        <v>0</v>
      </c>
      <c r="G30" s="38">
        <v>0</v>
      </c>
      <c r="H30" s="41">
        <v>1737505.16</v>
      </c>
      <c r="I30" s="38">
        <v>26</v>
      </c>
      <c r="J30" s="41">
        <v>674437.61</v>
      </c>
      <c r="K30" s="38">
        <v>23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3">
      <c r="A31" s="37" t="s">
        <v>81</v>
      </c>
      <c r="B31" s="41">
        <v>985964.22</v>
      </c>
      <c r="C31" s="38">
        <v>26</v>
      </c>
      <c r="D31" s="41">
        <v>633636.97</v>
      </c>
      <c r="E31" s="38">
        <v>25</v>
      </c>
      <c r="F31" s="38">
        <v>0</v>
      </c>
      <c r="G31" s="38">
        <v>0</v>
      </c>
      <c r="H31" s="41">
        <v>845985.21</v>
      </c>
      <c r="I31" s="38">
        <v>22</v>
      </c>
      <c r="J31" s="41">
        <v>607722.12</v>
      </c>
      <c r="K31" s="38">
        <v>20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3">
      <c r="A32" s="37" t="s">
        <v>82</v>
      </c>
      <c r="B32" s="41">
        <v>1737180.73</v>
      </c>
      <c r="C32" s="38">
        <v>16</v>
      </c>
      <c r="D32" s="41">
        <v>456272.4</v>
      </c>
      <c r="E32" s="38">
        <v>14</v>
      </c>
      <c r="F32" s="41">
        <v>0</v>
      </c>
      <c r="G32" s="38">
        <v>0</v>
      </c>
      <c r="H32" s="41">
        <v>1365782.6</v>
      </c>
      <c r="I32" s="38">
        <v>16</v>
      </c>
      <c r="J32" s="41">
        <v>363546.88</v>
      </c>
      <c r="K32" s="38">
        <v>13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3">
      <c r="A33" s="37" t="s">
        <v>83</v>
      </c>
      <c r="B33" s="41">
        <v>4950637.68</v>
      </c>
      <c r="C33" s="38">
        <v>28</v>
      </c>
      <c r="D33" s="41">
        <v>1759872.23</v>
      </c>
      <c r="E33" s="38">
        <v>26</v>
      </c>
      <c r="F33" s="41">
        <v>0</v>
      </c>
      <c r="G33" s="38">
        <v>0</v>
      </c>
      <c r="H33" s="41">
        <v>4787529.72</v>
      </c>
      <c r="I33" s="38">
        <v>27</v>
      </c>
      <c r="J33" s="41">
        <v>1780234.21</v>
      </c>
      <c r="K33" s="38">
        <v>26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3">
      <c r="A34" s="37" t="s">
        <v>84</v>
      </c>
      <c r="B34" s="41">
        <v>6204170.0999999996</v>
      </c>
      <c r="C34" s="38">
        <v>40</v>
      </c>
      <c r="D34" s="41">
        <v>2028488.36</v>
      </c>
      <c r="E34" s="38">
        <v>40</v>
      </c>
      <c r="F34" s="38">
        <v>0</v>
      </c>
      <c r="G34" s="38">
        <v>0</v>
      </c>
      <c r="H34" s="41">
        <v>5808036.75</v>
      </c>
      <c r="I34" s="38">
        <v>39</v>
      </c>
      <c r="J34" s="41">
        <v>1894600.08</v>
      </c>
      <c r="K34" s="38">
        <v>38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3">
      <c r="A35" s="37" t="s">
        <v>85</v>
      </c>
      <c r="B35" s="41">
        <v>41101435.039999999</v>
      </c>
      <c r="C35" s="38">
        <v>166</v>
      </c>
      <c r="D35" s="41">
        <v>15809659.560000001</v>
      </c>
      <c r="E35" s="38">
        <v>156</v>
      </c>
      <c r="F35" s="38">
        <v>122935.16666666667</v>
      </c>
      <c r="G35" s="38">
        <v>34</v>
      </c>
      <c r="H35" s="41">
        <v>38066890.240000002</v>
      </c>
      <c r="I35" s="38">
        <v>161</v>
      </c>
      <c r="J35" s="41">
        <v>14243719.109999999</v>
      </c>
      <c r="K35" s="38">
        <v>153</v>
      </c>
      <c r="L35" s="38">
        <v>124214.16666666673</v>
      </c>
      <c r="M35" s="38">
        <v>37</v>
      </c>
      <c r="N35" s="34"/>
      <c r="O35" s="34"/>
      <c r="P35" s="34"/>
      <c r="Q35" s="34"/>
    </row>
    <row r="36" spans="1:17" x14ac:dyDescent="0.3">
      <c r="A36" s="37" t="s">
        <v>86</v>
      </c>
      <c r="B36" s="41">
        <v>7152318.75</v>
      </c>
      <c r="C36" s="38">
        <v>31</v>
      </c>
      <c r="D36" s="41">
        <v>1525899.43</v>
      </c>
      <c r="E36" s="38">
        <v>31</v>
      </c>
      <c r="F36" s="38">
        <v>0</v>
      </c>
      <c r="G36" s="38">
        <v>0</v>
      </c>
      <c r="H36" s="41">
        <v>5608454.0199999996</v>
      </c>
      <c r="I36" s="38">
        <v>34</v>
      </c>
      <c r="J36" s="41">
        <v>1430380.89</v>
      </c>
      <c r="K36" s="38">
        <v>31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3">
      <c r="A37" s="37" t="s">
        <v>87</v>
      </c>
      <c r="B37" s="41">
        <v>4029637.77</v>
      </c>
      <c r="C37" s="38">
        <v>20</v>
      </c>
      <c r="D37" s="41">
        <v>1610497.59</v>
      </c>
      <c r="E37" s="38">
        <v>18</v>
      </c>
      <c r="F37" s="38">
        <v>0</v>
      </c>
      <c r="G37" s="38">
        <v>0</v>
      </c>
      <c r="H37" s="41">
        <v>3486749.26</v>
      </c>
      <c r="I37" s="38">
        <v>18</v>
      </c>
      <c r="J37" s="41">
        <v>1601129.62</v>
      </c>
      <c r="K37" s="38">
        <v>18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3">
      <c r="A38" s="37" t="s">
        <v>88</v>
      </c>
      <c r="B38" s="41">
        <v>1786761.86</v>
      </c>
      <c r="C38" s="38">
        <v>21</v>
      </c>
      <c r="D38" s="41">
        <v>583582.12</v>
      </c>
      <c r="E38" s="38">
        <v>20</v>
      </c>
      <c r="F38" s="38">
        <v>0</v>
      </c>
      <c r="G38" s="38">
        <v>0</v>
      </c>
      <c r="H38" s="41">
        <v>1661335.81</v>
      </c>
      <c r="I38" s="38">
        <v>20</v>
      </c>
      <c r="J38" s="41">
        <v>553328.34</v>
      </c>
      <c r="K38" s="38">
        <v>19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3">
      <c r="A39" s="37" t="s">
        <v>89</v>
      </c>
      <c r="B39" s="41">
        <v>2748320.99</v>
      </c>
      <c r="C39" s="38">
        <v>15</v>
      </c>
      <c r="D39" s="41">
        <v>862949.68</v>
      </c>
      <c r="E39" s="38">
        <v>15</v>
      </c>
      <c r="F39" s="38">
        <v>0</v>
      </c>
      <c r="G39" s="38">
        <v>0</v>
      </c>
      <c r="H39" s="41">
        <v>1999165.75</v>
      </c>
      <c r="I39" s="38">
        <v>18</v>
      </c>
      <c r="J39" s="41">
        <v>848754.15</v>
      </c>
      <c r="K39" s="38">
        <v>17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3">
      <c r="A40" s="37" t="s">
        <v>90</v>
      </c>
      <c r="B40" s="41">
        <v>1203474.08</v>
      </c>
      <c r="C40" s="38">
        <v>14</v>
      </c>
      <c r="D40" s="41">
        <v>597998.13</v>
      </c>
      <c r="E40" s="38">
        <v>14</v>
      </c>
      <c r="F40" s="41">
        <v>0</v>
      </c>
      <c r="G40" s="38">
        <v>0</v>
      </c>
      <c r="H40" s="41">
        <v>1167371.83</v>
      </c>
      <c r="I40" s="38">
        <v>16</v>
      </c>
      <c r="J40" s="41">
        <v>627800.61</v>
      </c>
      <c r="K40" s="38">
        <v>16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3">
      <c r="A41" s="37" t="s">
        <v>91</v>
      </c>
      <c r="B41" s="41">
        <v>550231.43999999994</v>
      </c>
      <c r="C41" s="38">
        <v>11</v>
      </c>
      <c r="D41" s="41">
        <v>324814.65000000002</v>
      </c>
      <c r="E41" s="38">
        <v>11</v>
      </c>
      <c r="F41" s="38">
        <v>0</v>
      </c>
      <c r="G41" s="38">
        <v>0</v>
      </c>
      <c r="H41" s="41">
        <v>0</v>
      </c>
      <c r="I41" s="38">
        <v>0</v>
      </c>
      <c r="J41" s="41">
        <v>0</v>
      </c>
      <c r="K41" s="38">
        <v>0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3">
      <c r="A42" s="37" t="s">
        <v>92</v>
      </c>
      <c r="B42" s="41">
        <v>919690.54</v>
      </c>
      <c r="C42" s="38">
        <v>10</v>
      </c>
      <c r="D42" s="41">
        <v>0</v>
      </c>
      <c r="E42" s="38">
        <v>0</v>
      </c>
      <c r="F42" s="38">
        <v>0</v>
      </c>
      <c r="G42" s="38">
        <v>0</v>
      </c>
      <c r="H42" s="41">
        <v>0</v>
      </c>
      <c r="I42" s="38">
        <v>0</v>
      </c>
      <c r="J42" s="41">
        <v>0</v>
      </c>
      <c r="K42" s="38">
        <v>0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3">
      <c r="A43" s="37" t="s">
        <v>93</v>
      </c>
      <c r="B43" s="41">
        <v>8635321.3699999992</v>
      </c>
      <c r="C43" s="38">
        <v>38</v>
      </c>
      <c r="D43" s="41">
        <v>1842236.3</v>
      </c>
      <c r="E43" s="38">
        <v>36</v>
      </c>
      <c r="F43" s="38">
        <v>0</v>
      </c>
      <c r="G43" s="38">
        <v>0</v>
      </c>
      <c r="H43" s="41">
        <v>11295733.67</v>
      </c>
      <c r="I43" s="38">
        <v>38</v>
      </c>
      <c r="J43" s="41">
        <v>1689901.69</v>
      </c>
      <c r="K43" s="38">
        <v>37</v>
      </c>
      <c r="L43" s="38">
        <v>14197.500000000036</v>
      </c>
      <c r="M43" s="38">
        <v>10</v>
      </c>
      <c r="N43" s="34"/>
      <c r="O43" s="34"/>
      <c r="P43" s="34"/>
      <c r="Q43" s="34"/>
    </row>
    <row r="44" spans="1:17" x14ac:dyDescent="0.3">
      <c r="A44" s="37" t="s">
        <v>94</v>
      </c>
      <c r="B44" s="41">
        <v>45291437.380000003</v>
      </c>
      <c r="C44" s="38">
        <v>127</v>
      </c>
      <c r="D44" s="41">
        <v>9194777.4000000004</v>
      </c>
      <c r="E44" s="38">
        <v>121</v>
      </c>
      <c r="F44" s="38">
        <v>66024.666666666672</v>
      </c>
      <c r="G44" s="38">
        <v>39</v>
      </c>
      <c r="H44" s="41">
        <v>47628710.829999998</v>
      </c>
      <c r="I44" s="38">
        <v>122</v>
      </c>
      <c r="J44" s="41">
        <v>8540201.1999999993</v>
      </c>
      <c r="K44" s="38">
        <v>116</v>
      </c>
      <c r="L44" s="38">
        <v>67223.666666666628</v>
      </c>
      <c r="M44" s="38">
        <v>40</v>
      </c>
      <c r="N44" s="34"/>
      <c r="O44" s="34"/>
      <c r="P44" s="34"/>
      <c r="Q44" s="34"/>
    </row>
    <row r="45" spans="1:17" x14ac:dyDescent="0.3">
      <c r="A45" s="37" t="s">
        <v>95</v>
      </c>
      <c r="B45" s="41">
        <v>1107424.94</v>
      </c>
      <c r="C45" s="38">
        <v>15</v>
      </c>
      <c r="D45" s="41">
        <v>391106.08</v>
      </c>
      <c r="E45" s="38">
        <v>14</v>
      </c>
      <c r="F45" s="38">
        <v>0</v>
      </c>
      <c r="G45" s="38">
        <v>0</v>
      </c>
      <c r="H45" s="41">
        <v>890466.98</v>
      </c>
      <c r="I45" s="38">
        <v>15</v>
      </c>
      <c r="J45" s="41">
        <v>347431.34</v>
      </c>
      <c r="K45" s="38">
        <v>13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3">
      <c r="A46" s="37" t="s">
        <v>96</v>
      </c>
      <c r="B46" s="41">
        <v>2216471.13</v>
      </c>
      <c r="C46" s="38">
        <v>14</v>
      </c>
      <c r="D46" s="41">
        <v>702776.82</v>
      </c>
      <c r="E46" s="38">
        <v>13</v>
      </c>
      <c r="F46" s="38">
        <v>0</v>
      </c>
      <c r="G46" s="38">
        <v>0</v>
      </c>
      <c r="H46" s="41">
        <v>1851341.8</v>
      </c>
      <c r="I46" s="38">
        <v>14</v>
      </c>
      <c r="J46" s="41">
        <v>640925.77</v>
      </c>
      <c r="K46" s="38">
        <v>12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3">
      <c r="A47" s="37" t="s">
        <v>97</v>
      </c>
      <c r="B47" s="41">
        <v>6060097.5700000003</v>
      </c>
      <c r="C47" s="38">
        <v>37</v>
      </c>
      <c r="D47" s="41">
        <v>1824823.66</v>
      </c>
      <c r="E47" s="38">
        <v>35</v>
      </c>
      <c r="F47" s="38">
        <v>0</v>
      </c>
      <c r="G47" s="38">
        <v>0</v>
      </c>
      <c r="H47" s="41">
        <v>5391064.6299999999</v>
      </c>
      <c r="I47" s="38">
        <v>37</v>
      </c>
      <c r="J47" s="41">
        <v>1644332.46</v>
      </c>
      <c r="K47" s="38">
        <v>30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3">
      <c r="A48" s="37" t="s">
        <v>98</v>
      </c>
      <c r="B48" s="41">
        <v>3002830.42</v>
      </c>
      <c r="C48" s="38">
        <v>21</v>
      </c>
      <c r="D48" s="41">
        <v>402986.92</v>
      </c>
      <c r="E48" s="38">
        <v>19</v>
      </c>
      <c r="F48" s="38">
        <v>0</v>
      </c>
      <c r="G48" s="38">
        <v>0</v>
      </c>
      <c r="H48" s="41">
        <v>3902012.63</v>
      </c>
      <c r="I48" s="38">
        <v>22</v>
      </c>
      <c r="J48" s="41">
        <v>328184.23</v>
      </c>
      <c r="K48" s="38">
        <v>18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3">
      <c r="A49" s="37" t="s">
        <v>99</v>
      </c>
      <c r="B49" s="41">
        <v>2724223.1</v>
      </c>
      <c r="C49" s="38">
        <v>10</v>
      </c>
      <c r="D49" s="41">
        <v>0</v>
      </c>
      <c r="E49" s="38">
        <v>0</v>
      </c>
      <c r="F49" s="38">
        <v>0</v>
      </c>
      <c r="G49" s="38">
        <v>0</v>
      </c>
      <c r="H49" s="41">
        <v>1849058.8</v>
      </c>
      <c r="I49" s="38">
        <v>10</v>
      </c>
      <c r="J49" s="41">
        <v>0</v>
      </c>
      <c r="K49" s="38">
        <v>0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3">
      <c r="A50" s="37" t="s">
        <v>100</v>
      </c>
      <c r="B50" s="41">
        <v>1821073.79</v>
      </c>
      <c r="C50" s="38">
        <v>14</v>
      </c>
      <c r="D50" s="41">
        <v>349219.58</v>
      </c>
      <c r="E50" s="38">
        <v>13</v>
      </c>
      <c r="F50" s="38">
        <v>0</v>
      </c>
      <c r="G50" s="38">
        <v>0</v>
      </c>
      <c r="H50" s="41">
        <v>1176948.43</v>
      </c>
      <c r="I50" s="38">
        <v>11</v>
      </c>
      <c r="J50" s="41">
        <v>320326.25</v>
      </c>
      <c r="K50" s="38">
        <v>11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3">
      <c r="A51" s="37" t="s">
        <v>101</v>
      </c>
      <c r="B51" s="41">
        <v>2968360.25</v>
      </c>
      <c r="C51" s="38">
        <v>22</v>
      </c>
      <c r="D51" s="41">
        <v>988599.01</v>
      </c>
      <c r="E51" s="38">
        <v>21</v>
      </c>
      <c r="F51" s="41">
        <v>0</v>
      </c>
      <c r="G51" s="38">
        <v>0</v>
      </c>
      <c r="H51" s="41">
        <v>2763479.5</v>
      </c>
      <c r="I51" s="38">
        <v>23</v>
      </c>
      <c r="J51" s="41">
        <v>1012026.02</v>
      </c>
      <c r="K51" s="38">
        <v>21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3">
      <c r="A52" s="37" t="s">
        <v>102</v>
      </c>
      <c r="B52" s="41">
        <v>10712380</v>
      </c>
      <c r="C52" s="38">
        <v>29</v>
      </c>
      <c r="D52" s="41">
        <v>3136658.29</v>
      </c>
      <c r="E52" s="38">
        <v>27</v>
      </c>
      <c r="F52" s="41">
        <v>0</v>
      </c>
      <c r="G52" s="38">
        <v>0</v>
      </c>
      <c r="H52" s="41">
        <v>10501255.140000001</v>
      </c>
      <c r="I52" s="38">
        <v>27</v>
      </c>
      <c r="J52" s="41">
        <v>2957817.57</v>
      </c>
      <c r="K52" s="38">
        <v>26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3">
      <c r="A53" s="37" t="s">
        <v>103</v>
      </c>
      <c r="B53" s="41">
        <v>3958632.38</v>
      </c>
      <c r="C53" s="38">
        <v>24</v>
      </c>
      <c r="D53" s="41">
        <v>3238149.49</v>
      </c>
      <c r="E53" s="38">
        <v>21</v>
      </c>
      <c r="F53" s="41">
        <v>0</v>
      </c>
      <c r="G53" s="38">
        <v>0</v>
      </c>
      <c r="H53" s="41">
        <v>2543919.9</v>
      </c>
      <c r="I53" s="38">
        <v>23</v>
      </c>
      <c r="J53" s="41">
        <v>1956443.63</v>
      </c>
      <c r="K53" s="38">
        <v>22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3">
      <c r="A54" s="37" t="s">
        <v>104</v>
      </c>
      <c r="B54" s="41">
        <v>7536538.1200000001</v>
      </c>
      <c r="C54" s="38">
        <v>28</v>
      </c>
      <c r="D54" s="41">
        <v>4114766.54</v>
      </c>
      <c r="E54" s="38">
        <v>26</v>
      </c>
      <c r="F54" s="41">
        <v>0</v>
      </c>
      <c r="G54" s="38">
        <v>0</v>
      </c>
      <c r="H54" s="41">
        <v>5238938.63</v>
      </c>
      <c r="I54" s="38">
        <v>26</v>
      </c>
      <c r="J54" s="41">
        <v>1862049.84</v>
      </c>
      <c r="K54" s="38">
        <v>25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3">
      <c r="A55" s="37" t="s">
        <v>105</v>
      </c>
      <c r="B55" s="41">
        <v>7727307.7599999998</v>
      </c>
      <c r="C55" s="38">
        <v>40</v>
      </c>
      <c r="D55" s="41">
        <v>3808857.84</v>
      </c>
      <c r="E55" s="38">
        <v>36</v>
      </c>
      <c r="F55" s="41">
        <v>0</v>
      </c>
      <c r="G55" s="38">
        <v>0</v>
      </c>
      <c r="H55" s="41">
        <v>6924394.3600000003</v>
      </c>
      <c r="I55" s="38">
        <v>37</v>
      </c>
      <c r="J55" s="41">
        <v>3301655.26</v>
      </c>
      <c r="K55" s="38">
        <v>36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3">
      <c r="A56" s="37" t="s">
        <v>106</v>
      </c>
      <c r="B56" s="41">
        <v>7879678.9000000004</v>
      </c>
      <c r="C56" s="38">
        <v>59</v>
      </c>
      <c r="D56" s="41">
        <v>3431426.48</v>
      </c>
      <c r="E56" s="38">
        <v>55</v>
      </c>
      <c r="F56" s="41">
        <v>37868.166666666664</v>
      </c>
      <c r="G56" s="38">
        <v>13</v>
      </c>
      <c r="H56" s="41">
        <v>7589873.8600000003</v>
      </c>
      <c r="I56" s="38">
        <v>56</v>
      </c>
      <c r="J56" s="41">
        <v>3508214.97</v>
      </c>
      <c r="K56" s="38">
        <v>53</v>
      </c>
      <c r="L56" s="41">
        <v>45355.000000000022</v>
      </c>
      <c r="M56" s="38">
        <v>14</v>
      </c>
      <c r="N56" s="34"/>
      <c r="O56" s="34"/>
      <c r="P56" s="34"/>
      <c r="Q56" s="34"/>
    </row>
    <row r="57" spans="1:17" x14ac:dyDescent="0.3">
      <c r="A57" s="37" t="s">
        <v>107</v>
      </c>
      <c r="B57" s="41">
        <v>27646388.050000001</v>
      </c>
      <c r="C57" s="38">
        <v>146</v>
      </c>
      <c r="D57" s="41">
        <v>12627651.65</v>
      </c>
      <c r="E57" s="38">
        <v>137</v>
      </c>
      <c r="F57" s="38">
        <v>346967.16666666698</v>
      </c>
      <c r="G57" s="38">
        <v>26</v>
      </c>
      <c r="H57" s="41">
        <v>23858000.98</v>
      </c>
      <c r="I57" s="38">
        <v>139</v>
      </c>
      <c r="J57" s="41">
        <v>11605938.1</v>
      </c>
      <c r="K57" s="38">
        <v>134</v>
      </c>
      <c r="L57" s="38">
        <v>209426.83333333299</v>
      </c>
      <c r="M57" s="38">
        <v>28</v>
      </c>
      <c r="N57" s="34"/>
      <c r="O57" s="34"/>
      <c r="P57" s="34"/>
      <c r="Q57" s="34"/>
    </row>
    <row r="58" spans="1:17" x14ac:dyDescent="0.3">
      <c r="A58" s="37" t="s">
        <v>108</v>
      </c>
      <c r="B58" s="41">
        <v>2911126.3</v>
      </c>
      <c r="C58" s="38">
        <v>12</v>
      </c>
      <c r="D58" s="41">
        <v>0</v>
      </c>
      <c r="E58" s="38">
        <v>0</v>
      </c>
      <c r="F58" s="38">
        <v>0</v>
      </c>
      <c r="G58" s="38">
        <v>0</v>
      </c>
      <c r="H58" s="41">
        <v>0</v>
      </c>
      <c r="I58" s="38">
        <v>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3">
      <c r="A59" s="37" t="s">
        <v>109</v>
      </c>
      <c r="B59" s="41">
        <v>34753550.390000001</v>
      </c>
      <c r="C59" s="38">
        <v>122</v>
      </c>
      <c r="D59" s="41">
        <v>10496379.84</v>
      </c>
      <c r="E59" s="38">
        <v>120</v>
      </c>
      <c r="F59" s="41">
        <v>85722.333333333401</v>
      </c>
      <c r="G59" s="38">
        <v>29</v>
      </c>
      <c r="H59" s="41">
        <v>35080703.149999999</v>
      </c>
      <c r="I59" s="38">
        <v>121</v>
      </c>
      <c r="J59" s="41">
        <v>9433012.0399999991</v>
      </c>
      <c r="K59" s="38">
        <v>119</v>
      </c>
      <c r="L59" s="41">
        <v>77566.499999999956</v>
      </c>
      <c r="M59" s="38">
        <v>27</v>
      </c>
      <c r="N59" s="34"/>
      <c r="O59" s="34"/>
      <c r="P59" s="34"/>
      <c r="Q59" s="34"/>
    </row>
    <row r="60" spans="1:17" x14ac:dyDescent="0.3">
      <c r="A60" s="37" t="s">
        <v>110</v>
      </c>
      <c r="B60" s="41">
        <v>15900787.57</v>
      </c>
      <c r="C60" s="38">
        <v>75</v>
      </c>
      <c r="D60" s="41">
        <v>4347083.54</v>
      </c>
      <c r="E60" s="38">
        <v>66</v>
      </c>
      <c r="F60" s="38">
        <v>332158.66666666698</v>
      </c>
      <c r="G60" s="38">
        <v>17</v>
      </c>
      <c r="H60" s="41">
        <v>15782633.619999999</v>
      </c>
      <c r="I60" s="38">
        <v>66</v>
      </c>
      <c r="J60" s="41">
        <v>4007352.9</v>
      </c>
      <c r="K60" s="38">
        <v>63</v>
      </c>
      <c r="L60" s="38">
        <v>135520.83333333337</v>
      </c>
      <c r="M60" s="38">
        <v>17</v>
      </c>
      <c r="N60" s="34"/>
      <c r="O60" s="34"/>
      <c r="P60" s="34"/>
      <c r="Q60" s="34"/>
    </row>
    <row r="61" spans="1:17" x14ac:dyDescent="0.3">
      <c r="A61" s="37" t="s">
        <v>111</v>
      </c>
      <c r="B61" s="41">
        <v>16849519.170000002</v>
      </c>
      <c r="C61" s="38">
        <v>102</v>
      </c>
      <c r="D61" s="41">
        <v>5919529.7300000004</v>
      </c>
      <c r="E61" s="38">
        <v>97</v>
      </c>
      <c r="F61" s="38">
        <v>104811.33333333326</v>
      </c>
      <c r="G61" s="38">
        <v>26</v>
      </c>
      <c r="H61" s="41">
        <v>15654435.58</v>
      </c>
      <c r="I61" s="38">
        <v>102</v>
      </c>
      <c r="J61" s="41">
        <v>5511486.1299999999</v>
      </c>
      <c r="K61" s="38">
        <v>98</v>
      </c>
      <c r="L61" s="38">
        <v>235071.99999999968</v>
      </c>
      <c r="M61" s="38">
        <v>25</v>
      </c>
      <c r="N61" s="34"/>
      <c r="O61" s="34"/>
      <c r="P61" s="34"/>
      <c r="Q61" s="34"/>
    </row>
    <row r="62" spans="1:17" x14ac:dyDescent="0.3">
      <c r="A62" s="37" t="s">
        <v>112</v>
      </c>
      <c r="B62" s="41">
        <v>549647.84</v>
      </c>
      <c r="C62" s="38">
        <v>11</v>
      </c>
      <c r="D62" s="41">
        <v>221995.99</v>
      </c>
      <c r="E62" s="38">
        <v>10</v>
      </c>
      <c r="F62" s="38">
        <v>0</v>
      </c>
      <c r="G62" s="38">
        <v>0</v>
      </c>
      <c r="H62" s="41">
        <v>557164.37</v>
      </c>
      <c r="I62" s="38">
        <v>11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3">
      <c r="A63" s="37" t="s">
        <v>113</v>
      </c>
      <c r="B63" s="41">
        <v>26173428.079999998</v>
      </c>
      <c r="C63" s="38">
        <v>91</v>
      </c>
      <c r="D63" s="41">
        <v>8034333.2999999998</v>
      </c>
      <c r="E63" s="38">
        <v>91</v>
      </c>
      <c r="F63" s="38">
        <v>133247.83333333334</v>
      </c>
      <c r="G63" s="38">
        <v>27</v>
      </c>
      <c r="H63" s="41">
        <v>22977186.440000001</v>
      </c>
      <c r="I63" s="38">
        <v>90</v>
      </c>
      <c r="J63" s="41">
        <v>7550641</v>
      </c>
      <c r="K63" s="38">
        <v>89</v>
      </c>
      <c r="L63" s="38">
        <v>214933.8333333334</v>
      </c>
      <c r="M63" s="38">
        <v>27</v>
      </c>
      <c r="N63" s="34"/>
      <c r="O63" s="34"/>
      <c r="P63" s="34"/>
      <c r="Q63" s="34"/>
    </row>
    <row r="64" spans="1:17" x14ac:dyDescent="0.3">
      <c r="A64" s="37" t="s">
        <v>114</v>
      </c>
      <c r="B64" s="41">
        <v>11769293.109999999</v>
      </c>
      <c r="C64" s="38">
        <v>23</v>
      </c>
      <c r="D64" s="41">
        <v>947682.08</v>
      </c>
      <c r="E64" s="38">
        <v>22</v>
      </c>
      <c r="F64" s="38">
        <v>0</v>
      </c>
      <c r="G64" s="38">
        <v>0</v>
      </c>
      <c r="H64" s="41">
        <v>10688261.619999999</v>
      </c>
      <c r="I64" s="38">
        <v>23</v>
      </c>
      <c r="J64" s="41">
        <v>771299.97</v>
      </c>
      <c r="K64" s="38">
        <v>22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3">
      <c r="A65" s="37" t="s">
        <v>115</v>
      </c>
      <c r="B65" s="41">
        <v>3013284.94</v>
      </c>
      <c r="C65" s="38">
        <v>14</v>
      </c>
      <c r="D65" s="41">
        <v>267179.75</v>
      </c>
      <c r="E65" s="38">
        <v>12</v>
      </c>
      <c r="F65" s="41">
        <v>0</v>
      </c>
      <c r="G65" s="38">
        <v>0</v>
      </c>
      <c r="H65" s="41">
        <v>3152933.48</v>
      </c>
      <c r="I65" s="38">
        <v>11</v>
      </c>
      <c r="J65" s="41">
        <v>0</v>
      </c>
      <c r="K65" s="38">
        <v>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3">
      <c r="A66" s="37" t="s">
        <v>116</v>
      </c>
      <c r="B66" s="41">
        <v>334264.56</v>
      </c>
      <c r="C66" s="38">
        <v>10</v>
      </c>
      <c r="D66" s="41">
        <v>130793.73</v>
      </c>
      <c r="E66" s="38">
        <v>10</v>
      </c>
      <c r="F66" s="38">
        <v>0</v>
      </c>
      <c r="G66" s="38">
        <v>0</v>
      </c>
      <c r="H66" s="41">
        <v>0</v>
      </c>
      <c r="I66" s="38">
        <v>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3">
      <c r="A67" s="37" t="s">
        <v>117</v>
      </c>
      <c r="B67" s="41">
        <v>20110804.850000001</v>
      </c>
      <c r="C67" s="38">
        <v>89</v>
      </c>
      <c r="D67" s="41">
        <v>4771783.32</v>
      </c>
      <c r="E67" s="38">
        <v>83</v>
      </c>
      <c r="F67" s="38">
        <v>30528.5</v>
      </c>
      <c r="G67" s="38">
        <v>23</v>
      </c>
      <c r="H67" s="41">
        <v>18711110.079999998</v>
      </c>
      <c r="I67" s="38">
        <v>91</v>
      </c>
      <c r="J67" s="41">
        <v>4283228.6900000004</v>
      </c>
      <c r="K67" s="38">
        <v>85</v>
      </c>
      <c r="L67" s="38">
        <v>14400.000000000007</v>
      </c>
      <c r="M67" s="38">
        <v>22</v>
      </c>
      <c r="N67" s="34"/>
      <c r="O67" s="34"/>
      <c r="P67" s="34"/>
      <c r="Q67" s="34"/>
    </row>
    <row r="68" spans="1:17" x14ac:dyDescent="0.3">
      <c r="A68" s="37" t="s">
        <v>118</v>
      </c>
      <c r="B68" s="41">
        <v>4968317.18</v>
      </c>
      <c r="C68" s="38">
        <v>35</v>
      </c>
      <c r="D68" s="41">
        <v>1580363.66</v>
      </c>
      <c r="E68" s="38">
        <v>32</v>
      </c>
      <c r="F68" s="38">
        <v>0</v>
      </c>
      <c r="G68" s="38">
        <v>0</v>
      </c>
      <c r="H68" s="41">
        <v>4229932.3899999997</v>
      </c>
      <c r="I68" s="38">
        <v>33</v>
      </c>
      <c r="J68" s="41">
        <v>1525979.16</v>
      </c>
      <c r="K68" s="38">
        <v>32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3">
      <c r="A69" s="37" t="s">
        <v>119</v>
      </c>
      <c r="B69" s="41">
        <v>1766299.36</v>
      </c>
      <c r="C69" s="38">
        <v>15</v>
      </c>
      <c r="D69" s="41">
        <v>526594.81000000006</v>
      </c>
      <c r="E69" s="38">
        <v>15</v>
      </c>
      <c r="F69" s="38">
        <v>0</v>
      </c>
      <c r="G69" s="38">
        <v>0</v>
      </c>
      <c r="H69" s="41">
        <v>6987719.96</v>
      </c>
      <c r="I69" s="38">
        <v>18</v>
      </c>
      <c r="J69" s="41">
        <v>611657.02</v>
      </c>
      <c r="K69" s="38">
        <v>18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3">
      <c r="A70" s="37" t="s">
        <v>120</v>
      </c>
      <c r="B70" s="41">
        <v>1300618.17</v>
      </c>
      <c r="C70" s="38">
        <v>10</v>
      </c>
      <c r="D70" s="41">
        <v>0</v>
      </c>
      <c r="E70" s="38">
        <v>0</v>
      </c>
      <c r="F70" s="38">
        <v>0</v>
      </c>
      <c r="G70" s="38">
        <v>0</v>
      </c>
      <c r="H70" s="41">
        <v>0</v>
      </c>
      <c r="I70" s="38">
        <v>0</v>
      </c>
      <c r="J70" s="41">
        <v>0</v>
      </c>
      <c r="K70" s="38">
        <v>0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3">
      <c r="A71" s="37" t="s">
        <v>121</v>
      </c>
      <c r="B71" s="41">
        <v>3452891.92</v>
      </c>
      <c r="C71" s="38">
        <v>24</v>
      </c>
      <c r="D71" s="41">
        <v>1055487.42</v>
      </c>
      <c r="E71" s="38">
        <v>24</v>
      </c>
      <c r="F71" s="41">
        <v>0</v>
      </c>
      <c r="G71" s="38">
        <v>0</v>
      </c>
      <c r="H71" s="41">
        <v>3174440.67</v>
      </c>
      <c r="I71" s="38">
        <v>24</v>
      </c>
      <c r="J71" s="41">
        <v>816207.19</v>
      </c>
      <c r="K71" s="38">
        <v>23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3">
      <c r="A72" s="37" t="s">
        <v>122</v>
      </c>
      <c r="B72" s="41">
        <v>2604036.1</v>
      </c>
      <c r="C72" s="38">
        <v>30</v>
      </c>
      <c r="D72" s="41">
        <v>859953.31</v>
      </c>
      <c r="E72" s="38">
        <v>28</v>
      </c>
      <c r="F72" s="41">
        <v>0</v>
      </c>
      <c r="G72" s="38">
        <v>0</v>
      </c>
      <c r="H72" s="41">
        <v>2593705.38</v>
      </c>
      <c r="I72" s="38">
        <v>30</v>
      </c>
      <c r="J72" s="41">
        <v>1021812.47</v>
      </c>
      <c r="K72" s="38">
        <v>30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3">
      <c r="A73" s="37" t="s">
        <v>123</v>
      </c>
      <c r="B73" s="41">
        <v>1140094.81</v>
      </c>
      <c r="C73" s="38">
        <v>10</v>
      </c>
      <c r="D73" s="38">
        <v>744002.81</v>
      </c>
      <c r="E73" s="38">
        <v>10</v>
      </c>
      <c r="F73" s="38">
        <v>0</v>
      </c>
      <c r="G73" s="38">
        <v>0</v>
      </c>
      <c r="H73" s="41">
        <v>1122158.31</v>
      </c>
      <c r="I73" s="38">
        <v>11</v>
      </c>
      <c r="J73" s="38">
        <v>785975.12</v>
      </c>
      <c r="K73" s="38">
        <v>11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3">
      <c r="A74" s="37" t="s">
        <v>124</v>
      </c>
      <c r="B74" s="41">
        <v>838411.88</v>
      </c>
      <c r="C74" s="38">
        <v>17</v>
      </c>
      <c r="D74" s="41">
        <v>267816.62</v>
      </c>
      <c r="E74" s="38">
        <v>15</v>
      </c>
      <c r="F74" s="41">
        <v>0</v>
      </c>
      <c r="G74" s="38">
        <v>0</v>
      </c>
      <c r="H74" s="41">
        <v>766219.44</v>
      </c>
      <c r="I74" s="38">
        <v>15</v>
      </c>
      <c r="J74" s="41">
        <v>234618.17</v>
      </c>
      <c r="K74" s="38">
        <v>13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3">
      <c r="A75" s="37" t="s">
        <v>125</v>
      </c>
      <c r="B75" s="41">
        <v>8350257.9800000004</v>
      </c>
      <c r="C75" s="38">
        <v>58</v>
      </c>
      <c r="D75" s="41">
        <v>1933217.51</v>
      </c>
      <c r="E75" s="38">
        <v>52</v>
      </c>
      <c r="F75" s="41">
        <v>120705.49999999967</v>
      </c>
      <c r="G75" s="38">
        <v>10</v>
      </c>
      <c r="H75" s="41">
        <v>6424918.5599999996</v>
      </c>
      <c r="I75" s="38">
        <v>54</v>
      </c>
      <c r="J75" s="41">
        <v>1730443.37</v>
      </c>
      <c r="K75" s="38">
        <v>51</v>
      </c>
      <c r="L75" s="41">
        <v>50197.333333333409</v>
      </c>
      <c r="M75" s="38">
        <v>11</v>
      </c>
      <c r="N75" s="34"/>
      <c r="O75" s="34"/>
      <c r="P75" s="34"/>
      <c r="Q75" s="34"/>
    </row>
    <row r="76" spans="1:17" x14ac:dyDescent="0.3">
      <c r="A76" s="37" t="s">
        <v>126</v>
      </c>
      <c r="B76" s="41">
        <v>9350561.2300000004</v>
      </c>
      <c r="C76" s="38">
        <v>14</v>
      </c>
      <c r="D76" s="41">
        <v>327657.95</v>
      </c>
      <c r="E76" s="38">
        <v>12</v>
      </c>
      <c r="F76" s="38">
        <v>0</v>
      </c>
      <c r="G76" s="38">
        <v>0</v>
      </c>
      <c r="H76" s="41">
        <v>5102319.4800000004</v>
      </c>
      <c r="I76" s="38">
        <v>14</v>
      </c>
      <c r="J76" s="41">
        <v>327769.15000000002</v>
      </c>
      <c r="K76" s="38">
        <v>11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3">
      <c r="A77" s="34" t="s">
        <v>127</v>
      </c>
      <c r="B77" s="39">
        <v>8404579.8900000006</v>
      </c>
      <c r="C77" s="34">
        <v>27</v>
      </c>
      <c r="D77" s="39">
        <v>2840324.08</v>
      </c>
      <c r="E77" s="34">
        <v>26</v>
      </c>
      <c r="F77" s="39">
        <v>0</v>
      </c>
      <c r="G77" s="34">
        <v>0</v>
      </c>
      <c r="H77" s="39">
        <v>9415711.7400000002</v>
      </c>
      <c r="I77" s="34">
        <v>27</v>
      </c>
      <c r="J77" s="39">
        <v>3015430.79</v>
      </c>
      <c r="K77" s="34">
        <v>27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3">
      <c r="A78" s="34" t="s">
        <v>128</v>
      </c>
      <c r="B78" s="39">
        <v>1931152.88</v>
      </c>
      <c r="C78" s="34">
        <v>11</v>
      </c>
      <c r="D78" s="39">
        <v>366572.99</v>
      </c>
      <c r="E78" s="34">
        <v>10</v>
      </c>
      <c r="F78" s="39">
        <v>0</v>
      </c>
      <c r="G78" s="34">
        <v>0</v>
      </c>
      <c r="H78" s="39">
        <v>1898063.2</v>
      </c>
      <c r="I78" s="34">
        <v>12</v>
      </c>
      <c r="J78" s="39">
        <v>349156.01</v>
      </c>
      <c r="K78" s="34">
        <v>12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3">
      <c r="A79" s="34" t="s">
        <v>129</v>
      </c>
      <c r="B79" s="39">
        <v>5840564.8499999996</v>
      </c>
      <c r="C79" s="34">
        <v>45</v>
      </c>
      <c r="D79" s="39">
        <v>1310160.95</v>
      </c>
      <c r="E79" s="34">
        <v>41</v>
      </c>
      <c r="F79" s="39">
        <v>0</v>
      </c>
      <c r="G79" s="34">
        <v>0</v>
      </c>
      <c r="H79" s="39">
        <v>4690868.21</v>
      </c>
      <c r="I79" s="34">
        <v>44</v>
      </c>
      <c r="J79" s="39">
        <v>1050360.8999999999</v>
      </c>
      <c r="K79" s="34">
        <v>40</v>
      </c>
      <c r="L79" s="39">
        <v>63575.833333333401</v>
      </c>
      <c r="M79" s="34">
        <v>10</v>
      </c>
      <c r="N79" s="34"/>
      <c r="O79" s="34"/>
      <c r="P79" s="34"/>
      <c r="Q79" s="34"/>
    </row>
    <row r="80" spans="1:17" x14ac:dyDescent="0.3">
      <c r="A80" s="34" t="s">
        <v>130</v>
      </c>
      <c r="B80" s="39">
        <v>5251965.88</v>
      </c>
      <c r="C80" s="34">
        <v>22</v>
      </c>
      <c r="D80" s="39">
        <v>1115916.99</v>
      </c>
      <c r="E80" s="34">
        <v>18</v>
      </c>
      <c r="F80" s="39">
        <v>0</v>
      </c>
      <c r="G80" s="34">
        <v>0</v>
      </c>
      <c r="H80" s="39">
        <v>5730929.2999999998</v>
      </c>
      <c r="I80" s="34">
        <v>20</v>
      </c>
      <c r="J80" s="39">
        <v>1016649.95</v>
      </c>
      <c r="K80" s="34">
        <v>19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3">
      <c r="A81" s="34" t="s">
        <v>131</v>
      </c>
      <c r="B81" s="39">
        <v>40802040.990000002</v>
      </c>
      <c r="C81" s="34">
        <v>196</v>
      </c>
      <c r="D81" s="39">
        <v>14534999.689999999</v>
      </c>
      <c r="E81" s="34">
        <v>188</v>
      </c>
      <c r="F81" s="39">
        <v>1176273.4999999995</v>
      </c>
      <c r="G81" s="34">
        <v>49</v>
      </c>
      <c r="H81" s="39">
        <v>34922977.200000003</v>
      </c>
      <c r="I81" s="34">
        <v>200</v>
      </c>
      <c r="J81" s="39">
        <v>13357371.039999999</v>
      </c>
      <c r="K81" s="34">
        <v>192</v>
      </c>
      <c r="L81" s="39">
        <v>455938.49999999959</v>
      </c>
      <c r="M81" s="34">
        <v>50</v>
      </c>
      <c r="N81" s="34"/>
      <c r="O81" s="34"/>
      <c r="P81" s="34"/>
      <c r="Q81" s="34"/>
    </row>
    <row r="82" spans="1:17" x14ac:dyDescent="0.3">
      <c r="A82" s="34" t="s">
        <v>132</v>
      </c>
      <c r="B82" s="39">
        <v>24871037.079999998</v>
      </c>
      <c r="C82" s="34">
        <v>69</v>
      </c>
      <c r="D82" s="39">
        <v>12434367.68</v>
      </c>
      <c r="E82" s="34">
        <v>67</v>
      </c>
      <c r="F82" s="39">
        <v>585821.8333333336</v>
      </c>
      <c r="G82" s="34">
        <v>19</v>
      </c>
      <c r="H82" s="39">
        <v>26790738.699999999</v>
      </c>
      <c r="I82" s="34">
        <v>68</v>
      </c>
      <c r="J82" s="39">
        <v>14095110.699999999</v>
      </c>
      <c r="K82" s="34">
        <v>66</v>
      </c>
      <c r="L82" s="39">
        <v>1420193.9999999967</v>
      </c>
      <c r="M82" s="34">
        <v>20</v>
      </c>
      <c r="N82" s="34"/>
      <c r="O82" s="34"/>
      <c r="P82" s="34"/>
      <c r="Q82" s="34"/>
    </row>
    <row r="83" spans="1:17" x14ac:dyDescent="0.3">
      <c r="A83" s="34" t="s">
        <v>133</v>
      </c>
      <c r="B83" s="39">
        <v>7958501.9800000004</v>
      </c>
      <c r="C83" s="34">
        <v>12</v>
      </c>
      <c r="D83" s="39">
        <v>698281.53</v>
      </c>
      <c r="E83" s="34">
        <v>10</v>
      </c>
      <c r="F83" s="34">
        <v>0</v>
      </c>
      <c r="G83" s="34">
        <v>0</v>
      </c>
      <c r="H83" s="39">
        <v>8259759.0999999996</v>
      </c>
      <c r="I83" s="34">
        <v>10</v>
      </c>
      <c r="J83" s="39">
        <v>0</v>
      </c>
      <c r="K83" s="34">
        <v>0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3">
      <c r="A84" s="34" t="s">
        <v>134</v>
      </c>
      <c r="B84" s="39">
        <v>26867378.920000002</v>
      </c>
      <c r="C84" s="34">
        <v>85</v>
      </c>
      <c r="D84" s="39">
        <v>5557279.3799999999</v>
      </c>
      <c r="E84" s="34">
        <v>79</v>
      </c>
      <c r="F84" s="34">
        <v>27118.833333333296</v>
      </c>
      <c r="G84" s="34">
        <v>11</v>
      </c>
      <c r="H84" s="39">
        <v>23703922.399999999</v>
      </c>
      <c r="I84" s="34">
        <v>82</v>
      </c>
      <c r="J84" s="39">
        <v>4684032.3</v>
      </c>
      <c r="K84" s="34">
        <v>74</v>
      </c>
      <c r="L84" s="34">
        <v>37416.499999999964</v>
      </c>
      <c r="M84" s="34">
        <v>17</v>
      </c>
      <c r="N84" s="34"/>
      <c r="O84" s="34"/>
      <c r="P84" s="34"/>
      <c r="Q84" s="34"/>
    </row>
    <row r="85" spans="1:17" x14ac:dyDescent="0.3">
      <c r="A85" s="34" t="s">
        <v>135</v>
      </c>
      <c r="B85" s="39">
        <v>121473330.64</v>
      </c>
      <c r="C85" s="34">
        <v>311</v>
      </c>
      <c r="D85" s="39">
        <v>30410183.870000001</v>
      </c>
      <c r="E85" s="34">
        <v>285</v>
      </c>
      <c r="F85" s="39">
        <v>1023323.3333333343</v>
      </c>
      <c r="G85" s="34">
        <v>103</v>
      </c>
      <c r="H85" s="39">
        <v>122004532.93000001</v>
      </c>
      <c r="I85" s="34">
        <v>320</v>
      </c>
      <c r="J85" s="39">
        <v>27094002.93</v>
      </c>
      <c r="K85" s="34">
        <v>296</v>
      </c>
      <c r="L85" s="39">
        <v>1410991.166666666</v>
      </c>
      <c r="M85" s="34">
        <v>103</v>
      </c>
      <c r="N85" s="34"/>
      <c r="O85" s="34"/>
      <c r="P85" s="34"/>
      <c r="Q85" s="34"/>
    </row>
    <row r="86" spans="1:17" x14ac:dyDescent="0.3">
      <c r="A86" s="34" t="s">
        <v>136</v>
      </c>
      <c r="B86" s="39">
        <v>2306496.37</v>
      </c>
      <c r="C86" s="34">
        <v>22</v>
      </c>
      <c r="D86" s="39">
        <v>1022821.34</v>
      </c>
      <c r="E86" s="34">
        <v>21</v>
      </c>
      <c r="F86" s="34">
        <v>0</v>
      </c>
      <c r="G86" s="34">
        <v>0</v>
      </c>
      <c r="H86" s="39">
        <v>1826163.8</v>
      </c>
      <c r="I86" s="34">
        <v>20</v>
      </c>
      <c r="J86" s="39">
        <v>919021.53</v>
      </c>
      <c r="K86" s="34">
        <v>19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3">
      <c r="A87" s="34" t="s">
        <v>137</v>
      </c>
      <c r="B87" s="39">
        <v>12056713.369999999</v>
      </c>
      <c r="C87" s="34">
        <v>73</v>
      </c>
      <c r="D87" s="39">
        <v>5249714.47</v>
      </c>
      <c r="E87" s="34">
        <v>68</v>
      </c>
      <c r="F87" s="34">
        <v>47288</v>
      </c>
      <c r="G87" s="34">
        <v>19</v>
      </c>
      <c r="H87" s="39">
        <v>11305289.92</v>
      </c>
      <c r="I87" s="34">
        <v>70</v>
      </c>
      <c r="J87" s="39">
        <v>4901400.0999999996</v>
      </c>
      <c r="K87" s="34">
        <v>69</v>
      </c>
      <c r="L87" s="34">
        <v>85040.666666666628</v>
      </c>
      <c r="M87" s="34">
        <v>20</v>
      </c>
      <c r="N87" s="34"/>
      <c r="O87" s="34"/>
      <c r="P87" s="34"/>
      <c r="Q87" s="34"/>
    </row>
    <row r="88" spans="1:17" x14ac:dyDescent="0.3">
      <c r="A88" s="34" t="s">
        <v>138</v>
      </c>
      <c r="B88" s="39">
        <v>60320608.32</v>
      </c>
      <c r="C88" s="34">
        <v>87</v>
      </c>
      <c r="D88" s="39">
        <v>3719838.92</v>
      </c>
      <c r="E88" s="34">
        <v>80</v>
      </c>
      <c r="F88" s="39">
        <v>165326.33333333337</v>
      </c>
      <c r="G88" s="34">
        <v>18</v>
      </c>
      <c r="H88" s="39">
        <v>42443978.780000001</v>
      </c>
      <c r="I88" s="34">
        <v>83</v>
      </c>
      <c r="J88" s="39">
        <v>3402898.39</v>
      </c>
      <c r="K88" s="34">
        <v>77</v>
      </c>
      <c r="L88" s="39">
        <v>277144.00000000012</v>
      </c>
      <c r="M88" s="34">
        <v>21</v>
      </c>
      <c r="N88" s="34"/>
      <c r="O88" s="34"/>
      <c r="P88" s="34"/>
      <c r="Q88" s="34"/>
    </row>
    <row r="89" spans="1:17" x14ac:dyDescent="0.3">
      <c r="A89" s="34" t="s">
        <v>139</v>
      </c>
      <c r="B89" s="39">
        <v>32873705.649999999</v>
      </c>
      <c r="C89" s="34">
        <v>55</v>
      </c>
      <c r="D89" s="39">
        <v>8596104.4299999997</v>
      </c>
      <c r="E89" s="34">
        <v>51</v>
      </c>
      <c r="F89" s="34">
        <v>58894.499999999964</v>
      </c>
      <c r="G89" s="34">
        <v>18</v>
      </c>
      <c r="H89" s="39">
        <v>29630940.190000001</v>
      </c>
      <c r="I89" s="34">
        <v>60</v>
      </c>
      <c r="J89" s="39">
        <v>8641199.2100000009</v>
      </c>
      <c r="K89" s="34">
        <v>56</v>
      </c>
      <c r="L89" s="34">
        <v>47121.333333333299</v>
      </c>
      <c r="M89" s="34">
        <v>19</v>
      </c>
      <c r="N89" s="34"/>
      <c r="O89" s="34"/>
      <c r="P89" s="34"/>
      <c r="Q89" s="34"/>
    </row>
    <row r="90" spans="1:17" x14ac:dyDescent="0.3">
      <c r="A90" s="34" t="s">
        <v>140</v>
      </c>
      <c r="B90" s="39">
        <v>21230676.440000001</v>
      </c>
      <c r="C90" s="34">
        <v>114</v>
      </c>
      <c r="D90" s="39">
        <v>7289691.6100000003</v>
      </c>
      <c r="E90" s="34">
        <v>110</v>
      </c>
      <c r="F90" s="34">
        <v>117811.49999999999</v>
      </c>
      <c r="G90" s="34">
        <v>36</v>
      </c>
      <c r="H90" s="39">
        <v>21623877.359999999</v>
      </c>
      <c r="I90" s="34">
        <v>116</v>
      </c>
      <c r="J90" s="39">
        <v>6498245.4699999997</v>
      </c>
      <c r="K90" s="34">
        <v>109</v>
      </c>
      <c r="L90" s="34">
        <v>108474.16666666667</v>
      </c>
      <c r="M90" s="34">
        <v>32</v>
      </c>
      <c r="N90" s="34"/>
      <c r="O90" s="34"/>
      <c r="P90" s="34"/>
      <c r="Q90" s="34"/>
    </row>
    <row r="91" spans="1:17" x14ac:dyDescent="0.3">
      <c r="A91" s="34" t="s">
        <v>141</v>
      </c>
      <c r="B91" s="39">
        <v>14842061.23</v>
      </c>
      <c r="C91" s="34">
        <v>101</v>
      </c>
      <c r="D91" s="39">
        <v>7227508.46</v>
      </c>
      <c r="E91" s="34">
        <v>99</v>
      </c>
      <c r="F91" s="34">
        <v>365298.00000000012</v>
      </c>
      <c r="G91" s="34">
        <v>20</v>
      </c>
      <c r="H91" s="39">
        <v>11676097.060000001</v>
      </c>
      <c r="I91" s="34">
        <v>96</v>
      </c>
      <c r="J91" s="39">
        <v>5470232.5999999996</v>
      </c>
      <c r="K91" s="34">
        <v>95</v>
      </c>
      <c r="L91" s="34">
        <v>127550.5000000001</v>
      </c>
      <c r="M91" s="34">
        <v>21</v>
      </c>
      <c r="N91" s="34"/>
      <c r="O91" s="34"/>
      <c r="P91" s="34"/>
      <c r="Q91" s="34"/>
    </row>
    <row r="92" spans="1:17" x14ac:dyDescent="0.3">
      <c r="A92" s="34" t="s">
        <v>142</v>
      </c>
      <c r="B92" s="39">
        <v>18553623.98</v>
      </c>
      <c r="C92" s="34">
        <v>56</v>
      </c>
      <c r="D92" s="39">
        <v>3042433.3</v>
      </c>
      <c r="E92" s="34">
        <v>52</v>
      </c>
      <c r="F92" s="34">
        <v>32364.333333333336</v>
      </c>
      <c r="G92" s="34">
        <v>10</v>
      </c>
      <c r="H92" s="39">
        <v>12482201.689999999</v>
      </c>
      <c r="I92" s="34">
        <v>55</v>
      </c>
      <c r="J92" s="39">
        <v>2823252.43</v>
      </c>
      <c r="K92" s="34">
        <v>51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3">
      <c r="A93" s="34" t="s">
        <v>143</v>
      </c>
      <c r="B93" s="39">
        <v>1595669.4</v>
      </c>
      <c r="C93" s="34">
        <v>20</v>
      </c>
      <c r="D93" s="39">
        <v>750546.62</v>
      </c>
      <c r="E93" s="34">
        <v>20</v>
      </c>
      <c r="F93" s="34">
        <v>0</v>
      </c>
      <c r="G93" s="34">
        <v>0</v>
      </c>
      <c r="H93" s="39">
        <v>1257517.77</v>
      </c>
      <c r="I93" s="34">
        <v>18</v>
      </c>
      <c r="J93" s="39">
        <v>564655.31999999995</v>
      </c>
      <c r="K93" s="34">
        <v>18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3">
      <c r="A94" s="34" t="s">
        <v>144</v>
      </c>
      <c r="B94" s="39">
        <v>1594236.03</v>
      </c>
      <c r="C94" s="34">
        <v>11</v>
      </c>
      <c r="D94" s="39">
        <v>315717.7</v>
      </c>
      <c r="E94" s="34">
        <v>11</v>
      </c>
      <c r="F94" s="39">
        <v>0</v>
      </c>
      <c r="G94" s="34">
        <v>0</v>
      </c>
      <c r="H94" s="39">
        <v>1295181.18</v>
      </c>
      <c r="I94" s="34">
        <v>11</v>
      </c>
      <c r="J94" s="39">
        <v>311804.17</v>
      </c>
      <c r="K94" s="34">
        <v>11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3">
      <c r="A95" s="34" t="s">
        <v>145</v>
      </c>
      <c r="B95" s="39">
        <v>2692041.6</v>
      </c>
      <c r="C95" s="34">
        <v>14</v>
      </c>
      <c r="D95" s="39">
        <v>233833.22</v>
      </c>
      <c r="E95" s="34">
        <v>12</v>
      </c>
      <c r="F95" s="34">
        <v>0</v>
      </c>
      <c r="G95" s="34">
        <v>0</v>
      </c>
      <c r="H95" s="39">
        <v>1871706.18</v>
      </c>
      <c r="I95" s="34">
        <v>11</v>
      </c>
      <c r="J95" s="39">
        <v>0</v>
      </c>
      <c r="K95" s="34">
        <v>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3">
      <c r="A96" s="34" t="s">
        <v>146</v>
      </c>
      <c r="B96" s="39">
        <v>7606879.7699999996</v>
      </c>
      <c r="C96" s="34">
        <v>43</v>
      </c>
      <c r="D96" s="39">
        <v>1670196.49</v>
      </c>
      <c r="E96" s="34">
        <v>38</v>
      </c>
      <c r="F96" s="34">
        <v>0</v>
      </c>
      <c r="G96" s="34">
        <v>0</v>
      </c>
      <c r="H96" s="39">
        <v>7369449.1900000004</v>
      </c>
      <c r="I96" s="34">
        <v>43</v>
      </c>
      <c r="J96" s="39">
        <v>1524066.26</v>
      </c>
      <c r="K96" s="34">
        <v>37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3">
      <c r="A97" s="34" t="s">
        <v>147</v>
      </c>
      <c r="B97" s="39">
        <v>2313241.38</v>
      </c>
      <c r="C97" s="34">
        <v>13</v>
      </c>
      <c r="D97" s="39">
        <v>620053.78</v>
      </c>
      <c r="E97" s="34">
        <v>11</v>
      </c>
      <c r="F97" s="34">
        <v>0</v>
      </c>
      <c r="G97" s="34">
        <v>0</v>
      </c>
      <c r="H97" s="39">
        <v>2648146.9500000002</v>
      </c>
      <c r="I97" s="34">
        <v>12</v>
      </c>
      <c r="J97" s="39">
        <v>479572.31</v>
      </c>
      <c r="K97" s="34">
        <v>10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3">
      <c r="A98" s="34" t="s">
        <v>148</v>
      </c>
      <c r="B98" s="39">
        <v>8773090.0199999996</v>
      </c>
      <c r="C98" s="34">
        <v>66</v>
      </c>
      <c r="D98" s="39">
        <v>3179479.41</v>
      </c>
      <c r="E98" s="34">
        <v>61</v>
      </c>
      <c r="F98" s="39">
        <v>0</v>
      </c>
      <c r="G98" s="34">
        <v>0</v>
      </c>
      <c r="H98" s="39">
        <v>7912856.5099999998</v>
      </c>
      <c r="I98" s="34">
        <v>60</v>
      </c>
      <c r="J98" s="39">
        <v>3200987.67</v>
      </c>
      <c r="K98" s="34">
        <v>58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3">
      <c r="A99" s="34" t="s">
        <v>149</v>
      </c>
      <c r="B99" s="39">
        <v>1058388.51</v>
      </c>
      <c r="C99" s="34">
        <v>10</v>
      </c>
      <c r="D99" s="39">
        <v>429746.49</v>
      </c>
      <c r="E99" s="34">
        <v>10</v>
      </c>
      <c r="F99" s="39">
        <v>0</v>
      </c>
      <c r="G99" s="34">
        <v>0</v>
      </c>
      <c r="H99" s="39">
        <v>0</v>
      </c>
      <c r="I99" s="34">
        <v>0</v>
      </c>
      <c r="J99" s="39">
        <v>0</v>
      </c>
      <c r="K99" s="34">
        <v>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3">
      <c r="A100" s="34" t="s">
        <v>150</v>
      </c>
      <c r="B100" s="34">
        <v>4269658.16</v>
      </c>
      <c r="C100" s="34">
        <v>21</v>
      </c>
      <c r="D100" s="34">
        <v>720140.47</v>
      </c>
      <c r="E100" s="34">
        <v>19</v>
      </c>
      <c r="F100" s="34">
        <v>0</v>
      </c>
      <c r="G100" s="34">
        <v>0</v>
      </c>
      <c r="H100" s="34">
        <v>3203320.37</v>
      </c>
      <c r="I100" s="34">
        <v>27</v>
      </c>
      <c r="J100" s="34">
        <v>760547.11</v>
      </c>
      <c r="K100" s="34">
        <v>25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3">
      <c r="A101" s="34" t="s">
        <v>151</v>
      </c>
      <c r="B101" s="34">
        <v>9222486.9299999997</v>
      </c>
      <c r="C101" s="34">
        <v>71</v>
      </c>
      <c r="D101" s="34">
        <v>3926456.16</v>
      </c>
      <c r="E101" s="34">
        <v>69</v>
      </c>
      <c r="F101" s="34">
        <v>547073.83333333337</v>
      </c>
      <c r="G101" s="34">
        <v>10</v>
      </c>
      <c r="H101" s="34">
        <v>7845280.21</v>
      </c>
      <c r="I101" s="34">
        <v>67</v>
      </c>
      <c r="J101" s="34">
        <v>3264362.73</v>
      </c>
      <c r="K101" s="34">
        <v>65</v>
      </c>
      <c r="L101" s="34">
        <v>166014.99999999962</v>
      </c>
      <c r="M101" s="34">
        <v>10</v>
      </c>
      <c r="N101" s="34"/>
      <c r="O101" s="34"/>
      <c r="P101" s="34"/>
      <c r="Q101" s="34"/>
    </row>
    <row r="102" spans="1:17" x14ac:dyDescent="0.3">
      <c r="A102" s="34" t="s">
        <v>152</v>
      </c>
      <c r="B102" s="34">
        <v>2853309.6</v>
      </c>
      <c r="C102" s="34">
        <v>10</v>
      </c>
      <c r="D102" s="34">
        <v>566540.46</v>
      </c>
      <c r="E102" s="34">
        <v>10</v>
      </c>
      <c r="F102" s="34">
        <v>0</v>
      </c>
      <c r="G102" s="34">
        <v>0</v>
      </c>
      <c r="H102" s="34">
        <v>869699.99</v>
      </c>
      <c r="I102" s="34">
        <v>10</v>
      </c>
      <c r="J102" s="34">
        <v>0</v>
      </c>
      <c r="K102" s="34">
        <v>0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3">
      <c r="A103" s="34" t="s">
        <v>153</v>
      </c>
      <c r="B103" s="34">
        <v>1635601</v>
      </c>
      <c r="C103" s="34">
        <v>11</v>
      </c>
      <c r="D103" s="34">
        <v>366696.4</v>
      </c>
      <c r="E103" s="34">
        <v>11</v>
      </c>
      <c r="F103" s="34">
        <v>0</v>
      </c>
      <c r="G103" s="34">
        <v>0</v>
      </c>
      <c r="H103" s="34">
        <v>1460577.34</v>
      </c>
      <c r="I103" s="34">
        <v>14</v>
      </c>
      <c r="J103" s="34">
        <v>373694.98</v>
      </c>
      <c r="K103" s="34">
        <v>13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3">
      <c r="A104" s="34" t="s">
        <v>154</v>
      </c>
      <c r="B104" s="34">
        <v>4989274.6900000004</v>
      </c>
      <c r="C104" s="34">
        <v>21</v>
      </c>
      <c r="D104" s="34">
        <v>1203867.08</v>
      </c>
      <c r="E104" s="34">
        <v>19</v>
      </c>
      <c r="F104" s="34">
        <v>0</v>
      </c>
      <c r="G104" s="34">
        <v>0</v>
      </c>
      <c r="H104" s="34">
        <v>4050933.77</v>
      </c>
      <c r="I104" s="34">
        <v>22</v>
      </c>
      <c r="J104" s="34">
        <v>1062958.32</v>
      </c>
      <c r="K104" s="34">
        <v>17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3">
      <c r="A105" s="34" t="s">
        <v>155</v>
      </c>
      <c r="B105" s="34">
        <v>14355312.189999999</v>
      </c>
      <c r="C105" s="34">
        <v>21</v>
      </c>
      <c r="D105" s="34">
        <v>758483.93</v>
      </c>
      <c r="E105" s="34">
        <v>21</v>
      </c>
      <c r="F105" s="34">
        <v>0</v>
      </c>
      <c r="G105" s="34">
        <v>0</v>
      </c>
      <c r="H105" s="34">
        <v>3670111.16</v>
      </c>
      <c r="I105" s="34">
        <v>20</v>
      </c>
      <c r="J105" s="34">
        <v>545637.98</v>
      </c>
      <c r="K105" s="34">
        <v>20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3">
      <c r="A106" s="34" t="s">
        <v>156</v>
      </c>
      <c r="B106" s="34">
        <v>282192.46999999997</v>
      </c>
      <c r="C106" s="34">
        <v>10</v>
      </c>
      <c r="D106" s="34">
        <v>80587.570000000007</v>
      </c>
      <c r="E106" s="34">
        <v>10</v>
      </c>
      <c r="F106" s="34">
        <v>0</v>
      </c>
      <c r="G106" s="34">
        <v>0</v>
      </c>
      <c r="H106" s="34">
        <v>363931.23</v>
      </c>
      <c r="I106" s="34">
        <v>10</v>
      </c>
      <c r="J106" s="34">
        <v>135449.56</v>
      </c>
      <c r="K106" s="34">
        <v>10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3">
      <c r="A107" s="34" t="s">
        <v>157</v>
      </c>
      <c r="B107" s="34">
        <v>1492933.57</v>
      </c>
      <c r="C107" s="34">
        <v>13</v>
      </c>
      <c r="D107" s="34">
        <v>464503.39</v>
      </c>
      <c r="E107" s="34">
        <v>13</v>
      </c>
      <c r="F107" s="34">
        <v>0</v>
      </c>
      <c r="G107" s="34">
        <v>0</v>
      </c>
      <c r="H107" s="34">
        <v>1450685.1</v>
      </c>
      <c r="I107" s="34">
        <v>11</v>
      </c>
      <c r="J107" s="34">
        <v>519994.24</v>
      </c>
      <c r="K107" s="34">
        <v>11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3">
      <c r="A108" s="34" t="s">
        <v>158</v>
      </c>
      <c r="B108" s="34">
        <v>78553378.799999997</v>
      </c>
      <c r="C108" s="34">
        <v>236</v>
      </c>
      <c r="D108" s="34">
        <v>38416406.619999997</v>
      </c>
      <c r="E108" s="34">
        <v>216</v>
      </c>
      <c r="F108" s="34">
        <v>1694566.6666666665</v>
      </c>
      <c r="G108" s="34">
        <v>77</v>
      </c>
      <c r="H108" s="34">
        <v>76331695.329999998</v>
      </c>
      <c r="I108" s="34">
        <v>235</v>
      </c>
      <c r="J108" s="34">
        <v>36499600.039999999</v>
      </c>
      <c r="K108" s="34">
        <v>214</v>
      </c>
      <c r="L108" s="34">
        <v>1570679.5000000005</v>
      </c>
      <c r="M108" s="34">
        <v>79</v>
      </c>
      <c r="N108" s="34"/>
      <c r="O108" s="34"/>
      <c r="P108" s="34"/>
      <c r="Q108" s="34"/>
    </row>
    <row r="109" spans="1:17" x14ac:dyDescent="0.3">
      <c r="A109" s="34" t="s">
        <v>159</v>
      </c>
      <c r="B109" s="34">
        <v>4657167.1399999997</v>
      </c>
      <c r="C109" s="34">
        <v>41</v>
      </c>
      <c r="D109" s="34">
        <v>1506211.82</v>
      </c>
      <c r="E109" s="34">
        <v>40</v>
      </c>
      <c r="F109" s="34">
        <v>0</v>
      </c>
      <c r="G109" s="34">
        <v>0</v>
      </c>
      <c r="H109" s="34">
        <v>7404790.1100000003</v>
      </c>
      <c r="I109" s="34">
        <v>36</v>
      </c>
      <c r="J109" s="34">
        <v>4609955.18</v>
      </c>
      <c r="K109" s="34">
        <v>34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3">
      <c r="A110" s="34" t="s">
        <v>160</v>
      </c>
      <c r="B110" s="34">
        <v>3213019.69</v>
      </c>
      <c r="C110" s="34">
        <v>29</v>
      </c>
      <c r="D110" s="34">
        <v>1102715.8600000001</v>
      </c>
      <c r="E110" s="34">
        <v>25</v>
      </c>
      <c r="F110" s="34">
        <v>0</v>
      </c>
      <c r="G110" s="34">
        <v>0</v>
      </c>
      <c r="H110" s="34">
        <v>2770674</v>
      </c>
      <c r="I110" s="34">
        <v>28</v>
      </c>
      <c r="J110" s="34">
        <v>1065000</v>
      </c>
      <c r="K110" s="34">
        <v>26</v>
      </c>
      <c r="L110" s="34">
        <v>21493.666666666664</v>
      </c>
      <c r="M110" s="34">
        <v>12</v>
      </c>
      <c r="N110" s="34"/>
      <c r="O110" s="34"/>
      <c r="P110" s="34"/>
      <c r="Q110" s="34"/>
    </row>
    <row r="111" spans="1:17" x14ac:dyDescent="0.3">
      <c r="A111" s="34" t="s">
        <v>161</v>
      </c>
      <c r="B111" s="34">
        <v>1582289.36</v>
      </c>
      <c r="C111" s="34">
        <v>16</v>
      </c>
      <c r="D111" s="34">
        <v>676699.29</v>
      </c>
      <c r="E111" s="34">
        <v>14</v>
      </c>
      <c r="F111" s="34">
        <v>0</v>
      </c>
      <c r="G111" s="34">
        <v>0</v>
      </c>
      <c r="H111" s="34">
        <v>1216421.23</v>
      </c>
      <c r="I111" s="34">
        <v>16</v>
      </c>
      <c r="J111" s="34">
        <v>831090.08</v>
      </c>
      <c r="K111" s="34">
        <v>13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3">
      <c r="A112" s="34" t="s">
        <v>162</v>
      </c>
      <c r="B112" s="34">
        <v>4497750.08</v>
      </c>
      <c r="C112" s="34">
        <v>45</v>
      </c>
      <c r="D112" s="34">
        <v>1257741.97</v>
      </c>
      <c r="E112" s="34">
        <v>39</v>
      </c>
      <c r="F112" s="34">
        <v>0</v>
      </c>
      <c r="G112" s="34">
        <v>0</v>
      </c>
      <c r="H112" s="34">
        <v>4306078.41</v>
      </c>
      <c r="I112" s="34">
        <v>41</v>
      </c>
      <c r="J112" s="34">
        <v>1323506.01</v>
      </c>
      <c r="K112" s="34">
        <v>37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3">
      <c r="A113" s="34" t="s">
        <v>163</v>
      </c>
      <c r="B113" s="34">
        <v>745997.23</v>
      </c>
      <c r="C113" s="34">
        <v>12</v>
      </c>
      <c r="D113" s="34">
        <v>430796.75</v>
      </c>
      <c r="E113" s="34">
        <v>10</v>
      </c>
      <c r="F113" s="34">
        <v>0</v>
      </c>
      <c r="G113" s="34">
        <v>0</v>
      </c>
      <c r="H113" s="34">
        <v>628157.71</v>
      </c>
      <c r="I113" s="34">
        <v>10</v>
      </c>
      <c r="J113" s="34">
        <v>0</v>
      </c>
      <c r="K113" s="34">
        <v>0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3">
      <c r="A114" s="34" t="s">
        <v>164</v>
      </c>
      <c r="B114" s="34">
        <v>6098338.6399999997</v>
      </c>
      <c r="C114" s="34">
        <v>64</v>
      </c>
      <c r="D114" s="34">
        <v>2510340.08</v>
      </c>
      <c r="E114" s="34">
        <v>58</v>
      </c>
      <c r="F114" s="34">
        <v>101209.66666666663</v>
      </c>
      <c r="G114" s="34">
        <v>11</v>
      </c>
      <c r="H114" s="34">
        <v>5696827.9400000004</v>
      </c>
      <c r="I114" s="34">
        <v>62</v>
      </c>
      <c r="J114" s="34">
        <v>1787461.71</v>
      </c>
      <c r="K114" s="34">
        <v>57</v>
      </c>
      <c r="L114" s="34">
        <v>85296.499999999956</v>
      </c>
      <c r="M114" s="34">
        <v>11</v>
      </c>
      <c r="N114" s="34"/>
      <c r="O114" s="34"/>
      <c r="P114" s="34"/>
      <c r="Q114" s="34"/>
    </row>
    <row r="115" spans="1:17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09375" defaultRowHeight="14.4" x14ac:dyDescent="0.3"/>
  <cols>
    <col min="1" max="1" width="15" style="30" customWidth="1"/>
    <col min="2" max="2" width="15" style="30" bestFit="1" customWidth="1"/>
    <col min="3" max="3" width="15.21875" style="32" customWidth="1"/>
    <col min="4" max="4" width="15.5546875" style="30" customWidth="1"/>
    <col min="5" max="5" width="16.21875" style="32" customWidth="1"/>
    <col min="6" max="6" width="15.5546875" style="30" customWidth="1"/>
    <col min="7" max="7" width="16" style="32" customWidth="1"/>
    <col min="8" max="8" width="15.88671875" style="30" customWidth="1"/>
    <col min="9" max="9" width="20.6640625" style="32" customWidth="1"/>
    <col min="10" max="10" width="17.88671875" style="30" customWidth="1"/>
    <col min="11" max="11" width="18.88671875" style="32" customWidth="1"/>
    <col min="12" max="12" width="14.44140625" style="30" customWidth="1"/>
    <col min="13" max="13" width="19" style="33" bestFit="1" customWidth="1"/>
    <col min="14" max="14" width="9.109375" style="30" customWidth="1"/>
    <col min="15" max="16384" width="9.109375" style="30"/>
  </cols>
  <sheetData>
    <row r="1" spans="1:14" s="32" customFormat="1" x14ac:dyDescent="0.3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3">
      <c r="A2" s="34" t="s">
        <v>165</v>
      </c>
      <c r="B2" s="39">
        <v>72499093.629999995</v>
      </c>
      <c r="C2" s="35">
        <v>343</v>
      </c>
      <c r="D2" s="39">
        <v>17543853.91</v>
      </c>
      <c r="E2" s="35">
        <v>322</v>
      </c>
      <c r="F2" s="39">
        <v>791072.50000000023</v>
      </c>
      <c r="G2" s="35">
        <v>57</v>
      </c>
      <c r="H2" s="39">
        <v>69229119.920000002</v>
      </c>
      <c r="I2" s="35">
        <v>328</v>
      </c>
      <c r="J2" s="39">
        <v>15792812.75</v>
      </c>
      <c r="K2" s="35">
        <v>310</v>
      </c>
      <c r="L2" s="39">
        <v>730991.99999999965</v>
      </c>
      <c r="M2" s="36">
        <v>60</v>
      </c>
      <c r="N2" s="34"/>
    </row>
    <row r="3" spans="1:14" x14ac:dyDescent="0.3">
      <c r="A3" s="34" t="s">
        <v>166</v>
      </c>
      <c r="B3" s="39">
        <v>96836127.310000002</v>
      </c>
      <c r="C3" s="35">
        <v>427</v>
      </c>
      <c r="D3" s="39">
        <v>30819872.73</v>
      </c>
      <c r="E3" s="35">
        <v>400</v>
      </c>
      <c r="F3" s="39">
        <v>644461.50000000035</v>
      </c>
      <c r="G3" s="35">
        <v>81</v>
      </c>
      <c r="H3" s="39">
        <v>86129270.219999999</v>
      </c>
      <c r="I3" s="35">
        <v>404</v>
      </c>
      <c r="J3" s="39">
        <v>28426543.949999999</v>
      </c>
      <c r="K3" s="35">
        <v>377</v>
      </c>
      <c r="L3" s="39">
        <v>535318.6666666664</v>
      </c>
      <c r="M3" s="36">
        <v>84</v>
      </c>
      <c r="N3" s="34"/>
    </row>
    <row r="4" spans="1:14" x14ac:dyDescent="0.3">
      <c r="A4" s="34" t="s">
        <v>167</v>
      </c>
      <c r="B4" s="39">
        <v>45231679</v>
      </c>
      <c r="C4" s="35">
        <v>295</v>
      </c>
      <c r="D4" s="39">
        <v>15565593.560000001</v>
      </c>
      <c r="E4" s="35">
        <v>281</v>
      </c>
      <c r="F4" s="39">
        <v>235411.49999999994</v>
      </c>
      <c r="G4" s="35">
        <v>66</v>
      </c>
      <c r="H4" s="39">
        <v>46190765.149999999</v>
      </c>
      <c r="I4" s="35">
        <v>290</v>
      </c>
      <c r="J4" s="39">
        <v>14306883.300000001</v>
      </c>
      <c r="K4" s="35">
        <v>276</v>
      </c>
      <c r="L4" s="39">
        <v>313005.33333333349</v>
      </c>
      <c r="M4" s="36">
        <v>72</v>
      </c>
      <c r="N4" s="34"/>
    </row>
    <row r="5" spans="1:14" x14ac:dyDescent="0.3">
      <c r="A5" s="34" t="s">
        <v>168</v>
      </c>
      <c r="B5" s="39">
        <v>542507466.36000001</v>
      </c>
      <c r="C5" s="40">
        <v>1541</v>
      </c>
      <c r="D5" s="39">
        <v>165610641.09</v>
      </c>
      <c r="E5" s="40">
        <v>1417</v>
      </c>
      <c r="F5" s="39">
        <v>4743149.666666667</v>
      </c>
      <c r="G5" s="35">
        <v>353</v>
      </c>
      <c r="H5" s="39">
        <v>505487243.19</v>
      </c>
      <c r="I5" s="40">
        <v>1496</v>
      </c>
      <c r="J5" s="39">
        <v>153341012.84999999</v>
      </c>
      <c r="K5" s="40">
        <v>1372</v>
      </c>
      <c r="L5" s="39">
        <v>4973257.833333334</v>
      </c>
      <c r="M5" s="36">
        <v>377</v>
      </c>
      <c r="N5" s="34"/>
    </row>
    <row r="6" spans="1:14" x14ac:dyDescent="0.3">
      <c r="A6" s="34" t="s">
        <v>169</v>
      </c>
      <c r="B6" s="39">
        <v>1699332.43</v>
      </c>
      <c r="C6" s="35">
        <v>28</v>
      </c>
      <c r="D6" s="39">
        <v>730119.55</v>
      </c>
      <c r="E6" s="35">
        <v>26</v>
      </c>
      <c r="F6" s="34">
        <v>0</v>
      </c>
      <c r="G6" s="35">
        <v>0</v>
      </c>
      <c r="H6" s="39">
        <v>1431890.95</v>
      </c>
      <c r="I6" s="35">
        <v>32</v>
      </c>
      <c r="J6" s="39">
        <v>774005.21</v>
      </c>
      <c r="K6" s="35">
        <v>30</v>
      </c>
      <c r="L6" s="34">
        <v>0</v>
      </c>
      <c r="M6" s="36">
        <v>0</v>
      </c>
      <c r="N6" s="34"/>
    </row>
    <row r="7" spans="1:14" x14ac:dyDescent="0.3">
      <c r="A7" s="34" t="s">
        <v>170</v>
      </c>
      <c r="B7" s="39">
        <v>137998534.30000001</v>
      </c>
      <c r="C7" s="35">
        <v>334</v>
      </c>
      <c r="D7" s="39">
        <v>21616771.100000001</v>
      </c>
      <c r="E7" s="35">
        <v>313</v>
      </c>
      <c r="F7" s="39">
        <v>457377.83333333337</v>
      </c>
      <c r="G7" s="35">
        <v>70</v>
      </c>
      <c r="H7" s="39">
        <v>104828594.77</v>
      </c>
      <c r="I7" s="35">
        <v>335</v>
      </c>
      <c r="J7" s="39">
        <v>20968022.649999999</v>
      </c>
      <c r="K7" s="35">
        <v>312</v>
      </c>
      <c r="L7" s="39">
        <v>680040.1666666664</v>
      </c>
      <c r="M7" s="36">
        <v>76</v>
      </c>
      <c r="N7" s="34"/>
    </row>
    <row r="8" spans="1:14" x14ac:dyDescent="0.3">
      <c r="A8" s="34" t="s">
        <v>171</v>
      </c>
      <c r="B8" s="39">
        <v>5245485.88</v>
      </c>
      <c r="C8" s="35">
        <v>63</v>
      </c>
      <c r="D8" s="39">
        <v>2086153.62</v>
      </c>
      <c r="E8" s="35">
        <v>60</v>
      </c>
      <c r="F8" s="34">
        <v>0</v>
      </c>
      <c r="G8" s="35">
        <v>0</v>
      </c>
      <c r="H8" s="39">
        <v>4329403.72</v>
      </c>
      <c r="I8" s="35">
        <v>57</v>
      </c>
      <c r="J8" s="39">
        <v>1922087.78</v>
      </c>
      <c r="K8" s="35">
        <v>53</v>
      </c>
      <c r="L8" s="34">
        <v>0</v>
      </c>
      <c r="M8" s="36">
        <v>0</v>
      </c>
      <c r="N8" s="34"/>
    </row>
    <row r="9" spans="1:14" x14ac:dyDescent="0.3">
      <c r="A9" s="34" t="s">
        <v>172</v>
      </c>
      <c r="B9" s="39">
        <v>62823755.119999997</v>
      </c>
      <c r="C9" s="35">
        <v>307</v>
      </c>
      <c r="D9" s="39">
        <v>22785010.210000001</v>
      </c>
      <c r="E9" s="35">
        <v>299</v>
      </c>
      <c r="F9" s="39">
        <v>731067.1666666664</v>
      </c>
      <c r="G9" s="35">
        <v>60</v>
      </c>
      <c r="H9" s="39">
        <v>54481925.920000002</v>
      </c>
      <c r="I9" s="35">
        <v>293</v>
      </c>
      <c r="J9" s="39">
        <v>18732574.960000001</v>
      </c>
      <c r="K9" s="35">
        <v>283</v>
      </c>
      <c r="L9" s="39">
        <v>656052.16666666721</v>
      </c>
      <c r="M9" s="36">
        <v>63</v>
      </c>
      <c r="N9" s="34"/>
    </row>
    <row r="10" spans="1:14" x14ac:dyDescent="0.3">
      <c r="A10" s="34" t="s">
        <v>173</v>
      </c>
      <c r="B10" s="39">
        <v>26508515.719999999</v>
      </c>
      <c r="C10" s="35">
        <v>197</v>
      </c>
      <c r="D10" s="39">
        <v>6396365.1299999999</v>
      </c>
      <c r="E10" s="35">
        <v>180</v>
      </c>
      <c r="F10" s="39">
        <v>334359.33333333296</v>
      </c>
      <c r="G10" s="35">
        <v>50</v>
      </c>
      <c r="H10" s="39">
        <v>22701615.77</v>
      </c>
      <c r="I10" s="35">
        <v>185</v>
      </c>
      <c r="J10" s="39">
        <v>5865057.0199999996</v>
      </c>
      <c r="K10" s="35">
        <v>172</v>
      </c>
      <c r="L10" s="39">
        <v>178472.00000000009</v>
      </c>
      <c r="M10" s="36">
        <v>53</v>
      </c>
      <c r="N10" s="34"/>
    </row>
    <row r="11" spans="1:14" x14ac:dyDescent="0.3">
      <c r="A11" s="34" t="s">
        <v>174</v>
      </c>
      <c r="B11" s="39">
        <v>71762982.459999993</v>
      </c>
      <c r="C11" s="35">
        <v>269</v>
      </c>
      <c r="D11" s="39">
        <v>19866438.190000001</v>
      </c>
      <c r="E11" s="35">
        <v>247</v>
      </c>
      <c r="F11" s="39">
        <v>517842.66666666686</v>
      </c>
      <c r="G11" s="35">
        <v>71</v>
      </c>
      <c r="H11" s="39">
        <v>61908355.799999997</v>
      </c>
      <c r="I11" s="35">
        <v>278</v>
      </c>
      <c r="J11" s="39">
        <v>18481390.91</v>
      </c>
      <c r="K11" s="35">
        <v>259</v>
      </c>
      <c r="L11" s="39">
        <v>466818.83333333337</v>
      </c>
      <c r="M11" s="36">
        <v>75</v>
      </c>
      <c r="N11" s="34"/>
    </row>
    <row r="12" spans="1:14" x14ac:dyDescent="0.3">
      <c r="A12" s="34" t="s">
        <v>175</v>
      </c>
      <c r="B12" s="39">
        <v>1108029069.47</v>
      </c>
      <c r="C12" s="35">
        <v>6337</v>
      </c>
      <c r="D12" s="39">
        <v>247542808.08000001</v>
      </c>
      <c r="E12" s="35">
        <v>5131</v>
      </c>
      <c r="F12" s="39">
        <v>3863532.3333333321</v>
      </c>
      <c r="G12" s="35">
        <v>260</v>
      </c>
      <c r="H12" s="39">
        <v>953073043.69000006</v>
      </c>
      <c r="I12" s="35">
        <v>5315</v>
      </c>
      <c r="J12" s="39">
        <v>218750149.22</v>
      </c>
      <c r="K12" s="35">
        <v>4263</v>
      </c>
      <c r="L12" s="39">
        <v>3662261.8333333335</v>
      </c>
      <c r="M12" s="36">
        <v>270</v>
      </c>
      <c r="N12" s="34"/>
    </row>
    <row r="13" spans="1:14" x14ac:dyDescent="0.3">
      <c r="A13" s="34" t="s">
        <v>176</v>
      </c>
      <c r="B13" s="39">
        <v>123241618.01000001</v>
      </c>
      <c r="C13" s="35">
        <v>602</v>
      </c>
      <c r="D13" s="39">
        <v>42461662.799999997</v>
      </c>
      <c r="E13" s="35">
        <v>560</v>
      </c>
      <c r="F13" s="39">
        <v>2195455.666666667</v>
      </c>
      <c r="G13" s="35">
        <v>117</v>
      </c>
      <c r="H13" s="39">
        <v>108334399.20999999</v>
      </c>
      <c r="I13" s="35">
        <v>591</v>
      </c>
      <c r="J13" s="39">
        <v>40387869.740000002</v>
      </c>
      <c r="K13" s="35">
        <v>551</v>
      </c>
      <c r="L13" s="39">
        <v>2145757.4999999963</v>
      </c>
      <c r="M13" s="36">
        <v>117</v>
      </c>
      <c r="N13" s="34"/>
    </row>
    <row r="14" spans="1:14" x14ac:dyDescent="0.3">
      <c r="A14" s="34" t="s">
        <v>177</v>
      </c>
      <c r="B14" s="39">
        <v>210801145.63</v>
      </c>
      <c r="C14" s="35">
        <v>612</v>
      </c>
      <c r="D14" s="39">
        <v>37309200.5</v>
      </c>
      <c r="E14" s="35">
        <v>573</v>
      </c>
      <c r="F14" s="39">
        <v>1842203.333333334</v>
      </c>
      <c r="G14" s="35">
        <v>131</v>
      </c>
      <c r="H14" s="39">
        <v>242372654.47999999</v>
      </c>
      <c r="I14" s="35">
        <v>600</v>
      </c>
      <c r="J14" s="39">
        <v>35902243.920000002</v>
      </c>
      <c r="K14" s="35">
        <v>572</v>
      </c>
      <c r="L14" s="39">
        <v>1237230.3333333323</v>
      </c>
      <c r="M14" s="36">
        <v>133</v>
      </c>
      <c r="N14" s="34"/>
    </row>
    <row r="15" spans="1:14" x14ac:dyDescent="0.3">
      <c r="A15" s="34" t="s">
        <v>178</v>
      </c>
      <c r="B15" s="39">
        <v>82712642.560000002</v>
      </c>
      <c r="C15" s="35">
        <v>465</v>
      </c>
      <c r="D15" s="39">
        <v>20646600.670000002</v>
      </c>
      <c r="E15" s="35">
        <v>435</v>
      </c>
      <c r="F15" s="39">
        <v>1033792.833333334</v>
      </c>
      <c r="G15" s="35">
        <v>99</v>
      </c>
      <c r="H15" s="39">
        <v>69425419.810000002</v>
      </c>
      <c r="I15" s="35">
        <v>444</v>
      </c>
      <c r="J15" s="39">
        <v>19745581.25</v>
      </c>
      <c r="K15" s="35">
        <v>411</v>
      </c>
      <c r="L15" s="39">
        <v>501775.83333333349</v>
      </c>
      <c r="M15" s="36">
        <v>97</v>
      </c>
      <c r="N15" s="34"/>
    </row>
    <row r="16" spans="1:14" x14ac:dyDescent="0.3">
      <c r="A16" s="34" t="s">
        <v>179</v>
      </c>
      <c r="B16" s="34">
        <v>97691375.709999993</v>
      </c>
      <c r="C16" s="35">
        <v>514</v>
      </c>
      <c r="D16" s="34">
        <v>27286466.100000001</v>
      </c>
      <c r="E16" s="35">
        <v>471</v>
      </c>
      <c r="F16" s="34">
        <v>613942.99999999988</v>
      </c>
      <c r="G16" s="35">
        <v>123</v>
      </c>
      <c r="H16" s="34">
        <v>100648892.67</v>
      </c>
      <c r="I16" s="35">
        <v>504</v>
      </c>
      <c r="J16" s="34">
        <v>24555158.02</v>
      </c>
      <c r="K16" s="35">
        <v>471</v>
      </c>
      <c r="L16" s="34">
        <v>492962.16666666663</v>
      </c>
      <c r="M16" s="36">
        <v>137</v>
      </c>
      <c r="N16" s="34"/>
    </row>
    <row r="17" spans="1:14" x14ac:dyDescent="0.3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3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3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3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3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3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3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3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3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3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3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3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3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3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3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3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3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3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3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3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3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3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3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3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3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3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3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3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3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3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3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3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3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3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3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3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3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3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3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3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3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3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3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3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3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3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3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3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3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3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3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3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3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3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3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3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3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3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3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3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3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3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3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3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3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3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3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3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3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3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3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3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3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3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3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3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3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3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3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3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3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3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3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3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3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3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3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3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3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3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3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3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3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3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3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3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3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3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3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3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3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3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3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3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3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3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3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3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3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3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3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3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3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3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3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3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3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3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3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3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3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3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3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3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3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3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3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3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3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3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3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3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3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3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3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3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3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3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3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3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3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3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3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3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3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3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3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3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3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3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3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3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3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3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3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3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3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3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3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3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3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3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3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3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3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3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3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3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3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3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3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3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3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3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3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3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3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3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3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3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3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3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3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3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3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3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3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3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3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3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3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3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3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3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3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3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3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3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3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3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3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3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3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3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3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3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3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3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3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3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3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3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3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3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3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3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3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3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3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3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3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3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3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3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3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3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3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3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3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3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3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3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3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3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3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3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3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3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3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3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3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3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3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3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3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3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3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3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3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3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3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3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3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3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3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3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3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3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3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3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3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3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3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3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3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3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3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3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3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3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3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3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3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3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3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3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3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3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3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3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3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3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3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3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3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3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3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3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3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3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3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3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3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3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3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3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3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3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3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3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3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3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3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3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3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3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3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3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3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3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3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3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3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3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3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3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3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3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3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3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3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3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3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3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3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3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3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3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3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3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3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3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3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3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3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3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3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3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3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3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3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3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3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3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3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3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3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3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3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3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3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3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3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3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3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3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3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3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3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3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3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3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3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3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3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3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3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3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3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3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3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3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3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3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3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3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3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3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3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3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3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3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3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3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3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3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3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3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3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3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3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3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3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3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2022-03-08T21:59:54Z</dcterms:modified>
</cp:coreProperties>
</file>