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08EEB7A-03F1-46B2-923F-B81B3C9D94BA}" xr6:coauthVersionLast="46" xr6:coauthVersionMax="46" xr10:uidLastSave="{00000000-0000-0000-0000-000000000000}"/>
  <bookViews>
    <workbookView xWindow="1425" yWindow="225" windowWidth="16590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J324" i="3" s="1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J308" i="3" s="1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B190" i="3"/>
  <c r="I189" i="3"/>
  <c r="H189" i="3"/>
  <c r="G189" i="3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J186" i="3" s="1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I184" i="3" s="1"/>
  <c r="E184" i="3"/>
  <c r="D184" i="3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B182" i="3"/>
  <c r="H181" i="3"/>
  <c r="K181" i="3" s="1"/>
  <c r="G181" i="3"/>
  <c r="F181" i="3"/>
  <c r="E181" i="3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J178" i="3" s="1"/>
  <c r="F178" i="3"/>
  <c r="I178" i="3" s="1"/>
  <c r="E178" i="3"/>
  <c r="K178" i="3" s="1"/>
  <c r="D178" i="3"/>
  <c r="C178" i="3"/>
  <c r="B178" i="3"/>
  <c r="I177" i="3"/>
  <c r="H177" i="3"/>
  <c r="G177" i="3"/>
  <c r="F177" i="3"/>
  <c r="E177" i="3"/>
  <c r="K177" i="3" s="1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E173" i="3"/>
  <c r="K173" i="3" s="1"/>
  <c r="D173" i="3"/>
  <c r="C173" i="3"/>
  <c r="I173" i="3" s="1"/>
  <c r="B173" i="3"/>
  <c r="H172" i="3"/>
  <c r="G172" i="3"/>
  <c r="J172" i="3" s="1"/>
  <c r="F172" i="3"/>
  <c r="I172" i="3" s="1"/>
  <c r="E172" i="3"/>
  <c r="K172" i="3" s="1"/>
  <c r="D172" i="3"/>
  <c r="C172" i="3"/>
  <c r="B172" i="3"/>
  <c r="K171" i="3"/>
  <c r="I171" i="3"/>
  <c r="H171" i="3"/>
  <c r="G171" i="3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J168" i="3" s="1"/>
  <c r="F168" i="3"/>
  <c r="E168" i="3"/>
  <c r="K168" i="3" s="1"/>
  <c r="D168" i="3"/>
  <c r="C168" i="3"/>
  <c r="I168" i="3" s="1"/>
  <c r="B168" i="3"/>
  <c r="I167" i="3"/>
  <c r="H167" i="3"/>
  <c r="G167" i="3"/>
  <c r="F167" i="3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I165" i="3"/>
  <c r="H165" i="3"/>
  <c r="G165" i="3"/>
  <c r="F165" i="3"/>
  <c r="E165" i="3"/>
  <c r="D165" i="3"/>
  <c r="J165" i="3" s="1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I161" i="3"/>
  <c r="H161" i="3"/>
  <c r="G161" i="3"/>
  <c r="F161" i="3"/>
  <c r="E161" i="3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I159" i="3" s="1"/>
  <c r="E159" i="3"/>
  <c r="D159" i="3"/>
  <c r="J159" i="3" s="1"/>
  <c r="C159" i="3"/>
  <c r="B159" i="3"/>
  <c r="I158" i="3"/>
  <c r="H158" i="3"/>
  <c r="K158" i="3" s="1"/>
  <c r="G158" i="3"/>
  <c r="J158" i="3" s="1"/>
  <c r="F158" i="3"/>
  <c r="E158" i="3"/>
  <c r="D158" i="3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K156" i="3"/>
  <c r="H156" i="3"/>
  <c r="G156" i="3"/>
  <c r="F156" i="3"/>
  <c r="E156" i="3"/>
  <c r="D156" i="3"/>
  <c r="J156" i="3" s="1"/>
  <c r="C156" i="3"/>
  <c r="B156" i="3"/>
  <c r="H155" i="3"/>
  <c r="G155" i="3"/>
  <c r="F155" i="3"/>
  <c r="I155" i="3" s="1"/>
  <c r="E155" i="3"/>
  <c r="K155" i="3" s="1"/>
  <c r="D155" i="3"/>
  <c r="J155" i="3" s="1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K152" i="3"/>
  <c r="H152" i="3"/>
  <c r="G152" i="3"/>
  <c r="F152" i="3"/>
  <c r="E152" i="3"/>
  <c r="D152" i="3"/>
  <c r="J152" i="3" s="1"/>
  <c r="C152" i="3"/>
  <c r="B152" i="3"/>
  <c r="H151" i="3"/>
  <c r="G151" i="3"/>
  <c r="F151" i="3"/>
  <c r="I151" i="3" s="1"/>
  <c r="E151" i="3"/>
  <c r="K151" i="3" s="1"/>
  <c r="D151" i="3"/>
  <c r="J151" i="3" s="1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B148" i="3"/>
  <c r="H147" i="3"/>
  <c r="G147" i="3"/>
  <c r="F147" i="3"/>
  <c r="I147" i="3" s="1"/>
  <c r="E147" i="3"/>
  <c r="K147" i="3" s="1"/>
  <c r="D147" i="3"/>
  <c r="J147" i="3" s="1"/>
  <c r="C147" i="3"/>
  <c r="B147" i="3"/>
  <c r="I146" i="3"/>
  <c r="H146" i="3"/>
  <c r="K146" i="3" s="1"/>
  <c r="G146" i="3"/>
  <c r="J146" i="3" s="1"/>
  <c r="F146" i="3"/>
  <c r="E146" i="3"/>
  <c r="D146" i="3"/>
  <c r="C146" i="3"/>
  <c r="B146" i="3"/>
  <c r="K145" i="3"/>
  <c r="I145" i="3"/>
  <c r="H145" i="3"/>
  <c r="G145" i="3"/>
  <c r="F145" i="3"/>
  <c r="E145" i="3"/>
  <c r="D145" i="3"/>
  <c r="J145" i="3" s="1"/>
  <c r="C145" i="3"/>
  <c r="B145" i="3"/>
  <c r="K144" i="3"/>
  <c r="H144" i="3"/>
  <c r="G144" i="3"/>
  <c r="F144" i="3"/>
  <c r="E144" i="3"/>
  <c r="D144" i="3"/>
  <c r="J144" i="3" s="1"/>
  <c r="C144" i="3"/>
  <c r="B144" i="3"/>
  <c r="H143" i="3"/>
  <c r="G143" i="3"/>
  <c r="F143" i="3"/>
  <c r="I143" i="3" s="1"/>
  <c r="E143" i="3"/>
  <c r="D143" i="3"/>
  <c r="J143" i="3" s="1"/>
  <c r="C143" i="3"/>
  <c r="B143" i="3"/>
  <c r="I142" i="3"/>
  <c r="H142" i="3"/>
  <c r="K142" i="3" s="1"/>
  <c r="G142" i="3"/>
  <c r="J142" i="3" s="1"/>
  <c r="F142" i="3"/>
  <c r="E142" i="3"/>
  <c r="D142" i="3"/>
  <c r="C142" i="3"/>
  <c r="B142" i="3"/>
  <c r="K141" i="3"/>
  <c r="I141" i="3"/>
  <c r="H141" i="3"/>
  <c r="G141" i="3"/>
  <c r="F141" i="3"/>
  <c r="E141" i="3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B140" i="3"/>
  <c r="H139" i="3"/>
  <c r="G139" i="3"/>
  <c r="F139" i="3"/>
  <c r="I139" i="3" s="1"/>
  <c r="E139" i="3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I137" i="3"/>
  <c r="H137" i="3"/>
  <c r="G137" i="3"/>
  <c r="F137" i="3"/>
  <c r="E137" i="3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I135" i="3" s="1"/>
  <c r="E135" i="3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D131" i="3"/>
  <c r="J131" i="3" s="1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B124" i="3"/>
  <c r="H123" i="3"/>
  <c r="G123" i="3"/>
  <c r="F123" i="3"/>
  <c r="I123" i="3" s="1"/>
  <c r="E123" i="3"/>
  <c r="K123" i="3" s="1"/>
  <c r="D123" i="3"/>
  <c r="J123" i="3" s="1"/>
  <c r="C123" i="3"/>
  <c r="B123" i="3"/>
  <c r="I122" i="3"/>
  <c r="H122" i="3"/>
  <c r="K122" i="3" s="1"/>
  <c r="G122" i="3"/>
  <c r="J122" i="3" s="1"/>
  <c r="F122" i="3"/>
  <c r="E122" i="3"/>
  <c r="D122" i="3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H120" i="3"/>
  <c r="G120" i="3"/>
  <c r="F120" i="3"/>
  <c r="E120" i="3"/>
  <c r="K120" i="3" s="1"/>
  <c r="D120" i="3"/>
  <c r="J120" i="3" s="1"/>
  <c r="C120" i="3"/>
  <c r="B120" i="3"/>
  <c r="H119" i="3"/>
  <c r="G119" i="3"/>
  <c r="F119" i="3"/>
  <c r="I119" i="3" s="1"/>
  <c r="E119" i="3"/>
  <c r="K119" i="3" s="1"/>
  <c r="D119" i="3"/>
  <c r="J119" i="3" s="1"/>
  <c r="C119" i="3"/>
  <c r="B119" i="3"/>
  <c r="I118" i="3"/>
  <c r="H118" i="3"/>
  <c r="K118" i="3" s="1"/>
  <c r="G118" i="3"/>
  <c r="J118" i="3" s="1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B116" i="3"/>
  <c r="H115" i="3"/>
  <c r="G115" i="3"/>
  <c r="F115" i="3"/>
  <c r="I115" i="3" s="1"/>
  <c r="E115" i="3"/>
  <c r="K115" i="3" s="1"/>
  <c r="D115" i="3"/>
  <c r="C115" i="3"/>
  <c r="B115" i="3"/>
  <c r="I114" i="3"/>
  <c r="H114" i="3"/>
  <c r="K114" i="3" s="1"/>
  <c r="G114" i="3"/>
  <c r="J114" i="3" s="1"/>
  <c r="F114" i="3"/>
  <c r="E114" i="3"/>
  <c r="D114" i="3"/>
  <c r="C114" i="3"/>
  <c r="B114" i="3"/>
  <c r="K113" i="3"/>
  <c r="I113" i="3"/>
  <c r="H113" i="3"/>
  <c r="G113" i="3"/>
  <c r="F113" i="3"/>
  <c r="E113" i="3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B112" i="3"/>
  <c r="H111" i="3"/>
  <c r="G111" i="3"/>
  <c r="F111" i="3"/>
  <c r="I111" i="3" s="1"/>
  <c r="E111" i="3"/>
  <c r="D111" i="3"/>
  <c r="C111" i="3"/>
  <c r="B111" i="3"/>
  <c r="I110" i="3"/>
  <c r="H110" i="3"/>
  <c r="K110" i="3" s="1"/>
  <c r="G110" i="3"/>
  <c r="F110" i="3"/>
  <c r="E110" i="3"/>
  <c r="D110" i="3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H108" i="3"/>
  <c r="K108" i="3" s="1"/>
  <c r="G108" i="3"/>
  <c r="F108" i="3"/>
  <c r="E108" i="3"/>
  <c r="D108" i="3"/>
  <c r="J108" i="3" s="1"/>
  <c r="C108" i="3"/>
  <c r="B108" i="3"/>
  <c r="H107" i="3"/>
  <c r="G107" i="3"/>
  <c r="J107" i="3" s="1"/>
  <c r="F107" i="3"/>
  <c r="I107" i="3" s="1"/>
  <c r="E107" i="3"/>
  <c r="D107" i="3"/>
  <c r="C107" i="3"/>
  <c r="B107" i="3"/>
  <c r="J106" i="3"/>
  <c r="I106" i="3"/>
  <c r="H106" i="3"/>
  <c r="K106" i="3" s="1"/>
  <c r="G106" i="3"/>
  <c r="F106" i="3"/>
  <c r="E106" i="3"/>
  <c r="D106" i="3"/>
  <c r="C106" i="3"/>
  <c r="B106" i="3"/>
  <c r="K105" i="3"/>
  <c r="I105" i="3"/>
  <c r="H105" i="3"/>
  <c r="G105" i="3"/>
  <c r="F105" i="3"/>
  <c r="E105" i="3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J100" i="3" s="1"/>
  <c r="C100" i="3"/>
  <c r="B100" i="3"/>
  <c r="J99" i="3"/>
  <c r="H99" i="3"/>
  <c r="G99" i="3"/>
  <c r="F99" i="3"/>
  <c r="E99" i="3"/>
  <c r="K99" i="3" s="1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F96" i="3"/>
  <c r="E96" i="3"/>
  <c r="K96" i="3" s="1"/>
  <c r="D96" i="3"/>
  <c r="J96" i="3" s="1"/>
  <c r="C96" i="3"/>
  <c r="B96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I93" i="3" s="1"/>
  <c r="E93" i="3"/>
  <c r="D93" i="3"/>
  <c r="J93" i="3" s="1"/>
  <c r="C93" i="3"/>
  <c r="B93" i="3"/>
  <c r="H92" i="3"/>
  <c r="K92" i="3" s="1"/>
  <c r="G92" i="3"/>
  <c r="F92" i="3"/>
  <c r="E92" i="3"/>
  <c r="D92" i="3"/>
  <c r="J92" i="3" s="1"/>
  <c r="C92" i="3"/>
  <c r="B92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I89" i="3"/>
  <c r="H89" i="3"/>
  <c r="G89" i="3"/>
  <c r="F89" i="3"/>
  <c r="E89" i="3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J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B84" i="3"/>
  <c r="J83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E80" i="3"/>
  <c r="K80" i="3" s="1"/>
  <c r="D80" i="3"/>
  <c r="J80" i="3" s="1"/>
  <c r="C80" i="3"/>
  <c r="B80" i="3"/>
  <c r="H79" i="3"/>
  <c r="G79" i="3"/>
  <c r="J79" i="3" s="1"/>
  <c r="F79" i="3"/>
  <c r="E79" i="3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D75" i="3"/>
  <c r="C75" i="3"/>
  <c r="B75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B72" i="3"/>
  <c r="J71" i="3"/>
  <c r="H71" i="3"/>
  <c r="G71" i="3"/>
  <c r="F71" i="3"/>
  <c r="E71" i="3"/>
  <c r="K71" i="3" s="1"/>
  <c r="D71" i="3"/>
  <c r="C71" i="3"/>
  <c r="B71" i="3"/>
  <c r="I70" i="3"/>
  <c r="H70" i="3"/>
  <c r="G70" i="3"/>
  <c r="F70" i="3"/>
  <c r="E70" i="3"/>
  <c r="K70" i="3" s="1"/>
  <c r="D70" i="3"/>
  <c r="J70" i="3" s="1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H68" i="3"/>
  <c r="G68" i="3"/>
  <c r="F68" i="3"/>
  <c r="E68" i="3"/>
  <c r="D68" i="3"/>
  <c r="J68" i="3" s="1"/>
  <c r="C68" i="3"/>
  <c r="B68" i="3"/>
  <c r="H67" i="3"/>
  <c r="G67" i="3"/>
  <c r="J67" i="3" s="1"/>
  <c r="F67" i="3"/>
  <c r="E67" i="3"/>
  <c r="K67" i="3" s="1"/>
  <c r="D67" i="3"/>
  <c r="C67" i="3"/>
  <c r="B67" i="3"/>
  <c r="J66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H63" i="3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I57" i="3" s="1"/>
  <c r="E57" i="3"/>
  <c r="D57" i="3"/>
  <c r="C57" i="3"/>
  <c r="B57" i="3"/>
  <c r="H56" i="3"/>
  <c r="K56" i="3" s="1"/>
  <c r="G56" i="3"/>
  <c r="F56" i="3"/>
  <c r="E56" i="3"/>
  <c r="D56" i="3"/>
  <c r="J56" i="3" s="1"/>
  <c r="C56" i="3"/>
  <c r="B56" i="3"/>
  <c r="H55" i="3"/>
  <c r="G55" i="3"/>
  <c r="J55" i="3" s="1"/>
  <c r="F55" i="3"/>
  <c r="E55" i="3"/>
  <c r="D55" i="3"/>
  <c r="C55" i="3"/>
  <c r="B55" i="3"/>
  <c r="I54" i="3"/>
  <c r="H54" i="3"/>
  <c r="G54" i="3"/>
  <c r="J54" i="3" s="1"/>
  <c r="F54" i="3"/>
  <c r="E54" i="3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B49" i="3"/>
  <c r="J48" i="3"/>
  <c r="H48" i="3"/>
  <c r="G48" i="3"/>
  <c r="F48" i="3"/>
  <c r="E48" i="3"/>
  <c r="K48" i="3" s="1"/>
  <c r="D48" i="3"/>
  <c r="C48" i="3"/>
  <c r="B48" i="3"/>
  <c r="J47" i="3"/>
  <c r="H47" i="3"/>
  <c r="G47" i="3"/>
  <c r="F47" i="3"/>
  <c r="E47" i="3"/>
  <c r="K47" i="3" s="1"/>
  <c r="D47" i="3"/>
  <c r="C47" i="3"/>
  <c r="B47" i="3"/>
  <c r="J46" i="3"/>
  <c r="H46" i="3"/>
  <c r="G46" i="3"/>
  <c r="F46" i="3"/>
  <c r="I46" i="3" s="1"/>
  <c r="E46" i="3"/>
  <c r="D46" i="3"/>
  <c r="C46" i="3"/>
  <c r="B46" i="3"/>
  <c r="J45" i="3"/>
  <c r="I45" i="3"/>
  <c r="H45" i="3"/>
  <c r="K45" i="3" s="1"/>
  <c r="G45" i="3"/>
  <c r="F45" i="3"/>
  <c r="E45" i="3"/>
  <c r="D45" i="3"/>
  <c r="C45" i="3"/>
  <c r="B45" i="3"/>
  <c r="J44" i="3"/>
  <c r="H44" i="3"/>
  <c r="G44" i="3"/>
  <c r="F44" i="3"/>
  <c r="E44" i="3"/>
  <c r="K44" i="3" s="1"/>
  <c r="D44" i="3"/>
  <c r="C44" i="3"/>
  <c r="I44" i="3" s="1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B40" i="3"/>
  <c r="H39" i="3"/>
  <c r="G39" i="3"/>
  <c r="J39" i="3" s="1"/>
  <c r="F39" i="3"/>
  <c r="E39" i="3"/>
  <c r="K39" i="3" s="1"/>
  <c r="D39" i="3"/>
  <c r="C39" i="3"/>
  <c r="B39" i="3"/>
  <c r="H38" i="3"/>
  <c r="G38" i="3"/>
  <c r="J38" i="3" s="1"/>
  <c r="F38" i="3"/>
  <c r="I38" i="3" s="1"/>
  <c r="E38" i="3"/>
  <c r="D38" i="3"/>
  <c r="C38" i="3"/>
  <c r="B38" i="3"/>
  <c r="I37" i="3"/>
  <c r="H37" i="3"/>
  <c r="K37" i="3" s="1"/>
  <c r="G37" i="3"/>
  <c r="F37" i="3"/>
  <c r="E37" i="3"/>
  <c r="D37" i="3"/>
  <c r="J37" i="3" s="1"/>
  <c r="C37" i="3"/>
  <c r="B37" i="3"/>
  <c r="J36" i="3"/>
  <c r="H36" i="3"/>
  <c r="G36" i="3"/>
  <c r="F36" i="3"/>
  <c r="E36" i="3"/>
  <c r="K36" i="3" s="1"/>
  <c r="D36" i="3"/>
  <c r="C36" i="3"/>
  <c r="I36" i="3" s="1"/>
  <c r="B36" i="3"/>
  <c r="J35" i="3"/>
  <c r="H35" i="3"/>
  <c r="G35" i="3"/>
  <c r="F35" i="3"/>
  <c r="E35" i="3"/>
  <c r="K35" i="3" s="1"/>
  <c r="D35" i="3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H32" i="3"/>
  <c r="G32" i="3"/>
  <c r="F32" i="3"/>
  <c r="E32" i="3"/>
  <c r="K32" i="3" s="1"/>
  <c r="D32" i="3"/>
  <c r="C32" i="3"/>
  <c r="B32" i="3"/>
  <c r="H31" i="3"/>
  <c r="G31" i="3"/>
  <c r="J31" i="3" s="1"/>
  <c r="F31" i="3"/>
  <c r="E31" i="3"/>
  <c r="K31" i="3" s="1"/>
  <c r="D31" i="3"/>
  <c r="C31" i="3"/>
  <c r="B31" i="3"/>
  <c r="H30" i="3"/>
  <c r="G30" i="3"/>
  <c r="J30" i="3" s="1"/>
  <c r="F30" i="3"/>
  <c r="I30" i="3" s="1"/>
  <c r="E30" i="3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J28" i="3"/>
  <c r="H28" i="3"/>
  <c r="G28" i="3"/>
  <c r="F28" i="3"/>
  <c r="E28" i="3"/>
  <c r="K28" i="3" s="1"/>
  <c r="D28" i="3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J23" i="3"/>
  <c r="H23" i="3"/>
  <c r="K23" i="3" s="1"/>
  <c r="G23" i="3"/>
  <c r="F23" i="3"/>
  <c r="E23" i="3"/>
  <c r="D23" i="3"/>
  <c r="C23" i="3"/>
  <c r="I23" i="3" s="1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F20" i="3"/>
  <c r="E20" i="3"/>
  <c r="K20" i="3" s="1"/>
  <c r="D20" i="3"/>
  <c r="C20" i="3"/>
  <c r="B20" i="3"/>
  <c r="I19" i="3"/>
  <c r="H19" i="3"/>
  <c r="K19" i="3" s="1"/>
  <c r="G19" i="3"/>
  <c r="J19" i="3" s="1"/>
  <c r="F19" i="3"/>
  <c r="E19" i="3"/>
  <c r="D19" i="3"/>
  <c r="C19" i="3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K15" i="3"/>
  <c r="I15" i="3"/>
  <c r="H15" i="3"/>
  <c r="G15" i="3"/>
  <c r="J15" i="3" s="1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C13" i="3"/>
  <c r="I13" i="3" s="1"/>
  <c r="B13" i="3"/>
  <c r="I12" i="3"/>
  <c r="H12" i="3"/>
  <c r="G12" i="3"/>
  <c r="F12" i="3"/>
  <c r="E12" i="3"/>
  <c r="K12" i="3" s="1"/>
  <c r="D12" i="3"/>
  <c r="C12" i="3"/>
  <c r="B12" i="3"/>
  <c r="H11" i="3"/>
  <c r="K11" i="3" s="1"/>
  <c r="G11" i="3"/>
  <c r="J11" i="3" s="1"/>
  <c r="F11" i="3"/>
  <c r="E11" i="3"/>
  <c r="D11" i="3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K7" i="3"/>
  <c r="I7" i="3"/>
  <c r="H7" i="3"/>
  <c r="G7" i="3"/>
  <c r="J7" i="3" s="1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C225" i="2"/>
  <c r="I225" i="2" s="1"/>
  <c r="B225" i="2"/>
  <c r="I224" i="2"/>
  <c r="H224" i="2"/>
  <c r="G224" i="2"/>
  <c r="F224" i="2"/>
  <c r="E224" i="2"/>
  <c r="K224" i="2" s="1"/>
  <c r="D224" i="2"/>
  <c r="C224" i="2"/>
  <c r="B224" i="2"/>
  <c r="H223" i="2"/>
  <c r="K223" i="2" s="1"/>
  <c r="G223" i="2"/>
  <c r="J223" i="2" s="1"/>
  <c r="F223" i="2"/>
  <c r="E223" i="2"/>
  <c r="D223" i="2"/>
  <c r="C223" i="2"/>
  <c r="I223" i="2" s="1"/>
  <c r="B223" i="2"/>
  <c r="J222" i="2"/>
  <c r="H222" i="2"/>
  <c r="G222" i="2"/>
  <c r="F222" i="2"/>
  <c r="E222" i="2"/>
  <c r="K222" i="2" s="1"/>
  <c r="D222" i="2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K219" i="2"/>
  <c r="I219" i="2"/>
  <c r="H219" i="2"/>
  <c r="G219" i="2"/>
  <c r="J219" i="2" s="1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C217" i="2"/>
  <c r="I217" i="2" s="1"/>
  <c r="B217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J214" i="2"/>
  <c r="H214" i="2"/>
  <c r="G214" i="2"/>
  <c r="F214" i="2"/>
  <c r="E214" i="2"/>
  <c r="K214" i="2" s="1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K211" i="2" s="1"/>
  <c r="G211" i="2"/>
  <c r="J211" i="2" s="1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C208" i="2"/>
  <c r="B208" i="2"/>
  <c r="H207" i="2"/>
  <c r="K207" i="2" s="1"/>
  <c r="G207" i="2"/>
  <c r="J207" i="2" s="1"/>
  <c r="F207" i="2"/>
  <c r="E207" i="2"/>
  <c r="D207" i="2"/>
  <c r="C207" i="2"/>
  <c r="I207" i="2" s="1"/>
  <c r="B207" i="2"/>
  <c r="J206" i="2"/>
  <c r="H206" i="2"/>
  <c r="G206" i="2"/>
  <c r="F206" i="2"/>
  <c r="E206" i="2"/>
  <c r="K206" i="2" s="1"/>
  <c r="D206" i="2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I204" i="2" s="1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J202" i="2"/>
  <c r="H202" i="2"/>
  <c r="G202" i="2"/>
  <c r="F202" i="2"/>
  <c r="E202" i="2"/>
  <c r="K202" i="2" s="1"/>
  <c r="D202" i="2"/>
  <c r="C202" i="2"/>
  <c r="I202" i="2" s="1"/>
  <c r="B202" i="2"/>
  <c r="H201" i="2"/>
  <c r="G201" i="2"/>
  <c r="F201" i="2"/>
  <c r="E201" i="2"/>
  <c r="K201" i="2" s="1"/>
  <c r="D201" i="2"/>
  <c r="C201" i="2"/>
  <c r="I201" i="2" s="1"/>
  <c r="B201" i="2"/>
  <c r="I200" i="2"/>
  <c r="H200" i="2"/>
  <c r="G200" i="2"/>
  <c r="F200" i="2"/>
  <c r="E200" i="2"/>
  <c r="K200" i="2" s="1"/>
  <c r="D200" i="2"/>
  <c r="C200" i="2"/>
  <c r="B200" i="2"/>
  <c r="I199" i="2"/>
  <c r="H199" i="2"/>
  <c r="K199" i="2" s="1"/>
  <c r="G199" i="2"/>
  <c r="J199" i="2" s="1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I188" i="2" s="1"/>
  <c r="E188" i="2"/>
  <c r="K188" i="2" s="1"/>
  <c r="D188" i="2"/>
  <c r="J188" i="2" s="1"/>
  <c r="C188" i="2"/>
  <c r="B188" i="2"/>
  <c r="K187" i="2"/>
  <c r="I187" i="2"/>
  <c r="H187" i="2"/>
  <c r="G187" i="2"/>
  <c r="J187" i="2" s="1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J182" i="2"/>
  <c r="H182" i="2"/>
  <c r="G182" i="2"/>
  <c r="F182" i="2"/>
  <c r="E182" i="2"/>
  <c r="K182" i="2" s="1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K179" i="2" s="1"/>
  <c r="G179" i="2"/>
  <c r="J179" i="2" s="1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C176" i="2"/>
  <c r="B176" i="2"/>
  <c r="H175" i="2"/>
  <c r="K175" i="2" s="1"/>
  <c r="G175" i="2"/>
  <c r="J175" i="2" s="1"/>
  <c r="F175" i="2"/>
  <c r="E175" i="2"/>
  <c r="D175" i="2"/>
  <c r="C175" i="2"/>
  <c r="I175" i="2" s="1"/>
  <c r="B175" i="2"/>
  <c r="J174" i="2"/>
  <c r="H174" i="2"/>
  <c r="G174" i="2"/>
  <c r="F174" i="2"/>
  <c r="E174" i="2"/>
  <c r="K174" i="2" s="1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J170" i="2"/>
  <c r="H170" i="2"/>
  <c r="G170" i="2"/>
  <c r="F170" i="2"/>
  <c r="E170" i="2"/>
  <c r="K170" i="2" s="1"/>
  <c r="D170" i="2"/>
  <c r="C170" i="2"/>
  <c r="I170" i="2" s="1"/>
  <c r="B170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F168" i="2"/>
  <c r="E168" i="2"/>
  <c r="K168" i="2" s="1"/>
  <c r="D168" i="2"/>
  <c r="C168" i="2"/>
  <c r="B168" i="2"/>
  <c r="I167" i="2"/>
  <c r="H167" i="2"/>
  <c r="K167" i="2" s="1"/>
  <c r="G167" i="2"/>
  <c r="J167" i="2" s="1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K163" i="2"/>
  <c r="I163" i="2"/>
  <c r="H163" i="2"/>
  <c r="G163" i="2"/>
  <c r="J163" i="2" s="1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C161" i="2"/>
  <c r="I161" i="2" s="1"/>
  <c r="B161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K155" i="2"/>
  <c r="I155" i="2"/>
  <c r="H155" i="2"/>
  <c r="G155" i="2"/>
  <c r="J155" i="2" s="1"/>
  <c r="F155" i="2"/>
  <c r="E155" i="2"/>
  <c r="D155" i="2"/>
  <c r="C155" i="2"/>
  <c r="B155" i="2"/>
  <c r="K154" i="2"/>
  <c r="J154" i="2"/>
  <c r="I154" i="2"/>
  <c r="H154" i="2"/>
  <c r="G154" i="2"/>
  <c r="F154" i="2"/>
  <c r="E154" i="2"/>
  <c r="D154" i="2"/>
  <c r="C154" i="2"/>
  <c r="B154" i="2"/>
  <c r="K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J150" i="2"/>
  <c r="H150" i="2"/>
  <c r="G150" i="2"/>
  <c r="F150" i="2"/>
  <c r="E150" i="2"/>
  <c r="K150" i="2" s="1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J147" i="2" s="1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C144" i="2"/>
  <c r="B144" i="2"/>
  <c r="H143" i="2"/>
  <c r="K143" i="2" s="1"/>
  <c r="G143" i="2"/>
  <c r="J143" i="2" s="1"/>
  <c r="F143" i="2"/>
  <c r="E143" i="2"/>
  <c r="D143" i="2"/>
  <c r="C143" i="2"/>
  <c r="I143" i="2" s="1"/>
  <c r="B143" i="2"/>
  <c r="J142" i="2"/>
  <c r="H142" i="2"/>
  <c r="G142" i="2"/>
  <c r="F142" i="2"/>
  <c r="E142" i="2"/>
  <c r="K142" i="2" s="1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J138" i="2"/>
  <c r="H138" i="2"/>
  <c r="G138" i="2"/>
  <c r="F138" i="2"/>
  <c r="E138" i="2"/>
  <c r="K138" i="2" s="1"/>
  <c r="D138" i="2"/>
  <c r="C138" i="2"/>
  <c r="I138" i="2" s="1"/>
  <c r="B138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K136" i="2" s="1"/>
  <c r="D136" i="2"/>
  <c r="C136" i="2"/>
  <c r="B136" i="2"/>
  <c r="I135" i="2"/>
  <c r="H135" i="2"/>
  <c r="K135" i="2" s="1"/>
  <c r="G135" i="2"/>
  <c r="J135" i="2" s="1"/>
  <c r="F135" i="2"/>
  <c r="E135" i="2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K131" i="2"/>
  <c r="I131" i="2"/>
  <c r="H131" i="2"/>
  <c r="G131" i="2"/>
  <c r="J131" i="2" s="1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C129" i="2"/>
  <c r="I129" i="2" s="1"/>
  <c r="B129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K123" i="2"/>
  <c r="I123" i="2"/>
  <c r="H123" i="2"/>
  <c r="G123" i="2"/>
  <c r="J123" i="2" s="1"/>
  <c r="F123" i="2"/>
  <c r="E123" i="2"/>
  <c r="D123" i="2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J118" i="2"/>
  <c r="H118" i="2"/>
  <c r="G118" i="2"/>
  <c r="F118" i="2"/>
  <c r="E118" i="2"/>
  <c r="K118" i="2" s="1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C112" i="2"/>
  <c r="B112" i="2"/>
  <c r="H111" i="2"/>
  <c r="K111" i="2" s="1"/>
  <c r="G111" i="2"/>
  <c r="J111" i="2" s="1"/>
  <c r="F111" i="2"/>
  <c r="E111" i="2"/>
  <c r="D111" i="2"/>
  <c r="C111" i="2"/>
  <c r="I111" i="2" s="1"/>
  <c r="B111" i="2"/>
  <c r="J110" i="2"/>
  <c r="H110" i="2"/>
  <c r="G110" i="2"/>
  <c r="F110" i="2"/>
  <c r="E110" i="2"/>
  <c r="K110" i="2" s="1"/>
  <c r="D110" i="2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G105" i="2"/>
  <c r="F105" i="2"/>
  <c r="E105" i="2"/>
  <c r="K105" i="2" s="1"/>
  <c r="D105" i="2"/>
  <c r="C105" i="2"/>
  <c r="I105" i="2" s="1"/>
  <c r="B105" i="2"/>
  <c r="I104" i="2"/>
  <c r="H104" i="2"/>
  <c r="G104" i="2"/>
  <c r="F104" i="2"/>
  <c r="E104" i="2"/>
  <c r="K104" i="2" s="1"/>
  <c r="D104" i="2"/>
  <c r="C104" i="2"/>
  <c r="B104" i="2"/>
  <c r="I103" i="2"/>
  <c r="H103" i="2"/>
  <c r="K103" i="2" s="1"/>
  <c r="G103" i="2"/>
  <c r="J103" i="2" s="1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K99" i="2"/>
  <c r="I99" i="2"/>
  <c r="H99" i="2"/>
  <c r="G99" i="2"/>
  <c r="J99" i="2" s="1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C97" i="2"/>
  <c r="I97" i="2" s="1"/>
  <c r="B97" i="2"/>
  <c r="I96" i="2"/>
  <c r="H96" i="2"/>
  <c r="G96" i="2"/>
  <c r="F96" i="2"/>
  <c r="E96" i="2"/>
  <c r="K96" i="2" s="1"/>
  <c r="D96" i="2"/>
  <c r="C96" i="2"/>
  <c r="B96" i="2"/>
  <c r="K95" i="2"/>
  <c r="H95" i="2"/>
  <c r="G95" i="2"/>
  <c r="J95" i="2" s="1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K91" i="2"/>
  <c r="I91" i="2"/>
  <c r="H91" i="2"/>
  <c r="G91" i="2"/>
  <c r="J91" i="2" s="1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C88" i="2"/>
  <c r="B88" i="2"/>
  <c r="K87" i="2"/>
  <c r="H87" i="2"/>
  <c r="G87" i="2"/>
  <c r="J87" i="2" s="1"/>
  <c r="F87" i="2"/>
  <c r="E87" i="2"/>
  <c r="D87" i="2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J83" i="2" s="1"/>
  <c r="F83" i="2"/>
  <c r="E83" i="2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C80" i="2"/>
  <c r="B80" i="2"/>
  <c r="H79" i="2"/>
  <c r="K79" i="2" s="1"/>
  <c r="G79" i="2"/>
  <c r="J79" i="2" s="1"/>
  <c r="F79" i="2"/>
  <c r="E79" i="2"/>
  <c r="D79" i="2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C73" i="2"/>
  <c r="I73" i="2" s="1"/>
  <c r="B73" i="2"/>
  <c r="I72" i="2"/>
  <c r="H72" i="2"/>
  <c r="G72" i="2"/>
  <c r="F72" i="2"/>
  <c r="E72" i="2"/>
  <c r="K72" i="2" s="1"/>
  <c r="D72" i="2"/>
  <c r="C72" i="2"/>
  <c r="B72" i="2"/>
  <c r="I71" i="2"/>
  <c r="H71" i="2"/>
  <c r="K71" i="2" s="1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K67" i="2"/>
  <c r="I67" i="2"/>
  <c r="H67" i="2"/>
  <c r="G67" i="2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C65" i="2"/>
  <c r="I65" i="2" s="1"/>
  <c r="B65" i="2"/>
  <c r="I64" i="2"/>
  <c r="H64" i="2"/>
  <c r="G64" i="2"/>
  <c r="F64" i="2"/>
  <c r="E64" i="2"/>
  <c r="K64" i="2" s="1"/>
  <c r="D64" i="2"/>
  <c r="C64" i="2"/>
  <c r="B64" i="2"/>
  <c r="K63" i="2"/>
  <c r="H63" i="2"/>
  <c r="G63" i="2"/>
  <c r="J63" i="2" s="1"/>
  <c r="F63" i="2"/>
  <c r="E63" i="2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K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I7" i="2"/>
  <c r="H7" i="2"/>
  <c r="H6" i="2" s="1"/>
  <c r="G7" i="2"/>
  <c r="J7" i="2" s="1"/>
  <c r="F7" i="2"/>
  <c r="F6" i="2" s="1"/>
  <c r="E7" i="2"/>
  <c r="K7" i="2" s="1"/>
  <c r="D7" i="2"/>
  <c r="C7" i="2"/>
  <c r="B7" i="2"/>
  <c r="D6" i="2"/>
  <c r="F4" i="2"/>
  <c r="C4" i="2"/>
  <c r="I2" i="2"/>
  <c r="G2" i="2"/>
  <c r="C6" i="2" l="1"/>
  <c r="I6" i="2" s="1"/>
  <c r="G6" i="2"/>
  <c r="J6" i="2" s="1"/>
  <c r="J72" i="2"/>
  <c r="J73" i="2"/>
  <c r="J104" i="2"/>
  <c r="J105" i="2"/>
  <c r="J136" i="2"/>
  <c r="J137" i="2"/>
  <c r="J168" i="2"/>
  <c r="J169" i="2"/>
  <c r="J200" i="2"/>
  <c r="J201" i="2"/>
  <c r="J20" i="3"/>
  <c r="J21" i="3"/>
  <c r="J64" i="2"/>
  <c r="J65" i="2"/>
  <c r="J96" i="2"/>
  <c r="J97" i="2"/>
  <c r="J128" i="2"/>
  <c r="J129" i="2"/>
  <c r="J160" i="2"/>
  <c r="J161" i="2"/>
  <c r="J192" i="2"/>
  <c r="J193" i="2"/>
  <c r="I97" i="3"/>
  <c r="J56" i="2"/>
  <c r="J57" i="2"/>
  <c r="J67" i="2"/>
  <c r="J88" i="2"/>
  <c r="J89" i="2"/>
  <c r="J120" i="2"/>
  <c r="J121" i="2"/>
  <c r="J152" i="2"/>
  <c r="J153" i="2"/>
  <c r="J184" i="2"/>
  <c r="J185" i="2"/>
  <c r="J216" i="2"/>
  <c r="J217" i="2"/>
  <c r="J110" i="3"/>
  <c r="E6" i="2"/>
  <c r="K6" i="2" s="1"/>
  <c r="J59" i="2"/>
  <c r="J80" i="2"/>
  <c r="J81" i="2"/>
  <c r="J112" i="2"/>
  <c r="J113" i="2"/>
  <c r="J144" i="2"/>
  <c r="J145" i="2"/>
  <c r="J176" i="2"/>
  <c r="J177" i="2"/>
  <c r="J208" i="2"/>
  <c r="J209" i="2"/>
  <c r="J224" i="2"/>
  <c r="J225" i="2"/>
  <c r="J12" i="3"/>
  <c r="J13" i="3"/>
  <c r="I49" i="3"/>
  <c r="I55" i="3"/>
  <c r="I56" i="3"/>
  <c r="K63" i="3"/>
  <c r="K74" i="3"/>
  <c r="K87" i="3"/>
  <c r="I92" i="3"/>
  <c r="K103" i="3"/>
  <c r="I108" i="3"/>
  <c r="I140" i="3"/>
  <c r="K159" i="3"/>
  <c r="I31" i="3"/>
  <c r="I32" i="3"/>
  <c r="I39" i="3"/>
  <c r="I40" i="3"/>
  <c r="I47" i="3"/>
  <c r="I48" i="3"/>
  <c r="K54" i="3"/>
  <c r="I67" i="3"/>
  <c r="I68" i="3"/>
  <c r="K75" i="3"/>
  <c r="I112" i="3"/>
  <c r="K131" i="3"/>
  <c r="J135" i="3"/>
  <c r="I144" i="3"/>
  <c r="K30" i="3"/>
  <c r="K38" i="3"/>
  <c r="K46" i="3"/>
  <c r="K55" i="3"/>
  <c r="K66" i="3"/>
  <c r="I79" i="3"/>
  <c r="I80" i="3"/>
  <c r="K91" i="3"/>
  <c r="I96" i="3"/>
  <c r="K107" i="3"/>
  <c r="I116" i="3"/>
  <c r="K135" i="3"/>
  <c r="J139" i="3"/>
  <c r="I148" i="3"/>
  <c r="K167" i="3"/>
  <c r="J111" i="3"/>
  <c r="I120" i="3"/>
  <c r="K139" i="3"/>
  <c r="I152" i="3"/>
  <c r="J173" i="3"/>
  <c r="K58" i="3"/>
  <c r="I71" i="3"/>
  <c r="I72" i="3"/>
  <c r="K79" i="3"/>
  <c r="I84" i="3"/>
  <c r="K95" i="3"/>
  <c r="I100" i="3"/>
  <c r="K111" i="3"/>
  <c r="J115" i="3"/>
  <c r="I124" i="3"/>
  <c r="K143" i="3"/>
  <c r="I156" i="3"/>
  <c r="J181" i="3"/>
  <c r="I182" i="3"/>
  <c r="I190" i="3"/>
  <c r="K205" i="3"/>
  <c r="I214" i="3"/>
  <c r="K237" i="3"/>
  <c r="J171" i="3"/>
  <c r="J189" i="3"/>
  <c r="I192" i="3"/>
  <c r="K209" i="3"/>
  <c r="I218" i="3"/>
  <c r="J177" i="3"/>
  <c r="K189" i="3"/>
  <c r="I194" i="3"/>
  <c r="K213" i="3"/>
  <c r="I222" i="3"/>
  <c r="J167" i="3"/>
  <c r="K191" i="3"/>
  <c r="I196" i="3"/>
  <c r="K217" i="3"/>
  <c r="I226" i="3"/>
</calcChain>
</file>

<file path=xl/sharedStrings.xml><?xml version="1.0" encoding="utf-8"?>
<sst xmlns="http://schemas.openxmlformats.org/spreadsheetml/2006/main" count="197" uniqueCount="161">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</sst>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F9" sqref="F9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44104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23" sqref="B2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248446129.58999997</v>
      </c>
      <c r="D6" s="41">
        <f t="shared" si="0"/>
        <v>117055753.44000001</v>
      </c>
      <c r="E6" s="42">
        <f t="shared" si="0"/>
        <v>32308515.710000001</v>
      </c>
      <c r="F6" s="40">
        <f t="shared" si="0"/>
        <v>335559540.74000001</v>
      </c>
      <c r="G6" s="41">
        <f t="shared" si="0"/>
        <v>190696190.72000003</v>
      </c>
      <c r="H6" s="42">
        <f t="shared" si="0"/>
        <v>66193302.75</v>
      </c>
      <c r="I6" s="20">
        <f t="shared" ref="I6:I69" si="1">IFERROR((C6-F6)/F6,"")</f>
        <v>-0.25960642024330849</v>
      </c>
      <c r="J6" s="20">
        <f t="shared" ref="J6:J69" si="2">IFERROR((D6-G6)/G6,"")</f>
        <v>-0.38616627318018409</v>
      </c>
      <c r="K6" s="20">
        <f t="shared" ref="K6:K69" si="3">IFERROR((E6-H6)/H6,"")</f>
        <v>-0.51190657713479937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10283836.24</v>
      </c>
      <c r="D7" s="43">
        <f>IF('County Data'!E2&gt;9,'County Data'!D2,"*")</f>
        <v>4317830.6500000004</v>
      </c>
      <c r="E7" s="44">
        <f>IF('County Data'!G2&gt;9,'County Data'!F2,"*")</f>
        <v>1034731.16</v>
      </c>
      <c r="F7" s="43">
        <f>IF('County Data'!I2&gt;9,'County Data'!H2,"*")</f>
        <v>15685021.029999999</v>
      </c>
      <c r="G7" s="43">
        <f>IF('County Data'!K2&gt;9,'County Data'!J2,"*")</f>
        <v>8108482.3300000001</v>
      </c>
      <c r="H7" s="44">
        <f>IF('County Data'!M2&gt;9,'County Data'!L2,"*")</f>
        <v>2665194.29</v>
      </c>
      <c r="I7" s="22">
        <f t="shared" si="1"/>
        <v>-0.34435304738638273</v>
      </c>
      <c r="J7" s="22">
        <f t="shared" si="2"/>
        <v>-0.46749213055262334</v>
      </c>
      <c r="K7" s="22">
        <f t="shared" si="3"/>
        <v>-0.61176145248307578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16699090.119999999</v>
      </c>
      <c r="D8" s="43">
        <f>IF('County Data'!E3&gt;9,'County Data'!D3,"*")</f>
        <v>6223839.8499999996</v>
      </c>
      <c r="E8" s="44">
        <f>IF('County Data'!G3&gt;9,'County Data'!F3,"*")</f>
        <v>2658489.7000000002</v>
      </c>
      <c r="F8" s="43">
        <f>IF('County Data'!I3&gt;9,'County Data'!H3,"*")</f>
        <v>23065785.530000001</v>
      </c>
      <c r="G8" s="43">
        <f>IF('County Data'!K3&gt;9,'County Data'!J3,"*")</f>
        <v>15184850.289999999</v>
      </c>
      <c r="H8" s="44">
        <f>IF('County Data'!M3&gt;9,'County Data'!L3,"*")</f>
        <v>4865333.3899999997</v>
      </c>
      <c r="I8" s="22">
        <f t="shared" si="1"/>
        <v>-0.2760233507642435</v>
      </c>
      <c r="J8" s="22">
        <f t="shared" si="2"/>
        <v>-0.59012833639204754</v>
      </c>
      <c r="K8" s="22">
        <f t="shared" si="3"/>
        <v>-0.45358529685465188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9686637.0500000007</v>
      </c>
      <c r="D9" s="46">
        <f>IF('County Data'!E4&gt;9,'County Data'!D4,"*")</f>
        <v>1724255.82</v>
      </c>
      <c r="E9" s="47">
        <f>IF('County Data'!G4&gt;9,'County Data'!F4,"*")</f>
        <v>839155.54</v>
      </c>
      <c r="F9" s="45">
        <f>IF('County Data'!I4&gt;9,'County Data'!H4,"*")</f>
        <v>11406798.23</v>
      </c>
      <c r="G9" s="46">
        <f>IF('County Data'!K4&gt;9,'County Data'!J4,"*")</f>
        <v>4120679.63</v>
      </c>
      <c r="H9" s="47">
        <f>IF('County Data'!M4&gt;9,'County Data'!L4,"*")</f>
        <v>1672556.12</v>
      </c>
      <c r="I9" s="9">
        <f t="shared" si="1"/>
        <v>-0.15080140327861305</v>
      </c>
      <c r="J9" s="9">
        <f t="shared" si="2"/>
        <v>-0.5815603311048958</v>
      </c>
      <c r="K9" s="9">
        <f t="shared" si="3"/>
        <v>-0.49827959135984029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75718028.269999996</v>
      </c>
      <c r="D10" s="43">
        <f>IF('County Data'!E5&gt;9,'County Data'!D5,"*")</f>
        <v>15092739.609999999</v>
      </c>
      <c r="E10" s="44">
        <f>IF('County Data'!G5&gt;9,'County Data'!F5,"*")</f>
        <v>10463700.43</v>
      </c>
      <c r="F10" s="43">
        <f>IF('County Data'!I5&gt;9,'County Data'!H5,"*")</f>
        <v>106682171.37</v>
      </c>
      <c r="G10" s="43">
        <f>IF('County Data'!K5&gt;9,'County Data'!J5,"*")</f>
        <v>48107640.920000002</v>
      </c>
      <c r="H10" s="44">
        <f>IF('County Data'!M5&gt;9,'County Data'!L5,"*")</f>
        <v>22781933.780000001</v>
      </c>
      <c r="I10" s="22">
        <f t="shared" si="1"/>
        <v>-0.29024665229777474</v>
      </c>
      <c r="J10" s="22">
        <f t="shared" si="2"/>
        <v>-0.68627146703995978</v>
      </c>
      <c r="K10" s="22">
        <f t="shared" si="3"/>
        <v>-0.54070183281868889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869949.71</v>
      </c>
      <c r="D11" s="46">
        <f>IF('County Data'!E6&gt;9,'County Data'!D6,"*")</f>
        <v>560008.29</v>
      </c>
      <c r="E11" s="47">
        <f>IF('County Data'!G6&gt;9,'County Data'!F6,"*")</f>
        <v>160205.13</v>
      </c>
      <c r="F11" s="45">
        <f>IF('County Data'!I6&gt;9,'County Data'!H6,"*")</f>
        <v>708608.97</v>
      </c>
      <c r="G11" s="46">
        <f>IF('County Data'!K6&gt;9,'County Data'!J6,"*")</f>
        <v>715860.41</v>
      </c>
      <c r="H11" s="47" t="str">
        <f>IF('County Data'!M6&gt;9,'County Data'!L6,"*")</f>
        <v>*</v>
      </c>
      <c r="I11" s="9">
        <f t="shared" si="1"/>
        <v>0.22768656174363697</v>
      </c>
      <c r="J11" s="9">
        <f t="shared" si="2"/>
        <v>-0.21771300357286136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12945134.93</v>
      </c>
      <c r="D12" s="43">
        <f>IF('County Data'!E7&gt;9,'County Data'!D7,"*")</f>
        <v>1176389.53</v>
      </c>
      <c r="E12" s="44">
        <f>IF('County Data'!G7&gt;9,'County Data'!F7,"*")</f>
        <v>826266.6</v>
      </c>
      <c r="F12" s="43">
        <f>IF('County Data'!I7&gt;9,'County Data'!H7,"*")</f>
        <v>13858511.800000001</v>
      </c>
      <c r="G12" s="43">
        <f>IF('County Data'!K7&gt;9,'County Data'!J7,"*")</f>
        <v>8789683.7599999998</v>
      </c>
      <c r="H12" s="44">
        <f>IF('County Data'!M7&gt;9,'County Data'!L7,"*")</f>
        <v>1529502.3</v>
      </c>
      <c r="I12" s="22">
        <f t="shared" si="1"/>
        <v>-6.5907283782086976E-2</v>
      </c>
      <c r="J12" s="22">
        <f t="shared" si="2"/>
        <v>-0.86616247385901401</v>
      </c>
      <c r="K12" s="22">
        <f t="shared" si="3"/>
        <v>-0.45978074044086109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2230476.87</v>
      </c>
      <c r="D13" s="46">
        <f>IF('County Data'!E8&gt;9,'County Data'!D8,"*")</f>
        <v>1478149.11</v>
      </c>
      <c r="E13" s="47">
        <f>IF('County Data'!G8&gt;9,'County Data'!F8,"*")</f>
        <v>414453.57</v>
      </c>
      <c r="F13" s="45">
        <f>IF('County Data'!I8&gt;9,'County Data'!H8,"*")</f>
        <v>3217177.14</v>
      </c>
      <c r="G13" s="46">
        <f>IF('County Data'!K8&gt;9,'County Data'!J8,"*")</f>
        <v>2560921.86</v>
      </c>
      <c r="H13" s="47">
        <f>IF('County Data'!M8&gt;9,'County Data'!L8,"*")</f>
        <v>723210.89</v>
      </c>
      <c r="I13" s="9">
        <f t="shared" si="1"/>
        <v>-0.30669752614243678</v>
      </c>
      <c r="J13" s="9">
        <f t="shared" si="2"/>
        <v>-0.4228058524206591</v>
      </c>
      <c r="K13" s="9">
        <f t="shared" si="3"/>
        <v>-0.42692570627635323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15818602.51</v>
      </c>
      <c r="D14" s="43">
        <f>IF('County Data'!E9&gt;9,'County Data'!D9,"*")</f>
        <v>9882629.3499999996</v>
      </c>
      <c r="E14" s="44">
        <f>IF('County Data'!G9&gt;9,'County Data'!F9,"*")</f>
        <v>3572592.96</v>
      </c>
      <c r="F14" s="43">
        <f>IF('County Data'!I9&gt;9,'County Data'!H9,"*")</f>
        <v>23866224.559999999</v>
      </c>
      <c r="G14" s="43">
        <f>IF('County Data'!K9&gt;9,'County Data'!J9,"*")</f>
        <v>22227727.440000001</v>
      </c>
      <c r="H14" s="44">
        <f>IF('County Data'!M9&gt;9,'County Data'!L9,"*")</f>
        <v>6364925.4299999997</v>
      </c>
      <c r="I14" s="22">
        <f t="shared" si="1"/>
        <v>-0.33719711426363952</v>
      </c>
      <c r="J14" s="22">
        <f t="shared" si="2"/>
        <v>-0.55539182416751831</v>
      </c>
      <c r="K14" s="22">
        <f t="shared" si="3"/>
        <v>-0.43870623477202308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5052040.57</v>
      </c>
      <c r="D15" s="48">
        <f>IF('County Data'!E10&gt;9,'County Data'!D10,"*")</f>
        <v>1127790.06</v>
      </c>
      <c r="E15" s="49">
        <f>IF('County Data'!G10&gt;9,'County Data'!F10,"*")</f>
        <v>359969.96</v>
      </c>
      <c r="F15" s="48">
        <f>IF('County Data'!I10&gt;9,'County Data'!H10,"*")</f>
        <v>6444300.4199999999</v>
      </c>
      <c r="G15" s="48">
        <f>IF('County Data'!K10&gt;9,'County Data'!J10,"*")</f>
        <v>2500180.39</v>
      </c>
      <c r="H15" s="49">
        <f>IF('County Data'!M10&gt;9,'County Data'!L10,"*")</f>
        <v>787889.25</v>
      </c>
      <c r="I15" s="23">
        <f t="shared" si="1"/>
        <v>-0.21604514986283022</v>
      </c>
      <c r="J15" s="23">
        <f t="shared" si="2"/>
        <v>-0.54891652437926686</v>
      </c>
      <c r="K15" s="23">
        <f t="shared" si="3"/>
        <v>-0.54312111759362114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8920312.9600000009</v>
      </c>
      <c r="D16" s="43">
        <f>IF('County Data'!E11&gt;9,'County Data'!D11,"*")</f>
        <v>1619171.54</v>
      </c>
      <c r="E16" s="44">
        <f>IF('County Data'!G11&gt;9,'County Data'!F11,"*")</f>
        <v>973648.48</v>
      </c>
      <c r="F16" s="43">
        <f>IF('County Data'!I11&gt;9,'County Data'!H11,"*")</f>
        <v>10332681.01</v>
      </c>
      <c r="G16" s="43">
        <f>IF('County Data'!K11&gt;9,'County Data'!J11,"*")</f>
        <v>2781952.22</v>
      </c>
      <c r="H16" s="44">
        <f>IF('County Data'!M11&gt;9,'County Data'!L11,"*")</f>
        <v>1701041.45</v>
      </c>
      <c r="I16" s="22">
        <f t="shared" si="1"/>
        <v>-0.13668940797002296</v>
      </c>
      <c r="J16" s="22">
        <f t="shared" si="2"/>
        <v>-0.41797291543705956</v>
      </c>
      <c r="K16" s="22">
        <f t="shared" si="3"/>
        <v>-0.42761625238467882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4810121.2</v>
      </c>
      <c r="D17" s="46">
        <f>IF('County Data'!E12&gt;9,'County Data'!D12,"*")</f>
        <v>52238170.18</v>
      </c>
      <c r="E17" s="47">
        <f>IF('County Data'!G12&gt;9,'County Data'!F12,"*")</f>
        <v>660234.09</v>
      </c>
      <c r="F17" s="45">
        <f>IF('County Data'!I12&gt;9,'County Data'!H12,"*")</f>
        <v>6990974.9199999999</v>
      </c>
      <c r="G17" s="46">
        <f>IF('County Data'!K12&gt;9,'County Data'!J12,"*")</f>
        <v>28307349.170000002</v>
      </c>
      <c r="H17" s="47">
        <f>IF('County Data'!M12&gt;9,'County Data'!L12,"*")</f>
        <v>1625343.37</v>
      </c>
      <c r="I17" s="9">
        <f t="shared" si="1"/>
        <v>-0.31195273119360578</v>
      </c>
      <c r="J17" s="9">
        <f t="shared" si="2"/>
        <v>0.84539251154473238</v>
      </c>
      <c r="K17" s="9">
        <f t="shared" si="3"/>
        <v>-0.59378793294613197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24596749.66</v>
      </c>
      <c r="D18" s="43">
        <f>IF('County Data'!E13&gt;9,'County Data'!D13,"*")</f>
        <v>5358620.54</v>
      </c>
      <c r="E18" s="44">
        <f>IF('County Data'!G13&gt;9,'County Data'!F13,"*")</f>
        <v>2782505.58</v>
      </c>
      <c r="F18" s="43">
        <f>IF('County Data'!I13&gt;9,'County Data'!H13,"*")</f>
        <v>29916210.870000001</v>
      </c>
      <c r="G18" s="43">
        <f>IF('County Data'!K13&gt;9,'County Data'!J13,"*")</f>
        <v>11879022.65</v>
      </c>
      <c r="H18" s="44">
        <f>IF('County Data'!M13&gt;9,'County Data'!L13,"*")</f>
        <v>5373831.6399999997</v>
      </c>
      <c r="I18" s="22">
        <f t="shared" si="1"/>
        <v>-0.17781199741890977</v>
      </c>
      <c r="J18" s="22">
        <f t="shared" si="2"/>
        <v>-0.54890055370001334</v>
      </c>
      <c r="K18" s="22">
        <f t="shared" si="3"/>
        <v>-0.4822119920377706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22653526.850000001</v>
      </c>
      <c r="D19" s="46">
        <f>IF('County Data'!E14&gt;9,'County Data'!D14,"*")</f>
        <v>3110487.47</v>
      </c>
      <c r="E19" s="47">
        <f>IF('County Data'!G14&gt;9,'County Data'!F14,"*")</f>
        <v>2366359.27</v>
      </c>
      <c r="F19" s="45">
        <f>IF('County Data'!I14&gt;9,'County Data'!H14,"*")</f>
        <v>31356341.399999999</v>
      </c>
      <c r="G19" s="46">
        <f>IF('County Data'!K14&gt;9,'County Data'!J14,"*")</f>
        <v>9142514.4299999997</v>
      </c>
      <c r="H19" s="47">
        <f>IF('County Data'!M14&gt;9,'County Data'!L14,"*")</f>
        <v>5704666.5899999999</v>
      </c>
      <c r="I19" s="9">
        <f t="shared" si="1"/>
        <v>-0.27754559879871693</v>
      </c>
      <c r="J19" s="9">
        <f t="shared" si="2"/>
        <v>-0.65977768000088344</v>
      </c>
      <c r="K19" s="9">
        <f t="shared" si="3"/>
        <v>-0.58518885676016341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17711972.43</v>
      </c>
      <c r="D20" s="43">
        <f>IF('County Data'!E15&gt;9,'County Data'!D15,"*")</f>
        <v>2720037.91</v>
      </c>
      <c r="E20" s="44">
        <f>IF('County Data'!G15&gt;9,'County Data'!F15,"*")</f>
        <v>1995919.7</v>
      </c>
      <c r="F20" s="43">
        <f>IF('County Data'!I15&gt;9,'County Data'!H15,"*")</f>
        <v>22027040.239999998</v>
      </c>
      <c r="G20" s="43">
        <f>IF('County Data'!K15&gt;9,'County Data'!J15,"*")</f>
        <v>7148807.2300000004</v>
      </c>
      <c r="H20" s="44">
        <f>IF('County Data'!M15&gt;9,'County Data'!L15,"*")</f>
        <v>3969680.43</v>
      </c>
      <c r="I20" s="22">
        <f t="shared" si="1"/>
        <v>-0.19589866650191395</v>
      </c>
      <c r="J20" s="22">
        <f t="shared" si="2"/>
        <v>-0.61951164404247061</v>
      </c>
      <c r="K20" s="22">
        <f t="shared" si="3"/>
        <v>-0.49720897306587475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20449650.219999999</v>
      </c>
      <c r="D21" s="46">
        <f>IF('County Data'!E16&gt;9,'County Data'!D16,"*")</f>
        <v>10425633.529999999</v>
      </c>
      <c r="E21" s="47">
        <f>IF('County Data'!G16&gt;9,'County Data'!F16,"*")</f>
        <v>3200283.54</v>
      </c>
      <c r="F21" s="45">
        <f>IF('County Data'!I16&gt;9,'County Data'!H16,"*")</f>
        <v>30001693.25</v>
      </c>
      <c r="G21" s="46">
        <f>IF('County Data'!K16&gt;9,'County Data'!J16,"*")</f>
        <v>19120517.989999998</v>
      </c>
      <c r="H21" s="47">
        <f>IF('County Data'!M16&gt;9,'County Data'!L16,"*")</f>
        <v>6428193.8200000003</v>
      </c>
      <c r="I21" s="9">
        <f t="shared" si="1"/>
        <v>-0.31838346423997255</v>
      </c>
      <c r="J21" s="9">
        <f t="shared" si="2"/>
        <v>-0.45474105170934231</v>
      </c>
      <c r="K21" s="9">
        <f t="shared" si="3"/>
        <v>-0.50214887266731478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60561.23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114419.75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-0.47070999543348063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221870.78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600007.80000000005</v>
      </c>
      <c r="G8" s="43">
        <f>IF('Town Data'!K4&gt;9,'Town Data'!J4,"*")</f>
        <v>400539.62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2464595.7000000002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3934702.99</v>
      </c>
      <c r="D10" s="43" t="str">
        <f>IF('Town Data'!E6&gt;9,'Town Data'!D6,"*")</f>
        <v>*</v>
      </c>
      <c r="E10" s="44">
        <f>IF('Town Data'!G6&gt;9,'Town Data'!F6,"*")</f>
        <v>385983.37</v>
      </c>
      <c r="F10" s="43">
        <f>IF('Town Data'!I6&gt;9,'Town Data'!H6,"*")</f>
        <v>4193636.06</v>
      </c>
      <c r="G10" s="43" t="str">
        <f>IF('Town Data'!K6&gt;9,'Town Data'!J6,"*")</f>
        <v>*</v>
      </c>
      <c r="H10" s="44">
        <f>IF('Town Data'!M6&gt;9,'Town Data'!L6,"*")</f>
        <v>645937.41</v>
      </c>
      <c r="I10" s="22">
        <f t="shared" si="0"/>
        <v>-6.1744287366701019E-2</v>
      </c>
      <c r="J10" s="22" t="str">
        <f t="shared" si="1"/>
        <v/>
      </c>
      <c r="K10" s="22">
        <f t="shared" si="2"/>
        <v>-0.40244462694922722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1300346.42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1421995.24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-8.5547979752731151E-2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816746.53</v>
      </c>
      <c r="D12" s="43">
        <f>IF('Town Data'!E8&gt;9,'Town Data'!D8,"*")</f>
        <v>298107.84000000003</v>
      </c>
      <c r="E12" s="44" t="str">
        <f>IF('Town Data'!G8&gt;9,'Town Data'!F8,"*")</f>
        <v>*</v>
      </c>
      <c r="F12" s="43">
        <f>IF('Town Data'!I8&gt;9,'Town Data'!H8,"*")</f>
        <v>864305.68</v>
      </c>
      <c r="G12" s="43">
        <f>IF('Town Data'!K8&gt;9,'Town Data'!J8,"*")</f>
        <v>323042.98</v>
      </c>
      <c r="H12" s="44" t="str">
        <f>IF('Town Data'!M8&gt;9,'Town Data'!L8,"*")</f>
        <v>*</v>
      </c>
      <c r="I12" s="22">
        <f t="shared" si="0"/>
        <v>-5.5025844559994125E-2</v>
      </c>
      <c r="J12" s="22">
        <f t="shared" si="1"/>
        <v>-7.7188304788421522E-2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7043230.7699999996</v>
      </c>
      <c r="D13" s="46">
        <f>IF('Town Data'!E9&gt;9,'Town Data'!D9,"*")</f>
        <v>1062500.97</v>
      </c>
      <c r="E13" s="47">
        <f>IF('Town Data'!G9&gt;9,'Town Data'!F9,"*")</f>
        <v>686866.5</v>
      </c>
      <c r="F13" s="45">
        <f>IF('Town Data'!I9&gt;9,'Town Data'!H9,"*")</f>
        <v>8860160.8699999992</v>
      </c>
      <c r="G13" s="46">
        <f>IF('Town Data'!K9&gt;9,'Town Data'!J9,"*")</f>
        <v>2428687.48</v>
      </c>
      <c r="H13" s="47">
        <f>IF('Town Data'!M9&gt;9,'Town Data'!L9,"*")</f>
        <v>1181032.33</v>
      </c>
      <c r="I13" s="9">
        <f t="shared" si="0"/>
        <v>-0.20506739399642523</v>
      </c>
      <c r="J13" s="9">
        <f t="shared" si="1"/>
        <v>-0.56252050593187064</v>
      </c>
      <c r="K13" s="9">
        <f t="shared" si="2"/>
        <v>-0.41841854574802373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4176863.05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5185054.47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-0.19444181846753097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864328.94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1290006.8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1528956.16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-0.15628267588784225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921533.59</v>
      </c>
      <c r="D17" s="43" t="str">
        <f>IF('Town Data'!E13&gt;9,'Town Data'!D13,"*")</f>
        <v>*</v>
      </c>
      <c r="E17" s="44">
        <f>IF('Town Data'!G13&gt;9,'Town Data'!F13,"*")</f>
        <v>186477.88</v>
      </c>
      <c r="F17" s="43">
        <f>IF('Town Data'!I13&gt;9,'Town Data'!H13,"*")</f>
        <v>1139937.3500000001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-0.19159277481345804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9695578.7100000009</v>
      </c>
      <c r="D18" s="46">
        <f>IF('Town Data'!E14&gt;9,'Town Data'!D14,"*")</f>
        <v>1395279.37</v>
      </c>
      <c r="E18" s="47">
        <f>IF('Town Data'!G14&gt;9,'Town Data'!F14,"*")</f>
        <v>835841.68</v>
      </c>
      <c r="F18" s="45">
        <f>IF('Town Data'!I14&gt;9,'Town Data'!H14,"*")</f>
        <v>11402814.17</v>
      </c>
      <c r="G18" s="46">
        <f>IF('Town Data'!K14&gt;9,'Town Data'!J14,"*")</f>
        <v>3059307.17</v>
      </c>
      <c r="H18" s="47">
        <f>IF('Town Data'!M14&gt;9,'Town Data'!L14,"*")</f>
        <v>1719079.21</v>
      </c>
      <c r="I18" s="9">
        <f t="shared" si="0"/>
        <v>-0.14972053692601736</v>
      </c>
      <c r="J18" s="9">
        <f t="shared" si="1"/>
        <v>-0.54392308700404213</v>
      </c>
      <c r="K18" s="9">
        <f t="shared" si="2"/>
        <v>-0.51378524320586716</v>
      </c>
      <c r="L18" s="15"/>
    </row>
    <row r="19" spans="1:12" x14ac:dyDescent="0.25">
      <c r="A19" s="15"/>
      <c r="B19" s="27" t="str">
        <f>'Town Data'!A15</f>
        <v>BRIGHTON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373324.46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50">
        <f>IF('Town Data'!C16&gt;9,'Town Data'!B16,"*")</f>
        <v>1020435.09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1404130.24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-0.27326179514515692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51">
        <f>IF('Town Data'!C17&gt;9,'Town Data'!B17,"*")</f>
        <v>594677.37</v>
      </c>
      <c r="D21" s="43">
        <f>IF('Town Data'!E17&gt;9,'Town Data'!D17,"*")</f>
        <v>576312.18999999994</v>
      </c>
      <c r="E21" s="44" t="str">
        <f>IF('Town Data'!G17&gt;9,'Town Data'!F17,"*")</f>
        <v>*</v>
      </c>
      <c r="F21" s="43">
        <f>IF('Town Data'!I17&gt;9,'Town Data'!H17,"*")</f>
        <v>1216003.23</v>
      </c>
      <c r="G21" s="43">
        <f>IF('Town Data'!K17&gt;9,'Town Data'!J17,"*")</f>
        <v>1490664.49</v>
      </c>
      <c r="H21" s="44" t="str">
        <f>IF('Town Data'!M17&gt;9,'Town Data'!L17,"*")</f>
        <v>*</v>
      </c>
      <c r="I21" s="22">
        <f t="shared" si="0"/>
        <v>-0.51095740921675015</v>
      </c>
      <c r="J21" s="22">
        <f t="shared" si="1"/>
        <v>-0.6133857123006935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50">
        <f>IF('Town Data'!C18&gt;9,'Town Data'!B18,"*")</f>
        <v>23080056.73</v>
      </c>
      <c r="D22" s="46">
        <f>IF('Town Data'!E18&gt;9,'Town Data'!D18,"*")</f>
        <v>6101094.6100000003</v>
      </c>
      <c r="E22" s="47">
        <f>IF('Town Data'!G18&gt;9,'Town Data'!F18,"*")</f>
        <v>6126627.79</v>
      </c>
      <c r="F22" s="45">
        <f>IF('Town Data'!I18&gt;9,'Town Data'!H18,"*")</f>
        <v>38069494.289999999</v>
      </c>
      <c r="G22" s="46">
        <f>IF('Town Data'!K18&gt;9,'Town Data'!J18,"*")</f>
        <v>19515549.93</v>
      </c>
      <c r="H22" s="47">
        <f>IF('Town Data'!M18&gt;9,'Town Data'!L18,"*")</f>
        <v>13669072.470000001</v>
      </c>
      <c r="I22" s="9">
        <f t="shared" si="0"/>
        <v>-0.39373881475324424</v>
      </c>
      <c r="J22" s="9">
        <f t="shared" si="1"/>
        <v>-0.6873726524805136</v>
      </c>
      <c r="K22" s="9">
        <f t="shared" si="2"/>
        <v>-0.55178906224644519</v>
      </c>
      <c r="L22" s="15"/>
    </row>
    <row r="23" spans="1:12" x14ac:dyDescent="0.25">
      <c r="A23" s="15"/>
      <c r="B23" s="27" t="str">
        <f>'Town Data'!A19</f>
        <v>CAMBRIDGE</v>
      </c>
      <c r="C23" s="51">
        <f>IF('Town Data'!C19&gt;9,'Town Data'!B19,"*")</f>
        <v>1476523.1</v>
      </c>
      <c r="D23" s="43">
        <f>IF('Town Data'!E19&gt;9,'Town Data'!D19,"*")</f>
        <v>873144.05</v>
      </c>
      <c r="E23" s="44">
        <f>IF('Town Data'!G19&gt;9,'Town Data'!F19,"*")</f>
        <v>207820.78</v>
      </c>
      <c r="F23" s="43">
        <f>IF('Town Data'!I19&gt;9,'Town Data'!H19,"*")</f>
        <v>2159650.9700000002</v>
      </c>
      <c r="G23" s="43">
        <f>IF('Town Data'!K19&gt;9,'Town Data'!J19,"*")</f>
        <v>1967831.28</v>
      </c>
      <c r="H23" s="44">
        <f>IF('Town Data'!M19&gt;9,'Town Data'!L19,"*")</f>
        <v>546991.09</v>
      </c>
      <c r="I23" s="22">
        <f t="shared" si="0"/>
        <v>-0.31631401531516923</v>
      </c>
      <c r="J23" s="22">
        <f t="shared" si="1"/>
        <v>-0.55629120297345813</v>
      </c>
      <c r="K23" s="22">
        <f t="shared" si="2"/>
        <v>-0.62006551148758193</v>
      </c>
      <c r="L23" s="15"/>
    </row>
    <row r="24" spans="1:12" x14ac:dyDescent="0.25">
      <c r="A24" s="15"/>
      <c r="B24" s="15" t="str">
        <f>'Town Data'!A20</f>
        <v>CASTLETON</v>
      </c>
      <c r="C24" s="50">
        <f>IF('Town Data'!C20&gt;9,'Town Data'!B20,"*")</f>
        <v>1739286.96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2241892.5299999998</v>
      </c>
      <c r="G24" s="46">
        <f>IF('Town Data'!K20&gt;9,'Town Data'!J20,"*")</f>
        <v>695474.67</v>
      </c>
      <c r="H24" s="47" t="str">
        <f>IF('Town Data'!M20&gt;9,'Town Data'!L20,"*")</f>
        <v>*</v>
      </c>
      <c r="I24" s="9">
        <f t="shared" si="0"/>
        <v>-0.22418807470668536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51" t="str">
        <f>IF('Town Data'!C21&gt;9,'Town Data'!B21,"*")</f>
        <v>*</v>
      </c>
      <c r="D25" s="43">
        <f>IF('Town Data'!E21&gt;9,'Town Data'!D21,"*")</f>
        <v>207507.95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381622.38</v>
      </c>
      <c r="H25" s="44" t="str">
        <f>IF('Town Data'!M21&gt;9,'Town Data'!L21,"*")</f>
        <v>*</v>
      </c>
      <c r="I25" s="22" t="str">
        <f t="shared" si="0"/>
        <v/>
      </c>
      <c r="J25" s="22">
        <f t="shared" si="1"/>
        <v>-0.45624795380187083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50">
        <f>IF('Town Data'!C22&gt;9,'Town Data'!B22,"*")</f>
        <v>642547.15</v>
      </c>
      <c r="D26" s="46">
        <f>IF('Town Data'!E22&gt;9,'Town Data'!D22,"*")</f>
        <v>117281.85</v>
      </c>
      <c r="E26" s="47" t="str">
        <f>IF('Town Data'!G22&gt;9,'Town Data'!F22,"*")</f>
        <v>*</v>
      </c>
      <c r="F26" s="45">
        <f>IF('Town Data'!I22&gt;9,'Town Data'!H22,"*")</f>
        <v>1056819.23</v>
      </c>
      <c r="G26" s="46">
        <f>IF('Town Data'!K22&gt;9,'Town Data'!J22,"*")</f>
        <v>313017.06</v>
      </c>
      <c r="H26" s="47" t="str">
        <f>IF('Town Data'!M22&gt;9,'Town Data'!L22,"*")</f>
        <v>*</v>
      </c>
      <c r="I26" s="9">
        <f t="shared" si="0"/>
        <v>-0.39199899873131561</v>
      </c>
      <c r="J26" s="9">
        <f t="shared" si="1"/>
        <v>-0.62531802579706042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51">
        <f>IF('Town Data'!C23&gt;9,'Town Data'!B23,"*")</f>
        <v>6664406.3099999996</v>
      </c>
      <c r="D27" s="43">
        <f>IF('Town Data'!E23&gt;9,'Town Data'!D23,"*")</f>
        <v>1944147.97</v>
      </c>
      <c r="E27" s="44">
        <f>IF('Town Data'!G23&gt;9,'Town Data'!F23,"*")</f>
        <v>499270.95</v>
      </c>
      <c r="F27" s="43">
        <f>IF('Town Data'!I23&gt;9,'Town Data'!H23,"*")</f>
        <v>8166923.9400000004</v>
      </c>
      <c r="G27" s="43">
        <f>IF('Town Data'!K23&gt;9,'Town Data'!J23,"*")</f>
        <v>5288503.8</v>
      </c>
      <c r="H27" s="44">
        <f>IF('Town Data'!M23&gt;9,'Town Data'!L23,"*")</f>
        <v>850265.08</v>
      </c>
      <c r="I27" s="22">
        <f t="shared" si="0"/>
        <v>-0.18397595484402182</v>
      </c>
      <c r="J27" s="22">
        <f t="shared" si="1"/>
        <v>-0.63238223067930865</v>
      </c>
      <c r="K27" s="22">
        <f t="shared" si="2"/>
        <v>-0.412805533540199</v>
      </c>
      <c r="L27" s="15"/>
    </row>
    <row r="28" spans="1:12" x14ac:dyDescent="0.25">
      <c r="A28" s="15"/>
      <c r="B28" s="15" t="str">
        <f>'Town Data'!A24</f>
        <v>CRAFTSBURY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>
        <f>IF('Town Data'!K24&gt;9,'Town Data'!J24,"*")</f>
        <v>167163.04999999999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51" t="str">
        <f>IF('Town Data'!C25&gt;9,'Town Data'!B25,"*")</f>
        <v>*</v>
      </c>
      <c r="D29" s="43">
        <f>IF('Town Data'!E25&gt;9,'Town Data'!D25,"*")</f>
        <v>126726.67</v>
      </c>
      <c r="E29" s="44" t="str">
        <f>IF('Town Data'!G25&gt;9,'Town Data'!F25,"*")</f>
        <v>*</v>
      </c>
      <c r="F29" s="43">
        <f>IF('Town Data'!I25&gt;9,'Town Data'!H25,"*")</f>
        <v>747419.99</v>
      </c>
      <c r="G29" s="43">
        <f>IF('Town Data'!K25&gt;9,'Town Data'!J25,"*")</f>
        <v>162865.94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-0.22189581197885822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50">
        <f>IF('Town Data'!C26&gt;9,'Town Data'!B26,"*")</f>
        <v>2537662.7000000002</v>
      </c>
      <c r="D30" s="46">
        <f>IF('Town Data'!E26&gt;9,'Town Data'!D26,"*")</f>
        <v>134688.93</v>
      </c>
      <c r="E30" s="47" t="str">
        <f>IF('Town Data'!G26&gt;9,'Town Data'!F26,"*")</f>
        <v>*</v>
      </c>
      <c r="F30" s="45">
        <f>IF('Town Data'!I26&gt;9,'Town Data'!H26,"*")</f>
        <v>3019346.49</v>
      </c>
      <c r="G30" s="46">
        <f>IF('Town Data'!K26&gt;9,'Town Data'!J26,"*")</f>
        <v>344701.22</v>
      </c>
      <c r="H30" s="47" t="str">
        <f>IF('Town Data'!M26&gt;9,'Town Data'!L26,"*")</f>
        <v>*</v>
      </c>
      <c r="I30" s="9">
        <f t="shared" si="0"/>
        <v>-0.15953246558330575</v>
      </c>
      <c r="J30" s="9">
        <f t="shared" si="1"/>
        <v>-0.60925891123913045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DORSET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1992085.46</v>
      </c>
      <c r="G31" s="43">
        <f>IF('Town Data'!K27&gt;9,'Town Data'!J27,"*")</f>
        <v>849379.52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50">
        <f>IF('Town Data'!C28&gt;9,'Town Data'!B28,"*")</f>
        <v>1344124.15</v>
      </c>
      <c r="D32" s="46">
        <f>IF('Town Data'!E28&gt;9,'Town Data'!D28,"*")</f>
        <v>309087.65999999997</v>
      </c>
      <c r="E32" s="47">
        <f>IF('Town Data'!G28&gt;9,'Town Data'!F28,"*")</f>
        <v>382736.91</v>
      </c>
      <c r="F32" s="45">
        <f>IF('Town Data'!I28&gt;9,'Town Data'!H28,"*")</f>
        <v>1185182.6599999999</v>
      </c>
      <c r="G32" s="46">
        <f>IF('Town Data'!K28&gt;9,'Town Data'!J28,"*")</f>
        <v>510996.34</v>
      </c>
      <c r="H32" s="47">
        <f>IF('Town Data'!M28&gt;9,'Town Data'!L28,"*")</f>
        <v>392141.48</v>
      </c>
      <c r="I32" s="9">
        <f t="shared" si="0"/>
        <v>0.13410716791958466</v>
      </c>
      <c r="J32" s="9">
        <f t="shared" si="1"/>
        <v>-0.39512744846665643</v>
      </c>
      <c r="K32" s="9">
        <f t="shared" si="2"/>
        <v>-2.3982594241241727E-2</v>
      </c>
      <c r="L32" s="15"/>
    </row>
    <row r="33" spans="1:12" x14ac:dyDescent="0.25">
      <c r="A33" s="15"/>
      <c r="B33" s="27" t="str">
        <f>'Town Data'!A29</f>
        <v>EDEN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76132.39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50">
        <f>IF('Town Data'!C30&gt;9,'Town Data'!B30,"*")</f>
        <v>1328787.96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1320208.8600000001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6.4982899751179213E-3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51">
        <f>IF('Town Data'!C31&gt;9,'Town Data'!B31,"*")</f>
        <v>10156165.09</v>
      </c>
      <c r="D35" s="43" t="str">
        <f>IF('Town Data'!E31&gt;9,'Town Data'!D31,"*")</f>
        <v>*</v>
      </c>
      <c r="E35" s="44">
        <f>IF('Town Data'!G31&gt;9,'Town Data'!F31,"*")</f>
        <v>762430.16</v>
      </c>
      <c r="F35" s="43">
        <f>IF('Town Data'!I31&gt;9,'Town Data'!H31,"*")</f>
        <v>11492021.560000001</v>
      </c>
      <c r="G35" s="43" t="str">
        <f>IF('Town Data'!K31&gt;9,'Town Data'!J31,"*")</f>
        <v>*</v>
      </c>
      <c r="H35" s="44">
        <f>IF('Town Data'!M31&gt;9,'Town Data'!L31,"*")</f>
        <v>1112736.8700000001</v>
      </c>
      <c r="I35" s="22">
        <f t="shared" si="0"/>
        <v>-0.11624207829975569</v>
      </c>
      <c r="J35" s="22" t="str">
        <f t="shared" si="1"/>
        <v/>
      </c>
      <c r="K35" s="22">
        <f t="shared" si="2"/>
        <v>-0.31481540644914557</v>
      </c>
      <c r="L35" s="15"/>
    </row>
    <row r="36" spans="1:12" x14ac:dyDescent="0.25">
      <c r="A36" s="15"/>
      <c r="B36" s="15" t="str">
        <f>'Town Data'!A32</f>
        <v>FAIR HAVEN</v>
      </c>
      <c r="C36" s="50">
        <f>IF('Town Data'!C32&gt;9,'Town Data'!B32,"*")</f>
        <v>1447473.96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1577326.9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-8.2324684883013116E-2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51">
        <f>IF('Town Data'!C33&gt;9,'Town Data'!B33,"*")</f>
        <v>907164.28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996856.91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-8.9975430877035301E-2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868344.64</v>
      </c>
      <c r="G38" s="46">
        <f>IF('Town Data'!K34&gt;9,'Town Data'!J34,"*")</f>
        <v>2309571.0699999998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FAYSTON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59977.56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3437344.38</v>
      </c>
      <c r="G40" s="46">
        <f>IF('Town Data'!K36&gt;9,'Town Data'!J36,"*")</f>
        <v>4140511.37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GLOVER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49465.33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287510.03999999998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GREENSBORO</v>
      </c>
      <c r="C43" s="51" t="str">
        <f>IF('Town Data'!C39&gt;9,'Town Data'!B39,"*")</f>
        <v>*</v>
      </c>
      <c r="D43" s="43">
        <f>IF('Town Data'!E39&gt;9,'Town Data'!D39,"*")</f>
        <v>337354.9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434609.31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-0.22377433654147899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50">
        <f>IF('Town Data'!C40&gt;9,'Town Data'!B40,"*")</f>
        <v>928718.53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1292731.1399999999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-0.28158415832699746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51">
        <f>IF('Town Data'!C41&gt;9,'Town Data'!B41,"*")</f>
        <v>5160527.7699999996</v>
      </c>
      <c r="D45" s="43">
        <f>IF('Town Data'!E41&gt;9,'Town Data'!D41,"*")</f>
        <v>2253783.04</v>
      </c>
      <c r="E45" s="44">
        <f>IF('Town Data'!G41&gt;9,'Town Data'!F41,"*")</f>
        <v>693367.57</v>
      </c>
      <c r="F45" s="43">
        <f>IF('Town Data'!I41&gt;9,'Town Data'!H41,"*")</f>
        <v>7837564.0499999998</v>
      </c>
      <c r="G45" s="43">
        <f>IF('Town Data'!K41&gt;9,'Town Data'!J41,"*")</f>
        <v>5003927.79</v>
      </c>
      <c r="H45" s="44">
        <f>IF('Town Data'!M41&gt;9,'Town Data'!L41,"*")</f>
        <v>1285639.95</v>
      </c>
      <c r="I45" s="22">
        <f t="shared" si="0"/>
        <v>-0.34156483607939386</v>
      </c>
      <c r="J45" s="22">
        <f t="shared" si="1"/>
        <v>-0.54959720951528757</v>
      </c>
      <c r="K45" s="22">
        <f t="shared" si="2"/>
        <v>-0.46068293070699928</v>
      </c>
      <c r="L45" s="15"/>
    </row>
    <row r="46" spans="1:12" x14ac:dyDescent="0.25">
      <c r="A46" s="15"/>
      <c r="B46" s="15" t="str">
        <f>'Town Data'!A42</f>
        <v>HINESBURG</v>
      </c>
      <c r="C46" s="50">
        <f>IF('Town Data'!C42&gt;9,'Town Data'!B42,"*")</f>
        <v>1043290.67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1374590.06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-0.24101686723967727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ISLE LA MOTTE</v>
      </c>
      <c r="C47" s="51" t="str">
        <f>IF('Town Data'!C43&gt;9,'Town Data'!B43,"*")</f>
        <v>*</v>
      </c>
      <c r="D47" s="43">
        <f>IF('Town Data'!E43&gt;9,'Town Data'!D43,"*")</f>
        <v>86178.65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146866.5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-0.41321778622081962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548896.34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51">
        <f>IF('Town Data'!C45&gt;9,'Town Data'!B45,"*")</f>
        <v>1186536.51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1315875.03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-9.8290884051504504E-2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50">
        <f>IF('Town Data'!C46&gt;9,'Town Data'!B46,"*")</f>
        <v>498908.52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601629.82999999996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-0.17073839240983105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51">
        <f>IF('Town Data'!C47&gt;9,'Town Data'!B47,"*")</f>
        <v>2725349.8</v>
      </c>
      <c r="D51" s="43">
        <f>IF('Town Data'!E47&gt;9,'Town Data'!D47,"*")</f>
        <v>1374883.38</v>
      </c>
      <c r="E51" s="44">
        <f>IF('Town Data'!G47&gt;9,'Town Data'!F47,"*")</f>
        <v>737769.29</v>
      </c>
      <c r="F51" s="43">
        <f>IF('Town Data'!I47&gt;9,'Town Data'!H47,"*")</f>
        <v>3691234.36</v>
      </c>
      <c r="G51" s="43">
        <f>IF('Town Data'!K47&gt;9,'Town Data'!J47,"*")</f>
        <v>3520887.5</v>
      </c>
      <c r="H51" s="44">
        <f>IF('Town Data'!M47&gt;9,'Town Data'!L47,"*")</f>
        <v>1645373.79</v>
      </c>
      <c r="I51" s="22">
        <f t="shared" si="0"/>
        <v>-0.26166980088471004</v>
      </c>
      <c r="J51" s="22">
        <f t="shared" si="1"/>
        <v>-0.60950658605252228</v>
      </c>
      <c r="K51" s="22">
        <f t="shared" si="2"/>
        <v>-0.55160991716052554</v>
      </c>
      <c r="L51" s="15"/>
    </row>
    <row r="52" spans="1:12" x14ac:dyDescent="0.25">
      <c r="A52" s="15"/>
      <c r="B52" s="15" t="str">
        <f>'Town Data'!A48</f>
        <v>LEICESTER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59176.56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51">
        <f>IF('Town Data'!C49&gt;9,'Town Data'!B49,"*")</f>
        <v>592480.47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938420.32</v>
      </c>
      <c r="G53" s="43">
        <f>IF('Town Data'!K49&gt;9,'Town Data'!J49,"*")</f>
        <v>244487.87</v>
      </c>
      <c r="H53" s="44" t="str">
        <f>IF('Town Data'!M49&gt;9,'Town Data'!L49,"*")</f>
        <v>*</v>
      </c>
      <c r="I53" s="22">
        <f t="shared" si="0"/>
        <v>-0.36864062150742855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50">
        <f>IF('Town Data'!C50&gt;9,'Town Data'!B50,"*")</f>
        <v>1994884.31</v>
      </c>
      <c r="D54" s="46">
        <f>IF('Town Data'!E50&gt;9,'Town Data'!D50,"*")</f>
        <v>496383.77</v>
      </c>
      <c r="E54" s="47">
        <f>IF('Town Data'!G50&gt;9,'Town Data'!F50,"*")</f>
        <v>430872.93</v>
      </c>
      <c r="F54" s="45">
        <f>IF('Town Data'!I50&gt;9,'Town Data'!H50,"*")</f>
        <v>3121174.31</v>
      </c>
      <c r="G54" s="46">
        <f>IF('Town Data'!K50&gt;9,'Town Data'!J50,"*")</f>
        <v>816888.07</v>
      </c>
      <c r="H54" s="47">
        <f>IF('Town Data'!M50&gt;9,'Town Data'!L50,"*")</f>
        <v>1071689.74</v>
      </c>
      <c r="I54" s="9">
        <f t="shared" si="0"/>
        <v>-0.36085456566506213</v>
      </c>
      <c r="J54" s="9">
        <f t="shared" si="1"/>
        <v>-0.39234787698637824</v>
      </c>
      <c r="K54" s="9">
        <f t="shared" si="2"/>
        <v>-0.5979499346517958</v>
      </c>
      <c r="L54" s="15"/>
    </row>
    <row r="55" spans="1:12" x14ac:dyDescent="0.25">
      <c r="A55" s="15"/>
      <c r="B55" s="27" t="str">
        <f>'Town Data'!A51</f>
        <v>LYNDON</v>
      </c>
      <c r="C55" s="51">
        <f>IF('Town Data'!C51&gt;9,'Town Data'!B51,"*")</f>
        <v>3333497.39</v>
      </c>
      <c r="D55" s="43" t="str">
        <f>IF('Town Data'!E51&gt;9,'Town Data'!D51,"*")</f>
        <v>*</v>
      </c>
      <c r="E55" s="44">
        <f>IF('Town Data'!G51&gt;9,'Town Data'!F51,"*")</f>
        <v>169508.87</v>
      </c>
      <c r="F55" s="43">
        <f>IF('Town Data'!I51&gt;9,'Town Data'!H51,"*")</f>
        <v>3867960.3</v>
      </c>
      <c r="G55" s="43">
        <f>IF('Town Data'!K51&gt;9,'Town Data'!J51,"*")</f>
        <v>505244.15999999997</v>
      </c>
      <c r="H55" s="44">
        <f>IF('Town Data'!M51&gt;9,'Town Data'!L51,"*")</f>
        <v>349081.63</v>
      </c>
      <c r="I55" s="22">
        <f t="shared" si="0"/>
        <v>-0.13817693785533416</v>
      </c>
      <c r="J55" s="22" t="str">
        <f t="shared" si="1"/>
        <v/>
      </c>
      <c r="K55" s="22">
        <f t="shared" si="2"/>
        <v>-0.51441480893738234</v>
      </c>
      <c r="L55" s="15"/>
    </row>
    <row r="56" spans="1:12" x14ac:dyDescent="0.25">
      <c r="A56" s="15"/>
      <c r="B56" s="15" t="str">
        <f>'Town Data'!A52</f>
        <v>MANCHESTER</v>
      </c>
      <c r="C56" s="50">
        <f>IF('Town Data'!C52&gt;9,'Town Data'!B52,"*")</f>
        <v>6828494.2199999997</v>
      </c>
      <c r="D56" s="46">
        <f>IF('Town Data'!E52&gt;9,'Town Data'!D52,"*")</f>
        <v>4294268.63</v>
      </c>
      <c r="E56" s="47">
        <f>IF('Town Data'!G52&gt;9,'Town Data'!F52,"*")</f>
        <v>1316154.72</v>
      </c>
      <c r="F56" s="45">
        <f>IF('Town Data'!I52&gt;9,'Town Data'!H52,"*")</f>
        <v>10072748.23</v>
      </c>
      <c r="G56" s="46">
        <f>IF('Town Data'!K52&gt;9,'Town Data'!J52,"*")</f>
        <v>10448383.439999999</v>
      </c>
      <c r="H56" s="47">
        <f>IF('Town Data'!M52&gt;9,'Town Data'!L52,"*")</f>
        <v>2609551.52</v>
      </c>
      <c r="I56" s="9">
        <f t="shared" si="0"/>
        <v>-0.32208230920907277</v>
      </c>
      <c r="J56" s="9">
        <f t="shared" si="1"/>
        <v>-0.58900162358513131</v>
      </c>
      <c r="K56" s="9">
        <f t="shared" si="2"/>
        <v>-0.49563949593913365</v>
      </c>
      <c r="L56" s="15"/>
    </row>
    <row r="57" spans="1:12" x14ac:dyDescent="0.25">
      <c r="A57" s="15"/>
      <c r="B57" s="27" t="str">
        <f>'Town Data'!A53</f>
        <v>MIDDLEBURY</v>
      </c>
      <c r="C57" s="51">
        <f>IF('Town Data'!C53&gt;9,'Town Data'!B53,"*")</f>
        <v>5295999.8600000003</v>
      </c>
      <c r="D57" s="43">
        <f>IF('Town Data'!E53&gt;9,'Town Data'!D53,"*")</f>
        <v>995729.44</v>
      </c>
      <c r="E57" s="44">
        <f>IF('Town Data'!G53&gt;9,'Town Data'!F53,"*")</f>
        <v>465776.16</v>
      </c>
      <c r="F57" s="43">
        <f>IF('Town Data'!I53&gt;9,'Town Data'!H53,"*")</f>
        <v>7315727.4199999999</v>
      </c>
      <c r="G57" s="43">
        <f>IF('Town Data'!K53&gt;9,'Town Data'!J53,"*")</f>
        <v>2538284.65</v>
      </c>
      <c r="H57" s="44">
        <f>IF('Town Data'!M53&gt;9,'Town Data'!L53,"*")</f>
        <v>1152934.44</v>
      </c>
      <c r="I57" s="22">
        <f t="shared" si="0"/>
        <v>-0.27608020966970359</v>
      </c>
      <c r="J57" s="22">
        <f t="shared" si="1"/>
        <v>-0.60771561219503101</v>
      </c>
      <c r="K57" s="22">
        <f t="shared" si="2"/>
        <v>-0.59600811300250522</v>
      </c>
      <c r="L57" s="15"/>
    </row>
    <row r="58" spans="1:12" x14ac:dyDescent="0.25">
      <c r="A58" s="15"/>
      <c r="B58" s="15" t="str">
        <f>'Town Data'!A54</f>
        <v>MILTON</v>
      </c>
      <c r="C58" s="50">
        <f>IF('Town Data'!C54&gt;9,'Town Data'!B54,"*")</f>
        <v>2778218.09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2819257.04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-1.4556654259520865E-2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MONTGOMERY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372196.09</v>
      </c>
      <c r="G59" s="43">
        <f>IF('Town Data'!K55&gt;9,'Town Data'!J55,"*")</f>
        <v>168034.85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MONTPELIER</v>
      </c>
      <c r="C60" s="50">
        <f>IF('Town Data'!C56&gt;9,'Town Data'!B56,"*")</f>
        <v>4236950.1900000004</v>
      </c>
      <c r="D60" s="46" t="str">
        <f>IF('Town Data'!E56&gt;9,'Town Data'!D56,"*")</f>
        <v>*</v>
      </c>
      <c r="E60" s="47">
        <f>IF('Town Data'!G56&gt;9,'Town Data'!F56,"*")</f>
        <v>530980.84</v>
      </c>
      <c r="F60" s="45">
        <f>IF('Town Data'!I56&gt;9,'Town Data'!H56,"*")</f>
        <v>7194694.1600000001</v>
      </c>
      <c r="G60" s="46" t="str">
        <f>IF('Town Data'!K56&gt;9,'Town Data'!J56,"*")</f>
        <v>*</v>
      </c>
      <c r="H60" s="47">
        <f>IF('Town Data'!M56&gt;9,'Town Data'!L56,"*")</f>
        <v>1463491.66</v>
      </c>
      <c r="I60" s="9">
        <f t="shared" si="0"/>
        <v>-0.41110072286936511</v>
      </c>
      <c r="J60" s="9" t="str">
        <f t="shared" si="1"/>
        <v/>
      </c>
      <c r="K60" s="9">
        <f t="shared" si="2"/>
        <v>-0.63718218934025217</v>
      </c>
      <c r="L60" s="15"/>
    </row>
    <row r="61" spans="1:12" x14ac:dyDescent="0.25">
      <c r="A61" s="15"/>
      <c r="B61" s="27" t="str">
        <f>'Town Data'!A57</f>
        <v>MORRISTOWN</v>
      </c>
      <c r="C61" s="51">
        <f>IF('Town Data'!C57&gt;9,'Town Data'!B57,"*")</f>
        <v>4085723.56</v>
      </c>
      <c r="D61" s="43" t="str">
        <f>IF('Town Data'!E57&gt;9,'Town Data'!D57,"*")</f>
        <v>*</v>
      </c>
      <c r="E61" s="44">
        <f>IF('Town Data'!G57&gt;9,'Town Data'!F57,"*")</f>
        <v>299940.73</v>
      </c>
      <c r="F61" s="43">
        <f>IF('Town Data'!I57&gt;9,'Town Data'!H57,"*")</f>
        <v>4256983.63</v>
      </c>
      <c r="G61" s="43">
        <f>IF('Town Data'!K57&gt;9,'Town Data'!J57,"*")</f>
        <v>373065.5</v>
      </c>
      <c r="H61" s="44">
        <f>IF('Town Data'!M57&gt;9,'Town Data'!L57,"*")</f>
        <v>430049.21</v>
      </c>
      <c r="I61" s="22">
        <f t="shared" si="0"/>
        <v>-4.0230380214076565E-2</v>
      </c>
      <c r="J61" s="22" t="str">
        <f t="shared" si="1"/>
        <v/>
      </c>
      <c r="K61" s="22">
        <f t="shared" si="2"/>
        <v>-0.30254323685421963</v>
      </c>
      <c r="L61" s="15"/>
    </row>
    <row r="62" spans="1:12" x14ac:dyDescent="0.25">
      <c r="A62" s="15"/>
      <c r="B62" s="15" t="str">
        <f>'Town Data'!A58</f>
        <v>MOUNT HOLLY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75644.14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51">
        <f>IF('Town Data'!C59&gt;9,'Town Data'!B59,"*")</f>
        <v>3403415.22</v>
      </c>
      <c r="D63" s="43" t="str">
        <f>IF('Town Data'!E59&gt;9,'Town Data'!D59,"*")</f>
        <v>*</v>
      </c>
      <c r="E63" s="44">
        <f>IF('Town Data'!G59&gt;9,'Town Data'!F59,"*")</f>
        <v>390865.06</v>
      </c>
      <c r="F63" s="43">
        <f>IF('Town Data'!I59&gt;9,'Town Data'!H59,"*")</f>
        <v>3477863.48</v>
      </c>
      <c r="G63" s="43" t="str">
        <f>IF('Town Data'!K59&gt;9,'Town Data'!J59,"*")</f>
        <v>*</v>
      </c>
      <c r="H63" s="44">
        <f>IF('Town Data'!M59&gt;9,'Town Data'!L59,"*")</f>
        <v>600614.93000000005</v>
      </c>
      <c r="I63" s="22">
        <f t="shared" si="0"/>
        <v>-2.1406320411403779E-2</v>
      </c>
      <c r="J63" s="22" t="str">
        <f t="shared" si="1"/>
        <v/>
      </c>
      <c r="K63" s="22">
        <f t="shared" si="2"/>
        <v>-0.34922520157798947</v>
      </c>
      <c r="L63" s="15"/>
    </row>
    <row r="64" spans="1:12" x14ac:dyDescent="0.25">
      <c r="A64" s="15"/>
      <c r="B64" s="15" t="str">
        <f>'Town Data'!A60</f>
        <v>NORTH HERO</v>
      </c>
      <c r="C64" s="50" t="str">
        <f>IF('Town Data'!C60&gt;9,'Town Data'!B60,"*")</f>
        <v>*</v>
      </c>
      <c r="D64" s="46">
        <f>IF('Town Data'!E60&gt;9,'Town Data'!D60,"*")</f>
        <v>672414.25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1010536.47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-0.33459675136712286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NORTHFIELD</v>
      </c>
      <c r="C65" s="51">
        <f>IF('Town Data'!C61&gt;9,'Town Data'!B61,"*")</f>
        <v>899194.9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1204102.18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-0.25322375880093495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PERU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314182.28000000003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PITTSFIELD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292638.36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PLYMOUTH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103782.22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51">
        <f>IF('Town Data'!C65&gt;9,'Town Data'!B65,"*")</f>
        <v>761474.43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888503.03</v>
      </c>
      <c r="G69" s="43">
        <f>IF('Town Data'!K65&gt;9,'Town Data'!J65,"*")</f>
        <v>126436.44</v>
      </c>
      <c r="H69" s="44" t="str">
        <f>IF('Town Data'!M65&gt;9,'Town Data'!L65,"*")</f>
        <v>*</v>
      </c>
      <c r="I69" s="22">
        <f t="shared" si="0"/>
        <v>-0.14296923669466829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567635.06999999995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51">
        <f>IF('Town Data'!C67&gt;9,'Town Data'!B67,"*")</f>
        <v>1916511.82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2166025.29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-0.1151941628530108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RICHFORD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378356.83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1047247.16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50">
        <f>IF('Town Data'!C70&gt;9,'Town Data'!B70,"*")</f>
        <v>1341274.81</v>
      </c>
      <c r="D74" s="46" t="str">
        <f>IF('Town Data'!E70&gt;9,'Town Data'!D70,"*")</f>
        <v>*</v>
      </c>
      <c r="E74" s="47">
        <f>IF('Town Data'!G70&gt;9,'Town Data'!F70,"*")</f>
        <v>142720.79</v>
      </c>
      <c r="F74" s="45">
        <f>IF('Town Data'!I70&gt;9,'Town Data'!H70,"*")</f>
        <v>1582849.79</v>
      </c>
      <c r="G74" s="46" t="str">
        <f>IF('Town Data'!K70&gt;9,'Town Data'!J70,"*")</f>
        <v>*</v>
      </c>
      <c r="H74" s="47">
        <f>IF('Town Data'!M70&gt;9,'Town Data'!L70,"*")</f>
        <v>261355.72</v>
      </c>
      <c r="I74" s="9">
        <f t="shared" si="3"/>
        <v>-0.15262028117020501</v>
      </c>
      <c r="J74" s="9" t="str">
        <f t="shared" si="4"/>
        <v/>
      </c>
      <c r="K74" s="9">
        <f t="shared" si="5"/>
        <v>-0.45392130694518562</v>
      </c>
      <c r="L74" s="15"/>
    </row>
    <row r="75" spans="1:12" x14ac:dyDescent="0.25">
      <c r="A75" s="15"/>
      <c r="B75" s="27" t="str">
        <f>'Town Data'!A71</f>
        <v>ROYALTON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1189718.72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50">
        <f>IF('Town Data'!C72&gt;9,'Town Data'!B72,"*")</f>
        <v>10475551.68</v>
      </c>
      <c r="D76" s="46">
        <f>IF('Town Data'!E72&gt;9,'Town Data'!D72,"*")</f>
        <v>348524.87</v>
      </c>
      <c r="E76" s="47">
        <f>IF('Town Data'!G72&gt;9,'Town Data'!F72,"*")</f>
        <v>905813.92</v>
      </c>
      <c r="F76" s="45">
        <f>IF('Town Data'!I72&gt;9,'Town Data'!H72,"*")</f>
        <v>10914805.189999999</v>
      </c>
      <c r="G76" s="46">
        <f>IF('Town Data'!K72&gt;9,'Town Data'!J72,"*")</f>
        <v>1059490.1299999999</v>
      </c>
      <c r="H76" s="47">
        <f>IF('Town Data'!M72&gt;9,'Town Data'!L72,"*")</f>
        <v>1302870.74</v>
      </c>
      <c r="I76" s="9">
        <f t="shared" si="3"/>
        <v>-4.0243825002249059E-2</v>
      </c>
      <c r="J76" s="9">
        <f t="shared" si="4"/>
        <v>-0.67104472223823353</v>
      </c>
      <c r="K76" s="9">
        <f t="shared" si="5"/>
        <v>-0.30475534357306999</v>
      </c>
      <c r="L76" s="15"/>
    </row>
    <row r="77" spans="1:12" x14ac:dyDescent="0.25">
      <c r="A77" s="15"/>
      <c r="B77" s="27" t="str">
        <f>'Town Data'!A73</f>
        <v>RUTLAND TOWN</v>
      </c>
      <c r="C77" s="51">
        <f>IF('Town Data'!C73&gt;9,'Town Data'!B73,"*")</f>
        <v>3280915.62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4541873.97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-0.27762953316822214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SALISBURY</v>
      </c>
      <c r="C78" s="50" t="str">
        <f>IF('Town Data'!C74&gt;9,'Town Data'!B74,"*")</f>
        <v>*</v>
      </c>
      <c r="D78" s="46">
        <f>IF('Town Data'!E74&gt;9,'Town Data'!D74,"*")</f>
        <v>128801.09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>
        <f>IF('Town Data'!K74&gt;9,'Town Data'!J74,"*")</f>
        <v>180823.64</v>
      </c>
      <c r="H78" s="47" t="str">
        <f>IF('Town Data'!M74&gt;9,'Town Data'!L74,"*")</f>
        <v>*</v>
      </c>
      <c r="I78" s="9" t="str">
        <f t="shared" si="3"/>
        <v/>
      </c>
      <c r="J78" s="9">
        <f t="shared" si="4"/>
        <v>-0.28769772580620551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51">
        <f>IF('Town Data'!C75&gt;9,'Town Data'!B75,"*")</f>
        <v>2429183.29</v>
      </c>
      <c r="D79" s="43" t="str">
        <f>IF('Town Data'!E75&gt;9,'Town Data'!D75,"*")</f>
        <v>*</v>
      </c>
      <c r="E79" s="44">
        <f>IF('Town Data'!G75&gt;9,'Town Data'!F75,"*")</f>
        <v>243070.19</v>
      </c>
      <c r="F79" s="43">
        <f>IF('Town Data'!I75&gt;9,'Town Data'!H75,"*")</f>
        <v>4026140.49</v>
      </c>
      <c r="G79" s="43">
        <f>IF('Town Data'!K75&gt;9,'Town Data'!J75,"*")</f>
        <v>2446360.59</v>
      </c>
      <c r="H79" s="44">
        <f>IF('Town Data'!M75&gt;9,'Town Data'!L75,"*")</f>
        <v>827347.44</v>
      </c>
      <c r="I79" s="22">
        <f t="shared" si="3"/>
        <v>-0.39664716220570834</v>
      </c>
      <c r="J79" s="22" t="str">
        <f t="shared" si="4"/>
        <v/>
      </c>
      <c r="K79" s="22">
        <f t="shared" si="5"/>
        <v>-0.70620542441032996</v>
      </c>
      <c r="L79" s="15"/>
    </row>
    <row r="80" spans="1:12" x14ac:dyDescent="0.25">
      <c r="A80" s="15"/>
      <c r="B80" s="15" t="str">
        <f>'Town Data'!A76</f>
        <v>SOUTH BURLINGTON</v>
      </c>
      <c r="C80" s="50">
        <f>IF('Town Data'!C76&gt;9,'Town Data'!B76,"*")</f>
        <v>17203281.82</v>
      </c>
      <c r="D80" s="46">
        <f>IF('Town Data'!E76&gt;9,'Town Data'!D76,"*")</f>
        <v>3854338.16</v>
      </c>
      <c r="E80" s="47">
        <f>IF('Town Data'!G76&gt;9,'Town Data'!F76,"*")</f>
        <v>1027790.81</v>
      </c>
      <c r="F80" s="45">
        <f>IF('Town Data'!I76&gt;9,'Town Data'!H76,"*")</f>
        <v>23043021.77</v>
      </c>
      <c r="G80" s="46">
        <f>IF('Town Data'!K76&gt;9,'Town Data'!J76,"*")</f>
        <v>13981549.6</v>
      </c>
      <c r="H80" s="47">
        <f>IF('Town Data'!M76&gt;9,'Town Data'!L76,"*")</f>
        <v>2813483.05</v>
      </c>
      <c r="I80" s="9">
        <f t="shared" si="3"/>
        <v>-0.25342769747337696</v>
      </c>
      <c r="J80" s="9">
        <f t="shared" si="4"/>
        <v>-0.72432682569033691</v>
      </c>
      <c r="K80" s="9">
        <f t="shared" si="5"/>
        <v>-0.63469095362063754</v>
      </c>
      <c r="L80" s="15"/>
    </row>
    <row r="81" spans="1:12" x14ac:dyDescent="0.25">
      <c r="A81" s="15"/>
      <c r="B81" s="27" t="str">
        <f>'Town Data'!A77</f>
        <v>SOUTH HERO</v>
      </c>
      <c r="C81" s="51">
        <f>IF('Town Data'!C77&gt;9,'Town Data'!B77,"*")</f>
        <v>984074.02</v>
      </c>
      <c r="D81" s="43">
        <f>IF('Town Data'!E77&gt;9,'Town Data'!D77,"*")</f>
        <v>410065.61</v>
      </c>
      <c r="E81" s="44" t="str">
        <f>IF('Town Data'!G77&gt;9,'Town Data'!F77,"*")</f>
        <v>*</v>
      </c>
      <c r="F81" s="43">
        <f>IF('Town Data'!I77&gt;9,'Town Data'!H77,"*")</f>
        <v>1367844.54</v>
      </c>
      <c r="G81" s="43">
        <f>IF('Town Data'!K77&gt;9,'Town Data'!J77,"*")</f>
        <v>894138.07</v>
      </c>
      <c r="H81" s="44" t="str">
        <f>IF('Town Data'!M77&gt;9,'Town Data'!L77,"*")</f>
        <v>*</v>
      </c>
      <c r="I81" s="22">
        <f t="shared" si="3"/>
        <v>-0.28056588945407496</v>
      </c>
      <c r="J81" s="22">
        <f t="shared" si="4"/>
        <v>-0.54138446425841147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50">
        <f>IF('Town Data'!C78&gt;9,'Town Data'!B78,"*")</f>
        <v>3180703.84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3027235.19</v>
      </c>
      <c r="G82" s="46" t="str">
        <f>IF('Town Data'!K78&gt;9,'Town Data'!J78,"*")</f>
        <v>*</v>
      </c>
      <c r="H82" s="47">
        <f>IF('Town Data'!M78&gt;9,'Town Data'!L78,"*")</f>
        <v>295217.38</v>
      </c>
      <c r="I82" s="9">
        <f t="shared" si="3"/>
        <v>5.0695978464758769E-2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ST ALBANS</v>
      </c>
      <c r="C83" s="51">
        <f>IF('Town Data'!C79&gt;9,'Town Data'!B79,"*")</f>
        <v>5141976.0599999996</v>
      </c>
      <c r="D83" s="43" t="str">
        <f>IF('Town Data'!E79&gt;9,'Town Data'!D79,"*")</f>
        <v>*</v>
      </c>
      <c r="E83" s="44">
        <f>IF('Town Data'!G79&gt;9,'Town Data'!F79,"*")</f>
        <v>323330.95</v>
      </c>
      <c r="F83" s="43">
        <f>IF('Town Data'!I79&gt;9,'Town Data'!H79,"*")</f>
        <v>5204741.78</v>
      </c>
      <c r="G83" s="43" t="str">
        <f>IF('Town Data'!K79&gt;9,'Town Data'!J79,"*")</f>
        <v>*</v>
      </c>
      <c r="H83" s="44">
        <f>IF('Town Data'!M79&gt;9,'Town Data'!L79,"*")</f>
        <v>582196.55000000005</v>
      </c>
      <c r="I83" s="22">
        <f t="shared" si="3"/>
        <v>-1.2059334094380503E-2</v>
      </c>
      <c r="J83" s="22" t="str">
        <f t="shared" si="4"/>
        <v/>
      </c>
      <c r="K83" s="22">
        <f t="shared" si="5"/>
        <v>-0.44463609411632554</v>
      </c>
      <c r="L83" s="15"/>
    </row>
    <row r="84" spans="1:12" x14ac:dyDescent="0.25">
      <c r="A84" s="15"/>
      <c r="B84" s="15" t="str">
        <f>'Town Data'!A80</f>
        <v>ST ALBANS TOWN</v>
      </c>
      <c r="C84" s="50">
        <f>IF('Town Data'!C80&gt;9,'Town Data'!B80,"*")</f>
        <v>2792592.89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3044702.75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-8.2802782636170275E-2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ST JOHNSBURY</v>
      </c>
      <c r="C85" s="51">
        <f>IF('Town Data'!C81&gt;9,'Town Data'!B81,"*")</f>
        <v>3278715.11</v>
      </c>
      <c r="D85" s="43" t="str">
        <f>IF('Town Data'!E81&gt;9,'Town Data'!D81,"*")</f>
        <v>*</v>
      </c>
      <c r="E85" s="44">
        <f>IF('Town Data'!G81&gt;9,'Town Data'!F81,"*")</f>
        <v>176948.01</v>
      </c>
      <c r="F85" s="43">
        <f>IF('Town Data'!I81&gt;9,'Town Data'!H81,"*")</f>
        <v>3747536.29</v>
      </c>
      <c r="G85" s="43" t="str">
        <f>IF('Town Data'!K81&gt;9,'Town Data'!J81,"*")</f>
        <v>*</v>
      </c>
      <c r="H85" s="44">
        <f>IF('Town Data'!M81&gt;9,'Town Data'!L81,"*")</f>
        <v>362937.85</v>
      </c>
      <c r="I85" s="22">
        <f t="shared" si="3"/>
        <v>-0.12510117146857574</v>
      </c>
      <c r="J85" s="22" t="str">
        <f t="shared" si="4"/>
        <v/>
      </c>
      <c r="K85" s="22">
        <f t="shared" si="5"/>
        <v>-0.51245644398896384</v>
      </c>
      <c r="L85" s="15"/>
    </row>
    <row r="86" spans="1:12" x14ac:dyDescent="0.25">
      <c r="A86" s="15"/>
      <c r="B86" s="15" t="str">
        <f>'Town Data'!A82</f>
        <v>STOWE</v>
      </c>
      <c r="C86" s="50">
        <f>IF('Town Data'!C82&gt;9,'Town Data'!B82,"*")</f>
        <v>9346256.4100000001</v>
      </c>
      <c r="D86" s="46">
        <f>IF('Town Data'!E82&gt;9,'Town Data'!D82,"*")</f>
        <v>8638220.0600000005</v>
      </c>
      <c r="E86" s="47">
        <f>IF('Town Data'!G82&gt;9,'Town Data'!F82,"*")</f>
        <v>2974286.69</v>
      </c>
      <c r="F86" s="45">
        <f>IF('Town Data'!I82&gt;9,'Town Data'!H82,"*")</f>
        <v>16251930.01</v>
      </c>
      <c r="G86" s="46">
        <f>IF('Town Data'!K82&gt;9,'Town Data'!J82,"*")</f>
        <v>19672480.050000001</v>
      </c>
      <c r="H86" s="47">
        <f>IF('Town Data'!M82&gt;9,'Town Data'!L82,"*")</f>
        <v>5224487.33</v>
      </c>
      <c r="I86" s="9">
        <f t="shared" si="3"/>
        <v>-0.4249140622529668</v>
      </c>
      <c r="J86" s="9">
        <f t="shared" si="4"/>
        <v>-0.56089826813676191</v>
      </c>
      <c r="K86" s="9">
        <f t="shared" si="5"/>
        <v>-0.43070266953829517</v>
      </c>
      <c r="L86" s="15"/>
    </row>
    <row r="87" spans="1:12" x14ac:dyDescent="0.25">
      <c r="A87" s="15"/>
      <c r="B87" s="27" t="str">
        <f>'Town Data'!A83</f>
        <v>STRATTON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>
        <f>IF('Town Data'!K83&gt;9,'Town Data'!J83,"*")</f>
        <v>1138523.44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SWANTON</v>
      </c>
      <c r="C88" s="50">
        <f>IF('Town Data'!C84&gt;9,'Town Data'!B84,"*")</f>
        <v>1694522.86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1859165.57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-8.8557314451557942E-2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VERGENNES</v>
      </c>
      <c r="C89" s="51">
        <f>IF('Town Data'!C85&gt;9,'Town Data'!B85,"*")</f>
        <v>952037.53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1399590.29</v>
      </c>
      <c r="G89" s="43" t="str">
        <f>IF('Town Data'!K85&gt;9,'Town Data'!J85,"*")</f>
        <v>*</v>
      </c>
      <c r="H89" s="44">
        <f>IF('Town Data'!M85&gt;9,'Town Data'!L85,"*")</f>
        <v>272658.56</v>
      </c>
      <c r="I89" s="22">
        <f t="shared" si="3"/>
        <v>-0.31977412475475231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WAITSFIELD</v>
      </c>
      <c r="C90" s="50">
        <f>IF('Town Data'!C86&gt;9,'Town Data'!B86,"*")</f>
        <v>2465621.0299999998</v>
      </c>
      <c r="D90" s="46">
        <f>IF('Town Data'!E86&gt;9,'Town Data'!D86,"*")</f>
        <v>361690.52</v>
      </c>
      <c r="E90" s="47">
        <f>IF('Town Data'!G86&gt;9,'Town Data'!F86,"*")</f>
        <v>423567.1</v>
      </c>
      <c r="F90" s="45">
        <f>IF('Town Data'!I86&gt;9,'Town Data'!H86,"*")</f>
        <v>3670833.48</v>
      </c>
      <c r="G90" s="46">
        <f>IF('Town Data'!K86&gt;9,'Town Data'!J86,"*")</f>
        <v>1223388.3600000001</v>
      </c>
      <c r="H90" s="47">
        <f>IF('Town Data'!M86&gt;9,'Town Data'!L86,"*")</f>
        <v>1321049.1100000001</v>
      </c>
      <c r="I90" s="9">
        <f t="shared" si="3"/>
        <v>-0.32832119914085567</v>
      </c>
      <c r="J90" s="9">
        <f t="shared" si="4"/>
        <v>-0.70435347284160854</v>
      </c>
      <c r="K90" s="9">
        <f t="shared" si="5"/>
        <v>-0.6793706632147839</v>
      </c>
      <c r="L90" s="15"/>
    </row>
    <row r="91" spans="1:12" x14ac:dyDescent="0.25">
      <c r="A91" s="15"/>
      <c r="B91" s="27" t="str">
        <f>'Town Data'!A87</f>
        <v>WALLINGFORD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>
        <f>IF('Town Data'!I87&gt;9,'Town Data'!H87,"*")</f>
        <v>346506.08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WARREN</v>
      </c>
      <c r="C92" s="50">
        <f>IF('Town Data'!C88&gt;9,'Town Data'!B88,"*")</f>
        <v>718524.67</v>
      </c>
      <c r="D92" s="46">
        <f>IF('Town Data'!E88&gt;9,'Town Data'!D88,"*")</f>
        <v>498838.77</v>
      </c>
      <c r="E92" s="47" t="str">
        <f>IF('Town Data'!G88&gt;9,'Town Data'!F88,"*")</f>
        <v>*</v>
      </c>
      <c r="F92" s="45">
        <f>IF('Town Data'!I88&gt;9,'Town Data'!H88,"*")</f>
        <v>1452388.39</v>
      </c>
      <c r="G92" s="46">
        <f>IF('Town Data'!K88&gt;9,'Town Data'!J88,"*")</f>
        <v>1629620.46</v>
      </c>
      <c r="H92" s="47" t="str">
        <f>IF('Town Data'!M88&gt;9,'Town Data'!L88,"*")</f>
        <v>*</v>
      </c>
      <c r="I92" s="9">
        <f t="shared" si="3"/>
        <v>-0.50528062951535979</v>
      </c>
      <c r="J92" s="9">
        <f t="shared" si="4"/>
        <v>-0.69389266872606636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WATERBURY</v>
      </c>
      <c r="C93" s="51">
        <f>IF('Town Data'!C89&gt;9,'Town Data'!B89,"*")</f>
        <v>3370059.54</v>
      </c>
      <c r="D93" s="43">
        <f>IF('Town Data'!E89&gt;9,'Town Data'!D89,"*")</f>
        <v>960426.04</v>
      </c>
      <c r="E93" s="44">
        <f>IF('Town Data'!G89&gt;9,'Town Data'!F89,"*")</f>
        <v>636911.74</v>
      </c>
      <c r="F93" s="43">
        <f>IF('Town Data'!I89&gt;9,'Town Data'!H89,"*")</f>
        <v>5264889.1500000004</v>
      </c>
      <c r="G93" s="43">
        <f>IF('Town Data'!K89&gt;9,'Town Data'!J89,"*")</f>
        <v>2649982.5099999998</v>
      </c>
      <c r="H93" s="44">
        <f>IF('Town Data'!M89&gt;9,'Town Data'!L89,"*")</f>
        <v>1184782.8</v>
      </c>
      <c r="I93" s="22">
        <f t="shared" si="3"/>
        <v>-0.35989924118345401</v>
      </c>
      <c r="J93" s="22">
        <f t="shared" si="4"/>
        <v>-0.6375726872250187</v>
      </c>
      <c r="K93" s="22">
        <f t="shared" si="5"/>
        <v>-0.46242320533350084</v>
      </c>
      <c r="L93" s="15"/>
    </row>
    <row r="94" spans="1:12" x14ac:dyDescent="0.25">
      <c r="A94" s="15"/>
      <c r="B94" s="15" t="str">
        <f>'Town Data'!A90</f>
        <v>WEATHERSFIELD</v>
      </c>
      <c r="C94" s="50">
        <f>IF('Town Data'!C90&gt;9,'Town Data'!B90,"*")</f>
        <v>726316.39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832868.1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-0.12793347470025562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WELLS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>
        <f>IF('Town Data'!K91&gt;9,'Town Data'!J91,"*")</f>
        <v>108528.24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 RUTLAND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448313.5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WESTMORE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>
        <f>IF('Town Data'!K93&gt;9,'Town Data'!J93,"*")</f>
        <v>297834.48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WESTON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>
        <f>IF('Town Data'!K94&gt;9,'Town Data'!J94,"*")</f>
        <v>188486.26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WILLISTON</v>
      </c>
      <c r="C99" s="51">
        <f>IF('Town Data'!C95&gt;9,'Town Data'!B95,"*")</f>
        <v>7367823.4900000002</v>
      </c>
      <c r="D99" s="43" t="str">
        <f>IF('Town Data'!E95&gt;9,'Town Data'!D95,"*")</f>
        <v>*</v>
      </c>
      <c r="E99" s="44">
        <f>IF('Town Data'!G95&gt;9,'Town Data'!F95,"*")</f>
        <v>526506.6</v>
      </c>
      <c r="F99" s="43">
        <f>IF('Town Data'!I95&gt;9,'Town Data'!H95,"*")</f>
        <v>10443448.48</v>
      </c>
      <c r="G99" s="43" t="str">
        <f>IF('Town Data'!K95&gt;9,'Town Data'!J95,"*")</f>
        <v>*</v>
      </c>
      <c r="H99" s="44">
        <f>IF('Town Data'!M95&gt;9,'Town Data'!L95,"*")</f>
        <v>1057245.31</v>
      </c>
      <c r="I99" s="22">
        <f t="shared" si="3"/>
        <v>-0.29450281637239428</v>
      </c>
      <c r="J99" s="22" t="str">
        <f t="shared" si="4"/>
        <v/>
      </c>
      <c r="K99" s="22">
        <f t="shared" si="5"/>
        <v>-0.50200147967551645</v>
      </c>
      <c r="L99" s="15"/>
    </row>
    <row r="100" spans="1:12" x14ac:dyDescent="0.25">
      <c r="A100" s="15"/>
      <c r="B100" s="27" t="str">
        <f>'Town Data'!A96</f>
        <v>WILMINGTON</v>
      </c>
      <c r="C100" s="51">
        <f>IF('Town Data'!C96&gt;9,'Town Data'!B96,"*")</f>
        <v>2059909.98</v>
      </c>
      <c r="D100" s="43">
        <f>IF('Town Data'!E96&gt;9,'Town Data'!D96,"*")</f>
        <v>255543.36</v>
      </c>
      <c r="E100" s="44">
        <f>IF('Town Data'!G96&gt;9,'Town Data'!F96,"*")</f>
        <v>261592.68</v>
      </c>
      <c r="F100" s="43">
        <f>IF('Town Data'!I96&gt;9,'Town Data'!H96,"*")</f>
        <v>2293528.52</v>
      </c>
      <c r="G100" s="43">
        <f>IF('Town Data'!K96&gt;9,'Town Data'!J96,"*")</f>
        <v>546765.44999999995</v>
      </c>
      <c r="H100" s="44">
        <f>IF('Town Data'!M96&gt;9,'Town Data'!L96,"*")</f>
        <v>380780.34</v>
      </c>
      <c r="I100" s="22">
        <f t="shared" si="3"/>
        <v>-0.10185988007683464</v>
      </c>
      <c r="J100" s="22">
        <f t="shared" si="4"/>
        <v>-0.53262708900132583</v>
      </c>
      <c r="K100" s="22">
        <f t="shared" si="5"/>
        <v>-0.31300896469602402</v>
      </c>
      <c r="L100" s="15"/>
    </row>
    <row r="101" spans="1:12" x14ac:dyDescent="0.25">
      <c r="A101" s="15"/>
      <c r="B101" s="27" t="str">
        <f>'Town Data'!A97</f>
        <v>WINDSOR</v>
      </c>
      <c r="C101" s="51">
        <f>IF('Town Data'!C97&gt;9,'Town Data'!B97,"*")</f>
        <v>1181656.42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>
        <f>IF('Town Data'!I97&gt;9,'Town Data'!H97,"*")</f>
        <v>1424893.33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>
        <f t="shared" si="3"/>
        <v>-0.17070534676444876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WINHALL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>
        <f>IF('Town Data'!K98&gt;9,'Town Data'!J98,"*")</f>
        <v>107563.9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WINOOSKI</v>
      </c>
      <c r="C103" s="51">
        <f>IF('Town Data'!C99&gt;9,'Town Data'!B99,"*")</f>
        <v>2451044.86</v>
      </c>
      <c r="D103" s="43" t="str">
        <f>IF('Town Data'!E99&gt;9,'Town Data'!D99,"*")</f>
        <v>*</v>
      </c>
      <c r="E103" s="44">
        <f>IF('Town Data'!G99&gt;9,'Town Data'!F99,"*")</f>
        <v>605203.71</v>
      </c>
      <c r="F103" s="43">
        <f>IF('Town Data'!I99&gt;9,'Town Data'!H99,"*")</f>
        <v>3955635.02</v>
      </c>
      <c r="G103" s="43" t="str">
        <f>IF('Town Data'!K99&gt;9,'Town Data'!J99,"*")</f>
        <v>*</v>
      </c>
      <c r="H103" s="44">
        <f>IF('Town Data'!M99&gt;9,'Town Data'!L99,"*")</f>
        <v>1488217.69</v>
      </c>
      <c r="I103" s="22">
        <f t="shared" si="3"/>
        <v>-0.38036627555188346</v>
      </c>
      <c r="J103" s="22" t="str">
        <f t="shared" si="4"/>
        <v/>
      </c>
      <c r="K103" s="22">
        <f t="shared" si="5"/>
        <v>-0.59333657027017328</v>
      </c>
      <c r="L103" s="15"/>
    </row>
    <row r="104" spans="1:12" x14ac:dyDescent="0.25">
      <c r="B104" s="27" t="str">
        <f>'Town Data'!A100</f>
        <v>WOODSTOCK</v>
      </c>
      <c r="C104" s="51">
        <f>IF('Town Data'!C100&gt;9,'Town Data'!B100,"*")</f>
        <v>3252794.56</v>
      </c>
      <c r="D104" s="43">
        <f>IF('Town Data'!E100&gt;9,'Town Data'!D100,"*")</f>
        <v>3398826.26</v>
      </c>
      <c r="E104" s="44">
        <f>IF('Town Data'!G100&gt;9,'Town Data'!F100,"*")</f>
        <v>747625.81</v>
      </c>
      <c r="F104" s="43">
        <f>IF('Town Data'!I100&gt;9,'Town Data'!H100,"*")</f>
        <v>5153295.5999999996</v>
      </c>
      <c r="G104" s="43">
        <f>IF('Town Data'!K100&gt;9,'Town Data'!J100,"*")</f>
        <v>6907129.0599999996</v>
      </c>
      <c r="H104" s="44">
        <f>IF('Town Data'!M100&gt;9,'Town Data'!L100,"*")</f>
        <v>1326786.04</v>
      </c>
      <c r="I104" s="22">
        <f t="shared" si="3"/>
        <v>-0.36879332906887774</v>
      </c>
      <c r="J104" s="22">
        <f t="shared" si="4"/>
        <v>-0.50792489463053414</v>
      </c>
      <c r="K104" s="22">
        <f t="shared" si="5"/>
        <v>-0.43651365973069778</v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60561.23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114419.75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221870.78</v>
      </c>
      <c r="K3" s="39">
        <v>18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600007.80000000005</v>
      </c>
      <c r="I4" s="39">
        <v>10</v>
      </c>
      <c r="J4" s="39">
        <v>400539.62</v>
      </c>
      <c r="K4" s="39">
        <v>11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2464595.7000000002</v>
      </c>
      <c r="K5" s="39">
        <v>10</v>
      </c>
      <c r="L5" s="39">
        <v>0</v>
      </c>
      <c r="M5" s="39">
        <v>0</v>
      </c>
    </row>
    <row r="6" spans="1:13" x14ac:dyDescent="0.25">
      <c r="A6" s="38" t="s">
        <v>51</v>
      </c>
      <c r="B6" s="39">
        <v>3934702.99</v>
      </c>
      <c r="C6" s="39">
        <v>38</v>
      </c>
      <c r="D6" s="39">
        <v>0</v>
      </c>
      <c r="E6" s="39">
        <v>0</v>
      </c>
      <c r="F6" s="39">
        <v>385983.37</v>
      </c>
      <c r="G6" s="39">
        <v>15</v>
      </c>
      <c r="H6" s="39">
        <v>4193636.06</v>
      </c>
      <c r="I6" s="39">
        <v>43</v>
      </c>
      <c r="J6" s="39">
        <v>0</v>
      </c>
      <c r="K6" s="39">
        <v>0</v>
      </c>
      <c r="L6" s="39">
        <v>645937.41</v>
      </c>
      <c r="M6" s="39">
        <v>19</v>
      </c>
    </row>
    <row r="7" spans="1:13" x14ac:dyDescent="0.25">
      <c r="A7" s="38" t="s">
        <v>52</v>
      </c>
      <c r="B7" s="39">
        <v>1300346.42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1421995.24</v>
      </c>
      <c r="I7" s="39">
        <v>14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816746.53</v>
      </c>
      <c r="C8" s="39">
        <v>17</v>
      </c>
      <c r="D8" s="39">
        <v>298107.84000000003</v>
      </c>
      <c r="E8" s="39">
        <v>10</v>
      </c>
      <c r="F8" s="39">
        <v>0</v>
      </c>
      <c r="G8" s="39">
        <v>0</v>
      </c>
      <c r="H8" s="39">
        <v>864305.68</v>
      </c>
      <c r="I8" s="39">
        <v>23</v>
      </c>
      <c r="J8" s="39">
        <v>323042.98</v>
      </c>
      <c r="K8" s="39">
        <v>11</v>
      </c>
      <c r="L8" s="39">
        <v>0</v>
      </c>
      <c r="M8" s="39">
        <v>0</v>
      </c>
    </row>
    <row r="9" spans="1:13" x14ac:dyDescent="0.25">
      <c r="A9" s="38" t="s">
        <v>54</v>
      </c>
      <c r="B9" s="39">
        <v>7043230.7699999996</v>
      </c>
      <c r="C9" s="39">
        <v>68</v>
      </c>
      <c r="D9" s="39">
        <v>1062500.97</v>
      </c>
      <c r="E9" s="39">
        <v>22</v>
      </c>
      <c r="F9" s="39">
        <v>686866.5</v>
      </c>
      <c r="G9" s="39">
        <v>23</v>
      </c>
      <c r="H9" s="39">
        <v>8860160.8699999992</v>
      </c>
      <c r="I9" s="39">
        <v>86</v>
      </c>
      <c r="J9" s="39">
        <v>2428687.48</v>
      </c>
      <c r="K9" s="39">
        <v>25</v>
      </c>
      <c r="L9" s="39">
        <v>1181032.33</v>
      </c>
      <c r="M9" s="39">
        <v>31</v>
      </c>
    </row>
    <row r="10" spans="1:13" x14ac:dyDescent="0.25">
      <c r="A10" s="38" t="s">
        <v>55</v>
      </c>
      <c r="B10" s="39">
        <v>4176863.05</v>
      </c>
      <c r="C10" s="39">
        <v>18</v>
      </c>
      <c r="D10" s="39">
        <v>0</v>
      </c>
      <c r="E10" s="39">
        <v>0</v>
      </c>
      <c r="F10" s="39">
        <v>0</v>
      </c>
      <c r="G10" s="39">
        <v>0</v>
      </c>
      <c r="H10" s="39">
        <v>5185054.47</v>
      </c>
      <c r="I10" s="39">
        <v>22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864328.94</v>
      </c>
      <c r="I11" s="39">
        <v>12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1290006.8</v>
      </c>
      <c r="C12" s="39">
        <v>12</v>
      </c>
      <c r="D12" s="39">
        <v>0</v>
      </c>
      <c r="E12" s="39">
        <v>0</v>
      </c>
      <c r="F12" s="39">
        <v>0</v>
      </c>
      <c r="G12" s="39">
        <v>0</v>
      </c>
      <c r="H12" s="39">
        <v>1528956.16</v>
      </c>
      <c r="I12" s="39">
        <v>13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921533.59</v>
      </c>
      <c r="C13" s="39">
        <v>20</v>
      </c>
      <c r="D13" s="39">
        <v>0</v>
      </c>
      <c r="E13" s="39">
        <v>0</v>
      </c>
      <c r="F13" s="39">
        <v>186477.88</v>
      </c>
      <c r="G13" s="39">
        <v>10</v>
      </c>
      <c r="H13" s="39">
        <v>1139937.3500000001</v>
      </c>
      <c r="I13" s="39">
        <v>23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9695578.7100000009</v>
      </c>
      <c r="C14" s="39">
        <v>74</v>
      </c>
      <c r="D14" s="39">
        <v>1395279.37</v>
      </c>
      <c r="E14" s="39">
        <v>17</v>
      </c>
      <c r="F14" s="39">
        <v>835841.68</v>
      </c>
      <c r="G14" s="39">
        <v>31</v>
      </c>
      <c r="H14" s="39">
        <v>11402814.17</v>
      </c>
      <c r="I14" s="39">
        <v>90</v>
      </c>
      <c r="J14" s="39">
        <v>3059307.17</v>
      </c>
      <c r="K14" s="39">
        <v>25</v>
      </c>
      <c r="L14" s="39">
        <v>1719079.21</v>
      </c>
      <c r="M14" s="39">
        <v>40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373324.46</v>
      </c>
      <c r="I15" s="39">
        <v>11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1020435.09</v>
      </c>
      <c r="C16" s="39">
        <v>18</v>
      </c>
      <c r="D16" s="39">
        <v>0</v>
      </c>
      <c r="E16" s="39">
        <v>0</v>
      </c>
      <c r="F16" s="39">
        <v>0</v>
      </c>
      <c r="G16" s="39">
        <v>0</v>
      </c>
      <c r="H16" s="39">
        <v>1404130.24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594677.37</v>
      </c>
      <c r="C17" s="39">
        <v>13</v>
      </c>
      <c r="D17" s="39">
        <v>576312.18999999994</v>
      </c>
      <c r="E17" s="39">
        <v>20</v>
      </c>
      <c r="F17" s="39">
        <v>0</v>
      </c>
      <c r="G17" s="39">
        <v>0</v>
      </c>
      <c r="H17" s="39">
        <v>1216003.23</v>
      </c>
      <c r="I17" s="39">
        <v>17</v>
      </c>
      <c r="J17" s="39">
        <v>1490664.49</v>
      </c>
      <c r="K17" s="39">
        <v>36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23080056.73</v>
      </c>
      <c r="C18" s="39">
        <v>188</v>
      </c>
      <c r="D18" s="39">
        <v>6101094.6100000003</v>
      </c>
      <c r="E18" s="39">
        <v>17</v>
      </c>
      <c r="F18" s="39">
        <v>6126627.79</v>
      </c>
      <c r="G18" s="39">
        <v>97</v>
      </c>
      <c r="H18" s="39">
        <v>38069494.289999999</v>
      </c>
      <c r="I18" s="39">
        <v>219</v>
      </c>
      <c r="J18" s="39">
        <v>19515549.93</v>
      </c>
      <c r="K18" s="39">
        <v>38</v>
      </c>
      <c r="L18" s="39">
        <v>13669072.470000001</v>
      </c>
      <c r="M18" s="39">
        <v>121</v>
      </c>
    </row>
    <row r="19" spans="1:13" x14ac:dyDescent="0.25">
      <c r="A19" s="38" t="s">
        <v>64</v>
      </c>
      <c r="B19" s="39">
        <v>1476523.1</v>
      </c>
      <c r="C19" s="39">
        <v>19</v>
      </c>
      <c r="D19" s="39">
        <v>873144.05</v>
      </c>
      <c r="E19" s="39">
        <v>10</v>
      </c>
      <c r="F19" s="39">
        <v>207820.78</v>
      </c>
      <c r="G19" s="39">
        <v>11</v>
      </c>
      <c r="H19" s="39">
        <v>2159650.9700000002</v>
      </c>
      <c r="I19" s="39">
        <v>21</v>
      </c>
      <c r="J19" s="39">
        <v>1967831.28</v>
      </c>
      <c r="K19" s="39">
        <v>19</v>
      </c>
      <c r="L19" s="39">
        <v>546991.09</v>
      </c>
      <c r="M19" s="39">
        <v>11</v>
      </c>
    </row>
    <row r="20" spans="1:13" x14ac:dyDescent="0.25">
      <c r="A20" s="38" t="s">
        <v>65</v>
      </c>
      <c r="B20" s="39">
        <v>1739286.96</v>
      </c>
      <c r="C20" s="39">
        <v>19</v>
      </c>
      <c r="D20" s="39">
        <v>0</v>
      </c>
      <c r="E20" s="39">
        <v>0</v>
      </c>
      <c r="F20" s="39">
        <v>0</v>
      </c>
      <c r="G20" s="39">
        <v>0</v>
      </c>
      <c r="H20" s="39">
        <v>2241892.5299999998</v>
      </c>
      <c r="I20" s="39">
        <v>26</v>
      </c>
      <c r="J20" s="39">
        <v>695474.67</v>
      </c>
      <c r="K20" s="39">
        <v>12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207507.95</v>
      </c>
      <c r="E21" s="39">
        <v>10</v>
      </c>
      <c r="F21" s="39">
        <v>0</v>
      </c>
      <c r="G21" s="39">
        <v>0</v>
      </c>
      <c r="H21" s="39">
        <v>0</v>
      </c>
      <c r="I21" s="39">
        <v>0</v>
      </c>
      <c r="J21" s="39">
        <v>381622.38</v>
      </c>
      <c r="K21" s="39">
        <v>13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642547.15</v>
      </c>
      <c r="C22" s="39">
        <v>17</v>
      </c>
      <c r="D22" s="39">
        <v>117281.85</v>
      </c>
      <c r="E22" s="39">
        <v>13</v>
      </c>
      <c r="F22" s="39">
        <v>0</v>
      </c>
      <c r="G22" s="39">
        <v>0</v>
      </c>
      <c r="H22" s="39">
        <v>1056819.23</v>
      </c>
      <c r="I22" s="39">
        <v>16</v>
      </c>
      <c r="J22" s="39">
        <v>313017.06</v>
      </c>
      <c r="K22" s="39">
        <v>15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6664406.3099999996</v>
      </c>
      <c r="C23" s="39">
        <v>51</v>
      </c>
      <c r="D23" s="39">
        <v>1944147.97</v>
      </c>
      <c r="E23" s="39">
        <v>22</v>
      </c>
      <c r="F23" s="39">
        <v>499270.95</v>
      </c>
      <c r="G23" s="39">
        <v>15</v>
      </c>
      <c r="H23" s="39">
        <v>8166923.9400000004</v>
      </c>
      <c r="I23" s="39">
        <v>55</v>
      </c>
      <c r="J23" s="39">
        <v>5288503.8</v>
      </c>
      <c r="K23" s="39">
        <v>33</v>
      </c>
      <c r="L23" s="39">
        <v>850265.08</v>
      </c>
      <c r="M23" s="39">
        <v>18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167163.04999999999</v>
      </c>
      <c r="K24" s="39">
        <v>10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126726.67</v>
      </c>
      <c r="E25" s="39">
        <v>12</v>
      </c>
      <c r="F25" s="39">
        <v>0</v>
      </c>
      <c r="G25" s="39">
        <v>0</v>
      </c>
      <c r="H25" s="39">
        <v>747419.99</v>
      </c>
      <c r="I25" s="39">
        <v>11</v>
      </c>
      <c r="J25" s="39">
        <v>162865.94</v>
      </c>
      <c r="K25" s="39">
        <v>17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2537662.7000000002</v>
      </c>
      <c r="C26" s="39">
        <v>25</v>
      </c>
      <c r="D26" s="39">
        <v>134688.93</v>
      </c>
      <c r="E26" s="39">
        <v>11</v>
      </c>
      <c r="F26" s="39">
        <v>0</v>
      </c>
      <c r="G26" s="39">
        <v>0</v>
      </c>
      <c r="H26" s="39">
        <v>3019346.49</v>
      </c>
      <c r="I26" s="39">
        <v>26</v>
      </c>
      <c r="J26" s="39">
        <v>344701.22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1992085.46</v>
      </c>
      <c r="I27" s="39">
        <v>13</v>
      </c>
      <c r="J27" s="39">
        <v>849379.52</v>
      </c>
      <c r="K27" s="39">
        <v>20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1344124.15</v>
      </c>
      <c r="C28" s="39">
        <v>16</v>
      </c>
      <c r="D28" s="39">
        <v>309087.65999999997</v>
      </c>
      <c r="E28" s="39">
        <v>21</v>
      </c>
      <c r="F28" s="39">
        <v>382736.91</v>
      </c>
      <c r="G28" s="39">
        <v>10</v>
      </c>
      <c r="H28" s="39">
        <v>1185182.6599999999</v>
      </c>
      <c r="I28" s="39">
        <v>19</v>
      </c>
      <c r="J28" s="39">
        <v>510996.34</v>
      </c>
      <c r="K28" s="39">
        <v>30</v>
      </c>
      <c r="L28" s="39">
        <v>392141.48</v>
      </c>
      <c r="M28" s="39">
        <v>11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76132.39</v>
      </c>
      <c r="K29" s="39">
        <v>10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1328787.96</v>
      </c>
      <c r="C30" s="39">
        <v>19</v>
      </c>
      <c r="D30" s="39">
        <v>0</v>
      </c>
      <c r="E30" s="39">
        <v>0</v>
      </c>
      <c r="F30" s="39">
        <v>0</v>
      </c>
      <c r="G30" s="39">
        <v>0</v>
      </c>
      <c r="H30" s="39">
        <v>1320208.8600000001</v>
      </c>
      <c r="I30" s="39">
        <v>22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10156165.09</v>
      </c>
      <c r="C31" s="39">
        <v>81</v>
      </c>
      <c r="D31" s="39">
        <v>0</v>
      </c>
      <c r="E31" s="39">
        <v>0</v>
      </c>
      <c r="F31" s="39">
        <v>762430.16</v>
      </c>
      <c r="G31" s="39">
        <v>24</v>
      </c>
      <c r="H31" s="39">
        <v>11492021.560000001</v>
      </c>
      <c r="I31" s="39">
        <v>98</v>
      </c>
      <c r="J31" s="39">
        <v>0</v>
      </c>
      <c r="K31" s="39">
        <v>0</v>
      </c>
      <c r="L31" s="39">
        <v>1112736.8700000001</v>
      </c>
      <c r="M31" s="39">
        <v>25</v>
      </c>
    </row>
    <row r="32" spans="1:13" x14ac:dyDescent="0.25">
      <c r="A32" s="38" t="s">
        <v>77</v>
      </c>
      <c r="B32" s="39">
        <v>1447473.96</v>
      </c>
      <c r="C32" s="39">
        <v>15</v>
      </c>
      <c r="D32" s="39">
        <v>0</v>
      </c>
      <c r="E32" s="39">
        <v>0</v>
      </c>
      <c r="F32" s="39">
        <v>0</v>
      </c>
      <c r="G32" s="39">
        <v>0</v>
      </c>
      <c r="H32" s="39">
        <v>1577326.9</v>
      </c>
      <c r="I32" s="39">
        <v>17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907164.28</v>
      </c>
      <c r="C33" s="39">
        <v>11</v>
      </c>
      <c r="D33" s="39">
        <v>0</v>
      </c>
      <c r="E33" s="39">
        <v>0</v>
      </c>
      <c r="F33" s="39">
        <v>0</v>
      </c>
      <c r="G33" s="39">
        <v>0</v>
      </c>
      <c r="H33" s="39">
        <v>996856.91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868344.64</v>
      </c>
      <c r="I34" s="39">
        <v>11</v>
      </c>
      <c r="J34" s="39">
        <v>2309571.0699999998</v>
      </c>
      <c r="K34" s="39">
        <v>12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59977.56</v>
      </c>
      <c r="K35" s="39">
        <v>13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3437344.38</v>
      </c>
      <c r="I36" s="39">
        <v>10</v>
      </c>
      <c r="J36" s="39">
        <v>4140511.37</v>
      </c>
      <c r="K36" s="39">
        <v>14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49465.33</v>
      </c>
      <c r="K37" s="39">
        <v>10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287510.03999999998</v>
      </c>
      <c r="K38" s="39">
        <v>17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337354.9</v>
      </c>
      <c r="E39" s="39">
        <v>12</v>
      </c>
      <c r="F39" s="39">
        <v>0</v>
      </c>
      <c r="G39" s="39">
        <v>0</v>
      </c>
      <c r="H39" s="39">
        <v>0</v>
      </c>
      <c r="I39" s="39">
        <v>0</v>
      </c>
      <c r="J39" s="39">
        <v>434609.31</v>
      </c>
      <c r="K39" s="39">
        <v>12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928718.53</v>
      </c>
      <c r="C40" s="39">
        <v>18</v>
      </c>
      <c r="D40" s="39">
        <v>0</v>
      </c>
      <c r="E40" s="39">
        <v>0</v>
      </c>
      <c r="F40" s="39">
        <v>0</v>
      </c>
      <c r="G40" s="39">
        <v>0</v>
      </c>
      <c r="H40" s="39">
        <v>1292731.1399999999</v>
      </c>
      <c r="I40" s="39">
        <v>22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5160527.7699999996</v>
      </c>
      <c r="C41" s="39">
        <v>43</v>
      </c>
      <c r="D41" s="39">
        <v>2253783.04</v>
      </c>
      <c r="E41" s="39">
        <v>19</v>
      </c>
      <c r="F41" s="39">
        <v>693367.57</v>
      </c>
      <c r="G41" s="39">
        <v>18</v>
      </c>
      <c r="H41" s="39">
        <v>7837564.0499999998</v>
      </c>
      <c r="I41" s="39">
        <v>46</v>
      </c>
      <c r="J41" s="39">
        <v>5003927.79</v>
      </c>
      <c r="K41" s="39">
        <v>28</v>
      </c>
      <c r="L41" s="39">
        <v>1285639.95</v>
      </c>
      <c r="M41" s="39">
        <v>20</v>
      </c>
    </row>
    <row r="42" spans="1:13" x14ac:dyDescent="0.25">
      <c r="A42" s="38" t="s">
        <v>87</v>
      </c>
      <c r="B42" s="39">
        <v>1043290.67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1374590.06</v>
      </c>
      <c r="I42" s="39">
        <v>12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86178.65</v>
      </c>
      <c r="E43" s="39">
        <v>12</v>
      </c>
      <c r="F43" s="39">
        <v>0</v>
      </c>
      <c r="G43" s="39">
        <v>0</v>
      </c>
      <c r="H43" s="39">
        <v>0</v>
      </c>
      <c r="I43" s="39">
        <v>0</v>
      </c>
      <c r="J43" s="39">
        <v>146866.5</v>
      </c>
      <c r="K43" s="39">
        <v>11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548896.34</v>
      </c>
      <c r="K44" s="39">
        <v>12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1186536.51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1315875.03</v>
      </c>
      <c r="I45" s="39">
        <v>13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498908.52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601629.82999999996</v>
      </c>
      <c r="I46" s="39">
        <v>12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2725349.8</v>
      </c>
      <c r="C47" s="39">
        <v>28</v>
      </c>
      <c r="D47" s="39">
        <v>1374883.38</v>
      </c>
      <c r="E47" s="39">
        <v>31</v>
      </c>
      <c r="F47" s="39">
        <v>737769.29</v>
      </c>
      <c r="G47" s="39">
        <v>20</v>
      </c>
      <c r="H47" s="39">
        <v>3691234.36</v>
      </c>
      <c r="I47" s="39">
        <v>32</v>
      </c>
      <c r="J47" s="39">
        <v>3520887.5</v>
      </c>
      <c r="K47" s="39">
        <v>63</v>
      </c>
      <c r="L47" s="39">
        <v>1645373.79</v>
      </c>
      <c r="M47" s="39">
        <v>22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59176.56</v>
      </c>
      <c r="K48" s="39">
        <v>10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592480.47</v>
      </c>
      <c r="C49" s="39">
        <v>13</v>
      </c>
      <c r="D49" s="39">
        <v>0</v>
      </c>
      <c r="E49" s="39">
        <v>0</v>
      </c>
      <c r="F49" s="39">
        <v>0</v>
      </c>
      <c r="G49" s="39">
        <v>0</v>
      </c>
      <c r="H49" s="39">
        <v>938420.32</v>
      </c>
      <c r="I49" s="39">
        <v>18</v>
      </c>
      <c r="J49" s="39">
        <v>244487.87</v>
      </c>
      <c r="K49" s="39">
        <v>12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1994884.31</v>
      </c>
      <c r="C50" s="39">
        <v>34</v>
      </c>
      <c r="D50" s="39">
        <v>496383.77</v>
      </c>
      <c r="E50" s="39">
        <v>22</v>
      </c>
      <c r="F50" s="39">
        <v>430872.93</v>
      </c>
      <c r="G50" s="39">
        <v>19</v>
      </c>
      <c r="H50" s="39">
        <v>3121174.31</v>
      </c>
      <c r="I50" s="39">
        <v>36</v>
      </c>
      <c r="J50" s="39">
        <v>816888.07</v>
      </c>
      <c r="K50" s="39">
        <v>58</v>
      </c>
      <c r="L50" s="39">
        <v>1071689.74</v>
      </c>
      <c r="M50" s="39">
        <v>21</v>
      </c>
    </row>
    <row r="51" spans="1:13" x14ac:dyDescent="0.25">
      <c r="A51" s="38" t="s">
        <v>96</v>
      </c>
      <c r="B51" s="39">
        <v>3333497.39</v>
      </c>
      <c r="C51" s="39">
        <v>25</v>
      </c>
      <c r="D51" s="39">
        <v>0</v>
      </c>
      <c r="E51" s="39">
        <v>0</v>
      </c>
      <c r="F51" s="39">
        <v>169508.87</v>
      </c>
      <c r="G51" s="39">
        <v>11</v>
      </c>
      <c r="H51" s="39">
        <v>3867960.3</v>
      </c>
      <c r="I51" s="39">
        <v>28</v>
      </c>
      <c r="J51" s="39">
        <v>505244.15999999997</v>
      </c>
      <c r="K51" s="39">
        <v>11</v>
      </c>
      <c r="L51" s="39">
        <v>349081.63</v>
      </c>
      <c r="M51" s="39">
        <v>13</v>
      </c>
    </row>
    <row r="52" spans="1:13" x14ac:dyDescent="0.25">
      <c r="A52" s="38" t="s">
        <v>97</v>
      </c>
      <c r="B52" s="39">
        <v>6828494.2199999997</v>
      </c>
      <c r="C52" s="39">
        <v>61</v>
      </c>
      <c r="D52" s="39">
        <v>4294268.63</v>
      </c>
      <c r="E52" s="39">
        <v>31</v>
      </c>
      <c r="F52" s="39">
        <v>1316154.72</v>
      </c>
      <c r="G52" s="39">
        <v>35</v>
      </c>
      <c r="H52" s="39">
        <v>10072748.23</v>
      </c>
      <c r="I52" s="39">
        <v>64</v>
      </c>
      <c r="J52" s="39">
        <v>10448383.439999999</v>
      </c>
      <c r="K52" s="39">
        <v>45</v>
      </c>
      <c r="L52" s="39">
        <v>2609551.52</v>
      </c>
      <c r="M52" s="39">
        <v>38</v>
      </c>
    </row>
    <row r="53" spans="1:13" x14ac:dyDescent="0.25">
      <c r="A53" s="38" t="s">
        <v>98</v>
      </c>
      <c r="B53" s="39">
        <v>5295999.8600000003</v>
      </c>
      <c r="C53" s="39">
        <v>50</v>
      </c>
      <c r="D53" s="39">
        <v>995729.44</v>
      </c>
      <c r="E53" s="39">
        <v>12</v>
      </c>
      <c r="F53" s="39">
        <v>465776.16</v>
      </c>
      <c r="G53" s="39">
        <v>20</v>
      </c>
      <c r="H53" s="39">
        <v>7315727.4199999999</v>
      </c>
      <c r="I53" s="39">
        <v>59</v>
      </c>
      <c r="J53" s="39">
        <v>2538284.65</v>
      </c>
      <c r="K53" s="39">
        <v>12</v>
      </c>
      <c r="L53" s="39">
        <v>1152934.44</v>
      </c>
      <c r="M53" s="39">
        <v>26</v>
      </c>
    </row>
    <row r="54" spans="1:13" x14ac:dyDescent="0.25">
      <c r="A54" s="38" t="s">
        <v>99</v>
      </c>
      <c r="B54" s="39">
        <v>2778218.09</v>
      </c>
      <c r="C54" s="39">
        <v>24</v>
      </c>
      <c r="D54" s="39">
        <v>0</v>
      </c>
      <c r="E54" s="39">
        <v>0</v>
      </c>
      <c r="F54" s="39">
        <v>0</v>
      </c>
      <c r="G54" s="39">
        <v>0</v>
      </c>
      <c r="H54" s="39">
        <v>2819257.04</v>
      </c>
      <c r="I54" s="39">
        <v>24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372196.09</v>
      </c>
      <c r="I55" s="39">
        <v>10</v>
      </c>
      <c r="J55" s="39">
        <v>168034.85</v>
      </c>
      <c r="K55" s="39">
        <v>11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4236950.1900000004</v>
      </c>
      <c r="C56" s="39">
        <v>52</v>
      </c>
      <c r="D56" s="39">
        <v>0</v>
      </c>
      <c r="E56" s="39">
        <v>0</v>
      </c>
      <c r="F56" s="39">
        <v>530980.84</v>
      </c>
      <c r="G56" s="39">
        <v>21</v>
      </c>
      <c r="H56" s="39">
        <v>7194694.1600000001</v>
      </c>
      <c r="I56" s="39">
        <v>62</v>
      </c>
      <c r="J56" s="39">
        <v>0</v>
      </c>
      <c r="K56" s="39">
        <v>0</v>
      </c>
      <c r="L56" s="39">
        <v>1463491.66</v>
      </c>
      <c r="M56" s="39">
        <v>29</v>
      </c>
    </row>
    <row r="57" spans="1:13" x14ac:dyDescent="0.25">
      <c r="A57" s="38" t="s">
        <v>102</v>
      </c>
      <c r="B57" s="39">
        <v>4085723.56</v>
      </c>
      <c r="C57" s="39">
        <v>33</v>
      </c>
      <c r="D57" s="39">
        <v>0</v>
      </c>
      <c r="E57" s="39">
        <v>0</v>
      </c>
      <c r="F57" s="39">
        <v>299940.73</v>
      </c>
      <c r="G57" s="39">
        <v>10</v>
      </c>
      <c r="H57" s="39">
        <v>4256983.63</v>
      </c>
      <c r="I57" s="39">
        <v>36</v>
      </c>
      <c r="J57" s="39">
        <v>373065.5</v>
      </c>
      <c r="K57" s="39">
        <v>12</v>
      </c>
      <c r="L57" s="39">
        <v>430049.21</v>
      </c>
      <c r="M57" s="39">
        <v>13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75644.14</v>
      </c>
      <c r="K58" s="39">
        <v>14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3403415.22</v>
      </c>
      <c r="C59" s="39">
        <v>29</v>
      </c>
      <c r="D59" s="39">
        <v>0</v>
      </c>
      <c r="E59" s="39">
        <v>0</v>
      </c>
      <c r="F59" s="39">
        <v>390865.06</v>
      </c>
      <c r="G59" s="39">
        <v>13</v>
      </c>
      <c r="H59" s="39">
        <v>3477863.48</v>
      </c>
      <c r="I59" s="39">
        <v>36</v>
      </c>
      <c r="J59" s="39">
        <v>0</v>
      </c>
      <c r="K59" s="39">
        <v>0</v>
      </c>
      <c r="L59" s="39">
        <v>600614.93000000005</v>
      </c>
      <c r="M59" s="39">
        <v>14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672414.25</v>
      </c>
      <c r="E60" s="39">
        <v>21</v>
      </c>
      <c r="F60" s="39">
        <v>0</v>
      </c>
      <c r="G60" s="39">
        <v>0</v>
      </c>
      <c r="H60" s="39">
        <v>0</v>
      </c>
      <c r="I60" s="39">
        <v>0</v>
      </c>
      <c r="J60" s="39">
        <v>1010536.47</v>
      </c>
      <c r="K60" s="39">
        <v>26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899194.9</v>
      </c>
      <c r="C61" s="39">
        <v>20</v>
      </c>
      <c r="D61" s="39">
        <v>0</v>
      </c>
      <c r="E61" s="39">
        <v>0</v>
      </c>
      <c r="F61" s="39">
        <v>0</v>
      </c>
      <c r="G61" s="39">
        <v>0</v>
      </c>
      <c r="H61" s="39">
        <v>1204102.18</v>
      </c>
      <c r="I61" s="39">
        <v>24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314182.28000000003</v>
      </c>
      <c r="K62" s="39">
        <v>10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292638.36</v>
      </c>
      <c r="K63" s="39">
        <v>11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103782.22</v>
      </c>
      <c r="K64" s="39">
        <v>13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761474.43</v>
      </c>
      <c r="C65" s="39">
        <v>17</v>
      </c>
      <c r="D65" s="39">
        <v>0</v>
      </c>
      <c r="E65" s="39">
        <v>0</v>
      </c>
      <c r="F65" s="39">
        <v>0</v>
      </c>
      <c r="G65" s="39">
        <v>0</v>
      </c>
      <c r="H65" s="39">
        <v>888503.03</v>
      </c>
      <c r="I65" s="39">
        <v>15</v>
      </c>
      <c r="J65" s="39">
        <v>126436.44</v>
      </c>
      <c r="K65" s="39">
        <v>11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567635.06999999995</v>
      </c>
      <c r="I66" s="39">
        <v>10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1916511.82</v>
      </c>
      <c r="C67" s="39">
        <v>24</v>
      </c>
      <c r="D67" s="39">
        <v>0</v>
      </c>
      <c r="E67" s="39">
        <v>0</v>
      </c>
      <c r="F67" s="39">
        <v>0</v>
      </c>
      <c r="G67" s="39">
        <v>0</v>
      </c>
      <c r="H67" s="39">
        <v>2166025.29</v>
      </c>
      <c r="I67" s="39">
        <v>23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378356.83</v>
      </c>
      <c r="I68" s="39">
        <v>10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1047247.16</v>
      </c>
      <c r="I69" s="39">
        <v>13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1341274.81</v>
      </c>
      <c r="C70" s="39">
        <v>32</v>
      </c>
      <c r="D70" s="39">
        <v>0</v>
      </c>
      <c r="E70" s="39">
        <v>0</v>
      </c>
      <c r="F70" s="39">
        <v>142720.79</v>
      </c>
      <c r="G70" s="39">
        <v>11</v>
      </c>
      <c r="H70" s="39">
        <v>1582849.79</v>
      </c>
      <c r="I70" s="39">
        <v>39</v>
      </c>
      <c r="J70" s="39">
        <v>0</v>
      </c>
      <c r="K70" s="39">
        <v>0</v>
      </c>
      <c r="L70" s="39">
        <v>261355.72</v>
      </c>
      <c r="M70" s="39">
        <v>14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1189718.72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10475551.68</v>
      </c>
      <c r="C72" s="39">
        <v>82</v>
      </c>
      <c r="D72" s="39">
        <v>348524.87</v>
      </c>
      <c r="E72" s="39">
        <v>12</v>
      </c>
      <c r="F72" s="39">
        <v>905813.92</v>
      </c>
      <c r="G72" s="39">
        <v>28</v>
      </c>
      <c r="H72" s="39">
        <v>10914805.189999999</v>
      </c>
      <c r="I72" s="39">
        <v>94</v>
      </c>
      <c r="J72" s="39">
        <v>1059490.1299999999</v>
      </c>
      <c r="K72" s="39">
        <v>13</v>
      </c>
      <c r="L72" s="39">
        <v>1302870.74</v>
      </c>
      <c r="M72" s="39">
        <v>37</v>
      </c>
    </row>
    <row r="73" spans="1:13" x14ac:dyDescent="0.25">
      <c r="A73" s="38" t="s">
        <v>118</v>
      </c>
      <c r="B73" s="39">
        <v>3280915.62</v>
      </c>
      <c r="C73" s="39">
        <v>15</v>
      </c>
      <c r="D73" s="39">
        <v>0</v>
      </c>
      <c r="E73" s="39">
        <v>0</v>
      </c>
      <c r="F73" s="39">
        <v>0</v>
      </c>
      <c r="G73" s="39">
        <v>0</v>
      </c>
      <c r="H73" s="39">
        <v>4541873.97</v>
      </c>
      <c r="I73" s="39">
        <v>20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128801.09</v>
      </c>
      <c r="E74" s="39">
        <v>11</v>
      </c>
      <c r="F74" s="39">
        <v>0</v>
      </c>
      <c r="G74" s="39">
        <v>0</v>
      </c>
      <c r="H74" s="39">
        <v>0</v>
      </c>
      <c r="I74" s="39">
        <v>0</v>
      </c>
      <c r="J74" s="39">
        <v>180823.64</v>
      </c>
      <c r="K74" s="39">
        <v>13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2429183.29</v>
      </c>
      <c r="C75" s="39">
        <v>28</v>
      </c>
      <c r="D75" s="39">
        <v>0</v>
      </c>
      <c r="E75" s="39">
        <v>0</v>
      </c>
      <c r="F75" s="39">
        <v>243070.19</v>
      </c>
      <c r="G75" s="39">
        <v>12</v>
      </c>
      <c r="H75" s="39">
        <v>4026140.49</v>
      </c>
      <c r="I75" s="39">
        <v>32</v>
      </c>
      <c r="J75" s="39">
        <v>2446360.59</v>
      </c>
      <c r="K75" s="39">
        <v>13</v>
      </c>
      <c r="L75" s="39">
        <v>827347.44</v>
      </c>
      <c r="M75" s="39">
        <v>19</v>
      </c>
    </row>
    <row r="76" spans="1:13" x14ac:dyDescent="0.25">
      <c r="A76" s="38" t="s">
        <v>121</v>
      </c>
      <c r="B76" s="39">
        <v>17203281.82</v>
      </c>
      <c r="C76" s="39">
        <v>92</v>
      </c>
      <c r="D76" s="39">
        <v>3854338.16</v>
      </c>
      <c r="E76" s="39">
        <v>17</v>
      </c>
      <c r="F76" s="39">
        <v>1027790.81</v>
      </c>
      <c r="G76" s="39">
        <v>32</v>
      </c>
      <c r="H76" s="39">
        <v>23043021.77</v>
      </c>
      <c r="I76" s="39">
        <v>108</v>
      </c>
      <c r="J76" s="39">
        <v>13981549.6</v>
      </c>
      <c r="K76" s="39">
        <v>24</v>
      </c>
      <c r="L76" s="39">
        <v>2813483.05</v>
      </c>
      <c r="M76" s="39">
        <v>40</v>
      </c>
    </row>
    <row r="77" spans="1:13" x14ac:dyDescent="0.25">
      <c r="A77" s="35" t="s">
        <v>122</v>
      </c>
      <c r="B77" s="35">
        <v>984074.02</v>
      </c>
      <c r="C77" s="35">
        <v>15</v>
      </c>
      <c r="D77" s="35">
        <v>410065.61</v>
      </c>
      <c r="E77" s="35">
        <v>20</v>
      </c>
      <c r="F77" s="35">
        <v>0</v>
      </c>
      <c r="G77" s="35">
        <v>0</v>
      </c>
      <c r="H77" s="35">
        <v>1367844.54</v>
      </c>
      <c r="I77" s="35">
        <v>16</v>
      </c>
      <c r="J77" s="35">
        <v>894138.07</v>
      </c>
      <c r="K77" s="35">
        <v>28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3180703.84</v>
      </c>
      <c r="C78" s="35">
        <v>34</v>
      </c>
      <c r="D78" s="35">
        <v>0</v>
      </c>
      <c r="E78" s="35">
        <v>0</v>
      </c>
      <c r="F78" s="35">
        <v>0</v>
      </c>
      <c r="G78" s="35">
        <v>0</v>
      </c>
      <c r="H78" s="35">
        <v>3027235.19</v>
      </c>
      <c r="I78" s="35">
        <v>37</v>
      </c>
      <c r="J78" s="35">
        <v>0</v>
      </c>
      <c r="K78" s="35">
        <v>0</v>
      </c>
      <c r="L78" s="35">
        <v>295217.38</v>
      </c>
      <c r="M78" s="35">
        <v>16</v>
      </c>
    </row>
    <row r="79" spans="1:13" x14ac:dyDescent="0.25">
      <c r="A79" s="35" t="s">
        <v>124</v>
      </c>
      <c r="B79" s="35">
        <v>5141976.0599999996</v>
      </c>
      <c r="C79" s="35">
        <v>38</v>
      </c>
      <c r="D79" s="35">
        <v>0</v>
      </c>
      <c r="E79" s="35">
        <v>0</v>
      </c>
      <c r="F79" s="35">
        <v>323330.95</v>
      </c>
      <c r="G79" s="35">
        <v>12</v>
      </c>
      <c r="H79" s="35">
        <v>5204741.78</v>
      </c>
      <c r="I79" s="35">
        <v>49</v>
      </c>
      <c r="J79" s="35">
        <v>0</v>
      </c>
      <c r="K79" s="35">
        <v>0</v>
      </c>
      <c r="L79" s="35">
        <v>582196.55000000005</v>
      </c>
      <c r="M79" s="35">
        <v>17</v>
      </c>
    </row>
    <row r="80" spans="1:13" x14ac:dyDescent="0.25">
      <c r="A80" s="35" t="s">
        <v>125</v>
      </c>
      <c r="B80" s="35">
        <v>2792592.89</v>
      </c>
      <c r="C80" s="35">
        <v>20</v>
      </c>
      <c r="D80" s="35">
        <v>0</v>
      </c>
      <c r="E80" s="35">
        <v>0</v>
      </c>
      <c r="F80" s="35">
        <v>0</v>
      </c>
      <c r="G80" s="35">
        <v>0</v>
      </c>
      <c r="H80" s="35">
        <v>3044702.75</v>
      </c>
      <c r="I80" s="35">
        <v>22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3278715.11</v>
      </c>
      <c r="C81" s="35">
        <v>47</v>
      </c>
      <c r="D81" s="35">
        <v>0</v>
      </c>
      <c r="E81" s="35">
        <v>0</v>
      </c>
      <c r="F81" s="35">
        <v>176948.01</v>
      </c>
      <c r="G81" s="35">
        <v>19</v>
      </c>
      <c r="H81" s="35">
        <v>3747536.29</v>
      </c>
      <c r="I81" s="35">
        <v>53</v>
      </c>
      <c r="J81" s="35">
        <v>0</v>
      </c>
      <c r="K81" s="35">
        <v>0</v>
      </c>
      <c r="L81" s="35">
        <v>362937.85</v>
      </c>
      <c r="M81" s="35">
        <v>22</v>
      </c>
    </row>
    <row r="82" spans="1:13" x14ac:dyDescent="0.25">
      <c r="A82" s="35" t="s">
        <v>127</v>
      </c>
      <c r="B82" s="35">
        <v>9346256.4100000001</v>
      </c>
      <c r="C82" s="35">
        <v>64</v>
      </c>
      <c r="D82" s="35">
        <v>8638220.0600000005</v>
      </c>
      <c r="E82" s="35">
        <v>72</v>
      </c>
      <c r="F82" s="35">
        <v>2974286.69</v>
      </c>
      <c r="G82" s="35">
        <v>42</v>
      </c>
      <c r="H82" s="35">
        <v>16251930.01</v>
      </c>
      <c r="I82" s="35">
        <v>74</v>
      </c>
      <c r="J82" s="35">
        <v>19672480.050000001</v>
      </c>
      <c r="K82" s="35">
        <v>128</v>
      </c>
      <c r="L82" s="35">
        <v>5224487.33</v>
      </c>
      <c r="M82" s="35">
        <v>48</v>
      </c>
    </row>
    <row r="83" spans="1:13" x14ac:dyDescent="0.25">
      <c r="A83" s="35" t="s">
        <v>128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1138523.44</v>
      </c>
      <c r="K83" s="35">
        <v>10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1694522.86</v>
      </c>
      <c r="C84" s="35">
        <v>17</v>
      </c>
      <c r="D84" s="35">
        <v>0</v>
      </c>
      <c r="E84" s="35">
        <v>0</v>
      </c>
      <c r="F84" s="35">
        <v>0</v>
      </c>
      <c r="G84" s="35">
        <v>0</v>
      </c>
      <c r="H84" s="35">
        <v>1859165.57</v>
      </c>
      <c r="I84" s="35">
        <v>17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952037.53</v>
      </c>
      <c r="C85" s="35">
        <v>16</v>
      </c>
      <c r="D85" s="35">
        <v>0</v>
      </c>
      <c r="E85" s="35">
        <v>0</v>
      </c>
      <c r="F85" s="35">
        <v>0</v>
      </c>
      <c r="G85" s="35">
        <v>0</v>
      </c>
      <c r="H85" s="35">
        <v>1399590.29</v>
      </c>
      <c r="I85" s="35">
        <v>16</v>
      </c>
      <c r="J85" s="35">
        <v>0</v>
      </c>
      <c r="K85" s="35">
        <v>0</v>
      </c>
      <c r="L85" s="35">
        <v>272658.56</v>
      </c>
      <c r="M85" s="35">
        <v>10</v>
      </c>
    </row>
    <row r="86" spans="1:13" x14ac:dyDescent="0.25">
      <c r="A86" s="35" t="s">
        <v>131</v>
      </c>
      <c r="B86" s="35">
        <v>2465621.0299999998</v>
      </c>
      <c r="C86" s="35">
        <v>34</v>
      </c>
      <c r="D86" s="35">
        <v>361690.52</v>
      </c>
      <c r="E86" s="35">
        <v>17</v>
      </c>
      <c r="F86" s="35">
        <v>423567.1</v>
      </c>
      <c r="G86" s="35">
        <v>20</v>
      </c>
      <c r="H86" s="35">
        <v>3670833.48</v>
      </c>
      <c r="I86" s="35">
        <v>35</v>
      </c>
      <c r="J86" s="35">
        <v>1223388.3600000001</v>
      </c>
      <c r="K86" s="35">
        <v>28</v>
      </c>
      <c r="L86" s="35">
        <v>1321049.1100000001</v>
      </c>
      <c r="M86" s="35">
        <v>21</v>
      </c>
    </row>
    <row r="87" spans="1:13" x14ac:dyDescent="0.25">
      <c r="A87" s="35" t="s">
        <v>132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346506.08</v>
      </c>
      <c r="I87" s="35">
        <v>10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718524.67</v>
      </c>
      <c r="C88" s="35">
        <v>15</v>
      </c>
      <c r="D88" s="35">
        <v>498838.77</v>
      </c>
      <c r="E88" s="35">
        <v>12</v>
      </c>
      <c r="F88" s="35">
        <v>0</v>
      </c>
      <c r="G88" s="35">
        <v>0</v>
      </c>
      <c r="H88" s="35">
        <v>1452388.39</v>
      </c>
      <c r="I88" s="35">
        <v>17</v>
      </c>
      <c r="J88" s="35">
        <v>1629620.46</v>
      </c>
      <c r="K88" s="35">
        <v>27</v>
      </c>
      <c r="L88" s="35">
        <v>0</v>
      </c>
      <c r="M88" s="35">
        <v>0</v>
      </c>
    </row>
    <row r="89" spans="1:13" x14ac:dyDescent="0.25">
      <c r="A89" s="35" t="s">
        <v>134</v>
      </c>
      <c r="B89" s="35">
        <v>3370059.54</v>
      </c>
      <c r="C89" s="35">
        <v>38</v>
      </c>
      <c r="D89" s="35">
        <v>960426.04</v>
      </c>
      <c r="E89" s="35">
        <v>10</v>
      </c>
      <c r="F89" s="35">
        <v>636911.74</v>
      </c>
      <c r="G89" s="35">
        <v>17</v>
      </c>
      <c r="H89" s="35">
        <v>5264889.1500000004</v>
      </c>
      <c r="I89" s="35">
        <v>45</v>
      </c>
      <c r="J89" s="35">
        <v>2649982.5099999998</v>
      </c>
      <c r="K89" s="35">
        <v>19</v>
      </c>
      <c r="L89" s="35">
        <v>1184782.8</v>
      </c>
      <c r="M89" s="35">
        <v>18</v>
      </c>
    </row>
    <row r="90" spans="1:13" x14ac:dyDescent="0.25">
      <c r="A90" s="35" t="s">
        <v>135</v>
      </c>
      <c r="B90" s="35">
        <v>726316.39</v>
      </c>
      <c r="C90" s="35">
        <v>10</v>
      </c>
      <c r="D90" s="35">
        <v>0</v>
      </c>
      <c r="E90" s="35">
        <v>0</v>
      </c>
      <c r="F90" s="35">
        <v>0</v>
      </c>
      <c r="G90" s="35">
        <v>0</v>
      </c>
      <c r="H90" s="35">
        <v>832868.1</v>
      </c>
      <c r="I90" s="35">
        <v>10</v>
      </c>
      <c r="J90" s="35">
        <v>0</v>
      </c>
      <c r="K90" s="35">
        <v>0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108528.24</v>
      </c>
      <c r="K91" s="35">
        <v>10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448313.5</v>
      </c>
      <c r="I92" s="35">
        <v>11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297834.48</v>
      </c>
      <c r="K93" s="35">
        <v>10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188486.26</v>
      </c>
      <c r="K94" s="35">
        <v>10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7367823.4900000002</v>
      </c>
      <c r="C95" s="35">
        <v>47</v>
      </c>
      <c r="D95" s="35">
        <v>0</v>
      </c>
      <c r="E95" s="35">
        <v>0</v>
      </c>
      <c r="F95" s="35">
        <v>526506.6</v>
      </c>
      <c r="G95" s="35">
        <v>18</v>
      </c>
      <c r="H95" s="35">
        <v>10443448.48</v>
      </c>
      <c r="I95" s="35">
        <v>55</v>
      </c>
      <c r="J95" s="35">
        <v>0</v>
      </c>
      <c r="K95" s="35">
        <v>0</v>
      </c>
      <c r="L95" s="35">
        <v>1057245.31</v>
      </c>
      <c r="M95" s="35">
        <v>20</v>
      </c>
    </row>
    <row r="96" spans="1:13" x14ac:dyDescent="0.25">
      <c r="A96" s="35" t="s">
        <v>141</v>
      </c>
      <c r="B96" s="35">
        <v>2059909.98</v>
      </c>
      <c r="C96" s="35">
        <v>29</v>
      </c>
      <c r="D96" s="35">
        <v>255543.36</v>
      </c>
      <c r="E96" s="35">
        <v>14</v>
      </c>
      <c r="F96" s="35">
        <v>261592.68</v>
      </c>
      <c r="G96" s="35">
        <v>14</v>
      </c>
      <c r="H96" s="35">
        <v>2293528.52</v>
      </c>
      <c r="I96" s="35">
        <v>29</v>
      </c>
      <c r="J96" s="35">
        <v>546765.44999999995</v>
      </c>
      <c r="K96" s="35">
        <v>33</v>
      </c>
      <c r="L96" s="35">
        <v>380780.34</v>
      </c>
      <c r="M96" s="35">
        <v>14</v>
      </c>
    </row>
    <row r="97" spans="1:13" x14ac:dyDescent="0.25">
      <c r="A97" s="35" t="s">
        <v>142</v>
      </c>
      <c r="B97" s="35">
        <v>1181656.42</v>
      </c>
      <c r="C97" s="35">
        <v>11</v>
      </c>
      <c r="D97" s="35">
        <v>0</v>
      </c>
      <c r="E97" s="35">
        <v>0</v>
      </c>
      <c r="F97" s="35">
        <v>0</v>
      </c>
      <c r="G97" s="35">
        <v>0</v>
      </c>
      <c r="H97" s="35">
        <v>1424893.33</v>
      </c>
      <c r="I97" s="35">
        <v>16</v>
      </c>
      <c r="J97" s="35">
        <v>0</v>
      </c>
      <c r="K97" s="35">
        <v>0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107563.9</v>
      </c>
      <c r="K98" s="35">
        <v>14</v>
      </c>
      <c r="L98" s="35">
        <v>0</v>
      </c>
      <c r="M98" s="35">
        <v>0</v>
      </c>
    </row>
    <row r="99" spans="1:13" x14ac:dyDescent="0.25">
      <c r="A99" s="35" t="s">
        <v>144</v>
      </c>
      <c r="B99" s="35">
        <v>2451044.86</v>
      </c>
      <c r="C99" s="35">
        <v>30</v>
      </c>
      <c r="D99" s="35">
        <v>0</v>
      </c>
      <c r="E99" s="35">
        <v>0</v>
      </c>
      <c r="F99" s="35">
        <v>605203.71</v>
      </c>
      <c r="G99" s="35">
        <v>16</v>
      </c>
      <c r="H99" s="35">
        <v>3955635.02</v>
      </c>
      <c r="I99" s="35">
        <v>34</v>
      </c>
      <c r="J99" s="35">
        <v>0</v>
      </c>
      <c r="K99" s="35">
        <v>0</v>
      </c>
      <c r="L99" s="35">
        <v>1488217.69</v>
      </c>
      <c r="M99" s="35">
        <v>19</v>
      </c>
    </row>
    <row r="100" spans="1:13" x14ac:dyDescent="0.25">
      <c r="A100" s="35" t="s">
        <v>145</v>
      </c>
      <c r="B100" s="35">
        <v>3252794.56</v>
      </c>
      <c r="C100" s="35">
        <v>26</v>
      </c>
      <c r="D100" s="35">
        <v>3398826.26</v>
      </c>
      <c r="E100" s="35">
        <v>22</v>
      </c>
      <c r="F100" s="35">
        <v>747625.81</v>
      </c>
      <c r="G100" s="35">
        <v>14</v>
      </c>
      <c r="H100" s="35">
        <v>5153295.5999999996</v>
      </c>
      <c r="I100" s="35">
        <v>28</v>
      </c>
      <c r="J100" s="35">
        <v>6907129.0599999996</v>
      </c>
      <c r="K100" s="35">
        <v>42</v>
      </c>
      <c r="L100" s="35">
        <v>1326786.04</v>
      </c>
      <c r="M100" s="35">
        <v>14</v>
      </c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G24" sqref="G24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146</v>
      </c>
      <c r="B2" s="35">
        <v>10283836.24</v>
      </c>
      <c r="C2" s="36">
        <v>134</v>
      </c>
      <c r="D2" s="35">
        <v>4317830.6500000004</v>
      </c>
      <c r="E2" s="36">
        <v>80</v>
      </c>
      <c r="F2" s="35">
        <v>1034731.16</v>
      </c>
      <c r="G2" s="36">
        <v>49</v>
      </c>
      <c r="H2" s="35">
        <v>15685021.029999999</v>
      </c>
      <c r="I2" s="36">
        <v>151</v>
      </c>
      <c r="J2" s="35">
        <v>8108482.3300000001</v>
      </c>
      <c r="K2" s="36">
        <v>119</v>
      </c>
      <c r="L2" s="35">
        <v>2665194.29</v>
      </c>
      <c r="M2" s="37">
        <v>65</v>
      </c>
      <c r="N2" s="35"/>
      <c r="O2" s="35"/>
      <c r="P2" s="35"/>
      <c r="Q2" s="35"/>
      <c r="R2" s="35"/>
    </row>
    <row r="3" spans="1:18" x14ac:dyDescent="0.25">
      <c r="A3" s="35" t="s">
        <v>147</v>
      </c>
      <c r="B3" s="35">
        <v>16699090.119999999</v>
      </c>
      <c r="C3" s="36">
        <v>175</v>
      </c>
      <c r="D3" s="35">
        <v>6223839.8499999996</v>
      </c>
      <c r="E3" s="36">
        <v>95</v>
      </c>
      <c r="F3" s="35">
        <v>2658489.7000000002</v>
      </c>
      <c r="G3" s="36">
        <v>81</v>
      </c>
      <c r="H3" s="35">
        <v>23065785.530000001</v>
      </c>
      <c r="I3" s="36">
        <v>202</v>
      </c>
      <c r="J3" s="35">
        <v>15184850.289999999</v>
      </c>
      <c r="K3" s="36">
        <v>148</v>
      </c>
      <c r="L3" s="35">
        <v>4865333.3899999997</v>
      </c>
      <c r="M3" s="37">
        <v>94</v>
      </c>
      <c r="N3" s="35"/>
      <c r="O3" s="35"/>
      <c r="P3" s="35"/>
      <c r="Q3" s="35"/>
      <c r="R3" s="35"/>
    </row>
    <row r="4" spans="1:18" x14ac:dyDescent="0.25">
      <c r="A4" s="35" t="s">
        <v>148</v>
      </c>
      <c r="B4" s="35">
        <v>9686637.0500000007</v>
      </c>
      <c r="C4" s="36">
        <v>128</v>
      </c>
      <c r="D4" s="35">
        <v>1724255.82</v>
      </c>
      <c r="E4" s="36">
        <v>64</v>
      </c>
      <c r="F4" s="35">
        <v>839155.54</v>
      </c>
      <c r="G4" s="36">
        <v>48</v>
      </c>
      <c r="H4" s="35">
        <v>11406798.23</v>
      </c>
      <c r="I4" s="36">
        <v>148</v>
      </c>
      <c r="J4" s="35">
        <v>4120679.63</v>
      </c>
      <c r="K4" s="36">
        <v>107</v>
      </c>
      <c r="L4" s="35">
        <v>1672556.12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149</v>
      </c>
      <c r="B5" s="35">
        <v>75718028.269999996</v>
      </c>
      <c r="C5" s="36">
        <v>590</v>
      </c>
      <c r="D5" s="35">
        <v>15092739.609999999</v>
      </c>
      <c r="E5" s="36">
        <v>98</v>
      </c>
      <c r="F5" s="35">
        <v>10463700.43</v>
      </c>
      <c r="G5" s="36">
        <v>241</v>
      </c>
      <c r="H5" s="35">
        <v>106682171.37</v>
      </c>
      <c r="I5" s="36">
        <v>684</v>
      </c>
      <c r="J5" s="35">
        <v>48107640.920000002</v>
      </c>
      <c r="K5" s="36">
        <v>166</v>
      </c>
      <c r="L5" s="35">
        <v>22781933.780000001</v>
      </c>
      <c r="M5" s="37">
        <v>286</v>
      </c>
      <c r="N5" s="35"/>
      <c r="O5" s="35"/>
      <c r="P5" s="35"/>
      <c r="Q5" s="35"/>
      <c r="R5" s="35"/>
    </row>
    <row r="6" spans="1:18" x14ac:dyDescent="0.25">
      <c r="A6" s="35" t="s">
        <v>150</v>
      </c>
      <c r="B6" s="35">
        <v>869949.71</v>
      </c>
      <c r="C6" s="36">
        <v>22</v>
      </c>
      <c r="D6" s="35">
        <v>560008.29</v>
      </c>
      <c r="E6" s="36">
        <v>13</v>
      </c>
      <c r="F6" s="35">
        <v>160205.13</v>
      </c>
      <c r="G6" s="36">
        <v>13</v>
      </c>
      <c r="H6" s="35">
        <v>708608.97</v>
      </c>
      <c r="I6" s="36">
        <v>24</v>
      </c>
      <c r="J6" s="35">
        <v>715860.41</v>
      </c>
      <c r="K6" s="36">
        <v>19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151</v>
      </c>
      <c r="B7" s="35">
        <v>12945134.93</v>
      </c>
      <c r="C7" s="36">
        <v>141</v>
      </c>
      <c r="D7" s="35">
        <v>1176389.53</v>
      </c>
      <c r="E7" s="36">
        <v>35</v>
      </c>
      <c r="F7" s="35">
        <v>826266.6</v>
      </c>
      <c r="G7" s="36">
        <v>39</v>
      </c>
      <c r="H7" s="35">
        <v>13858511.800000001</v>
      </c>
      <c r="I7" s="36">
        <v>166</v>
      </c>
      <c r="J7" s="35">
        <v>8789683.7599999998</v>
      </c>
      <c r="K7" s="36">
        <v>54</v>
      </c>
      <c r="L7" s="35">
        <v>1529502.3</v>
      </c>
      <c r="M7" s="37">
        <v>48</v>
      </c>
      <c r="N7" s="35"/>
      <c r="O7" s="35"/>
      <c r="P7" s="35"/>
      <c r="Q7" s="35"/>
      <c r="R7" s="35"/>
    </row>
    <row r="8" spans="1:18" x14ac:dyDescent="0.25">
      <c r="A8" s="35" t="s">
        <v>152</v>
      </c>
      <c r="B8" s="35">
        <v>2230476.87</v>
      </c>
      <c r="C8" s="36">
        <v>32</v>
      </c>
      <c r="D8" s="35">
        <v>1478149.11</v>
      </c>
      <c r="E8" s="36">
        <v>68</v>
      </c>
      <c r="F8" s="35">
        <v>414453.57</v>
      </c>
      <c r="G8" s="36">
        <v>10</v>
      </c>
      <c r="H8" s="35">
        <v>3217177.14</v>
      </c>
      <c r="I8" s="36">
        <v>48</v>
      </c>
      <c r="J8" s="35">
        <v>2560921.86</v>
      </c>
      <c r="K8" s="36">
        <v>100</v>
      </c>
      <c r="L8" s="35">
        <v>723210.89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153</v>
      </c>
      <c r="B9" s="35">
        <v>15818602.51</v>
      </c>
      <c r="C9" s="36">
        <v>137</v>
      </c>
      <c r="D9" s="35">
        <v>9882629.3499999996</v>
      </c>
      <c r="E9" s="36">
        <v>108</v>
      </c>
      <c r="F9" s="35">
        <v>3572592.96</v>
      </c>
      <c r="G9" s="36">
        <v>69</v>
      </c>
      <c r="H9" s="35">
        <v>23866224.559999999</v>
      </c>
      <c r="I9" s="36">
        <v>156</v>
      </c>
      <c r="J9" s="35">
        <v>22227727.440000001</v>
      </c>
      <c r="K9" s="36">
        <v>189</v>
      </c>
      <c r="L9" s="35">
        <v>6364925.4299999997</v>
      </c>
      <c r="M9" s="37">
        <v>79</v>
      </c>
      <c r="N9" s="35"/>
      <c r="O9" s="35"/>
      <c r="P9" s="35"/>
      <c r="Q9" s="35"/>
      <c r="R9" s="35"/>
    </row>
    <row r="10" spans="1:18" x14ac:dyDescent="0.25">
      <c r="A10" s="35" t="s">
        <v>154</v>
      </c>
      <c r="B10" s="35">
        <v>5052040.57</v>
      </c>
      <c r="C10" s="36">
        <v>74</v>
      </c>
      <c r="D10" s="35">
        <v>1127790.06</v>
      </c>
      <c r="E10" s="36">
        <v>33</v>
      </c>
      <c r="F10" s="35">
        <v>359969.96</v>
      </c>
      <c r="G10" s="36">
        <v>17</v>
      </c>
      <c r="H10" s="35">
        <v>6444300.4199999999</v>
      </c>
      <c r="I10" s="36">
        <v>88</v>
      </c>
      <c r="J10" s="35">
        <v>2500180.39</v>
      </c>
      <c r="K10" s="36">
        <v>45</v>
      </c>
      <c r="L10" s="35">
        <v>787889.25</v>
      </c>
      <c r="M10" s="37">
        <v>27</v>
      </c>
      <c r="N10" s="35"/>
      <c r="O10" s="35"/>
      <c r="P10" s="35"/>
      <c r="Q10" s="35"/>
      <c r="R10" s="35"/>
    </row>
    <row r="11" spans="1:18" x14ac:dyDescent="0.25">
      <c r="A11" s="35" t="s">
        <v>155</v>
      </c>
      <c r="B11" s="35">
        <v>8920312.9600000009</v>
      </c>
      <c r="C11" s="36">
        <v>121</v>
      </c>
      <c r="D11" s="35">
        <v>1619171.54</v>
      </c>
      <c r="E11" s="36">
        <v>75</v>
      </c>
      <c r="F11" s="35">
        <v>973648.48</v>
      </c>
      <c r="G11" s="36">
        <v>38</v>
      </c>
      <c r="H11" s="35">
        <v>10332681.01</v>
      </c>
      <c r="I11" s="36">
        <v>140</v>
      </c>
      <c r="J11" s="35">
        <v>2781952.22</v>
      </c>
      <c r="K11" s="36">
        <v>113</v>
      </c>
      <c r="L11" s="35">
        <v>1701041.45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156</v>
      </c>
      <c r="B12" s="35">
        <v>4810121.2</v>
      </c>
      <c r="C12" s="36">
        <v>45</v>
      </c>
      <c r="D12" s="35">
        <v>52238170.18</v>
      </c>
      <c r="E12" s="36">
        <v>46</v>
      </c>
      <c r="F12" s="35">
        <v>660234.09</v>
      </c>
      <c r="G12" s="36">
        <v>11</v>
      </c>
      <c r="H12" s="35">
        <v>6990974.9199999999</v>
      </c>
      <c r="I12" s="36">
        <v>79</v>
      </c>
      <c r="J12" s="35">
        <v>28307349.170000002</v>
      </c>
      <c r="K12" s="36">
        <v>89</v>
      </c>
      <c r="L12" s="35">
        <v>1625343.37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157</v>
      </c>
      <c r="B13" s="35">
        <v>24596749.66</v>
      </c>
      <c r="C13" s="36">
        <v>258</v>
      </c>
      <c r="D13" s="35">
        <v>5358620.54</v>
      </c>
      <c r="E13" s="36">
        <v>109</v>
      </c>
      <c r="F13" s="35">
        <v>2782505.58</v>
      </c>
      <c r="G13" s="36">
        <v>95</v>
      </c>
      <c r="H13" s="35">
        <v>29916210.870000001</v>
      </c>
      <c r="I13" s="36">
        <v>308</v>
      </c>
      <c r="J13" s="35">
        <v>11879022.65</v>
      </c>
      <c r="K13" s="36">
        <v>191</v>
      </c>
      <c r="L13" s="35">
        <v>5373831.6399999997</v>
      </c>
      <c r="M13" s="37">
        <v>121</v>
      </c>
      <c r="N13" s="35"/>
      <c r="O13" s="35"/>
      <c r="P13" s="35"/>
      <c r="Q13" s="35"/>
      <c r="R13" s="35"/>
    </row>
    <row r="14" spans="1:18" x14ac:dyDescent="0.25">
      <c r="A14" s="35" t="s">
        <v>158</v>
      </c>
      <c r="B14" s="35">
        <v>22653526.850000001</v>
      </c>
      <c r="C14" s="36">
        <v>253</v>
      </c>
      <c r="D14" s="35">
        <v>3110487.47</v>
      </c>
      <c r="E14" s="36">
        <v>76</v>
      </c>
      <c r="F14" s="35">
        <v>2366359.27</v>
      </c>
      <c r="G14" s="36">
        <v>98</v>
      </c>
      <c r="H14" s="35">
        <v>31356341.399999999</v>
      </c>
      <c r="I14" s="36">
        <v>301</v>
      </c>
      <c r="J14" s="35">
        <v>9142514.4299999997</v>
      </c>
      <c r="K14" s="36">
        <v>141</v>
      </c>
      <c r="L14" s="35">
        <v>5704666.5899999999</v>
      </c>
      <c r="M14" s="37">
        <v>119</v>
      </c>
      <c r="N14" s="35"/>
      <c r="O14" s="35"/>
      <c r="P14" s="35"/>
      <c r="Q14" s="35"/>
      <c r="R14" s="35"/>
    </row>
    <row r="15" spans="1:18" x14ac:dyDescent="0.25">
      <c r="A15" s="35" t="s">
        <v>159</v>
      </c>
      <c r="B15" s="35">
        <v>17711972.43</v>
      </c>
      <c r="C15" s="36">
        <v>216</v>
      </c>
      <c r="D15" s="35">
        <v>2720037.91</v>
      </c>
      <c r="E15" s="36">
        <v>95</v>
      </c>
      <c r="F15" s="35">
        <v>1995919.7</v>
      </c>
      <c r="G15" s="36">
        <v>91</v>
      </c>
      <c r="H15" s="35">
        <v>22027040.239999998</v>
      </c>
      <c r="I15" s="36">
        <v>265</v>
      </c>
      <c r="J15" s="35">
        <v>7148807.2300000004</v>
      </c>
      <c r="K15" s="36">
        <v>176</v>
      </c>
      <c r="L15" s="35">
        <v>3969680.43</v>
      </c>
      <c r="M15" s="37">
        <v>111</v>
      </c>
      <c r="N15" s="35"/>
      <c r="O15" s="35"/>
      <c r="P15" s="35"/>
      <c r="Q15" s="35"/>
      <c r="R15" s="35"/>
    </row>
    <row r="16" spans="1:18" x14ac:dyDescent="0.25">
      <c r="A16" s="35" t="s">
        <v>160</v>
      </c>
      <c r="B16" s="35">
        <v>20449650.219999999</v>
      </c>
      <c r="C16" s="36">
        <v>245</v>
      </c>
      <c r="D16" s="35">
        <v>10425633.529999999</v>
      </c>
      <c r="E16" s="36">
        <v>138</v>
      </c>
      <c r="F16" s="35">
        <v>3200283.54</v>
      </c>
      <c r="G16" s="36">
        <v>99</v>
      </c>
      <c r="H16" s="35">
        <v>30001693.25</v>
      </c>
      <c r="I16" s="36">
        <v>281</v>
      </c>
      <c r="J16" s="35">
        <v>19120517.989999998</v>
      </c>
      <c r="K16" s="36">
        <v>251</v>
      </c>
      <c r="L16" s="35">
        <v>6428193.8200000003</v>
      </c>
      <c r="M16" s="37">
        <v>129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2021-04-12T16:01:36Z</dcterms:modified>
</cp:coreProperties>
</file>