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3679B8A-CF5C-43C1-B7F0-A1462B59F392}" xr6:coauthVersionLast="47" xr6:coauthVersionMax="47" xr10:uidLastSave="{00000000-0000-0000-0000-000000000000}"/>
  <bookViews>
    <workbookView xWindow="-264" yWindow="240" windowWidth="19968" windowHeight="10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1" i="3" l="1"/>
  <c r="J351" i="3"/>
  <c r="I351" i="3"/>
  <c r="H351" i="3"/>
  <c r="G351" i="3"/>
  <c r="F351" i="3"/>
  <c r="E351" i="3"/>
  <c r="D351" i="3"/>
  <c r="C351" i="3"/>
  <c r="B351" i="3"/>
  <c r="K350" i="3"/>
  <c r="J350" i="3"/>
  <c r="I350" i="3"/>
  <c r="H350" i="3"/>
  <c r="G350" i="3"/>
  <c r="F350" i="3"/>
  <c r="E350" i="3"/>
  <c r="D350" i="3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J347" i="3"/>
  <c r="I347" i="3"/>
  <c r="H347" i="3"/>
  <c r="G347" i="3"/>
  <c r="F347" i="3"/>
  <c r="E347" i="3"/>
  <c r="D347" i="3"/>
  <c r="C347" i="3"/>
  <c r="B347" i="3"/>
  <c r="K346" i="3"/>
  <c r="J346" i="3"/>
  <c r="I346" i="3"/>
  <c r="H346" i="3"/>
  <c r="G346" i="3"/>
  <c r="F346" i="3"/>
  <c r="E346" i="3"/>
  <c r="D346" i="3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J343" i="3"/>
  <c r="I343" i="3"/>
  <c r="H343" i="3"/>
  <c r="G343" i="3"/>
  <c r="F343" i="3"/>
  <c r="E343" i="3"/>
  <c r="D343" i="3"/>
  <c r="C343" i="3"/>
  <c r="B343" i="3"/>
  <c r="K342" i="3"/>
  <c r="J342" i="3"/>
  <c r="I342" i="3"/>
  <c r="H342" i="3"/>
  <c r="G342" i="3"/>
  <c r="F342" i="3"/>
  <c r="E342" i="3"/>
  <c r="D342" i="3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I339" i="3"/>
  <c r="H339" i="3"/>
  <c r="G339" i="3"/>
  <c r="J339" i="3" s="1"/>
  <c r="F339" i="3"/>
  <c r="E339" i="3"/>
  <c r="D339" i="3"/>
  <c r="C339" i="3"/>
  <c r="B339" i="3"/>
  <c r="K338" i="3"/>
  <c r="J338" i="3"/>
  <c r="I338" i="3"/>
  <c r="H338" i="3"/>
  <c r="G338" i="3"/>
  <c r="F338" i="3"/>
  <c r="E338" i="3"/>
  <c r="D338" i="3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J336" i="3"/>
  <c r="I336" i="3"/>
  <c r="H336" i="3"/>
  <c r="G336" i="3"/>
  <c r="F336" i="3"/>
  <c r="E336" i="3"/>
  <c r="K336" i="3" s="1"/>
  <c r="D336" i="3"/>
  <c r="C336" i="3"/>
  <c r="B336" i="3"/>
  <c r="K335" i="3"/>
  <c r="I335" i="3"/>
  <c r="H335" i="3"/>
  <c r="G335" i="3"/>
  <c r="J335" i="3" s="1"/>
  <c r="F335" i="3"/>
  <c r="E335" i="3"/>
  <c r="D335" i="3"/>
  <c r="C335" i="3"/>
  <c r="B335" i="3"/>
  <c r="K334" i="3"/>
  <c r="J334" i="3"/>
  <c r="I334" i="3"/>
  <c r="H334" i="3"/>
  <c r="G334" i="3"/>
  <c r="F334" i="3"/>
  <c r="E334" i="3"/>
  <c r="D334" i="3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J332" i="3"/>
  <c r="I332" i="3"/>
  <c r="H332" i="3"/>
  <c r="G332" i="3"/>
  <c r="F332" i="3"/>
  <c r="E332" i="3"/>
  <c r="K332" i="3" s="1"/>
  <c r="D332" i="3"/>
  <c r="C332" i="3"/>
  <c r="B332" i="3"/>
  <c r="K331" i="3"/>
  <c r="I331" i="3"/>
  <c r="H331" i="3"/>
  <c r="G331" i="3"/>
  <c r="J331" i="3" s="1"/>
  <c r="F331" i="3"/>
  <c r="E331" i="3"/>
  <c r="D331" i="3"/>
  <c r="C331" i="3"/>
  <c r="B331" i="3"/>
  <c r="K330" i="3"/>
  <c r="J330" i="3"/>
  <c r="I330" i="3"/>
  <c r="H330" i="3"/>
  <c r="G330" i="3"/>
  <c r="F330" i="3"/>
  <c r="E330" i="3"/>
  <c r="D330" i="3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I327" i="3"/>
  <c r="H327" i="3"/>
  <c r="G327" i="3"/>
  <c r="J327" i="3" s="1"/>
  <c r="F327" i="3"/>
  <c r="E327" i="3"/>
  <c r="D327" i="3"/>
  <c r="C327" i="3"/>
  <c r="B327" i="3"/>
  <c r="K326" i="3"/>
  <c r="J326" i="3"/>
  <c r="I326" i="3"/>
  <c r="H326" i="3"/>
  <c r="G326" i="3"/>
  <c r="F326" i="3"/>
  <c r="E326" i="3"/>
  <c r="D326" i="3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I323" i="3"/>
  <c r="H323" i="3"/>
  <c r="G323" i="3"/>
  <c r="J323" i="3" s="1"/>
  <c r="F323" i="3"/>
  <c r="E323" i="3"/>
  <c r="D323" i="3"/>
  <c r="C323" i="3"/>
  <c r="B323" i="3"/>
  <c r="K322" i="3"/>
  <c r="J322" i="3"/>
  <c r="I322" i="3"/>
  <c r="H322" i="3"/>
  <c r="G322" i="3"/>
  <c r="F322" i="3"/>
  <c r="E322" i="3"/>
  <c r="D322" i="3"/>
  <c r="C322" i="3"/>
  <c r="B322" i="3"/>
  <c r="K321" i="3"/>
  <c r="H321" i="3"/>
  <c r="G321" i="3"/>
  <c r="J321" i="3" s="1"/>
  <c r="F321" i="3"/>
  <c r="E321" i="3"/>
  <c r="D321" i="3"/>
  <c r="C321" i="3"/>
  <c r="I321" i="3" s="1"/>
  <c r="B321" i="3"/>
  <c r="J320" i="3"/>
  <c r="I320" i="3"/>
  <c r="H320" i="3"/>
  <c r="G320" i="3"/>
  <c r="F320" i="3"/>
  <c r="E320" i="3"/>
  <c r="K320" i="3" s="1"/>
  <c r="D320" i="3"/>
  <c r="C320" i="3"/>
  <c r="B320" i="3"/>
  <c r="K319" i="3"/>
  <c r="I319" i="3"/>
  <c r="H319" i="3"/>
  <c r="G319" i="3"/>
  <c r="J319" i="3" s="1"/>
  <c r="F319" i="3"/>
  <c r="E319" i="3"/>
  <c r="D319" i="3"/>
  <c r="C319" i="3"/>
  <c r="B319" i="3"/>
  <c r="K318" i="3"/>
  <c r="J318" i="3"/>
  <c r="I318" i="3"/>
  <c r="H318" i="3"/>
  <c r="G318" i="3"/>
  <c r="F318" i="3"/>
  <c r="E318" i="3"/>
  <c r="D318" i="3"/>
  <c r="C318" i="3"/>
  <c r="B318" i="3"/>
  <c r="K317" i="3"/>
  <c r="H317" i="3"/>
  <c r="G317" i="3"/>
  <c r="J317" i="3" s="1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J314" i="3"/>
  <c r="I314" i="3"/>
  <c r="H314" i="3"/>
  <c r="G314" i="3"/>
  <c r="F314" i="3"/>
  <c r="E314" i="3"/>
  <c r="K314" i="3" s="1"/>
  <c r="D314" i="3"/>
  <c r="C314" i="3"/>
  <c r="B314" i="3"/>
  <c r="K313" i="3"/>
  <c r="H313" i="3"/>
  <c r="G313" i="3"/>
  <c r="J313" i="3" s="1"/>
  <c r="F313" i="3"/>
  <c r="E313" i="3"/>
  <c r="D313" i="3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H309" i="3"/>
  <c r="G309" i="3"/>
  <c r="J309" i="3" s="1"/>
  <c r="F309" i="3"/>
  <c r="E309" i="3"/>
  <c r="D309" i="3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J307" i="3" s="1"/>
  <c r="F307" i="3"/>
  <c r="E307" i="3"/>
  <c r="D307" i="3"/>
  <c r="C307" i="3"/>
  <c r="I307" i="3" s="1"/>
  <c r="B307" i="3"/>
  <c r="J306" i="3"/>
  <c r="I306" i="3"/>
  <c r="H306" i="3"/>
  <c r="G306" i="3"/>
  <c r="F306" i="3"/>
  <c r="E306" i="3"/>
  <c r="K306" i="3" s="1"/>
  <c r="D306" i="3"/>
  <c r="C306" i="3"/>
  <c r="B306" i="3"/>
  <c r="K305" i="3"/>
  <c r="H305" i="3"/>
  <c r="G305" i="3"/>
  <c r="J305" i="3" s="1"/>
  <c r="F305" i="3"/>
  <c r="E305" i="3"/>
  <c r="D305" i="3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J303" i="3" s="1"/>
  <c r="F303" i="3"/>
  <c r="E303" i="3"/>
  <c r="D303" i="3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H301" i="3"/>
  <c r="G301" i="3"/>
  <c r="J301" i="3" s="1"/>
  <c r="F301" i="3"/>
  <c r="E301" i="3"/>
  <c r="D301" i="3"/>
  <c r="C301" i="3"/>
  <c r="I301" i="3" s="1"/>
  <c r="B301" i="3"/>
  <c r="J300" i="3"/>
  <c r="I300" i="3"/>
  <c r="H300" i="3"/>
  <c r="G300" i="3"/>
  <c r="F300" i="3"/>
  <c r="E300" i="3"/>
  <c r="K300" i="3" s="1"/>
  <c r="D300" i="3"/>
  <c r="C300" i="3"/>
  <c r="B300" i="3"/>
  <c r="K299" i="3"/>
  <c r="H299" i="3"/>
  <c r="G299" i="3"/>
  <c r="J299" i="3" s="1"/>
  <c r="F299" i="3"/>
  <c r="E299" i="3"/>
  <c r="D299" i="3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J297" i="3" s="1"/>
  <c r="F297" i="3"/>
  <c r="E297" i="3"/>
  <c r="D297" i="3"/>
  <c r="C297" i="3"/>
  <c r="I297" i="3" s="1"/>
  <c r="B297" i="3"/>
  <c r="J296" i="3"/>
  <c r="I296" i="3"/>
  <c r="H296" i="3"/>
  <c r="G296" i="3"/>
  <c r="F296" i="3"/>
  <c r="E296" i="3"/>
  <c r="K296" i="3" s="1"/>
  <c r="D296" i="3"/>
  <c r="C296" i="3"/>
  <c r="B296" i="3"/>
  <c r="K295" i="3"/>
  <c r="H295" i="3"/>
  <c r="G295" i="3"/>
  <c r="J295" i="3" s="1"/>
  <c r="F295" i="3"/>
  <c r="E295" i="3"/>
  <c r="D295" i="3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J293" i="3" s="1"/>
  <c r="F293" i="3"/>
  <c r="E293" i="3"/>
  <c r="D293" i="3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J291" i="3" s="1"/>
  <c r="F291" i="3"/>
  <c r="E291" i="3"/>
  <c r="D291" i="3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J289" i="3" s="1"/>
  <c r="F289" i="3"/>
  <c r="E289" i="3"/>
  <c r="D289" i="3"/>
  <c r="C289" i="3"/>
  <c r="I289" i="3" s="1"/>
  <c r="B289" i="3"/>
  <c r="J288" i="3"/>
  <c r="I288" i="3"/>
  <c r="H288" i="3"/>
  <c r="G288" i="3"/>
  <c r="F288" i="3"/>
  <c r="E288" i="3"/>
  <c r="K288" i="3" s="1"/>
  <c r="D288" i="3"/>
  <c r="C288" i="3"/>
  <c r="B288" i="3"/>
  <c r="K287" i="3"/>
  <c r="H287" i="3"/>
  <c r="G287" i="3"/>
  <c r="J287" i="3" s="1"/>
  <c r="F287" i="3"/>
  <c r="E287" i="3"/>
  <c r="D287" i="3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J285" i="3" s="1"/>
  <c r="F285" i="3"/>
  <c r="E285" i="3"/>
  <c r="D285" i="3"/>
  <c r="C285" i="3"/>
  <c r="I285" i="3" s="1"/>
  <c r="B285" i="3"/>
  <c r="J284" i="3"/>
  <c r="I284" i="3"/>
  <c r="H284" i="3"/>
  <c r="G284" i="3"/>
  <c r="F284" i="3"/>
  <c r="E284" i="3"/>
  <c r="K284" i="3" s="1"/>
  <c r="D284" i="3"/>
  <c r="C284" i="3"/>
  <c r="B284" i="3"/>
  <c r="K283" i="3"/>
  <c r="H283" i="3"/>
  <c r="G283" i="3"/>
  <c r="J283" i="3" s="1"/>
  <c r="F283" i="3"/>
  <c r="E283" i="3"/>
  <c r="D283" i="3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J281" i="3" s="1"/>
  <c r="F281" i="3"/>
  <c r="E281" i="3"/>
  <c r="D281" i="3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J279" i="3" s="1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J277" i="3" s="1"/>
  <c r="F277" i="3"/>
  <c r="E277" i="3"/>
  <c r="D277" i="3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J275" i="3" s="1"/>
  <c r="F275" i="3"/>
  <c r="E275" i="3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H271" i="3"/>
  <c r="G271" i="3"/>
  <c r="J271" i="3" s="1"/>
  <c r="F271" i="3"/>
  <c r="E271" i="3"/>
  <c r="D271" i="3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J267" i="3" s="1"/>
  <c r="F267" i="3"/>
  <c r="E267" i="3"/>
  <c r="D267" i="3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C265" i="3"/>
  <c r="I265" i="3" s="1"/>
  <c r="B265" i="3"/>
  <c r="J264" i="3"/>
  <c r="I264" i="3"/>
  <c r="H264" i="3"/>
  <c r="G264" i="3"/>
  <c r="F264" i="3"/>
  <c r="E264" i="3"/>
  <c r="K264" i="3" s="1"/>
  <c r="D264" i="3"/>
  <c r="C264" i="3"/>
  <c r="B264" i="3"/>
  <c r="K263" i="3"/>
  <c r="H263" i="3"/>
  <c r="G263" i="3"/>
  <c r="J263" i="3" s="1"/>
  <c r="F263" i="3"/>
  <c r="E263" i="3"/>
  <c r="D263" i="3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J260" i="3"/>
  <c r="I260" i="3"/>
  <c r="H260" i="3"/>
  <c r="G260" i="3"/>
  <c r="F260" i="3"/>
  <c r="E260" i="3"/>
  <c r="K260" i="3" s="1"/>
  <c r="D260" i="3"/>
  <c r="C260" i="3"/>
  <c r="B260" i="3"/>
  <c r="K259" i="3"/>
  <c r="H259" i="3"/>
  <c r="G259" i="3"/>
  <c r="J259" i="3" s="1"/>
  <c r="F259" i="3"/>
  <c r="E259" i="3"/>
  <c r="D259" i="3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K255" i="3"/>
  <c r="H255" i="3"/>
  <c r="G255" i="3"/>
  <c r="J255" i="3" s="1"/>
  <c r="F255" i="3"/>
  <c r="E255" i="3"/>
  <c r="D255" i="3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J251" i="3" s="1"/>
  <c r="F251" i="3"/>
  <c r="E251" i="3"/>
  <c r="D251" i="3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C249" i="3"/>
  <c r="I249" i="3" s="1"/>
  <c r="B249" i="3"/>
  <c r="J248" i="3"/>
  <c r="I248" i="3"/>
  <c r="H248" i="3"/>
  <c r="G248" i="3"/>
  <c r="F248" i="3"/>
  <c r="E248" i="3"/>
  <c r="K248" i="3" s="1"/>
  <c r="D248" i="3"/>
  <c r="C248" i="3"/>
  <c r="B248" i="3"/>
  <c r="K247" i="3"/>
  <c r="H247" i="3"/>
  <c r="G247" i="3"/>
  <c r="J247" i="3" s="1"/>
  <c r="F247" i="3"/>
  <c r="E247" i="3"/>
  <c r="D247" i="3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K245" i="3"/>
  <c r="H245" i="3"/>
  <c r="G245" i="3"/>
  <c r="F245" i="3"/>
  <c r="E245" i="3"/>
  <c r="D245" i="3"/>
  <c r="J245" i="3" s="1"/>
  <c r="C245" i="3"/>
  <c r="I245" i="3" s="1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J243" i="3" s="1"/>
  <c r="F243" i="3"/>
  <c r="E243" i="3"/>
  <c r="D243" i="3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J239" i="3" s="1"/>
  <c r="F239" i="3"/>
  <c r="E239" i="3"/>
  <c r="D239" i="3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J236" i="3"/>
  <c r="I236" i="3"/>
  <c r="H236" i="3"/>
  <c r="G236" i="3"/>
  <c r="F236" i="3"/>
  <c r="E236" i="3"/>
  <c r="K236" i="3" s="1"/>
  <c r="D236" i="3"/>
  <c r="C236" i="3"/>
  <c r="B236" i="3"/>
  <c r="K235" i="3"/>
  <c r="H235" i="3"/>
  <c r="G235" i="3"/>
  <c r="J235" i="3" s="1"/>
  <c r="F235" i="3"/>
  <c r="E235" i="3"/>
  <c r="D235" i="3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C233" i="3"/>
  <c r="I233" i="3" s="1"/>
  <c r="B233" i="3"/>
  <c r="J232" i="3"/>
  <c r="I232" i="3"/>
  <c r="H232" i="3"/>
  <c r="G232" i="3"/>
  <c r="F232" i="3"/>
  <c r="E232" i="3"/>
  <c r="K232" i="3" s="1"/>
  <c r="D232" i="3"/>
  <c r="C232" i="3"/>
  <c r="B232" i="3"/>
  <c r="K231" i="3"/>
  <c r="H231" i="3"/>
  <c r="G231" i="3"/>
  <c r="J231" i="3" s="1"/>
  <c r="F231" i="3"/>
  <c r="E231" i="3"/>
  <c r="D231" i="3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J227" i="3" s="1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J223" i="3" s="1"/>
  <c r="F223" i="3"/>
  <c r="E223" i="3"/>
  <c r="D223" i="3"/>
  <c r="C223" i="3"/>
  <c r="I223" i="3" s="1"/>
  <c r="B223" i="3"/>
  <c r="J222" i="3"/>
  <c r="I222" i="3"/>
  <c r="H222" i="3"/>
  <c r="G222" i="3"/>
  <c r="F222" i="3"/>
  <c r="E222" i="3"/>
  <c r="K222" i="3" s="1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J219" i="3" s="1"/>
  <c r="F219" i="3"/>
  <c r="E219" i="3"/>
  <c r="D219" i="3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J215" i="3" s="1"/>
  <c r="F215" i="3"/>
  <c r="E215" i="3"/>
  <c r="D215" i="3"/>
  <c r="C215" i="3"/>
  <c r="I215" i="3" s="1"/>
  <c r="B215" i="3"/>
  <c r="J214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F208" i="3"/>
  <c r="I208" i="3" s="1"/>
  <c r="E208" i="3"/>
  <c r="K208" i="3" s="1"/>
  <c r="D208" i="3"/>
  <c r="J208" i="3" s="1"/>
  <c r="C208" i="3"/>
  <c r="B208" i="3"/>
  <c r="H207" i="3"/>
  <c r="K207" i="3" s="1"/>
  <c r="G207" i="3"/>
  <c r="J207" i="3" s="1"/>
  <c r="F207" i="3"/>
  <c r="E207" i="3"/>
  <c r="D207" i="3"/>
  <c r="C207" i="3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J203" i="3" s="1"/>
  <c r="F203" i="3"/>
  <c r="E203" i="3"/>
  <c r="D203" i="3"/>
  <c r="C203" i="3"/>
  <c r="I203" i="3" s="1"/>
  <c r="B203" i="3"/>
  <c r="J202" i="3"/>
  <c r="I202" i="3"/>
  <c r="H202" i="3"/>
  <c r="G202" i="3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I200" i="3" s="1"/>
  <c r="E200" i="3"/>
  <c r="K200" i="3" s="1"/>
  <c r="D200" i="3"/>
  <c r="J200" i="3" s="1"/>
  <c r="C200" i="3"/>
  <c r="B200" i="3"/>
  <c r="H199" i="3"/>
  <c r="K199" i="3" s="1"/>
  <c r="G199" i="3"/>
  <c r="J199" i="3" s="1"/>
  <c r="F199" i="3"/>
  <c r="E199" i="3"/>
  <c r="D199" i="3"/>
  <c r="C199" i="3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J195" i="3" s="1"/>
  <c r="F195" i="3"/>
  <c r="E195" i="3"/>
  <c r="D195" i="3"/>
  <c r="C195" i="3"/>
  <c r="B195" i="3"/>
  <c r="J194" i="3"/>
  <c r="I194" i="3"/>
  <c r="H194" i="3"/>
  <c r="G194" i="3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H191" i="3"/>
  <c r="K191" i="3" s="1"/>
  <c r="G191" i="3"/>
  <c r="J191" i="3" s="1"/>
  <c r="F191" i="3"/>
  <c r="E191" i="3"/>
  <c r="D191" i="3"/>
  <c r="C191" i="3"/>
  <c r="B191" i="3"/>
  <c r="J190" i="3"/>
  <c r="I190" i="3"/>
  <c r="H190" i="3"/>
  <c r="G190" i="3"/>
  <c r="F190" i="3"/>
  <c r="E190" i="3"/>
  <c r="K190" i="3" s="1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H188" i="3"/>
  <c r="G188" i="3"/>
  <c r="F188" i="3"/>
  <c r="I188" i="3" s="1"/>
  <c r="E188" i="3"/>
  <c r="K188" i="3" s="1"/>
  <c r="D188" i="3"/>
  <c r="J188" i="3" s="1"/>
  <c r="C188" i="3"/>
  <c r="B188" i="3"/>
  <c r="H187" i="3"/>
  <c r="K187" i="3" s="1"/>
  <c r="G187" i="3"/>
  <c r="F187" i="3"/>
  <c r="E187" i="3"/>
  <c r="D187" i="3"/>
  <c r="C187" i="3"/>
  <c r="I187" i="3" s="1"/>
  <c r="B187" i="3"/>
  <c r="J186" i="3"/>
  <c r="H186" i="3"/>
  <c r="G186" i="3"/>
  <c r="F186" i="3"/>
  <c r="I186" i="3" s="1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J184" i="3"/>
  <c r="H184" i="3"/>
  <c r="G184" i="3"/>
  <c r="F184" i="3"/>
  <c r="I184" i="3" s="1"/>
  <c r="E184" i="3"/>
  <c r="K184" i="3" s="1"/>
  <c r="D184" i="3"/>
  <c r="C184" i="3"/>
  <c r="B184" i="3"/>
  <c r="H183" i="3"/>
  <c r="K183" i="3" s="1"/>
  <c r="G183" i="3"/>
  <c r="F183" i="3"/>
  <c r="E183" i="3"/>
  <c r="D183" i="3"/>
  <c r="C183" i="3"/>
  <c r="B183" i="3"/>
  <c r="J182" i="3"/>
  <c r="I182" i="3"/>
  <c r="H182" i="3"/>
  <c r="G182" i="3"/>
  <c r="F182" i="3"/>
  <c r="E182" i="3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C179" i="3"/>
  <c r="I179" i="3" s="1"/>
  <c r="B179" i="3"/>
  <c r="J178" i="3"/>
  <c r="H178" i="3"/>
  <c r="G178" i="3"/>
  <c r="F178" i="3"/>
  <c r="I178" i="3" s="1"/>
  <c r="E178" i="3"/>
  <c r="D178" i="3"/>
  <c r="C178" i="3"/>
  <c r="B178" i="3"/>
  <c r="H177" i="3"/>
  <c r="K177" i="3" s="1"/>
  <c r="G177" i="3"/>
  <c r="F177" i="3"/>
  <c r="E177" i="3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K175" i="3" s="1"/>
  <c r="G175" i="3"/>
  <c r="F175" i="3"/>
  <c r="E175" i="3"/>
  <c r="D175" i="3"/>
  <c r="J175" i="3" s="1"/>
  <c r="C175" i="3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K167" i="3" s="1"/>
  <c r="G167" i="3"/>
  <c r="F167" i="3"/>
  <c r="E167" i="3"/>
  <c r="D167" i="3"/>
  <c r="J167" i="3" s="1"/>
  <c r="C167" i="3"/>
  <c r="B167" i="3"/>
  <c r="J166" i="3"/>
  <c r="I166" i="3"/>
  <c r="H166" i="3"/>
  <c r="G166" i="3"/>
  <c r="F166" i="3"/>
  <c r="E166" i="3"/>
  <c r="K166" i="3" s="1"/>
  <c r="D166" i="3"/>
  <c r="C166" i="3"/>
  <c r="B166" i="3"/>
  <c r="H165" i="3"/>
  <c r="K165" i="3" s="1"/>
  <c r="G165" i="3"/>
  <c r="F165" i="3"/>
  <c r="E165" i="3"/>
  <c r="D165" i="3"/>
  <c r="J165" i="3" s="1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C163" i="3"/>
  <c r="B163" i="3"/>
  <c r="J162" i="3"/>
  <c r="H162" i="3"/>
  <c r="G162" i="3"/>
  <c r="F162" i="3"/>
  <c r="I162" i="3" s="1"/>
  <c r="E162" i="3"/>
  <c r="D162" i="3"/>
  <c r="C162" i="3"/>
  <c r="B162" i="3"/>
  <c r="J161" i="3"/>
  <c r="H161" i="3"/>
  <c r="K161" i="3" s="1"/>
  <c r="G161" i="3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H159" i="3"/>
  <c r="K159" i="3" s="1"/>
  <c r="G159" i="3"/>
  <c r="F159" i="3"/>
  <c r="E159" i="3"/>
  <c r="D159" i="3"/>
  <c r="J159" i="3" s="1"/>
  <c r="C159" i="3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H155" i="3"/>
  <c r="K155" i="3" s="1"/>
  <c r="G155" i="3"/>
  <c r="F155" i="3"/>
  <c r="E155" i="3"/>
  <c r="D155" i="3"/>
  <c r="C155" i="3"/>
  <c r="I155" i="3" s="1"/>
  <c r="B155" i="3"/>
  <c r="J154" i="3"/>
  <c r="H154" i="3"/>
  <c r="G154" i="3"/>
  <c r="F154" i="3"/>
  <c r="I154" i="3" s="1"/>
  <c r="E154" i="3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H151" i="3"/>
  <c r="K151" i="3" s="1"/>
  <c r="G151" i="3"/>
  <c r="F151" i="3"/>
  <c r="E151" i="3"/>
  <c r="D151" i="3"/>
  <c r="C151" i="3"/>
  <c r="B151" i="3"/>
  <c r="J150" i="3"/>
  <c r="I150" i="3"/>
  <c r="H150" i="3"/>
  <c r="G150" i="3"/>
  <c r="F150" i="3"/>
  <c r="E150" i="3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C147" i="3"/>
  <c r="I147" i="3" s="1"/>
  <c r="B147" i="3"/>
  <c r="J146" i="3"/>
  <c r="H146" i="3"/>
  <c r="G146" i="3"/>
  <c r="F146" i="3"/>
  <c r="E146" i="3"/>
  <c r="K146" i="3" s="1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I144" i="3"/>
  <c r="H144" i="3"/>
  <c r="G144" i="3"/>
  <c r="J144" i="3" s="1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J141" i="3"/>
  <c r="H141" i="3"/>
  <c r="G141" i="3"/>
  <c r="F141" i="3"/>
  <c r="E141" i="3"/>
  <c r="K141" i="3" s="1"/>
  <c r="D141" i="3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I135" i="3"/>
  <c r="H135" i="3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E133" i="3"/>
  <c r="K133" i="3" s="1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K131" i="3"/>
  <c r="I131" i="3"/>
  <c r="H131" i="3"/>
  <c r="G131" i="3"/>
  <c r="F131" i="3"/>
  <c r="E131" i="3"/>
  <c r="D131" i="3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K129" i="3"/>
  <c r="H129" i="3"/>
  <c r="G129" i="3"/>
  <c r="F129" i="3"/>
  <c r="E129" i="3"/>
  <c r="D129" i="3"/>
  <c r="J129" i="3" s="1"/>
  <c r="C129" i="3"/>
  <c r="I129" i="3" s="1"/>
  <c r="B129" i="3"/>
  <c r="J128" i="3"/>
  <c r="I128" i="3"/>
  <c r="H128" i="3"/>
  <c r="G128" i="3"/>
  <c r="F128" i="3"/>
  <c r="E128" i="3"/>
  <c r="K128" i="3" s="1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J125" i="3"/>
  <c r="H125" i="3"/>
  <c r="G125" i="3"/>
  <c r="F125" i="3"/>
  <c r="E125" i="3"/>
  <c r="K125" i="3" s="1"/>
  <c r="D125" i="3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H123" i="3"/>
  <c r="K123" i="3" s="1"/>
  <c r="G123" i="3"/>
  <c r="F123" i="3"/>
  <c r="E123" i="3"/>
  <c r="D123" i="3"/>
  <c r="C123" i="3"/>
  <c r="I123" i="3" s="1"/>
  <c r="B123" i="3"/>
  <c r="J122" i="3"/>
  <c r="H122" i="3"/>
  <c r="G122" i="3"/>
  <c r="F122" i="3"/>
  <c r="E122" i="3"/>
  <c r="K122" i="3" s="1"/>
  <c r="D122" i="3"/>
  <c r="C122" i="3"/>
  <c r="I122" i="3" s="1"/>
  <c r="B122" i="3"/>
  <c r="K121" i="3"/>
  <c r="H121" i="3"/>
  <c r="G121" i="3"/>
  <c r="F121" i="3"/>
  <c r="E121" i="3"/>
  <c r="D121" i="3"/>
  <c r="J121" i="3" s="1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H119" i="3"/>
  <c r="K119" i="3" s="1"/>
  <c r="G119" i="3"/>
  <c r="F119" i="3"/>
  <c r="I119" i="3" s="1"/>
  <c r="E119" i="3"/>
  <c r="D119" i="3"/>
  <c r="J119" i="3" s="1"/>
  <c r="C119" i="3"/>
  <c r="B119" i="3"/>
  <c r="J118" i="3"/>
  <c r="H118" i="3"/>
  <c r="K118" i="3" s="1"/>
  <c r="G118" i="3"/>
  <c r="F118" i="3"/>
  <c r="E118" i="3"/>
  <c r="D118" i="3"/>
  <c r="C118" i="3"/>
  <c r="I118" i="3" s="1"/>
  <c r="B118" i="3"/>
  <c r="J117" i="3"/>
  <c r="H117" i="3"/>
  <c r="G117" i="3"/>
  <c r="F117" i="3"/>
  <c r="E117" i="3"/>
  <c r="K117" i="3" s="1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F115" i="3"/>
  <c r="E115" i="3"/>
  <c r="D115" i="3"/>
  <c r="C115" i="3"/>
  <c r="I115" i="3" s="1"/>
  <c r="B115" i="3"/>
  <c r="J114" i="3"/>
  <c r="H114" i="3"/>
  <c r="G114" i="3"/>
  <c r="F114" i="3"/>
  <c r="E114" i="3"/>
  <c r="K114" i="3" s="1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I112" i="3"/>
  <c r="H112" i="3"/>
  <c r="G112" i="3"/>
  <c r="J112" i="3" s="1"/>
  <c r="F112" i="3"/>
  <c r="E112" i="3"/>
  <c r="K112" i="3" s="1"/>
  <c r="D112" i="3"/>
  <c r="C112" i="3"/>
  <c r="B112" i="3"/>
  <c r="K111" i="3"/>
  <c r="H111" i="3"/>
  <c r="G111" i="3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J109" i="3"/>
  <c r="H109" i="3"/>
  <c r="G109" i="3"/>
  <c r="F109" i="3"/>
  <c r="E109" i="3"/>
  <c r="K109" i="3" s="1"/>
  <c r="D109" i="3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K107" i="3" s="1"/>
  <c r="G107" i="3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I103" i="3"/>
  <c r="H103" i="3"/>
  <c r="G103" i="3"/>
  <c r="F103" i="3"/>
  <c r="E103" i="3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K99" i="3"/>
  <c r="I99" i="3"/>
  <c r="H99" i="3"/>
  <c r="G99" i="3"/>
  <c r="F99" i="3"/>
  <c r="E99" i="3"/>
  <c r="D99" i="3"/>
  <c r="C99" i="3"/>
  <c r="B99" i="3"/>
  <c r="K98" i="3"/>
  <c r="J98" i="3"/>
  <c r="H98" i="3"/>
  <c r="G98" i="3"/>
  <c r="F98" i="3"/>
  <c r="E98" i="3"/>
  <c r="D98" i="3"/>
  <c r="C98" i="3"/>
  <c r="I98" i="3" s="1"/>
  <c r="B98" i="3"/>
  <c r="H97" i="3"/>
  <c r="K97" i="3" s="1"/>
  <c r="G97" i="3"/>
  <c r="F97" i="3"/>
  <c r="E97" i="3"/>
  <c r="D97" i="3"/>
  <c r="J97" i="3" s="1"/>
  <c r="C97" i="3"/>
  <c r="I97" i="3" s="1"/>
  <c r="B97" i="3"/>
  <c r="J96" i="3"/>
  <c r="I96" i="3"/>
  <c r="H96" i="3"/>
  <c r="G96" i="3"/>
  <c r="F96" i="3"/>
  <c r="E96" i="3"/>
  <c r="K96" i="3" s="1"/>
  <c r="D96" i="3"/>
  <c r="C96" i="3"/>
  <c r="B96" i="3"/>
  <c r="K95" i="3"/>
  <c r="H95" i="3"/>
  <c r="G95" i="3"/>
  <c r="F95" i="3"/>
  <c r="E95" i="3"/>
  <c r="D95" i="3"/>
  <c r="J95" i="3" s="1"/>
  <c r="C95" i="3"/>
  <c r="I95" i="3" s="1"/>
  <c r="B95" i="3"/>
  <c r="J94" i="3"/>
  <c r="H94" i="3"/>
  <c r="G94" i="3"/>
  <c r="F94" i="3"/>
  <c r="I94" i="3" s="1"/>
  <c r="E94" i="3"/>
  <c r="K94" i="3" s="1"/>
  <c r="D94" i="3"/>
  <c r="C94" i="3"/>
  <c r="B94" i="3"/>
  <c r="J93" i="3"/>
  <c r="H93" i="3"/>
  <c r="G93" i="3"/>
  <c r="F93" i="3"/>
  <c r="E93" i="3"/>
  <c r="K93" i="3" s="1"/>
  <c r="D93" i="3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H91" i="3"/>
  <c r="K91" i="3" s="1"/>
  <c r="G91" i="3"/>
  <c r="F91" i="3"/>
  <c r="E91" i="3"/>
  <c r="D91" i="3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H87" i="3"/>
  <c r="K87" i="3" s="1"/>
  <c r="G87" i="3"/>
  <c r="F87" i="3"/>
  <c r="I87" i="3" s="1"/>
  <c r="E87" i="3"/>
  <c r="D87" i="3"/>
  <c r="J87" i="3" s="1"/>
  <c r="C87" i="3"/>
  <c r="B87" i="3"/>
  <c r="J86" i="3"/>
  <c r="H86" i="3"/>
  <c r="K86" i="3" s="1"/>
  <c r="G86" i="3"/>
  <c r="F86" i="3"/>
  <c r="E86" i="3"/>
  <c r="D86" i="3"/>
  <c r="C86" i="3"/>
  <c r="I86" i="3" s="1"/>
  <c r="B86" i="3"/>
  <c r="H85" i="3"/>
  <c r="G85" i="3"/>
  <c r="J85" i="3" s="1"/>
  <c r="F85" i="3"/>
  <c r="E85" i="3"/>
  <c r="K85" i="3" s="1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I83" i="3"/>
  <c r="H83" i="3"/>
  <c r="G83" i="3"/>
  <c r="F83" i="3"/>
  <c r="E83" i="3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I80" i="3"/>
  <c r="H80" i="3"/>
  <c r="G80" i="3"/>
  <c r="J80" i="3" s="1"/>
  <c r="F80" i="3"/>
  <c r="E80" i="3"/>
  <c r="K80" i="3" s="1"/>
  <c r="D80" i="3"/>
  <c r="C80" i="3"/>
  <c r="B80" i="3"/>
  <c r="K79" i="3"/>
  <c r="H79" i="3"/>
  <c r="G79" i="3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J77" i="3"/>
  <c r="H77" i="3"/>
  <c r="G77" i="3"/>
  <c r="F77" i="3"/>
  <c r="E77" i="3"/>
  <c r="K77" i="3" s="1"/>
  <c r="D77" i="3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H75" i="3"/>
  <c r="K75" i="3" s="1"/>
  <c r="G75" i="3"/>
  <c r="F75" i="3"/>
  <c r="E75" i="3"/>
  <c r="D75" i="3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H71" i="3"/>
  <c r="G71" i="3"/>
  <c r="F71" i="3"/>
  <c r="E71" i="3"/>
  <c r="K71" i="3" s="1"/>
  <c r="D71" i="3"/>
  <c r="J71" i="3" s="1"/>
  <c r="C71" i="3"/>
  <c r="I71" i="3" s="1"/>
  <c r="B71" i="3"/>
  <c r="H70" i="3"/>
  <c r="G70" i="3"/>
  <c r="J70" i="3" s="1"/>
  <c r="F70" i="3"/>
  <c r="E70" i="3"/>
  <c r="K70" i="3" s="1"/>
  <c r="D70" i="3"/>
  <c r="C70" i="3"/>
  <c r="I70" i="3" s="1"/>
  <c r="B70" i="3"/>
  <c r="I69" i="3"/>
  <c r="H69" i="3"/>
  <c r="G69" i="3"/>
  <c r="J69" i="3" s="1"/>
  <c r="F69" i="3"/>
  <c r="E69" i="3"/>
  <c r="K69" i="3" s="1"/>
  <c r="D69" i="3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H66" i="3"/>
  <c r="G66" i="3"/>
  <c r="J66" i="3" s="1"/>
  <c r="F66" i="3"/>
  <c r="E66" i="3"/>
  <c r="K66" i="3" s="1"/>
  <c r="D66" i="3"/>
  <c r="C66" i="3"/>
  <c r="I66" i="3" s="1"/>
  <c r="B66" i="3"/>
  <c r="I65" i="3"/>
  <c r="H65" i="3"/>
  <c r="G65" i="3"/>
  <c r="J65" i="3" s="1"/>
  <c r="F65" i="3"/>
  <c r="E65" i="3"/>
  <c r="K65" i="3" s="1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J62" i="3" s="1"/>
  <c r="F62" i="3"/>
  <c r="E62" i="3"/>
  <c r="K62" i="3" s="1"/>
  <c r="D62" i="3"/>
  <c r="C62" i="3"/>
  <c r="I62" i="3" s="1"/>
  <c r="B62" i="3"/>
  <c r="I61" i="3"/>
  <c r="H61" i="3"/>
  <c r="G61" i="3"/>
  <c r="J61" i="3" s="1"/>
  <c r="F61" i="3"/>
  <c r="E61" i="3"/>
  <c r="K61" i="3" s="1"/>
  <c r="D61" i="3"/>
  <c r="C61" i="3"/>
  <c r="B61" i="3"/>
  <c r="K60" i="3"/>
  <c r="J60" i="3"/>
  <c r="H60" i="3"/>
  <c r="G60" i="3"/>
  <c r="F60" i="3"/>
  <c r="E60" i="3"/>
  <c r="D60" i="3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J58" i="3" s="1"/>
  <c r="F58" i="3"/>
  <c r="E58" i="3"/>
  <c r="K58" i="3" s="1"/>
  <c r="D58" i="3"/>
  <c r="C58" i="3"/>
  <c r="I58" i="3" s="1"/>
  <c r="B58" i="3"/>
  <c r="I57" i="3"/>
  <c r="H57" i="3"/>
  <c r="G57" i="3"/>
  <c r="J57" i="3" s="1"/>
  <c r="F57" i="3"/>
  <c r="E57" i="3"/>
  <c r="K57" i="3" s="1"/>
  <c r="D57" i="3"/>
  <c r="C57" i="3"/>
  <c r="B57" i="3"/>
  <c r="K56" i="3"/>
  <c r="J56" i="3"/>
  <c r="H56" i="3"/>
  <c r="G56" i="3"/>
  <c r="F56" i="3"/>
  <c r="E56" i="3"/>
  <c r="D56" i="3"/>
  <c r="C56" i="3"/>
  <c r="I56" i="3" s="1"/>
  <c r="B56" i="3"/>
  <c r="H55" i="3"/>
  <c r="G55" i="3"/>
  <c r="F55" i="3"/>
  <c r="E55" i="3"/>
  <c r="K55" i="3" s="1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I53" i="3"/>
  <c r="H53" i="3"/>
  <c r="G53" i="3"/>
  <c r="J53" i="3" s="1"/>
  <c r="F53" i="3"/>
  <c r="E53" i="3"/>
  <c r="K53" i="3" s="1"/>
  <c r="D53" i="3"/>
  <c r="C53" i="3"/>
  <c r="B53" i="3"/>
  <c r="K52" i="3"/>
  <c r="J52" i="3"/>
  <c r="H52" i="3"/>
  <c r="G52" i="3"/>
  <c r="F52" i="3"/>
  <c r="E52" i="3"/>
  <c r="D52" i="3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J48" i="3"/>
  <c r="H48" i="3"/>
  <c r="G48" i="3"/>
  <c r="F48" i="3"/>
  <c r="E48" i="3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J44" i="3"/>
  <c r="H44" i="3"/>
  <c r="G44" i="3"/>
  <c r="F44" i="3"/>
  <c r="E44" i="3"/>
  <c r="D44" i="3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J40" i="3"/>
  <c r="H40" i="3"/>
  <c r="G40" i="3"/>
  <c r="F40" i="3"/>
  <c r="E40" i="3"/>
  <c r="D40" i="3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J37" i="3"/>
  <c r="I37" i="3"/>
  <c r="H37" i="3"/>
  <c r="G37" i="3"/>
  <c r="F37" i="3"/>
  <c r="E37" i="3"/>
  <c r="D37" i="3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J33" i="3"/>
  <c r="I33" i="3"/>
  <c r="H33" i="3"/>
  <c r="G33" i="3"/>
  <c r="F33" i="3"/>
  <c r="E33" i="3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J29" i="3"/>
  <c r="I29" i="3"/>
  <c r="H29" i="3"/>
  <c r="G29" i="3"/>
  <c r="F29" i="3"/>
  <c r="E29" i="3"/>
  <c r="D29" i="3"/>
  <c r="C29" i="3"/>
  <c r="B29" i="3"/>
  <c r="K28" i="3"/>
  <c r="J28" i="3"/>
  <c r="H28" i="3"/>
  <c r="G28" i="3"/>
  <c r="F28" i="3"/>
  <c r="E28" i="3"/>
  <c r="D28" i="3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J25" i="3"/>
  <c r="I25" i="3"/>
  <c r="H25" i="3"/>
  <c r="G25" i="3"/>
  <c r="F25" i="3"/>
  <c r="E25" i="3"/>
  <c r="D25" i="3"/>
  <c r="C25" i="3"/>
  <c r="B25" i="3"/>
  <c r="K24" i="3"/>
  <c r="J24" i="3"/>
  <c r="H24" i="3"/>
  <c r="G24" i="3"/>
  <c r="F24" i="3"/>
  <c r="E24" i="3"/>
  <c r="D24" i="3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J21" i="3"/>
  <c r="I21" i="3"/>
  <c r="H21" i="3"/>
  <c r="G21" i="3"/>
  <c r="F21" i="3"/>
  <c r="E21" i="3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J17" i="3"/>
  <c r="I17" i="3"/>
  <c r="H17" i="3"/>
  <c r="G17" i="3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J13" i="3"/>
  <c r="I13" i="3"/>
  <c r="H13" i="3"/>
  <c r="G13" i="3"/>
  <c r="F13" i="3"/>
  <c r="E13" i="3"/>
  <c r="D13" i="3"/>
  <c r="C13" i="3"/>
  <c r="B13" i="3"/>
  <c r="K12" i="3"/>
  <c r="J12" i="3"/>
  <c r="H12" i="3"/>
  <c r="G12" i="3"/>
  <c r="F12" i="3"/>
  <c r="E12" i="3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J9" i="3"/>
  <c r="I9" i="3"/>
  <c r="H9" i="3"/>
  <c r="G9" i="3"/>
  <c r="F9" i="3"/>
  <c r="E9" i="3"/>
  <c r="D9" i="3"/>
  <c r="C9" i="3"/>
  <c r="B9" i="3"/>
  <c r="K8" i="3"/>
  <c r="J8" i="3"/>
  <c r="H8" i="3"/>
  <c r="G8" i="3"/>
  <c r="F8" i="3"/>
  <c r="E8" i="3"/>
  <c r="D8" i="3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H227" i="2"/>
  <c r="G227" i="2"/>
  <c r="F227" i="2"/>
  <c r="E227" i="2"/>
  <c r="K227" i="2" s="1"/>
  <c r="D227" i="2"/>
  <c r="C227" i="2"/>
  <c r="B227" i="2"/>
  <c r="H226" i="2"/>
  <c r="G226" i="2"/>
  <c r="F226" i="2"/>
  <c r="I226" i="2" s="1"/>
  <c r="E226" i="2"/>
  <c r="K226" i="2" s="1"/>
  <c r="D226" i="2"/>
  <c r="J226" i="2" s="1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H223" i="2"/>
  <c r="G223" i="2"/>
  <c r="F223" i="2"/>
  <c r="E223" i="2"/>
  <c r="K223" i="2" s="1"/>
  <c r="D223" i="2"/>
  <c r="C223" i="2"/>
  <c r="B223" i="2"/>
  <c r="H222" i="2"/>
  <c r="G222" i="2"/>
  <c r="F222" i="2"/>
  <c r="I222" i="2" s="1"/>
  <c r="E222" i="2"/>
  <c r="K222" i="2" s="1"/>
  <c r="D222" i="2"/>
  <c r="J222" i="2" s="1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C219" i="2"/>
  <c r="B219" i="2"/>
  <c r="H218" i="2"/>
  <c r="G218" i="2"/>
  <c r="F218" i="2"/>
  <c r="I218" i="2" s="1"/>
  <c r="E218" i="2"/>
  <c r="K218" i="2" s="1"/>
  <c r="D218" i="2"/>
  <c r="J218" i="2" s="1"/>
  <c r="C218" i="2"/>
  <c r="B218" i="2"/>
  <c r="J217" i="2"/>
  <c r="H217" i="2"/>
  <c r="K217" i="2" s="1"/>
  <c r="G217" i="2"/>
  <c r="F217" i="2"/>
  <c r="E217" i="2"/>
  <c r="D217" i="2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H215" i="2"/>
  <c r="G215" i="2"/>
  <c r="F215" i="2"/>
  <c r="E215" i="2"/>
  <c r="K215" i="2" s="1"/>
  <c r="D215" i="2"/>
  <c r="C215" i="2"/>
  <c r="B215" i="2"/>
  <c r="H214" i="2"/>
  <c r="G214" i="2"/>
  <c r="F214" i="2"/>
  <c r="I214" i="2" s="1"/>
  <c r="E214" i="2"/>
  <c r="K214" i="2" s="1"/>
  <c r="D214" i="2"/>
  <c r="J214" i="2" s="1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H211" i="2"/>
  <c r="G211" i="2"/>
  <c r="F211" i="2"/>
  <c r="E211" i="2"/>
  <c r="K211" i="2" s="1"/>
  <c r="D211" i="2"/>
  <c r="C211" i="2"/>
  <c r="B211" i="2"/>
  <c r="H210" i="2"/>
  <c r="G210" i="2"/>
  <c r="F210" i="2"/>
  <c r="I210" i="2" s="1"/>
  <c r="E210" i="2"/>
  <c r="K210" i="2" s="1"/>
  <c r="D210" i="2"/>
  <c r="J210" i="2" s="1"/>
  <c r="C210" i="2"/>
  <c r="B210" i="2"/>
  <c r="J209" i="2"/>
  <c r="H209" i="2"/>
  <c r="K209" i="2" s="1"/>
  <c r="G209" i="2"/>
  <c r="F209" i="2"/>
  <c r="E209" i="2"/>
  <c r="D209" i="2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H207" i="2"/>
  <c r="G207" i="2"/>
  <c r="F207" i="2"/>
  <c r="E207" i="2"/>
  <c r="K207" i="2" s="1"/>
  <c r="D207" i="2"/>
  <c r="C207" i="2"/>
  <c r="B207" i="2"/>
  <c r="H206" i="2"/>
  <c r="G206" i="2"/>
  <c r="F206" i="2"/>
  <c r="I206" i="2" s="1"/>
  <c r="E206" i="2"/>
  <c r="K206" i="2" s="1"/>
  <c r="D206" i="2"/>
  <c r="J206" i="2" s="1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E203" i="2"/>
  <c r="K203" i="2" s="1"/>
  <c r="D203" i="2"/>
  <c r="C203" i="2"/>
  <c r="B203" i="2"/>
  <c r="H202" i="2"/>
  <c r="G202" i="2"/>
  <c r="F202" i="2"/>
  <c r="I202" i="2" s="1"/>
  <c r="E202" i="2"/>
  <c r="K202" i="2" s="1"/>
  <c r="D202" i="2"/>
  <c r="J202" i="2" s="1"/>
  <c r="C202" i="2"/>
  <c r="B202" i="2"/>
  <c r="J201" i="2"/>
  <c r="H201" i="2"/>
  <c r="K201" i="2" s="1"/>
  <c r="G201" i="2"/>
  <c r="F201" i="2"/>
  <c r="E201" i="2"/>
  <c r="D201" i="2"/>
  <c r="C201" i="2"/>
  <c r="I201" i="2" s="1"/>
  <c r="B201" i="2"/>
  <c r="J200" i="2"/>
  <c r="H200" i="2"/>
  <c r="G200" i="2"/>
  <c r="F200" i="2"/>
  <c r="E200" i="2"/>
  <c r="K200" i="2" s="1"/>
  <c r="D200" i="2"/>
  <c r="C200" i="2"/>
  <c r="I200" i="2" s="1"/>
  <c r="B200" i="2"/>
  <c r="H199" i="2"/>
  <c r="G199" i="2"/>
  <c r="F199" i="2"/>
  <c r="E199" i="2"/>
  <c r="K199" i="2" s="1"/>
  <c r="D199" i="2"/>
  <c r="C199" i="2"/>
  <c r="B199" i="2"/>
  <c r="H198" i="2"/>
  <c r="G198" i="2"/>
  <c r="J198" i="2" s="1"/>
  <c r="F198" i="2"/>
  <c r="I198" i="2" s="1"/>
  <c r="E198" i="2"/>
  <c r="K198" i="2" s="1"/>
  <c r="D198" i="2"/>
  <c r="C198" i="2"/>
  <c r="B198" i="2"/>
  <c r="J197" i="2"/>
  <c r="H197" i="2"/>
  <c r="K197" i="2" s="1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H195" i="2"/>
  <c r="G195" i="2"/>
  <c r="F195" i="2"/>
  <c r="E195" i="2"/>
  <c r="K195" i="2" s="1"/>
  <c r="D195" i="2"/>
  <c r="C195" i="2"/>
  <c r="B195" i="2"/>
  <c r="H194" i="2"/>
  <c r="G194" i="2"/>
  <c r="F194" i="2"/>
  <c r="I194" i="2" s="1"/>
  <c r="E194" i="2"/>
  <c r="K194" i="2" s="1"/>
  <c r="D194" i="2"/>
  <c r="J194" i="2" s="1"/>
  <c r="C194" i="2"/>
  <c r="B194" i="2"/>
  <c r="J193" i="2"/>
  <c r="H193" i="2"/>
  <c r="K193" i="2" s="1"/>
  <c r="G193" i="2"/>
  <c r="F193" i="2"/>
  <c r="E193" i="2"/>
  <c r="D193" i="2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H191" i="2"/>
  <c r="G191" i="2"/>
  <c r="F191" i="2"/>
  <c r="E191" i="2"/>
  <c r="K191" i="2" s="1"/>
  <c r="D191" i="2"/>
  <c r="C191" i="2"/>
  <c r="B191" i="2"/>
  <c r="H190" i="2"/>
  <c r="G190" i="2"/>
  <c r="F190" i="2"/>
  <c r="I190" i="2" s="1"/>
  <c r="E190" i="2"/>
  <c r="K190" i="2" s="1"/>
  <c r="D190" i="2"/>
  <c r="J190" i="2" s="1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H187" i="2"/>
  <c r="G187" i="2"/>
  <c r="F187" i="2"/>
  <c r="E187" i="2"/>
  <c r="K187" i="2" s="1"/>
  <c r="D187" i="2"/>
  <c r="C187" i="2"/>
  <c r="B187" i="2"/>
  <c r="H186" i="2"/>
  <c r="G186" i="2"/>
  <c r="F186" i="2"/>
  <c r="I186" i="2" s="1"/>
  <c r="E186" i="2"/>
  <c r="K186" i="2" s="1"/>
  <c r="D186" i="2"/>
  <c r="J186" i="2" s="1"/>
  <c r="C186" i="2"/>
  <c r="B186" i="2"/>
  <c r="J185" i="2"/>
  <c r="H185" i="2"/>
  <c r="K185" i="2" s="1"/>
  <c r="G185" i="2"/>
  <c r="F185" i="2"/>
  <c r="E185" i="2"/>
  <c r="D185" i="2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H183" i="2"/>
  <c r="G183" i="2"/>
  <c r="F183" i="2"/>
  <c r="E183" i="2"/>
  <c r="K183" i="2" s="1"/>
  <c r="D183" i="2"/>
  <c r="C183" i="2"/>
  <c r="B183" i="2"/>
  <c r="H182" i="2"/>
  <c r="G182" i="2"/>
  <c r="F182" i="2"/>
  <c r="I182" i="2" s="1"/>
  <c r="E182" i="2"/>
  <c r="K182" i="2" s="1"/>
  <c r="D182" i="2"/>
  <c r="J182" i="2" s="1"/>
  <c r="C182" i="2"/>
  <c r="B182" i="2"/>
  <c r="J181" i="2"/>
  <c r="I181" i="2"/>
  <c r="H181" i="2"/>
  <c r="K181" i="2" s="1"/>
  <c r="G181" i="2"/>
  <c r="F181" i="2"/>
  <c r="E181" i="2"/>
  <c r="D181" i="2"/>
  <c r="C181" i="2"/>
  <c r="B181" i="2"/>
  <c r="J180" i="2"/>
  <c r="H180" i="2"/>
  <c r="G180" i="2"/>
  <c r="F180" i="2"/>
  <c r="E180" i="2"/>
  <c r="K180" i="2" s="1"/>
  <c r="D180" i="2"/>
  <c r="C180" i="2"/>
  <c r="I180" i="2" s="1"/>
  <c r="B180" i="2"/>
  <c r="H179" i="2"/>
  <c r="G179" i="2"/>
  <c r="F179" i="2"/>
  <c r="E179" i="2"/>
  <c r="K179" i="2" s="1"/>
  <c r="D179" i="2"/>
  <c r="C179" i="2"/>
  <c r="B179" i="2"/>
  <c r="I178" i="2"/>
  <c r="H178" i="2"/>
  <c r="G178" i="2"/>
  <c r="F178" i="2"/>
  <c r="E178" i="2"/>
  <c r="D178" i="2"/>
  <c r="C178" i="2"/>
  <c r="B178" i="2"/>
  <c r="K177" i="2"/>
  <c r="J177" i="2"/>
  <c r="I177" i="2"/>
  <c r="H177" i="2"/>
  <c r="G177" i="2"/>
  <c r="F177" i="2"/>
  <c r="E177" i="2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I174" i="2"/>
  <c r="H174" i="2"/>
  <c r="G174" i="2"/>
  <c r="F174" i="2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G170" i="2"/>
  <c r="F170" i="2"/>
  <c r="I170" i="2" s="1"/>
  <c r="E170" i="2"/>
  <c r="D170" i="2"/>
  <c r="J170" i="2" s="1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J168" i="2"/>
  <c r="H168" i="2"/>
  <c r="G168" i="2"/>
  <c r="F168" i="2"/>
  <c r="E168" i="2"/>
  <c r="K168" i="2" s="1"/>
  <c r="D168" i="2"/>
  <c r="C168" i="2"/>
  <c r="I168" i="2" s="1"/>
  <c r="B168" i="2"/>
  <c r="H167" i="2"/>
  <c r="G167" i="2"/>
  <c r="F167" i="2"/>
  <c r="E167" i="2"/>
  <c r="K167" i="2" s="1"/>
  <c r="D167" i="2"/>
  <c r="C167" i="2"/>
  <c r="B167" i="2"/>
  <c r="H166" i="2"/>
  <c r="G166" i="2"/>
  <c r="F166" i="2"/>
  <c r="I166" i="2" s="1"/>
  <c r="E166" i="2"/>
  <c r="K166" i="2" s="1"/>
  <c r="D166" i="2"/>
  <c r="C166" i="2"/>
  <c r="B166" i="2"/>
  <c r="J165" i="2"/>
  <c r="I165" i="2"/>
  <c r="H165" i="2"/>
  <c r="K165" i="2" s="1"/>
  <c r="G165" i="2"/>
  <c r="F165" i="2"/>
  <c r="E165" i="2"/>
  <c r="D165" i="2"/>
  <c r="C165" i="2"/>
  <c r="B165" i="2"/>
  <c r="J164" i="2"/>
  <c r="H164" i="2"/>
  <c r="G164" i="2"/>
  <c r="F164" i="2"/>
  <c r="E164" i="2"/>
  <c r="K164" i="2" s="1"/>
  <c r="D164" i="2"/>
  <c r="C164" i="2"/>
  <c r="I164" i="2" s="1"/>
  <c r="B164" i="2"/>
  <c r="H163" i="2"/>
  <c r="G163" i="2"/>
  <c r="F163" i="2"/>
  <c r="I163" i="2" s="1"/>
  <c r="E163" i="2"/>
  <c r="K163" i="2" s="1"/>
  <c r="D163" i="2"/>
  <c r="C163" i="2"/>
  <c r="B163" i="2"/>
  <c r="I162" i="2"/>
  <c r="H162" i="2"/>
  <c r="G162" i="2"/>
  <c r="F162" i="2"/>
  <c r="E162" i="2"/>
  <c r="D162" i="2"/>
  <c r="C162" i="2"/>
  <c r="B162" i="2"/>
  <c r="K161" i="2"/>
  <c r="J161" i="2"/>
  <c r="I161" i="2"/>
  <c r="H161" i="2"/>
  <c r="G161" i="2"/>
  <c r="F161" i="2"/>
  <c r="E161" i="2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J159" i="2" s="1"/>
  <c r="C159" i="2"/>
  <c r="B159" i="2"/>
  <c r="I158" i="2"/>
  <c r="H158" i="2"/>
  <c r="G158" i="2"/>
  <c r="F158" i="2"/>
  <c r="E158" i="2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F154" i="2"/>
  <c r="I154" i="2" s="1"/>
  <c r="E154" i="2"/>
  <c r="D154" i="2"/>
  <c r="J154" i="2" s="1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J152" i="2"/>
  <c r="H152" i="2"/>
  <c r="G152" i="2"/>
  <c r="F152" i="2"/>
  <c r="E152" i="2"/>
  <c r="K152" i="2" s="1"/>
  <c r="D152" i="2"/>
  <c r="C152" i="2"/>
  <c r="I152" i="2" s="1"/>
  <c r="B152" i="2"/>
  <c r="H151" i="2"/>
  <c r="G151" i="2"/>
  <c r="F151" i="2"/>
  <c r="E151" i="2"/>
  <c r="K151" i="2" s="1"/>
  <c r="D151" i="2"/>
  <c r="C151" i="2"/>
  <c r="B151" i="2"/>
  <c r="H150" i="2"/>
  <c r="G150" i="2"/>
  <c r="J150" i="2" s="1"/>
  <c r="F150" i="2"/>
  <c r="I150" i="2" s="1"/>
  <c r="E150" i="2"/>
  <c r="K150" i="2" s="1"/>
  <c r="D150" i="2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J148" i="2"/>
  <c r="H148" i="2"/>
  <c r="G148" i="2"/>
  <c r="F148" i="2"/>
  <c r="E148" i="2"/>
  <c r="K148" i="2" s="1"/>
  <c r="D148" i="2"/>
  <c r="C148" i="2"/>
  <c r="I148" i="2" s="1"/>
  <c r="B148" i="2"/>
  <c r="K147" i="2"/>
  <c r="I147" i="2"/>
  <c r="H147" i="2"/>
  <c r="G147" i="2"/>
  <c r="F147" i="2"/>
  <c r="E147" i="2"/>
  <c r="D147" i="2"/>
  <c r="J147" i="2" s="1"/>
  <c r="C147" i="2"/>
  <c r="B147" i="2"/>
  <c r="K146" i="2"/>
  <c r="H146" i="2"/>
  <c r="G146" i="2"/>
  <c r="F146" i="2"/>
  <c r="E146" i="2"/>
  <c r="D146" i="2"/>
  <c r="C146" i="2"/>
  <c r="I146" i="2" s="1"/>
  <c r="B146" i="2"/>
  <c r="I145" i="2"/>
  <c r="H145" i="2"/>
  <c r="G145" i="2"/>
  <c r="J145" i="2" s="1"/>
  <c r="F145" i="2"/>
  <c r="E145" i="2"/>
  <c r="K145" i="2" s="1"/>
  <c r="D145" i="2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K143" i="2"/>
  <c r="I143" i="2"/>
  <c r="H143" i="2"/>
  <c r="G143" i="2"/>
  <c r="F143" i="2"/>
  <c r="E143" i="2"/>
  <c r="D143" i="2"/>
  <c r="C143" i="2"/>
  <c r="B143" i="2"/>
  <c r="I142" i="2"/>
  <c r="H142" i="2"/>
  <c r="G142" i="2"/>
  <c r="F142" i="2"/>
  <c r="E142" i="2"/>
  <c r="K142" i="2" s="1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I131" i="2" s="1"/>
  <c r="B131" i="2"/>
  <c r="J130" i="2"/>
  <c r="I130" i="2"/>
  <c r="H130" i="2"/>
  <c r="G130" i="2"/>
  <c r="F130" i="2"/>
  <c r="E130" i="2"/>
  <c r="K130" i="2" s="1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J126" i="2"/>
  <c r="I126" i="2"/>
  <c r="H126" i="2"/>
  <c r="G126" i="2"/>
  <c r="F126" i="2"/>
  <c r="E126" i="2"/>
  <c r="K126" i="2" s="1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J122" i="2"/>
  <c r="I122" i="2"/>
  <c r="H122" i="2"/>
  <c r="G122" i="2"/>
  <c r="F122" i="2"/>
  <c r="E122" i="2"/>
  <c r="K122" i="2" s="1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J118" i="2"/>
  <c r="I118" i="2"/>
  <c r="H118" i="2"/>
  <c r="G118" i="2"/>
  <c r="F118" i="2"/>
  <c r="E118" i="2"/>
  <c r="K118" i="2" s="1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J98" i="2"/>
  <c r="I98" i="2"/>
  <c r="H98" i="2"/>
  <c r="G98" i="2"/>
  <c r="F98" i="2"/>
  <c r="E98" i="2"/>
  <c r="K98" i="2" s="1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J94" i="2"/>
  <c r="I94" i="2"/>
  <c r="H94" i="2"/>
  <c r="G94" i="2"/>
  <c r="F94" i="2"/>
  <c r="E94" i="2"/>
  <c r="K94" i="2" s="1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J78" i="2"/>
  <c r="I78" i="2"/>
  <c r="H78" i="2"/>
  <c r="G78" i="2"/>
  <c r="F78" i="2"/>
  <c r="E78" i="2"/>
  <c r="K78" i="2" s="1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J74" i="2"/>
  <c r="I74" i="2"/>
  <c r="H74" i="2"/>
  <c r="G74" i="2"/>
  <c r="F74" i="2"/>
  <c r="E74" i="2"/>
  <c r="K74" i="2" s="1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J70" i="2"/>
  <c r="I70" i="2"/>
  <c r="H70" i="2"/>
  <c r="G70" i="2"/>
  <c r="F70" i="2"/>
  <c r="E70" i="2"/>
  <c r="K70" i="2" s="1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F67" i="2"/>
  <c r="E67" i="2"/>
  <c r="D67" i="2"/>
  <c r="J67" i="2" s="1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J62" i="2"/>
  <c r="I62" i="2"/>
  <c r="H62" i="2"/>
  <c r="G62" i="2"/>
  <c r="F62" i="2"/>
  <c r="E62" i="2"/>
  <c r="K62" i="2" s="1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F59" i="2"/>
  <c r="E59" i="2"/>
  <c r="D59" i="2"/>
  <c r="J59" i="2" s="1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F55" i="2"/>
  <c r="E55" i="2"/>
  <c r="D55" i="2"/>
  <c r="J55" i="2" s="1"/>
  <c r="C55" i="2"/>
  <c r="I55" i="2" s="1"/>
  <c r="B55" i="2"/>
  <c r="J54" i="2"/>
  <c r="I54" i="2"/>
  <c r="H54" i="2"/>
  <c r="G54" i="2"/>
  <c r="F54" i="2"/>
  <c r="E54" i="2"/>
  <c r="K54" i="2" s="1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F51" i="2"/>
  <c r="E51" i="2"/>
  <c r="D51" i="2"/>
  <c r="J51" i="2" s="1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F47" i="2"/>
  <c r="E47" i="2"/>
  <c r="D47" i="2"/>
  <c r="J47" i="2" s="1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F43" i="2"/>
  <c r="E43" i="2"/>
  <c r="D43" i="2"/>
  <c r="J43" i="2" s="1"/>
  <c r="C43" i="2"/>
  <c r="I43" i="2" s="1"/>
  <c r="B43" i="2"/>
  <c r="J42" i="2"/>
  <c r="I42" i="2"/>
  <c r="H42" i="2"/>
  <c r="G42" i="2"/>
  <c r="F42" i="2"/>
  <c r="E42" i="2"/>
  <c r="K42" i="2" s="1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F39" i="2"/>
  <c r="E39" i="2"/>
  <c r="D39" i="2"/>
  <c r="J39" i="2" s="1"/>
  <c r="C39" i="2"/>
  <c r="I39" i="2" s="1"/>
  <c r="B39" i="2"/>
  <c r="J38" i="2"/>
  <c r="I38" i="2"/>
  <c r="H38" i="2"/>
  <c r="G38" i="2"/>
  <c r="F38" i="2"/>
  <c r="E38" i="2"/>
  <c r="K38" i="2" s="1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F35" i="2"/>
  <c r="E35" i="2"/>
  <c r="D35" i="2"/>
  <c r="J35" i="2" s="1"/>
  <c r="C35" i="2"/>
  <c r="I35" i="2" s="1"/>
  <c r="B35" i="2"/>
  <c r="J34" i="2"/>
  <c r="I34" i="2"/>
  <c r="H34" i="2"/>
  <c r="G34" i="2"/>
  <c r="F34" i="2"/>
  <c r="E34" i="2"/>
  <c r="K34" i="2" s="1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J31" i="2" s="1"/>
  <c r="F31" i="2"/>
  <c r="E31" i="2"/>
  <c r="D31" i="2"/>
  <c r="C31" i="2"/>
  <c r="I31" i="2" s="1"/>
  <c r="B31" i="2"/>
  <c r="J30" i="2"/>
  <c r="I30" i="2"/>
  <c r="H30" i="2"/>
  <c r="G30" i="2"/>
  <c r="F30" i="2"/>
  <c r="E30" i="2"/>
  <c r="K30" i="2" s="1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J26" i="2"/>
  <c r="I26" i="2"/>
  <c r="H26" i="2"/>
  <c r="G26" i="2"/>
  <c r="F26" i="2"/>
  <c r="E26" i="2"/>
  <c r="K26" i="2" s="1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J23" i="2" s="1"/>
  <c r="F23" i="2"/>
  <c r="E23" i="2"/>
  <c r="D23" i="2"/>
  <c r="C23" i="2"/>
  <c r="I23" i="2" s="1"/>
  <c r="B23" i="2"/>
  <c r="J22" i="2"/>
  <c r="I22" i="2"/>
  <c r="H22" i="2"/>
  <c r="G22" i="2"/>
  <c r="F22" i="2"/>
  <c r="E22" i="2"/>
  <c r="K22" i="2" s="1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J19" i="2" s="1"/>
  <c r="F19" i="2"/>
  <c r="E19" i="2"/>
  <c r="D19" i="2"/>
  <c r="C19" i="2"/>
  <c r="I19" i="2" s="1"/>
  <c r="B19" i="2"/>
  <c r="J18" i="2"/>
  <c r="I18" i="2"/>
  <c r="H18" i="2"/>
  <c r="G18" i="2"/>
  <c r="F18" i="2"/>
  <c r="E18" i="2"/>
  <c r="K18" i="2" s="1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J10" i="2"/>
  <c r="I10" i="2"/>
  <c r="H10" i="2"/>
  <c r="G10" i="2"/>
  <c r="F10" i="2"/>
  <c r="E10" i="2"/>
  <c r="K10" i="2" s="1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G6" i="2" s="1"/>
  <c r="F7" i="2"/>
  <c r="F6" i="2" s="1"/>
  <c r="E7" i="2"/>
  <c r="D7" i="2"/>
  <c r="C7" i="2"/>
  <c r="I7" i="2" s="1"/>
  <c r="B7" i="2"/>
  <c r="H6" i="2"/>
  <c r="F4" i="2"/>
  <c r="C4" i="2"/>
  <c r="I2" i="2"/>
  <c r="G2" i="2"/>
  <c r="J146" i="2" l="1"/>
  <c r="K154" i="2"/>
  <c r="I159" i="2"/>
  <c r="K170" i="2"/>
  <c r="K9" i="3"/>
  <c r="K13" i="3"/>
  <c r="K17" i="3"/>
  <c r="K21" i="3"/>
  <c r="K25" i="3"/>
  <c r="K29" i="3"/>
  <c r="K33" i="3"/>
  <c r="K37" i="3"/>
  <c r="C6" i="2"/>
  <c r="I6" i="2" s="1"/>
  <c r="D6" i="2"/>
  <c r="J6" i="2" s="1"/>
  <c r="J7" i="2"/>
  <c r="J142" i="2"/>
  <c r="K158" i="2"/>
  <c r="K174" i="2"/>
  <c r="I179" i="2"/>
  <c r="J143" i="2"/>
  <c r="J162" i="2"/>
  <c r="J163" i="2"/>
  <c r="J178" i="2"/>
  <c r="J179" i="2"/>
  <c r="E6" i="2"/>
  <c r="K6" i="2" s="1"/>
  <c r="I151" i="2"/>
  <c r="K162" i="2"/>
  <c r="I167" i="2"/>
  <c r="K178" i="2"/>
  <c r="I183" i="2"/>
  <c r="I187" i="2"/>
  <c r="I191" i="2"/>
  <c r="I195" i="2"/>
  <c r="I199" i="2"/>
  <c r="I203" i="2"/>
  <c r="I207" i="2"/>
  <c r="I211" i="2"/>
  <c r="I215" i="2"/>
  <c r="I219" i="2"/>
  <c r="I223" i="2"/>
  <c r="I227" i="2"/>
  <c r="J151" i="2"/>
  <c r="J166" i="2"/>
  <c r="J167" i="2"/>
  <c r="J183" i="2"/>
  <c r="J187" i="2"/>
  <c r="J191" i="2"/>
  <c r="J195" i="2"/>
  <c r="J199" i="2"/>
  <c r="J203" i="2"/>
  <c r="J207" i="2"/>
  <c r="J211" i="2"/>
  <c r="J215" i="2"/>
  <c r="J219" i="2"/>
  <c r="J223" i="2"/>
  <c r="J227" i="2"/>
  <c r="J83" i="3"/>
  <c r="J115" i="3"/>
  <c r="J147" i="3"/>
  <c r="I159" i="3"/>
  <c r="K178" i="3"/>
  <c r="J179" i="3"/>
  <c r="I191" i="3"/>
  <c r="K210" i="3"/>
  <c r="J91" i="3"/>
  <c r="J123" i="3"/>
  <c r="I151" i="3"/>
  <c r="K170" i="3"/>
  <c r="J171" i="3"/>
  <c r="I183" i="3"/>
  <c r="K202" i="3"/>
  <c r="J79" i="3"/>
  <c r="J111" i="3"/>
  <c r="J143" i="3"/>
  <c r="K150" i="3"/>
  <c r="J151" i="3"/>
  <c r="I163" i="3"/>
  <c r="K182" i="3"/>
  <c r="J183" i="3"/>
  <c r="I195" i="3"/>
  <c r="J217" i="3"/>
  <c r="J233" i="3"/>
  <c r="J249" i="3"/>
  <c r="J265" i="3"/>
  <c r="J99" i="3"/>
  <c r="J131" i="3"/>
  <c r="K162" i="3"/>
  <c r="J163" i="3"/>
  <c r="I175" i="3"/>
  <c r="K194" i="3"/>
  <c r="I207" i="3"/>
  <c r="J75" i="3"/>
  <c r="J107" i="3"/>
  <c r="J139" i="3"/>
  <c r="K154" i="3"/>
  <c r="J155" i="3"/>
  <c r="I167" i="3"/>
  <c r="K186" i="3"/>
  <c r="J187" i="3"/>
  <c r="I199" i="3"/>
</calcChain>
</file>

<file path=xl/sharedStrings.xml><?xml version="1.0" encoding="utf-8"?>
<sst xmlns="http://schemas.openxmlformats.org/spreadsheetml/2006/main" count="164" uniqueCount="128">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</sst>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6" t="s">
        <v>0</v>
      </c>
      <c r="E3" s="56"/>
      <c r="F3" s="56"/>
      <c r="G3" s="56"/>
      <c r="H3" s="4"/>
    </row>
    <row r="4" spans="2:18" ht="36.6" x14ac:dyDescent="0.3">
      <c r="D4" s="56" t="s">
        <v>14</v>
      </c>
      <c r="E4" s="56"/>
      <c r="F4" s="56"/>
      <c r="G4" s="56"/>
      <c r="H4" s="4"/>
    </row>
    <row r="5" spans="2:18" ht="36.6" x14ac:dyDescent="0.3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3">
      <c r="E6" s="55"/>
      <c r="F6" s="55"/>
      <c r="G6" s="55"/>
      <c r="H6" s="5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44440</v>
      </c>
      <c r="F7" s="3" t="s">
        <v>3</v>
      </c>
      <c r="G7" s="5">
        <v>44469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58" t="s">
        <v>37</v>
      </c>
      <c r="D12" s="58"/>
      <c r="E12" s="58"/>
      <c r="F12" s="58"/>
      <c r="G12" s="58"/>
      <c r="H12" s="58"/>
    </row>
    <row r="14" spans="2:18" ht="18" x14ac:dyDescent="0.3">
      <c r="C14" s="59" t="s">
        <v>4</v>
      </c>
      <c r="D14" s="59"/>
      <c r="E14" s="59"/>
      <c r="F14" s="59"/>
      <c r="G14" s="59"/>
      <c r="H14" s="59"/>
    </row>
    <row r="15" spans="2:18" ht="16.5" customHeight="1" x14ac:dyDescent="0.3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3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3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3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3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9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3">
      <c r="B4" s="63"/>
      <c r="C4" s="66" t="str">
        <f>TEXT(Cover!E7, "mm/dd/yyyy") &amp; " - " &amp; TEXT(Cover!G7, "mm/dd/yyyy")</f>
        <v>09/01/2021 - 09/30/2021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09/01/2020 - 09/30/2020</v>
      </c>
      <c r="G4" s="66"/>
      <c r="H4" s="67"/>
      <c r="I4" s="65"/>
      <c r="J4" s="65"/>
      <c r="K4" s="65"/>
    </row>
    <row r="5" spans="1:12" ht="23.25" customHeight="1" thickBot="1" x14ac:dyDescent="0.35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" thickTop="1" x14ac:dyDescent="0.3">
      <c r="B6" s="19" t="s">
        <v>30</v>
      </c>
      <c r="C6" s="40">
        <f t="shared" ref="C6:H6" si="0">SUM(C7:C51)</f>
        <v>107537544.33</v>
      </c>
      <c r="D6" s="41">
        <f t="shared" si="0"/>
        <v>74943187.00000003</v>
      </c>
      <c r="E6" s="42">
        <f t="shared" si="0"/>
        <v>19998272.109999999</v>
      </c>
      <c r="F6" s="40">
        <f t="shared" si="0"/>
        <v>80814391.849999979</v>
      </c>
      <c r="G6" s="41">
        <f t="shared" si="0"/>
        <v>37998286.689999998</v>
      </c>
      <c r="H6" s="42">
        <f t="shared" si="0"/>
        <v>10998915.609999999</v>
      </c>
      <c r="I6" s="20">
        <f t="shared" ref="I6:I69" si="1">IFERROR((C6-F6)/F6,"")</f>
        <v>0.33067318664726209</v>
      </c>
      <c r="J6" s="20">
        <f t="shared" ref="J6:J69" si="2">IFERROR((D6-G6)/G6,"")</f>
        <v>0.97227805588726224</v>
      </c>
      <c r="K6" s="20">
        <f t="shared" ref="K6:K69" si="3">IFERROR((E6-H6)/H6,"")</f>
        <v>0.81820397747373941</v>
      </c>
    </row>
    <row r="7" spans="1:12" x14ac:dyDescent="0.3">
      <c r="A7" s="15"/>
      <c r="B7" s="21" t="str">
        <f>'County Data'!A2</f>
        <v>Addison</v>
      </c>
      <c r="C7" s="43">
        <f>IF('County Data'!C2&gt;9,'County Data'!B2,"*")</f>
        <v>4670105.63</v>
      </c>
      <c r="D7" s="43">
        <f>IF('County Data'!E2&gt;9,'County Data'!D2,"*")</f>
        <v>2046746.77</v>
      </c>
      <c r="E7" s="44">
        <f>IF('County Data'!G2&gt;9,'County Data'!F2,"*")</f>
        <v>691177.72</v>
      </c>
      <c r="F7" s="43">
        <f>IF('County Data'!I2&gt;9,'County Data'!H2,"*")</f>
        <v>3200140.04</v>
      </c>
      <c r="G7" s="43">
        <f>IF('County Data'!K2&gt;9,'County Data'!J2,"*")</f>
        <v>913483.51</v>
      </c>
      <c r="H7" s="44">
        <f>IF('County Data'!M2&gt;9,'County Data'!L2,"*")</f>
        <v>320410.55</v>
      </c>
      <c r="I7" s="22">
        <f t="shared" si="1"/>
        <v>0.45934414482686198</v>
      </c>
      <c r="J7" s="22">
        <f t="shared" si="2"/>
        <v>1.2405952024246174</v>
      </c>
      <c r="K7" s="22">
        <f t="shared" si="3"/>
        <v>1.1571628025356844</v>
      </c>
      <c r="L7" s="15"/>
    </row>
    <row r="8" spans="1:12" x14ac:dyDescent="0.3">
      <c r="A8" s="15"/>
      <c r="B8" s="21" t="str">
        <f>'County Data'!A3</f>
        <v>Bennington</v>
      </c>
      <c r="C8" s="43">
        <f>IF('County Data'!C3&gt;9,'County Data'!B3,"*")</f>
        <v>7969355.1600000001</v>
      </c>
      <c r="D8" s="43">
        <f>IF('County Data'!E3&gt;9,'County Data'!D3,"*")</f>
        <v>4905555.63</v>
      </c>
      <c r="E8" s="44">
        <f>IF('County Data'!G3&gt;9,'County Data'!F3,"*")</f>
        <v>1647838.33</v>
      </c>
      <c r="F8" s="43">
        <f>IF('County Data'!I3&gt;9,'County Data'!H3,"*")</f>
        <v>5424833.0199999996</v>
      </c>
      <c r="G8" s="43">
        <f>IF('County Data'!K3&gt;9,'County Data'!J3,"*")</f>
        <v>2035954.04</v>
      </c>
      <c r="H8" s="44">
        <f>IF('County Data'!M3&gt;9,'County Data'!L3,"*")</f>
        <v>949883.63</v>
      </c>
      <c r="I8" s="22">
        <f t="shared" si="1"/>
        <v>0.4690507764237139</v>
      </c>
      <c r="J8" s="22">
        <f t="shared" si="2"/>
        <v>1.4094628531005542</v>
      </c>
      <c r="K8" s="22">
        <f t="shared" si="3"/>
        <v>0.73477916447512637</v>
      </c>
      <c r="L8" s="15"/>
    </row>
    <row r="9" spans="1:12" x14ac:dyDescent="0.3">
      <c r="A9" s="15"/>
      <c r="B9" s="11" t="str">
        <f>'County Data'!A4</f>
        <v>Caledonia</v>
      </c>
      <c r="C9" s="45">
        <f>IF('County Data'!C4&gt;9,'County Data'!B4,"*")</f>
        <v>3543231.71</v>
      </c>
      <c r="D9" s="46">
        <f>IF('County Data'!E4&gt;9,'County Data'!D4,"*")</f>
        <v>1227314.8400000001</v>
      </c>
      <c r="E9" s="47">
        <f>IF('County Data'!G4&gt;9,'County Data'!F4,"*")</f>
        <v>480621.23</v>
      </c>
      <c r="F9" s="45">
        <f>IF('County Data'!I4&gt;9,'County Data'!H4,"*")</f>
        <v>3126732.78</v>
      </c>
      <c r="G9" s="46">
        <f>IF('County Data'!K4&gt;9,'County Data'!J4,"*")</f>
        <v>558386.76</v>
      </c>
      <c r="H9" s="47">
        <f>IF('County Data'!M4&gt;9,'County Data'!L4,"*")</f>
        <v>290883.15000000002</v>
      </c>
      <c r="I9" s="9">
        <f t="shared" si="1"/>
        <v>0.13320579637125249</v>
      </c>
      <c r="J9" s="9">
        <f t="shared" si="2"/>
        <v>1.1979655105002849</v>
      </c>
      <c r="K9" s="9">
        <f t="shared" si="3"/>
        <v>0.65228281528166876</v>
      </c>
      <c r="L9" s="15"/>
    </row>
    <row r="10" spans="1:12" x14ac:dyDescent="0.3">
      <c r="A10" s="15"/>
      <c r="B10" s="21" t="str">
        <f>'County Data'!A5</f>
        <v>Chittenden</v>
      </c>
      <c r="C10" s="43">
        <f>IF('County Data'!C5&gt;9,'County Data'!B5,"*")</f>
        <v>33300700.210000001</v>
      </c>
      <c r="D10" s="43">
        <f>IF('County Data'!E5&gt;9,'County Data'!D5,"*")</f>
        <v>14900363.82</v>
      </c>
      <c r="E10" s="44">
        <f>IF('County Data'!G5&gt;9,'County Data'!F5,"*")</f>
        <v>6496494.5</v>
      </c>
      <c r="F10" s="43">
        <f>IF('County Data'!I5&gt;9,'County Data'!H5,"*")</f>
        <v>25454893.050000001</v>
      </c>
      <c r="G10" s="43">
        <f>IF('County Data'!K5&gt;9,'County Data'!J5,"*")</f>
        <v>5208477.41</v>
      </c>
      <c r="H10" s="44">
        <f>IF('County Data'!M5&gt;9,'County Data'!L5,"*")</f>
        <v>3474524.92</v>
      </c>
      <c r="I10" s="22">
        <f t="shared" si="1"/>
        <v>0.3082239294656946</v>
      </c>
      <c r="J10" s="22">
        <f t="shared" si="2"/>
        <v>1.8607907161874395</v>
      </c>
      <c r="K10" s="22">
        <f t="shared" si="3"/>
        <v>0.86975044058685302</v>
      </c>
      <c r="L10" s="15"/>
    </row>
    <row r="11" spans="1:12" x14ac:dyDescent="0.3">
      <c r="A11" s="15"/>
      <c r="B11" s="11" t="str">
        <f>'County Data'!A6</f>
        <v>Essex</v>
      </c>
      <c r="C11" s="45">
        <f>IF('County Data'!C6&gt;9,'County Data'!B6,"*")</f>
        <v>291951.65999999997</v>
      </c>
      <c r="D11" s="46" t="str">
        <f>IF('County Data'!E6&gt;9,'County Data'!D6,"*")</f>
        <v>*</v>
      </c>
      <c r="E11" s="47">
        <f>IF('County Data'!G6&gt;9,'County Data'!F6,"*")</f>
        <v>75374.95</v>
      </c>
      <c r="F11" s="45">
        <f>IF('County Data'!I6&gt;9,'County Data'!H6,"*")</f>
        <v>290480.88</v>
      </c>
      <c r="G11" s="46" t="str">
        <f>IF('County Data'!K6&gt;9,'County Data'!J6,"*")</f>
        <v>*</v>
      </c>
      <c r="H11" s="47">
        <f>IF('County Data'!M6&gt;9,'County Data'!L6,"*")</f>
        <v>57915.62</v>
      </c>
      <c r="I11" s="9">
        <f t="shared" si="1"/>
        <v>5.0632592410211983E-3</v>
      </c>
      <c r="J11" s="9" t="str">
        <f t="shared" si="2"/>
        <v/>
      </c>
      <c r="K11" s="9">
        <f t="shared" si="3"/>
        <v>0.30146150554893469</v>
      </c>
      <c r="L11" s="15"/>
    </row>
    <row r="12" spans="1:12" x14ac:dyDescent="0.3">
      <c r="A12" s="15"/>
      <c r="B12" s="21" t="str">
        <f>'County Data'!A7</f>
        <v>Franklin</v>
      </c>
      <c r="C12" s="43">
        <f>IF('County Data'!C7&gt;9,'County Data'!B7,"*")</f>
        <v>4663412.3</v>
      </c>
      <c r="D12" s="43">
        <f>IF('County Data'!E7&gt;9,'County Data'!D7,"*")</f>
        <v>1509486.69</v>
      </c>
      <c r="E12" s="44">
        <f>IF('County Data'!G7&gt;9,'County Data'!F7,"*")</f>
        <v>463895.39</v>
      </c>
      <c r="F12" s="43">
        <f>IF('County Data'!I7&gt;9,'County Data'!H7,"*")</f>
        <v>4120859.84</v>
      </c>
      <c r="G12" s="43">
        <f>IF('County Data'!K7&gt;9,'County Data'!J7,"*")</f>
        <v>444537.07</v>
      </c>
      <c r="H12" s="44">
        <f>IF('County Data'!M7&gt;9,'County Data'!L7,"*")</f>
        <v>290749.53000000003</v>
      </c>
      <c r="I12" s="22">
        <f t="shared" si="1"/>
        <v>0.13166001297437963</v>
      </c>
      <c r="J12" s="22">
        <f t="shared" si="2"/>
        <v>2.3956373762035184</v>
      </c>
      <c r="K12" s="22">
        <f t="shared" si="3"/>
        <v>0.59551552843438804</v>
      </c>
      <c r="L12" s="15"/>
    </row>
    <row r="13" spans="1:12" x14ac:dyDescent="0.3">
      <c r="A13" s="15"/>
      <c r="B13" s="11" t="str">
        <f>'County Data'!A8</f>
        <v>Grand Isle</v>
      </c>
      <c r="C13" s="45">
        <f>IF('County Data'!C8&gt;9,'County Data'!B8,"*")</f>
        <v>749722.35</v>
      </c>
      <c r="D13" s="46">
        <f>IF('County Data'!E8&gt;9,'County Data'!D8,"*")</f>
        <v>449592.94</v>
      </c>
      <c r="E13" s="47">
        <f>IF('County Data'!G8&gt;9,'County Data'!F8,"*")</f>
        <v>177002.77</v>
      </c>
      <c r="F13" s="45">
        <f>IF('County Data'!I8&gt;9,'County Data'!H8,"*")</f>
        <v>773017.97</v>
      </c>
      <c r="G13" s="46">
        <f>IF('County Data'!K8&gt;9,'County Data'!J8,"*")</f>
        <v>349760.6</v>
      </c>
      <c r="H13" s="47">
        <f>IF('County Data'!M8&gt;9,'County Data'!L8,"*")</f>
        <v>135349.32999999999</v>
      </c>
      <c r="I13" s="9">
        <f t="shared" si="1"/>
        <v>-3.0135935908449832E-2</v>
      </c>
      <c r="J13" s="9">
        <f t="shared" si="2"/>
        <v>0.28543049159911105</v>
      </c>
      <c r="K13" s="9">
        <f t="shared" si="3"/>
        <v>0.30774766302869772</v>
      </c>
      <c r="L13" s="15"/>
    </row>
    <row r="14" spans="1:12" x14ac:dyDescent="0.3">
      <c r="A14" s="15"/>
      <c r="B14" s="21" t="str">
        <f>'County Data'!A9</f>
        <v>Lamoille</v>
      </c>
      <c r="C14" s="43">
        <f>IF('County Data'!C9&gt;9,'County Data'!B9,"*")</f>
        <v>7976586.2000000002</v>
      </c>
      <c r="D14" s="43">
        <f>IF('County Data'!E9&gt;9,'County Data'!D9,"*")</f>
        <v>7973053.1900000004</v>
      </c>
      <c r="E14" s="44">
        <f>IF('County Data'!G9&gt;9,'County Data'!F9,"*")</f>
        <v>2126983.84</v>
      </c>
      <c r="F14" s="43">
        <f>IF('County Data'!I9&gt;9,'County Data'!H9,"*")</f>
        <v>4993742.5199999996</v>
      </c>
      <c r="G14" s="43">
        <f>IF('County Data'!K9&gt;9,'County Data'!J9,"*")</f>
        <v>3026281.98</v>
      </c>
      <c r="H14" s="44">
        <f>IF('County Data'!M9&gt;9,'County Data'!L9,"*")</f>
        <v>1252199.97</v>
      </c>
      <c r="I14" s="22">
        <f t="shared" si="1"/>
        <v>0.59731627492880845</v>
      </c>
      <c r="J14" s="22">
        <f t="shared" si="2"/>
        <v>1.634603530897673</v>
      </c>
      <c r="K14" s="22">
        <f t="shared" si="3"/>
        <v>0.69859758102374003</v>
      </c>
      <c r="L14" s="15"/>
    </row>
    <row r="15" spans="1:12" x14ac:dyDescent="0.3">
      <c r="A15" s="15"/>
      <c r="B15" s="24" t="str">
        <f>'County Data'!A10</f>
        <v>Orange</v>
      </c>
      <c r="C15" s="48">
        <f>IF('County Data'!C10&gt;9,'County Data'!B10,"*")</f>
        <v>1971621.15</v>
      </c>
      <c r="D15" s="48">
        <f>IF('County Data'!E10&gt;9,'County Data'!D10,"*")</f>
        <v>629009.97</v>
      </c>
      <c r="E15" s="49">
        <f>IF('County Data'!G10&gt;9,'County Data'!F10,"*")</f>
        <v>250599.74</v>
      </c>
      <c r="F15" s="48">
        <f>IF('County Data'!I10&gt;9,'County Data'!H10,"*")</f>
        <v>1643192.52</v>
      </c>
      <c r="G15" s="48">
        <f>IF('County Data'!K10&gt;9,'County Data'!J10,"*")</f>
        <v>274923.21999999997</v>
      </c>
      <c r="H15" s="49">
        <f>IF('County Data'!M10&gt;9,'County Data'!L10,"*")</f>
        <v>113830.17</v>
      </c>
      <c r="I15" s="23">
        <f t="shared" si="1"/>
        <v>0.19987227668246682</v>
      </c>
      <c r="J15" s="23">
        <f t="shared" si="2"/>
        <v>1.287947776837475</v>
      </c>
      <c r="K15" s="23">
        <f t="shared" si="3"/>
        <v>1.2015230232898713</v>
      </c>
      <c r="L15" s="15"/>
    </row>
    <row r="16" spans="1:12" x14ac:dyDescent="0.3">
      <c r="A16" s="15"/>
      <c r="B16" s="21" t="str">
        <f>'County Data'!A11</f>
        <v>Orleans</v>
      </c>
      <c r="C16" s="43">
        <f>IF('County Data'!C11&gt;9,'County Data'!B11,"*")</f>
        <v>3311319.85</v>
      </c>
      <c r="D16" s="43">
        <f>IF('County Data'!E11&gt;9,'County Data'!D11,"*")</f>
        <v>711940.18</v>
      </c>
      <c r="E16" s="44">
        <f>IF('County Data'!G11&gt;9,'County Data'!F11,"*")</f>
        <v>487722.14</v>
      </c>
      <c r="F16" s="43">
        <f>IF('County Data'!I11&gt;9,'County Data'!H11,"*")</f>
        <v>2830900.94</v>
      </c>
      <c r="G16" s="43">
        <f>IF('County Data'!K11&gt;9,'County Data'!J11,"*")</f>
        <v>420977.09</v>
      </c>
      <c r="H16" s="44">
        <f>IF('County Data'!M11&gt;9,'County Data'!L11,"*")</f>
        <v>327954.26</v>
      </c>
      <c r="I16" s="22">
        <f t="shared" si="1"/>
        <v>0.16970530590166116</v>
      </c>
      <c r="J16" s="22">
        <f t="shared" si="2"/>
        <v>0.69116134087011716</v>
      </c>
      <c r="K16" s="22">
        <f t="shared" si="3"/>
        <v>0.48716513089355812</v>
      </c>
      <c r="L16" s="15"/>
    </row>
    <row r="17" spans="1:12" x14ac:dyDescent="0.3">
      <c r="A17" s="15"/>
      <c r="B17" s="11" t="str">
        <f>'County Data'!A12</f>
        <v>Other</v>
      </c>
      <c r="C17" s="45">
        <f>IF('County Data'!C12&gt;9,'County Data'!B12,"*")</f>
        <v>3409793.05</v>
      </c>
      <c r="D17" s="46">
        <f>IF('County Data'!E12&gt;9,'County Data'!D12,"*")</f>
        <v>23413169.41</v>
      </c>
      <c r="E17" s="47">
        <f>IF('County Data'!G12&gt;9,'County Data'!F12,"*")</f>
        <v>478305.22</v>
      </c>
      <c r="F17" s="45">
        <f>IF('County Data'!I12&gt;9,'County Data'!H12,"*")</f>
        <v>1555616.8</v>
      </c>
      <c r="G17" s="46">
        <f>IF('County Data'!K12&gt;9,'County Data'!J12,"*")</f>
        <v>17613078.390000001</v>
      </c>
      <c r="H17" s="47">
        <f>IF('County Data'!M12&gt;9,'County Data'!L12,"*")</f>
        <v>241077.79</v>
      </c>
      <c r="I17" s="9">
        <f t="shared" si="1"/>
        <v>1.1919235186968922</v>
      </c>
      <c r="J17" s="9">
        <f t="shared" si="2"/>
        <v>0.32930592208645698</v>
      </c>
      <c r="K17" s="9">
        <f t="shared" si="3"/>
        <v>0.98402855775308029</v>
      </c>
      <c r="L17" s="15"/>
    </row>
    <row r="18" spans="1:12" x14ac:dyDescent="0.3">
      <c r="A18" s="15"/>
      <c r="B18" s="21" t="str">
        <f>'County Data'!A13</f>
        <v>Rutland</v>
      </c>
      <c r="C18" s="43">
        <f>IF('County Data'!C13&gt;9,'County Data'!B13,"*")</f>
        <v>10187007.439999999</v>
      </c>
      <c r="D18" s="43">
        <f>IF('County Data'!E13&gt;9,'County Data'!D13,"*")</f>
        <v>4010833.35</v>
      </c>
      <c r="E18" s="44">
        <f>IF('County Data'!G13&gt;9,'County Data'!F13,"*")</f>
        <v>1835557.38</v>
      </c>
      <c r="F18" s="43">
        <f>IF('County Data'!I13&gt;9,'County Data'!H13,"*")</f>
        <v>7942926.6500000004</v>
      </c>
      <c r="G18" s="43">
        <f>IF('County Data'!K13&gt;9,'County Data'!J13,"*")</f>
        <v>1452590.34</v>
      </c>
      <c r="H18" s="44">
        <f>IF('County Data'!M13&gt;9,'County Data'!L13,"*")</f>
        <v>950688.51</v>
      </c>
      <c r="I18" s="22">
        <f t="shared" si="1"/>
        <v>0.2825256846605777</v>
      </c>
      <c r="J18" s="22">
        <f t="shared" si="2"/>
        <v>1.7611593162598063</v>
      </c>
      <c r="K18" s="22">
        <f t="shared" si="3"/>
        <v>0.93076634533008074</v>
      </c>
      <c r="L18" s="15"/>
    </row>
    <row r="19" spans="1:12" x14ac:dyDescent="0.3">
      <c r="A19" s="15"/>
      <c r="B19" s="11" t="str">
        <f>'County Data'!A14</f>
        <v>Washington</v>
      </c>
      <c r="C19" s="45">
        <f>IF('County Data'!C14&gt;9,'County Data'!B14,"*")</f>
        <v>9579939.6699999999</v>
      </c>
      <c r="D19" s="46">
        <f>IF('County Data'!E14&gt;9,'County Data'!D14,"*")</f>
        <v>3176179.02</v>
      </c>
      <c r="E19" s="47">
        <f>IF('County Data'!G14&gt;9,'County Data'!F14,"*")</f>
        <v>1656225.89</v>
      </c>
      <c r="F19" s="45">
        <f>IF('County Data'!I14&gt;9,'County Data'!H14,"*")</f>
        <v>7282901.6100000003</v>
      </c>
      <c r="G19" s="46">
        <f>IF('County Data'!K14&gt;9,'County Data'!J14,"*")</f>
        <v>1069510.72</v>
      </c>
      <c r="H19" s="47">
        <f>IF('County Data'!M14&gt;9,'County Data'!L14,"*")</f>
        <v>807501.13</v>
      </c>
      <c r="I19" s="9">
        <f t="shared" si="1"/>
        <v>0.31540149558604286</v>
      </c>
      <c r="J19" s="9">
        <f t="shared" si="2"/>
        <v>1.9697495879237188</v>
      </c>
      <c r="K19" s="9">
        <f t="shared" si="3"/>
        <v>1.0510508635449214</v>
      </c>
      <c r="L19" s="15"/>
    </row>
    <row r="20" spans="1:12" x14ac:dyDescent="0.3">
      <c r="A20" s="15"/>
      <c r="B20" s="21" t="str">
        <f>'County Data'!A15</f>
        <v>Windham</v>
      </c>
      <c r="C20" s="43">
        <f>IF('County Data'!C15&gt;9,'County Data'!B15,"*")</f>
        <v>6751214.2999999998</v>
      </c>
      <c r="D20" s="43">
        <f>IF('County Data'!E15&gt;9,'County Data'!D15,"*")</f>
        <v>2328831.37</v>
      </c>
      <c r="E20" s="44">
        <f>IF('County Data'!G15&gt;9,'County Data'!F15,"*")</f>
        <v>1107081.02</v>
      </c>
      <c r="F20" s="43">
        <f>IF('County Data'!I15&gt;9,'County Data'!H15,"*")</f>
        <v>5621145.7400000002</v>
      </c>
      <c r="G20" s="43">
        <f>IF('County Data'!K15&gt;9,'County Data'!J15,"*")</f>
        <v>903251.92</v>
      </c>
      <c r="H20" s="44">
        <f>IF('County Data'!M15&gt;9,'County Data'!L15,"*")</f>
        <v>660854.03</v>
      </c>
      <c r="I20" s="22">
        <f t="shared" si="1"/>
        <v>0.20103882949670676</v>
      </c>
      <c r="J20" s="22">
        <f t="shared" si="2"/>
        <v>1.5782744751873874</v>
      </c>
      <c r="K20" s="22">
        <f t="shared" si="3"/>
        <v>0.6752277655021639</v>
      </c>
      <c r="L20" s="15"/>
    </row>
    <row r="21" spans="1:12" x14ac:dyDescent="0.3">
      <c r="A21" s="15"/>
      <c r="B21" s="11" t="str">
        <f>'County Data'!A16</f>
        <v>Windsor</v>
      </c>
      <c r="C21" s="45">
        <f>IF('County Data'!C16&gt;9,'County Data'!B16,"*")</f>
        <v>9161583.6500000004</v>
      </c>
      <c r="D21" s="46">
        <f>IF('County Data'!E16&gt;9,'County Data'!D16,"*")</f>
        <v>7661109.8200000003</v>
      </c>
      <c r="E21" s="47">
        <f>IF('County Data'!G16&gt;9,'County Data'!F16,"*")</f>
        <v>2023391.99</v>
      </c>
      <c r="F21" s="45">
        <f>IF('County Data'!I16&gt;9,'County Data'!H16,"*")</f>
        <v>6553007.4900000002</v>
      </c>
      <c r="G21" s="46">
        <f>IF('County Data'!K16&gt;9,'County Data'!J16,"*")</f>
        <v>3727073.64</v>
      </c>
      <c r="H21" s="47">
        <f>IF('County Data'!M16&gt;9,'County Data'!L16,"*")</f>
        <v>1125093.02</v>
      </c>
      <c r="I21" s="9">
        <f t="shared" si="1"/>
        <v>0.3980731235208767</v>
      </c>
      <c r="J21" s="9">
        <f t="shared" si="2"/>
        <v>1.0555295011557646</v>
      </c>
      <c r="K21" s="9">
        <f t="shared" si="3"/>
        <v>0.79842195625744794</v>
      </c>
      <c r="L21" s="15"/>
    </row>
    <row r="22" spans="1:12" x14ac:dyDescent="0.3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3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44" sqref="G44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3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3">
      <c r="B4" s="70"/>
      <c r="C4" s="68" t="str">
        <f>TEXT(Cover!E7, "mm/dd/yyyy") &amp; " - " &amp; TEXT(Cover!G7, "mm/dd/yyyy")</f>
        <v>09/01/2021 - 09/30/2021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09/01/2020 - 09/30/2020</v>
      </c>
      <c r="G4" s="66"/>
      <c r="H4" s="67"/>
      <c r="I4" s="65"/>
      <c r="J4" s="65"/>
      <c r="K4" s="65"/>
    </row>
    <row r="5" spans="1:12" ht="23.25" customHeight="1" thickBot="1" x14ac:dyDescent="0.35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" thickTop="1" x14ac:dyDescent="0.3">
      <c r="B6" s="25" t="str">
        <f>'Town Data'!A2</f>
        <v>BARRE</v>
      </c>
      <c r="C6" s="40">
        <f>IF('Town Data'!C2&gt;9,'Town Data'!B2,"*")</f>
        <v>1484437.47</v>
      </c>
      <c r="D6" s="41" t="str">
        <f>IF('Town Data'!E2&gt;9,'Town Data'!D2,"*")</f>
        <v>*</v>
      </c>
      <c r="E6" s="42">
        <f>IF('Town Data'!G2&gt;9,'Town Data'!F2,"*")</f>
        <v>242009.04</v>
      </c>
      <c r="F6" s="41">
        <f>IF('Town Data'!I2&gt;9,'Town Data'!H2,"*")</f>
        <v>1305122.19</v>
      </c>
      <c r="G6" s="41" t="str">
        <f>IF('Town Data'!K2&gt;9,'Town Data'!J2,"*")</f>
        <v>*</v>
      </c>
      <c r="H6" s="42">
        <f>IF('Town Data'!M2&gt;9,'Town Data'!L2,"*")</f>
        <v>139166.75</v>
      </c>
      <c r="I6" s="20">
        <f t="shared" ref="I6:I69" si="0">IFERROR((C6-F6)/F6,"")</f>
        <v>0.13739348037596391</v>
      </c>
      <c r="J6" s="20" t="str">
        <f t="shared" ref="J6:J69" si="1">IFERROR((D6-G6)/G6,"")</f>
        <v/>
      </c>
      <c r="K6" s="20">
        <f t="shared" ref="K6:K69" si="2">IFERROR((E6-H6)/H6,"")</f>
        <v>0.73898607246342973</v>
      </c>
    </row>
    <row r="7" spans="1:12" x14ac:dyDescent="0.3">
      <c r="A7" s="15"/>
      <c r="B7" t="str">
        <f>'Town Data'!A3</f>
        <v>BARRE TOWN</v>
      </c>
      <c r="C7" s="50">
        <f>IF('Town Data'!C3&gt;9,'Town Data'!B3,"*")</f>
        <v>459061.84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419644.14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9.3931253275692142E-2</v>
      </c>
      <c r="J7" s="9" t="str">
        <f t="shared" si="1"/>
        <v/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BARTON</v>
      </c>
      <c r="C8" s="51">
        <f>IF('Town Data'!C4&gt;9,'Town Data'!B4,"*")</f>
        <v>297365.98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240731.88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0.23525799740358433</v>
      </c>
      <c r="J8" s="22" t="str">
        <f t="shared" si="1"/>
        <v/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BENNINGTON</v>
      </c>
      <c r="C9" s="50">
        <f>IF('Town Data'!C5&gt;9,'Town Data'!B5,"*")</f>
        <v>3197072.97</v>
      </c>
      <c r="D9" s="46">
        <f>IF('Town Data'!E5&gt;9,'Town Data'!D5,"*")</f>
        <v>577085.39</v>
      </c>
      <c r="E9" s="47">
        <f>IF('Town Data'!G5&gt;9,'Town Data'!F5,"*")</f>
        <v>412215.13</v>
      </c>
      <c r="F9" s="45">
        <f>IF('Town Data'!I5&gt;9,'Town Data'!H5,"*")</f>
        <v>2310146.9900000002</v>
      </c>
      <c r="G9" s="46">
        <f>IF('Town Data'!K5&gt;9,'Town Data'!J5,"*")</f>
        <v>346614.59</v>
      </c>
      <c r="H9" s="47">
        <f>IF('Town Data'!M5&gt;9,'Town Data'!L5,"*")</f>
        <v>249285.97</v>
      </c>
      <c r="I9" s="9">
        <f t="shared" si="0"/>
        <v>0.38392621068670607</v>
      </c>
      <c r="J9" s="9">
        <f t="shared" si="1"/>
        <v>0.66491950035917402</v>
      </c>
      <c r="K9" s="9">
        <f t="shared" si="2"/>
        <v>0.65358335248469857</v>
      </c>
      <c r="L9" s="15"/>
    </row>
    <row r="10" spans="1:12" x14ac:dyDescent="0.3">
      <c r="A10" s="15"/>
      <c r="B10" s="27" t="str">
        <f>'Town Data'!A6</f>
        <v>BERLIN</v>
      </c>
      <c r="C10" s="51">
        <f>IF('Town Data'!C6&gt;9,'Town Data'!B6,"*")</f>
        <v>1624682.12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1481878.97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9.6366270721825645E-2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BETHEL</v>
      </c>
      <c r="C11" s="50">
        <f>IF('Town Data'!C7&gt;9,'Town Data'!B7,"*")</f>
        <v>278641.58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3">
      <c r="A12" s="15"/>
      <c r="B12" s="27" t="str">
        <f>'Town Data'!A8</f>
        <v>BRADFORD</v>
      </c>
      <c r="C12" s="51">
        <f>IF('Town Data'!C8&gt;9,'Town Data'!B8,"*")</f>
        <v>538147.93999999994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424878.17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0.2665935272692404</v>
      </c>
      <c r="J12" s="22" t="str">
        <f t="shared" si="1"/>
        <v/>
      </c>
      <c r="K12" s="22" t="str">
        <f t="shared" si="2"/>
        <v/>
      </c>
      <c r="L12" s="15"/>
    </row>
    <row r="13" spans="1:12" x14ac:dyDescent="0.3">
      <c r="A13" s="15"/>
      <c r="B13" s="15" t="str">
        <f>'Town Data'!A9</f>
        <v>BRANDON</v>
      </c>
      <c r="C13" s="50">
        <f>IF('Town Data'!C9&gt;9,'Town Data'!B9,"*")</f>
        <v>437339.42</v>
      </c>
      <c r="D13" s="46" t="str">
        <f>IF('Town Data'!E9&gt;9,'Town Data'!D9,"*")</f>
        <v>*</v>
      </c>
      <c r="E13" s="47">
        <f>IF('Town Data'!G9&gt;9,'Town Data'!F9,"*")</f>
        <v>115628.73</v>
      </c>
      <c r="F13" s="45">
        <f>IF('Town Data'!I9&gt;9,'Town Data'!H9,"*")</f>
        <v>292770.53000000003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0.49379590903496995</v>
      </c>
      <c r="J13" s="9" t="str">
        <f t="shared" si="1"/>
        <v/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BRATTLEBORO</v>
      </c>
      <c r="C14" s="51">
        <f>IF('Town Data'!C10&gt;9,'Town Data'!B10,"*")</f>
        <v>3587149.26</v>
      </c>
      <c r="D14" s="43">
        <f>IF('Town Data'!E10&gt;9,'Town Data'!D10,"*")</f>
        <v>979542.95</v>
      </c>
      <c r="E14" s="44">
        <f>IF('Town Data'!G10&gt;9,'Town Data'!F10,"*")</f>
        <v>406143.12</v>
      </c>
      <c r="F14" s="43">
        <f>IF('Town Data'!I10&gt;9,'Town Data'!H10,"*")</f>
        <v>3172926.9</v>
      </c>
      <c r="G14" s="43">
        <f>IF('Town Data'!K10&gt;9,'Town Data'!J10,"*")</f>
        <v>467913.35</v>
      </c>
      <c r="H14" s="44">
        <f>IF('Town Data'!M10&gt;9,'Town Data'!L10,"*")</f>
        <v>287455.15999999997</v>
      </c>
      <c r="I14" s="22">
        <f t="shared" si="0"/>
        <v>0.13054897671925561</v>
      </c>
      <c r="J14" s="22">
        <f t="shared" si="1"/>
        <v>1.0934280887689996</v>
      </c>
      <c r="K14" s="22">
        <f t="shared" si="2"/>
        <v>0.41289208376012465</v>
      </c>
      <c r="L14" s="15"/>
    </row>
    <row r="15" spans="1:12" x14ac:dyDescent="0.3">
      <c r="A15" s="15"/>
      <c r="B15" s="15" t="str">
        <f>'Town Data'!A11</f>
        <v>BRISTOL</v>
      </c>
      <c r="C15" s="50">
        <f>IF('Town Data'!C11&gt;9,'Town Data'!B11,"*")</f>
        <v>378050.14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309819.83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0.22022576798909221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BURKE</v>
      </c>
      <c r="C16" s="52">
        <f>IF('Town Data'!C12&gt;9,'Town Data'!B12,"*")</f>
        <v>317821.53000000003</v>
      </c>
      <c r="D16" s="53">
        <f>IF('Town Data'!E12&gt;9,'Town Data'!D12,"*")</f>
        <v>509845.08</v>
      </c>
      <c r="E16" s="54" t="str">
        <f>IF('Town Data'!G12&gt;9,'Town Data'!F12,"*")</f>
        <v>*</v>
      </c>
      <c r="F16" s="53">
        <f>IF('Town Data'!I12&gt;9,'Town Data'!H12,"*")</f>
        <v>164597.76000000001</v>
      </c>
      <c r="G16" s="53">
        <f>IF('Town Data'!K12&gt;9,'Town Data'!J12,"*")</f>
        <v>188624.82</v>
      </c>
      <c r="H16" s="54" t="str">
        <f>IF('Town Data'!M12&gt;9,'Town Data'!L12,"*")</f>
        <v>*</v>
      </c>
      <c r="I16" s="26">
        <f t="shared" si="0"/>
        <v>0.93089826981849577</v>
      </c>
      <c r="J16" s="26">
        <f t="shared" si="1"/>
        <v>1.7029586032209334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BURLINGTON</v>
      </c>
      <c r="C17" s="51">
        <f>IF('Town Data'!C13&gt;9,'Town Data'!B13,"*")</f>
        <v>10597305.59</v>
      </c>
      <c r="D17" s="43">
        <f>IF('Town Data'!E13&gt;9,'Town Data'!D13,"*")</f>
        <v>6774385.4699999997</v>
      </c>
      <c r="E17" s="44">
        <f>IF('Town Data'!G13&gt;9,'Town Data'!F13,"*")</f>
        <v>3766070.79</v>
      </c>
      <c r="F17" s="43">
        <f>IF('Town Data'!I13&gt;9,'Town Data'!H13,"*")</f>
        <v>7488818.6699999999</v>
      </c>
      <c r="G17" s="43">
        <f>IF('Town Data'!K13&gt;9,'Town Data'!J13,"*")</f>
        <v>2194270.83</v>
      </c>
      <c r="H17" s="44">
        <f>IF('Town Data'!M13&gt;9,'Town Data'!L13,"*")</f>
        <v>1981341.97</v>
      </c>
      <c r="I17" s="22">
        <f t="shared" si="0"/>
        <v>0.41508374778154428</v>
      </c>
      <c r="J17" s="22">
        <f t="shared" si="1"/>
        <v>2.0873059867454917</v>
      </c>
      <c r="K17" s="22">
        <f t="shared" si="2"/>
        <v>0.90076768524718631</v>
      </c>
      <c r="L17" s="15"/>
    </row>
    <row r="18" spans="1:12" x14ac:dyDescent="0.3">
      <c r="A18" s="15"/>
      <c r="B18" s="15" t="str">
        <f>'Town Data'!A14</f>
        <v>CAMBRIDGE</v>
      </c>
      <c r="C18" s="50">
        <f>IF('Town Data'!C14&gt;9,'Town Data'!B14,"*")</f>
        <v>697120.48</v>
      </c>
      <c r="D18" s="46" t="str">
        <f>IF('Town Data'!E14&gt;9,'Town Data'!D14,"*")</f>
        <v>*</v>
      </c>
      <c r="E18" s="47">
        <f>IF('Town Data'!G14&gt;9,'Town Data'!F14,"*")</f>
        <v>125664.3</v>
      </c>
      <c r="F18" s="45">
        <f>IF('Town Data'!I14&gt;9,'Town Data'!H14,"*")</f>
        <v>475144.16</v>
      </c>
      <c r="G18" s="46" t="str">
        <f>IF('Town Data'!K14&gt;9,'Town Data'!J14,"*")</f>
        <v>*</v>
      </c>
      <c r="H18" s="47">
        <f>IF('Town Data'!M14&gt;9,'Town Data'!L14,"*")</f>
        <v>82823.77</v>
      </c>
      <c r="I18" s="9">
        <f t="shared" si="0"/>
        <v>0.46717678272632041</v>
      </c>
      <c r="J18" s="9" t="str">
        <f t="shared" si="1"/>
        <v/>
      </c>
      <c r="K18" s="9">
        <f t="shared" si="2"/>
        <v>0.51724921480874386</v>
      </c>
      <c r="L18" s="15"/>
    </row>
    <row r="19" spans="1:12" x14ac:dyDescent="0.3">
      <c r="A19" s="15"/>
      <c r="B19" s="27" t="str">
        <f>'Town Data'!A15</f>
        <v>CASTLETON</v>
      </c>
      <c r="C19" s="51">
        <f>IF('Town Data'!C15&gt;9,'Town Data'!B15,"*")</f>
        <v>626368.36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467424.98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0.34004040605617614</v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CHESTER</v>
      </c>
      <c r="C20" s="50">
        <f>IF('Town Data'!C16&gt;9,'Town Data'!B16,"*")</f>
        <v>274639.63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229642.38</v>
      </c>
      <c r="G20" s="46">
        <f>IF('Town Data'!K16&gt;9,'Town Data'!J16,"*")</f>
        <v>45003.49</v>
      </c>
      <c r="H20" s="47" t="str">
        <f>IF('Town Data'!M16&gt;9,'Town Data'!L16,"*")</f>
        <v>*</v>
      </c>
      <c r="I20" s="9">
        <f t="shared" si="0"/>
        <v>0.19594488613120975</v>
      </c>
      <c r="J20" s="9" t="str">
        <f t="shared" si="1"/>
        <v/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COLCHESTER</v>
      </c>
      <c r="C21" s="51">
        <f>IF('Town Data'!C17&gt;9,'Town Data'!B17,"*")</f>
        <v>2801607.81</v>
      </c>
      <c r="D21" s="43">
        <f>IF('Town Data'!E17&gt;9,'Town Data'!D17,"*")</f>
        <v>1687407.81</v>
      </c>
      <c r="E21" s="44">
        <f>IF('Town Data'!G17&gt;9,'Town Data'!F17,"*")</f>
        <v>276314.39</v>
      </c>
      <c r="F21" s="43">
        <f>IF('Town Data'!I17&gt;9,'Town Data'!H17,"*")</f>
        <v>2076524.5</v>
      </c>
      <c r="G21" s="43" t="str">
        <f>IF('Town Data'!K17&gt;9,'Town Data'!J17,"*")</f>
        <v>*</v>
      </c>
      <c r="H21" s="44">
        <f>IF('Town Data'!M17&gt;9,'Town Data'!L17,"*")</f>
        <v>168527.13</v>
      </c>
      <c r="I21" s="22">
        <f t="shared" si="0"/>
        <v>0.34918119675448089</v>
      </c>
      <c r="J21" s="22" t="str">
        <f t="shared" si="1"/>
        <v/>
      </c>
      <c r="K21" s="22">
        <f t="shared" si="2"/>
        <v>0.63958402424582916</v>
      </c>
      <c r="L21" s="15"/>
    </row>
    <row r="22" spans="1:12" x14ac:dyDescent="0.3">
      <c r="A22" s="15"/>
      <c r="B22" s="15" t="str">
        <f>'Town Data'!A18</f>
        <v>DANVILLE</v>
      </c>
      <c r="C22" s="50">
        <f>IF('Town Data'!C18&gt;9,'Town Data'!B18,"*")</f>
        <v>217935.47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DERBY</v>
      </c>
      <c r="C23" s="51">
        <f>IF('Town Data'!C19&gt;9,'Town Data'!B19,"*")</f>
        <v>867254.02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828190.06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4.7167868689464786E-2</v>
      </c>
      <c r="J23" s="22" t="str">
        <f t="shared" si="1"/>
        <v/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DORSET</v>
      </c>
      <c r="C24" s="50">
        <f>IF('Town Data'!C20&gt;9,'Town Data'!B20,"*")</f>
        <v>599392.11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DOVER</v>
      </c>
      <c r="C25" s="51">
        <f>IF('Town Data'!C21&gt;9,'Town Data'!B21,"*")</f>
        <v>532194.85</v>
      </c>
      <c r="D25" s="43">
        <f>IF('Town Data'!E21&gt;9,'Town Data'!D21,"*")</f>
        <v>214084.27</v>
      </c>
      <c r="E25" s="44">
        <f>IF('Town Data'!G21&gt;9,'Town Data'!F21,"*")</f>
        <v>212477.94</v>
      </c>
      <c r="F25" s="43">
        <f>IF('Town Data'!I21&gt;9,'Town Data'!H21,"*")</f>
        <v>416013.11</v>
      </c>
      <c r="G25" s="43">
        <f>IF('Town Data'!K21&gt;9,'Town Data'!J21,"*")</f>
        <v>101605.4</v>
      </c>
      <c r="H25" s="44" t="str">
        <f>IF('Town Data'!M21&gt;9,'Town Data'!L21,"*")</f>
        <v>*</v>
      </c>
      <c r="I25" s="22">
        <f t="shared" si="0"/>
        <v>0.27927422767998822</v>
      </c>
      <c r="J25" s="22">
        <f t="shared" si="1"/>
        <v>1.1070166546266242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ENOSBURG</v>
      </c>
      <c r="C26" s="50">
        <f>IF('Town Data'!C22&gt;9,'Town Data'!B22,"*")</f>
        <v>434921.02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429180.15999999997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1.3376340602510714E-2</v>
      </c>
      <c r="J26" s="9" t="str">
        <f t="shared" si="1"/>
        <v/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ESSEX</v>
      </c>
      <c r="C27" s="51">
        <f>IF('Town Data'!C23&gt;9,'Town Data'!B23,"*")</f>
        <v>4219360.0599999996</v>
      </c>
      <c r="D27" s="43" t="str">
        <f>IF('Town Data'!E23&gt;9,'Town Data'!D23,"*")</f>
        <v>*</v>
      </c>
      <c r="E27" s="44">
        <f>IF('Town Data'!G23&gt;9,'Town Data'!F23,"*")</f>
        <v>431304.55</v>
      </c>
      <c r="F27" s="43">
        <f>IF('Town Data'!I23&gt;9,'Town Data'!H23,"*")</f>
        <v>3414634.71</v>
      </c>
      <c r="G27" s="43" t="str">
        <f>IF('Town Data'!K23&gt;9,'Town Data'!J23,"*")</f>
        <v>*</v>
      </c>
      <c r="H27" s="44">
        <f>IF('Town Data'!M23&gt;9,'Town Data'!L23,"*")</f>
        <v>258896.28</v>
      </c>
      <c r="I27" s="22">
        <f t="shared" si="0"/>
        <v>0.23566952788340853</v>
      </c>
      <c r="J27" s="22" t="str">
        <f t="shared" si="1"/>
        <v/>
      </c>
      <c r="K27" s="22">
        <f t="shared" si="2"/>
        <v>0.66593567895220429</v>
      </c>
      <c r="L27" s="15"/>
    </row>
    <row r="28" spans="1:12" x14ac:dyDescent="0.3">
      <c r="A28" s="15"/>
      <c r="B28" s="15" t="str">
        <f>'Town Data'!A24</f>
        <v>FAIR HAVEN</v>
      </c>
      <c r="C28" s="50">
        <f>IF('Town Data'!C24&gt;9,'Town Data'!B24,"*")</f>
        <v>512758.63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464441.88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0.10403185431942528</v>
      </c>
      <c r="J28" s="9" t="str">
        <f t="shared" si="1"/>
        <v/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HARDWICK</v>
      </c>
      <c r="C29" s="51">
        <f>IF('Town Data'!C25&gt;9,'Town Data'!B25,"*")</f>
        <v>309038.15999999997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300167.15000000002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2.9553567070880176E-2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HARTFORD</v>
      </c>
      <c r="C30" s="50">
        <f>IF('Town Data'!C26&gt;9,'Town Data'!B26,"*")</f>
        <v>2230870.52</v>
      </c>
      <c r="D30" s="46">
        <f>IF('Town Data'!E26&gt;9,'Town Data'!D26,"*")</f>
        <v>1798993.71</v>
      </c>
      <c r="E30" s="47">
        <f>IF('Town Data'!G26&gt;9,'Town Data'!F26,"*")</f>
        <v>379111.55</v>
      </c>
      <c r="F30" s="45">
        <f>IF('Town Data'!I26&gt;9,'Town Data'!H26,"*")</f>
        <v>1718791.93</v>
      </c>
      <c r="G30" s="46">
        <f>IF('Town Data'!K26&gt;9,'Town Data'!J26,"*")</f>
        <v>803478.27</v>
      </c>
      <c r="H30" s="47">
        <f>IF('Town Data'!M26&gt;9,'Town Data'!L26,"*")</f>
        <v>231242.91</v>
      </c>
      <c r="I30" s="9">
        <f t="shared" si="0"/>
        <v>0.29792936600534314</v>
      </c>
      <c r="J30" s="9">
        <f t="shared" si="1"/>
        <v>1.2390072976086832</v>
      </c>
      <c r="K30" s="9">
        <f t="shared" si="2"/>
        <v>0.63945156199599795</v>
      </c>
      <c r="L30" s="15"/>
    </row>
    <row r="31" spans="1:12" x14ac:dyDescent="0.3">
      <c r="A31" s="15"/>
      <c r="B31" s="27" t="str">
        <f>'Town Data'!A27</f>
        <v>HINESBURG</v>
      </c>
      <c r="C31" s="51">
        <f>IF('Town Data'!C27&gt;9,'Town Data'!B27,"*")</f>
        <v>417295.32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373296.77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0.11786480231264788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JERICHO</v>
      </c>
      <c r="C32" s="50">
        <f>IF('Town Data'!C28&gt;9,'Town Data'!B28,"*")</f>
        <v>510643.21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394499.88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0.29440650273455093</v>
      </c>
      <c r="J32" s="9" t="str">
        <f t="shared" si="1"/>
        <v/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JOHNSON</v>
      </c>
      <c r="C33" s="51">
        <f>IF('Town Data'!C29&gt;9,'Town Data'!B29,"*")</f>
        <v>199622.71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165346.25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0.20730110298842575</v>
      </c>
      <c r="J33" s="22" t="str">
        <f t="shared" si="1"/>
        <v/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KILLINGTON</v>
      </c>
      <c r="C34" s="50">
        <f>IF('Town Data'!C30&gt;9,'Town Data'!B30,"*")</f>
        <v>1284279.19</v>
      </c>
      <c r="D34" s="46">
        <f>IF('Town Data'!E30&gt;9,'Town Data'!D30,"*")</f>
        <v>1410295.9</v>
      </c>
      <c r="E34" s="47">
        <f>IF('Town Data'!G30&gt;9,'Town Data'!F30,"*")</f>
        <v>616579.82999999996</v>
      </c>
      <c r="F34" s="45">
        <f>IF('Town Data'!I30&gt;9,'Town Data'!H30,"*")</f>
        <v>864620.98</v>
      </c>
      <c r="G34" s="46">
        <f>IF('Town Data'!K30&gt;9,'Town Data'!J30,"*")</f>
        <v>395473.59</v>
      </c>
      <c r="H34" s="47">
        <f>IF('Town Data'!M30&gt;9,'Town Data'!L30,"*")</f>
        <v>263378.43</v>
      </c>
      <c r="I34" s="9">
        <f t="shared" si="0"/>
        <v>0.48536667477118123</v>
      </c>
      <c r="J34" s="9">
        <f t="shared" si="1"/>
        <v>2.5660937560963295</v>
      </c>
      <c r="K34" s="9">
        <f t="shared" si="2"/>
        <v>1.3410414816429728</v>
      </c>
      <c r="L34" s="15"/>
    </row>
    <row r="35" spans="1:12" x14ac:dyDescent="0.3">
      <c r="A35" s="15"/>
      <c r="B35" s="27" t="str">
        <f>'Town Data'!A31</f>
        <v>LONDONDERRY</v>
      </c>
      <c r="C35" s="51">
        <f>IF('Town Data'!C31&gt;9,'Town Data'!B31,"*")</f>
        <v>227331.67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198442.59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0.14557903119486607</v>
      </c>
      <c r="J35" s="22" t="str">
        <f t="shared" si="1"/>
        <v/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LUDLOW</v>
      </c>
      <c r="C36" s="50">
        <f>IF('Town Data'!C32&gt;9,'Town Data'!B32,"*")</f>
        <v>989510.46</v>
      </c>
      <c r="D36" s="46">
        <f>IF('Town Data'!E32&gt;9,'Town Data'!D32,"*")</f>
        <v>291797.31</v>
      </c>
      <c r="E36" s="47">
        <f>IF('Town Data'!G32&gt;9,'Town Data'!F32,"*")</f>
        <v>373329.36</v>
      </c>
      <c r="F36" s="45">
        <f>IF('Town Data'!I32&gt;9,'Town Data'!H32,"*")</f>
        <v>648571.05000000005</v>
      </c>
      <c r="G36" s="46">
        <f>IF('Town Data'!K32&gt;9,'Town Data'!J32,"*")</f>
        <v>141911.73000000001</v>
      </c>
      <c r="H36" s="47">
        <f>IF('Town Data'!M32&gt;9,'Town Data'!L32,"*")</f>
        <v>183602.19</v>
      </c>
      <c r="I36" s="9">
        <f t="shared" si="0"/>
        <v>0.5256778112436562</v>
      </c>
      <c r="J36" s="9">
        <f t="shared" si="1"/>
        <v>1.0561888013062766</v>
      </c>
      <c r="K36" s="9">
        <f t="shared" si="2"/>
        <v>1.0333600595940602</v>
      </c>
      <c r="L36" s="15"/>
    </row>
    <row r="37" spans="1:12" x14ac:dyDescent="0.3">
      <c r="A37" s="15"/>
      <c r="B37" s="27" t="str">
        <f>'Town Data'!A33</f>
        <v>LYNDON</v>
      </c>
      <c r="C37" s="51">
        <f>IF('Town Data'!C33&gt;9,'Town Data'!B33,"*")</f>
        <v>1257991.23</v>
      </c>
      <c r="D37" s="43" t="str">
        <f>IF('Town Data'!E33&gt;9,'Town Data'!D33,"*")</f>
        <v>*</v>
      </c>
      <c r="E37" s="44">
        <f>IF('Town Data'!G33&gt;9,'Town Data'!F33,"*")</f>
        <v>106064.47</v>
      </c>
      <c r="F37" s="43">
        <f>IF('Town Data'!I33&gt;9,'Town Data'!H33,"*")</f>
        <v>1118395.3</v>
      </c>
      <c r="G37" s="43" t="str">
        <f>IF('Town Data'!K33&gt;9,'Town Data'!J33,"*")</f>
        <v>*</v>
      </c>
      <c r="H37" s="44">
        <f>IF('Town Data'!M33&gt;9,'Town Data'!L33,"*")</f>
        <v>61909.9</v>
      </c>
      <c r="I37" s="22">
        <f t="shared" si="0"/>
        <v>0.1248180585165191</v>
      </c>
      <c r="J37" s="22" t="str">
        <f t="shared" si="1"/>
        <v/>
      </c>
      <c r="K37" s="22">
        <f t="shared" si="2"/>
        <v>0.71320693459365947</v>
      </c>
      <c r="L37" s="15"/>
    </row>
    <row r="38" spans="1:12" x14ac:dyDescent="0.3">
      <c r="A38" s="15"/>
      <c r="B38" s="15" t="str">
        <f>'Town Data'!A34</f>
        <v>MANCHESTER</v>
      </c>
      <c r="C38" s="50">
        <f>IF('Town Data'!C34&gt;9,'Town Data'!B34,"*")</f>
        <v>3676697.59</v>
      </c>
      <c r="D38" s="46">
        <f>IF('Town Data'!E34&gt;9,'Town Data'!D34,"*")</f>
        <v>3607490.54</v>
      </c>
      <c r="E38" s="47">
        <f>IF('Town Data'!G34&gt;9,'Town Data'!F34,"*")</f>
        <v>979144.69</v>
      </c>
      <c r="F38" s="45">
        <f>IF('Town Data'!I34&gt;9,'Town Data'!H34,"*")</f>
        <v>2270405.13</v>
      </c>
      <c r="G38" s="46">
        <f>IF('Town Data'!K34&gt;9,'Town Data'!J34,"*")</f>
        <v>1477696.52</v>
      </c>
      <c r="H38" s="47">
        <f>IF('Town Data'!M34&gt;9,'Town Data'!L34,"*")</f>
        <v>501045.54</v>
      </c>
      <c r="I38" s="9">
        <f t="shared" si="0"/>
        <v>0.619401551475529</v>
      </c>
      <c r="J38" s="9">
        <f t="shared" si="1"/>
        <v>1.4412932501187727</v>
      </c>
      <c r="K38" s="9">
        <f t="shared" si="2"/>
        <v>0.95420298522166269</v>
      </c>
      <c r="L38" s="15"/>
    </row>
    <row r="39" spans="1:12" x14ac:dyDescent="0.3">
      <c r="A39" s="15"/>
      <c r="B39" s="27" t="str">
        <f>'Town Data'!A35</f>
        <v>MIDDLEBURY</v>
      </c>
      <c r="C39" s="51">
        <f>IF('Town Data'!C35&gt;9,'Town Data'!B35,"*")</f>
        <v>2334625.9900000002</v>
      </c>
      <c r="D39" s="43" t="str">
        <f>IF('Town Data'!E35&gt;9,'Town Data'!D35,"*")</f>
        <v>*</v>
      </c>
      <c r="E39" s="44">
        <f>IF('Town Data'!G35&gt;9,'Town Data'!F35,"*")</f>
        <v>277737.26</v>
      </c>
      <c r="F39" s="43">
        <f>IF('Town Data'!I35&gt;9,'Town Data'!H35,"*")</f>
        <v>1766840.99</v>
      </c>
      <c r="G39" s="43" t="str">
        <f>IF('Town Data'!K35&gt;9,'Town Data'!J35,"*")</f>
        <v>*</v>
      </c>
      <c r="H39" s="44">
        <f>IF('Town Data'!M35&gt;9,'Town Data'!L35,"*")</f>
        <v>159564.81</v>
      </c>
      <c r="I39" s="22">
        <f t="shared" si="0"/>
        <v>0.32135602649789113</v>
      </c>
      <c r="J39" s="22" t="str">
        <f t="shared" si="1"/>
        <v/>
      </c>
      <c r="K39" s="22">
        <f t="shared" si="2"/>
        <v>0.74059217693425017</v>
      </c>
      <c r="L39" s="15"/>
    </row>
    <row r="40" spans="1:12" x14ac:dyDescent="0.3">
      <c r="A40" s="15"/>
      <c r="B40" s="15" t="str">
        <f>'Town Data'!A36</f>
        <v>MILTON</v>
      </c>
      <c r="C40" s="50">
        <f>IF('Town Data'!C36&gt;9,'Town Data'!B36,"*")</f>
        <v>998096.43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914733.11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9.1134035806356747E-2</v>
      </c>
      <c r="J40" s="9" t="str">
        <f t="shared" si="1"/>
        <v/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MONTPELIER</v>
      </c>
      <c r="C41" s="51">
        <f>IF('Town Data'!C37&gt;9,'Town Data'!B37,"*")</f>
        <v>2131222.48</v>
      </c>
      <c r="D41" s="43" t="str">
        <f>IF('Town Data'!E37&gt;9,'Town Data'!D37,"*")</f>
        <v>*</v>
      </c>
      <c r="E41" s="44">
        <f>IF('Town Data'!G37&gt;9,'Town Data'!F37,"*")</f>
        <v>323005.89</v>
      </c>
      <c r="F41" s="43">
        <f>IF('Town Data'!I37&gt;9,'Town Data'!H37,"*")</f>
        <v>1378655.61</v>
      </c>
      <c r="G41" s="43" t="str">
        <f>IF('Town Data'!K37&gt;9,'Town Data'!J37,"*")</f>
        <v>*</v>
      </c>
      <c r="H41" s="44">
        <f>IF('Town Data'!M37&gt;9,'Town Data'!L37,"*")</f>
        <v>144826.96</v>
      </c>
      <c r="I41" s="22">
        <f t="shared" si="0"/>
        <v>0.54587009586824942</v>
      </c>
      <c r="J41" s="22" t="str">
        <f t="shared" si="1"/>
        <v/>
      </c>
      <c r="K41" s="22">
        <f t="shared" si="2"/>
        <v>1.2302884076279723</v>
      </c>
      <c r="L41" s="15"/>
    </row>
    <row r="42" spans="1:12" x14ac:dyDescent="0.3">
      <c r="A42" s="15"/>
      <c r="B42" s="15" t="str">
        <f>'Town Data'!A38</f>
        <v>MORRISTOWN</v>
      </c>
      <c r="C42" s="50">
        <f>IF('Town Data'!C38&gt;9,'Town Data'!B38,"*")</f>
        <v>1578462.12</v>
      </c>
      <c r="D42" s="46" t="str">
        <f>IF('Town Data'!E38&gt;9,'Town Data'!D38,"*")</f>
        <v>*</v>
      </c>
      <c r="E42" s="47">
        <f>IF('Town Data'!G38&gt;9,'Town Data'!F38,"*")</f>
        <v>129911.77</v>
      </c>
      <c r="F42" s="45">
        <f>IF('Town Data'!I38&gt;9,'Town Data'!H38,"*")</f>
        <v>1340542.1599999999</v>
      </c>
      <c r="G42" s="46" t="str">
        <f>IF('Town Data'!K38&gt;9,'Town Data'!J38,"*")</f>
        <v>*</v>
      </c>
      <c r="H42" s="47">
        <f>IF('Town Data'!M38&gt;9,'Town Data'!L38,"*")</f>
        <v>103911.37</v>
      </c>
      <c r="I42" s="9">
        <f t="shared" si="0"/>
        <v>0.17748040091480616</v>
      </c>
      <c r="J42" s="9" t="str">
        <f t="shared" si="1"/>
        <v/>
      </c>
      <c r="K42" s="9">
        <f t="shared" si="2"/>
        <v>0.25021708403998533</v>
      </c>
      <c r="L42" s="15"/>
    </row>
    <row r="43" spans="1:12" x14ac:dyDescent="0.3">
      <c r="A43" s="15"/>
      <c r="B43" s="27" t="str">
        <f>'Town Data'!A39</f>
        <v>NEWPORT</v>
      </c>
      <c r="C43" s="51">
        <f>IF('Town Data'!C39&gt;9,'Town Data'!B39,"*")</f>
        <v>1228812.25</v>
      </c>
      <c r="D43" s="43" t="str">
        <f>IF('Town Data'!E39&gt;9,'Town Data'!D39,"*")</f>
        <v>*</v>
      </c>
      <c r="E43" s="44">
        <f>IF('Town Data'!G39&gt;9,'Town Data'!F39,"*")</f>
        <v>188076.48</v>
      </c>
      <c r="F43" s="43">
        <f>IF('Town Data'!I39&gt;9,'Town Data'!H39,"*")</f>
        <v>1084280.1200000001</v>
      </c>
      <c r="G43" s="43" t="str">
        <f>IF('Town Data'!K39&gt;9,'Town Data'!J39,"*")</f>
        <v>*</v>
      </c>
      <c r="H43" s="44">
        <f>IF('Town Data'!M39&gt;9,'Town Data'!L39,"*")</f>
        <v>139940.81</v>
      </c>
      <c r="I43" s="22">
        <f t="shared" si="0"/>
        <v>0.13329777733082468</v>
      </c>
      <c r="J43" s="22" t="str">
        <f t="shared" si="1"/>
        <v/>
      </c>
      <c r="K43" s="22">
        <f t="shared" si="2"/>
        <v>0.34397164058147167</v>
      </c>
      <c r="L43" s="15"/>
    </row>
    <row r="44" spans="1:12" x14ac:dyDescent="0.3">
      <c r="A44" s="15"/>
      <c r="B44" s="15" t="str">
        <f>'Town Data'!A40</f>
        <v>NORTH HERO</v>
      </c>
      <c r="C44" s="50" t="str">
        <f>IF('Town Data'!C40&gt;9,'Town Data'!B40,"*")</f>
        <v>*</v>
      </c>
      <c r="D44" s="46">
        <f>IF('Town Data'!E40&gt;9,'Town Data'!D40,"*")</f>
        <v>287460.53000000003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179063.3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0.60535704412908753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NORTHFIELD</v>
      </c>
      <c r="C45" s="51">
        <f>IF('Town Data'!C41&gt;9,'Town Data'!B41,"*")</f>
        <v>315654.36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302224.86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4.4435457758173834E-2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POULTNEY</v>
      </c>
      <c r="C46" s="50">
        <f>IF('Town Data'!C42&gt;9,'Town Data'!B42,"*")</f>
        <v>198476.98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207981.27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-4.5697816923610378E-2</v>
      </c>
      <c r="J46" s="9" t="str">
        <f t="shared" si="1"/>
        <v/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RANDOLPH</v>
      </c>
      <c r="C47" s="51">
        <f>IF('Town Data'!C43&gt;9,'Town Data'!B43,"*")</f>
        <v>629375.81999999995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662577.94999999995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-5.0110526618037936E-2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RICHMOND</v>
      </c>
      <c r="C48" s="50">
        <f>IF('Town Data'!C44&gt;9,'Town Data'!B44,"*")</f>
        <v>384303.95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ROCKINGHAM</v>
      </c>
      <c r="C49" s="51">
        <f>IF('Town Data'!C45&gt;9,'Town Data'!B45,"*")</f>
        <v>526361.92000000004</v>
      </c>
      <c r="D49" s="43" t="str">
        <f>IF('Town Data'!E45&gt;9,'Town Data'!D45,"*")</f>
        <v>*</v>
      </c>
      <c r="E49" s="44">
        <f>IF('Town Data'!G45&gt;9,'Town Data'!F45,"*")</f>
        <v>84610.9</v>
      </c>
      <c r="F49" s="43">
        <f>IF('Town Data'!I45&gt;9,'Town Data'!H45,"*")</f>
        <v>440107.09</v>
      </c>
      <c r="G49" s="43" t="str">
        <f>IF('Town Data'!K45&gt;9,'Town Data'!J45,"*")</f>
        <v>*</v>
      </c>
      <c r="H49" s="44">
        <f>IF('Town Data'!M45&gt;9,'Town Data'!L45,"*")</f>
        <v>57968.94</v>
      </c>
      <c r="I49" s="22">
        <f t="shared" si="0"/>
        <v>0.19598600422456272</v>
      </c>
      <c r="J49" s="22" t="str">
        <f t="shared" si="1"/>
        <v/>
      </c>
      <c r="K49" s="22">
        <f t="shared" si="2"/>
        <v>0.45959025643732643</v>
      </c>
      <c r="L49" s="15"/>
    </row>
    <row r="50" spans="1:12" x14ac:dyDescent="0.3">
      <c r="A50" s="15"/>
      <c r="B50" s="15" t="str">
        <f>'Town Data'!A46</f>
        <v>ROYALTON</v>
      </c>
      <c r="C50" s="50">
        <f>IF('Town Data'!C46&gt;9,'Town Data'!B46,"*")</f>
        <v>252859.94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RUTLAND</v>
      </c>
      <c r="C51" s="51">
        <f>IF('Town Data'!C47&gt;9,'Town Data'!B47,"*")</f>
        <v>4058750.31</v>
      </c>
      <c r="D51" s="43" t="str">
        <f>IF('Town Data'!E47&gt;9,'Town Data'!D47,"*")</f>
        <v>*</v>
      </c>
      <c r="E51" s="44">
        <f>IF('Town Data'!G47&gt;9,'Town Data'!F47,"*")</f>
        <v>450905.16</v>
      </c>
      <c r="F51" s="43">
        <f>IF('Town Data'!I47&gt;9,'Town Data'!H47,"*")</f>
        <v>3449692.09</v>
      </c>
      <c r="G51" s="43">
        <f>IF('Town Data'!K47&gt;9,'Town Data'!J47,"*")</f>
        <v>111648.12</v>
      </c>
      <c r="H51" s="44">
        <f>IF('Town Data'!M47&gt;9,'Town Data'!L47,"*")</f>
        <v>308504.59999999998</v>
      </c>
      <c r="I51" s="22">
        <f t="shared" si="0"/>
        <v>0.17655437184250269</v>
      </c>
      <c r="J51" s="22" t="str">
        <f t="shared" si="1"/>
        <v/>
      </c>
      <c r="K51" s="22">
        <f t="shared" si="2"/>
        <v>0.46158326326414584</v>
      </c>
      <c r="L51" s="15"/>
    </row>
    <row r="52" spans="1:12" x14ac:dyDescent="0.3">
      <c r="A52" s="15"/>
      <c r="B52" s="15" t="str">
        <f>'Town Data'!A48</f>
        <v>RUTLAND TOWN</v>
      </c>
      <c r="C52" s="50">
        <f>IF('Town Data'!C48&gt;9,'Town Data'!B48,"*")</f>
        <v>1384238.6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1176711.3999999999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0.17636202045803262</v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SHELBURNE</v>
      </c>
      <c r="C53" s="51">
        <f>IF('Town Data'!C49&gt;9,'Town Data'!B49,"*")</f>
        <v>918151.34</v>
      </c>
      <c r="D53" s="43" t="str">
        <f>IF('Town Data'!E49&gt;9,'Town Data'!D49,"*")</f>
        <v>*</v>
      </c>
      <c r="E53" s="44">
        <f>IF('Town Data'!G49&gt;9,'Town Data'!F49,"*")</f>
        <v>167958.04</v>
      </c>
      <c r="F53" s="43">
        <f>IF('Town Data'!I49&gt;9,'Town Data'!H49,"*")</f>
        <v>760460.72</v>
      </c>
      <c r="G53" s="43" t="str">
        <f>IF('Town Data'!K49&gt;9,'Town Data'!J49,"*")</f>
        <v>*</v>
      </c>
      <c r="H53" s="44">
        <f>IF('Town Data'!M49&gt;9,'Town Data'!L49,"*")</f>
        <v>94895.39</v>
      </c>
      <c r="I53" s="22">
        <f t="shared" si="0"/>
        <v>0.20736195289613382</v>
      </c>
      <c r="J53" s="22" t="str">
        <f t="shared" si="1"/>
        <v/>
      </c>
      <c r="K53" s="22">
        <f t="shared" si="2"/>
        <v>0.76992833898464419</v>
      </c>
      <c r="L53" s="15"/>
    </row>
    <row r="54" spans="1:12" x14ac:dyDescent="0.3">
      <c r="A54" s="15"/>
      <c r="B54" s="15" t="str">
        <f>'Town Data'!A50</f>
        <v>SOUTH BURLINGTON</v>
      </c>
      <c r="C54" s="50">
        <f>IF('Town Data'!C50&gt;9,'Town Data'!B50,"*")</f>
        <v>7618318.3300000001</v>
      </c>
      <c r="D54" s="46">
        <f>IF('Town Data'!E50&gt;9,'Town Data'!D50,"*")</f>
        <v>3751010.5</v>
      </c>
      <c r="E54" s="47">
        <f>IF('Town Data'!G50&gt;9,'Town Data'!F50,"*")</f>
        <v>721360.31</v>
      </c>
      <c r="F54" s="45">
        <f>IF('Town Data'!I50&gt;9,'Town Data'!H50,"*")</f>
        <v>6219455.5599999996</v>
      </c>
      <c r="G54" s="46">
        <f>IF('Town Data'!K50&gt;9,'Town Data'!J50,"*")</f>
        <v>1402102.42</v>
      </c>
      <c r="H54" s="47">
        <f>IF('Town Data'!M50&gt;9,'Town Data'!L50,"*")</f>
        <v>378309.27</v>
      </c>
      <c r="I54" s="9">
        <f t="shared" si="0"/>
        <v>0.22491723857578308</v>
      </c>
      <c r="J54" s="9">
        <f t="shared" si="1"/>
        <v>1.6752756763660677</v>
      </c>
      <c r="K54" s="9">
        <f t="shared" si="2"/>
        <v>0.90680051271278661</v>
      </c>
      <c r="L54" s="15"/>
    </row>
    <row r="55" spans="1:12" x14ac:dyDescent="0.3">
      <c r="A55" s="15"/>
      <c r="B55" s="27" t="str">
        <f>'Town Data'!A51</f>
        <v>SOUTH HERO</v>
      </c>
      <c r="C55" s="51">
        <f>IF('Town Data'!C51&gt;9,'Town Data'!B51,"*")</f>
        <v>402030.38</v>
      </c>
      <c r="D55" s="43">
        <f>IF('Town Data'!E51&gt;9,'Town Data'!D51,"*")</f>
        <v>83516.649999999994</v>
      </c>
      <c r="E55" s="44" t="str">
        <f>IF('Town Data'!G51&gt;9,'Town Data'!F51,"*")</f>
        <v>*</v>
      </c>
      <c r="F55" s="43">
        <f>IF('Town Data'!I51&gt;9,'Town Data'!H51,"*")</f>
        <v>458629.13</v>
      </c>
      <c r="G55" s="43">
        <f>IF('Town Data'!K51&gt;9,'Town Data'!J51,"*")</f>
        <v>75576.5</v>
      </c>
      <c r="H55" s="44" t="str">
        <f>IF('Town Data'!M51&gt;9,'Town Data'!L51,"*")</f>
        <v>*</v>
      </c>
      <c r="I55" s="22">
        <f t="shared" si="0"/>
        <v>-0.12340853708965237</v>
      </c>
      <c r="J55" s="22">
        <f t="shared" si="1"/>
        <v>0.1050610970341309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SPRINGFIELD</v>
      </c>
      <c r="C56" s="50">
        <f>IF('Town Data'!C52&gt;9,'Town Data'!B52,"*")</f>
        <v>1231451.1399999999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1055418.19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0.16678976321224856</v>
      </c>
      <c r="J56" s="9" t="str">
        <f t="shared" si="1"/>
        <v/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ST ALBANS</v>
      </c>
      <c r="C57" s="51">
        <f>IF('Town Data'!C53&gt;9,'Town Data'!B53,"*")</f>
        <v>1860680.73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1688131.98</v>
      </c>
      <c r="G57" s="43" t="str">
        <f>IF('Town Data'!K53&gt;9,'Town Data'!J53,"*")</f>
        <v>*</v>
      </c>
      <c r="H57" s="44">
        <f>IF('Town Data'!M53&gt;9,'Town Data'!L53,"*")</f>
        <v>122434.63</v>
      </c>
      <c r="I57" s="22">
        <f t="shared" si="0"/>
        <v>0.10221283172421151</v>
      </c>
      <c r="J57" s="22" t="str">
        <f t="shared" si="1"/>
        <v/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ST ALBANS TOWN</v>
      </c>
      <c r="C58" s="50">
        <f>IF('Town Data'!C54&gt;9,'Town Data'!B54,"*")</f>
        <v>1032765.5</v>
      </c>
      <c r="D58" s="46" t="str">
        <f>IF('Town Data'!E54&gt;9,'Town Data'!D54,"*")</f>
        <v>*</v>
      </c>
      <c r="E58" s="47">
        <f>IF('Town Data'!G54&gt;9,'Town Data'!F54,"*")</f>
        <v>91516.19</v>
      </c>
      <c r="F58" s="45">
        <f>IF('Town Data'!I54&gt;9,'Town Data'!H54,"*")</f>
        <v>864174.54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0.19508901523527869</v>
      </c>
      <c r="J58" s="9" t="str">
        <f t="shared" si="1"/>
        <v/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ST JOHNSBURY</v>
      </c>
      <c r="C59" s="51">
        <f>IF('Town Data'!C55&gt;9,'Town Data'!B55,"*")</f>
        <v>1163091.58</v>
      </c>
      <c r="D59" s="43" t="str">
        <f>IF('Town Data'!E55&gt;9,'Town Data'!D55,"*")</f>
        <v>*</v>
      </c>
      <c r="E59" s="44">
        <f>IF('Town Data'!G55&gt;9,'Town Data'!F55,"*")</f>
        <v>97156.76</v>
      </c>
      <c r="F59" s="43">
        <f>IF('Town Data'!I55&gt;9,'Town Data'!H55,"*")</f>
        <v>1065634.8</v>
      </c>
      <c r="G59" s="43" t="str">
        <f>IF('Town Data'!K55&gt;9,'Town Data'!J55,"*")</f>
        <v>*</v>
      </c>
      <c r="H59" s="44">
        <f>IF('Town Data'!M55&gt;9,'Town Data'!L55,"*")</f>
        <v>68499.55</v>
      </c>
      <c r="I59" s="22">
        <f t="shared" si="0"/>
        <v>9.1454201758426085E-2</v>
      </c>
      <c r="J59" s="22" t="str">
        <f t="shared" si="1"/>
        <v/>
      </c>
      <c r="K59" s="22">
        <f t="shared" si="2"/>
        <v>0.41835617898219757</v>
      </c>
      <c r="L59" s="15"/>
    </row>
    <row r="60" spans="1:12" x14ac:dyDescent="0.3">
      <c r="A60" s="15"/>
      <c r="B60" s="15" t="str">
        <f>'Town Data'!A56</f>
        <v>STOWE</v>
      </c>
      <c r="C60" s="50">
        <f>IF('Town Data'!C56&gt;9,'Town Data'!B56,"*")</f>
        <v>5309775.49</v>
      </c>
      <c r="D60" s="46">
        <f>IF('Town Data'!E56&gt;9,'Town Data'!D56,"*")</f>
        <v>7339082.54</v>
      </c>
      <c r="E60" s="47">
        <f>IF('Town Data'!G56&gt;9,'Town Data'!F56,"*")</f>
        <v>1820443.11</v>
      </c>
      <c r="F60" s="45">
        <f>IF('Town Data'!I56&gt;9,'Town Data'!H56,"*")</f>
        <v>2893865.14</v>
      </c>
      <c r="G60" s="46">
        <f>IF('Town Data'!K56&gt;9,'Town Data'!J56,"*")</f>
        <v>2707817.35</v>
      </c>
      <c r="H60" s="47">
        <f>IF('Town Data'!M56&gt;9,'Town Data'!L56,"*")</f>
        <v>1037758.21</v>
      </c>
      <c r="I60" s="9">
        <f t="shared" si="0"/>
        <v>0.83483860965269441</v>
      </c>
      <c r="J60" s="9">
        <f t="shared" si="1"/>
        <v>1.7103314557017664</v>
      </c>
      <c r="K60" s="9">
        <f t="shared" si="2"/>
        <v>0.75420737938560867</v>
      </c>
      <c r="L60" s="15"/>
    </row>
    <row r="61" spans="1:12" x14ac:dyDescent="0.3">
      <c r="A61" s="15"/>
      <c r="B61" s="27" t="str">
        <f>'Town Data'!A57</f>
        <v>SWANTON</v>
      </c>
      <c r="C61" s="51">
        <f>IF('Town Data'!C57&gt;9,'Town Data'!B57,"*")</f>
        <v>603749.94999999995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541699.55000000005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0.11454763069306574</v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VERGENNES</v>
      </c>
      <c r="C62" s="50">
        <f>IF('Town Data'!C58&gt;9,'Town Data'!B58,"*")</f>
        <v>498128.89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335147.73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0.48629647588542535</v>
      </c>
      <c r="J62" s="9" t="str">
        <f t="shared" si="1"/>
        <v/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WAITSFIELD</v>
      </c>
      <c r="C63" s="51">
        <f>IF('Town Data'!C59&gt;9,'Town Data'!B59,"*")</f>
        <v>934331.06</v>
      </c>
      <c r="D63" s="43">
        <f>IF('Town Data'!E59&gt;9,'Town Data'!D59,"*")</f>
        <v>449552.28</v>
      </c>
      <c r="E63" s="44">
        <f>IF('Town Data'!G59&gt;9,'Town Data'!F59,"*")</f>
        <v>300064.84999999998</v>
      </c>
      <c r="F63" s="43">
        <f>IF('Town Data'!I59&gt;9,'Town Data'!H59,"*")</f>
        <v>687882.36</v>
      </c>
      <c r="G63" s="43">
        <f>IF('Town Data'!K59&gt;9,'Town Data'!J59,"*")</f>
        <v>132735.26</v>
      </c>
      <c r="H63" s="44">
        <f>IF('Town Data'!M59&gt;9,'Town Data'!L59,"*")</f>
        <v>138181.68</v>
      </c>
      <c r="I63" s="22">
        <f t="shared" si="0"/>
        <v>0.35827158004168047</v>
      </c>
      <c r="J63" s="22">
        <f t="shared" si="1"/>
        <v>2.3868339128578193</v>
      </c>
      <c r="K63" s="22">
        <f t="shared" si="2"/>
        <v>1.171524112313586</v>
      </c>
      <c r="L63" s="15"/>
    </row>
    <row r="64" spans="1:12" x14ac:dyDescent="0.3">
      <c r="A64" s="15"/>
      <c r="B64" s="15" t="str">
        <f>'Town Data'!A60</f>
        <v>WARREN</v>
      </c>
      <c r="C64" s="50" t="str">
        <f>IF('Town Data'!C60&gt;9,'Town Data'!B60,"*")</f>
        <v>*</v>
      </c>
      <c r="D64" s="46">
        <f>IF('Town Data'!E60&gt;9,'Town Data'!D60,"*")</f>
        <v>724976.16</v>
      </c>
      <c r="E64" s="47" t="str">
        <f>IF('Town Data'!G60&gt;9,'Town Data'!F60,"*")</f>
        <v>*</v>
      </c>
      <c r="F64" s="45">
        <f>IF('Town Data'!I60&gt;9,'Town Data'!H60,"*")</f>
        <v>222059.38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WATERBURY</v>
      </c>
      <c r="C65" s="51">
        <f>IF('Town Data'!C61&gt;9,'Town Data'!B61,"*")</f>
        <v>1534008.66</v>
      </c>
      <c r="D65" s="43" t="str">
        <f>IF('Town Data'!E61&gt;9,'Town Data'!D61,"*")</f>
        <v>*</v>
      </c>
      <c r="E65" s="44">
        <f>IF('Town Data'!G61&gt;9,'Town Data'!F61,"*")</f>
        <v>415491.6</v>
      </c>
      <c r="F65" s="43">
        <f>IF('Town Data'!I61&gt;9,'Town Data'!H61,"*")</f>
        <v>1086293.4099999999</v>
      </c>
      <c r="G65" s="43" t="str">
        <f>IF('Town Data'!K61&gt;9,'Town Data'!J61,"*")</f>
        <v>*</v>
      </c>
      <c r="H65" s="44">
        <f>IF('Town Data'!M61&gt;9,'Town Data'!L61,"*")</f>
        <v>233749</v>
      </c>
      <c r="I65" s="22">
        <f t="shared" si="0"/>
        <v>0.41214946705789185</v>
      </c>
      <c r="J65" s="22" t="str">
        <f t="shared" si="1"/>
        <v/>
      </c>
      <c r="K65" s="22">
        <f t="shared" si="2"/>
        <v>0.77751177545144567</v>
      </c>
      <c r="L65" s="15"/>
    </row>
    <row r="66" spans="1:12" x14ac:dyDescent="0.3">
      <c r="A66" s="15"/>
      <c r="B66" s="15" t="str">
        <f>'Town Data'!A62</f>
        <v>WEST RUTLAND</v>
      </c>
      <c r="C66" s="50">
        <f>IF('Town Data'!C62&gt;9,'Town Data'!B62,"*")</f>
        <v>159522.54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WILLISTON</v>
      </c>
      <c r="C67" s="51">
        <f>IF('Town Data'!C63&gt;9,'Town Data'!B63,"*")</f>
        <v>3299599.6</v>
      </c>
      <c r="D67" s="43" t="str">
        <f>IF('Town Data'!E63&gt;9,'Town Data'!D63,"*")</f>
        <v>*</v>
      </c>
      <c r="E67" s="44">
        <f>IF('Town Data'!G63&gt;9,'Town Data'!F63,"*")</f>
        <v>301693.24</v>
      </c>
      <c r="F67" s="43">
        <f>IF('Town Data'!I63&gt;9,'Town Data'!H63,"*")</f>
        <v>2625200.14</v>
      </c>
      <c r="G67" s="43" t="str">
        <f>IF('Town Data'!K63&gt;9,'Town Data'!J63,"*")</f>
        <v>*</v>
      </c>
      <c r="H67" s="44">
        <f>IF('Town Data'!M63&gt;9,'Town Data'!L63,"*")</f>
        <v>202945.72</v>
      </c>
      <c r="I67" s="22">
        <f t="shared" si="0"/>
        <v>0.25689449338517861</v>
      </c>
      <c r="J67" s="22" t="str">
        <f t="shared" si="1"/>
        <v/>
      </c>
      <c r="K67" s="22">
        <f t="shared" si="2"/>
        <v>0.48657108905770463</v>
      </c>
      <c r="L67" s="15"/>
    </row>
    <row r="68" spans="1:12" x14ac:dyDescent="0.3">
      <c r="A68" s="15"/>
      <c r="B68" s="15" t="str">
        <f>'Town Data'!A64</f>
        <v>WILMINGTON</v>
      </c>
      <c r="C68" s="50">
        <f>IF('Town Data'!C64&gt;9,'Town Data'!B64,"*")</f>
        <v>659155.21</v>
      </c>
      <c r="D68" s="46">
        <f>IF('Town Data'!E64&gt;9,'Town Data'!D64,"*")</f>
        <v>152340.81</v>
      </c>
      <c r="E68" s="47">
        <f>IF('Town Data'!G64&gt;9,'Town Data'!F64,"*")</f>
        <v>105674.21</v>
      </c>
      <c r="F68" s="45">
        <f>IF('Town Data'!I64&gt;9,'Town Data'!H64,"*")</f>
        <v>571201.09</v>
      </c>
      <c r="G68" s="46">
        <f>IF('Town Data'!K64&gt;9,'Town Data'!J64,"*")</f>
        <v>105868.54</v>
      </c>
      <c r="H68" s="47">
        <f>IF('Town Data'!M64&gt;9,'Town Data'!L64,"*")</f>
        <v>85892.02</v>
      </c>
      <c r="I68" s="9">
        <f t="shared" si="0"/>
        <v>0.15398100868469983</v>
      </c>
      <c r="J68" s="9">
        <f t="shared" si="1"/>
        <v>0.43896203725866068</v>
      </c>
      <c r="K68" s="9">
        <f t="shared" si="2"/>
        <v>0.23031464389823411</v>
      </c>
      <c r="L68" s="15"/>
    </row>
    <row r="69" spans="1:12" x14ac:dyDescent="0.3">
      <c r="A69" s="15"/>
      <c r="B69" s="27" t="str">
        <f>'Town Data'!A65</f>
        <v>WINDSOR</v>
      </c>
      <c r="C69" s="51">
        <f>IF('Town Data'!C65&gt;9,'Town Data'!B65,"*")</f>
        <v>498693.5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373619.77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0.33476207642866429</v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WINOOSKI</v>
      </c>
      <c r="C70" s="50">
        <f>IF('Town Data'!C66&gt;9,'Town Data'!B66,"*")</f>
        <v>1100147.82</v>
      </c>
      <c r="D70" s="46" t="str">
        <f>IF('Town Data'!E66&gt;9,'Town Data'!D66,"*")</f>
        <v>*</v>
      </c>
      <c r="E70" s="47">
        <f>IF('Town Data'!G66&gt;9,'Town Data'!F66,"*")</f>
        <v>432892.5</v>
      </c>
      <c r="F70" s="45">
        <f>IF('Town Data'!I66&gt;9,'Town Data'!H66,"*")</f>
        <v>826744.46</v>
      </c>
      <c r="G70" s="46" t="str">
        <f>IF('Town Data'!K66&gt;9,'Town Data'!J66,"*")</f>
        <v>*</v>
      </c>
      <c r="H70" s="47">
        <f>IF('Town Data'!M66&gt;9,'Town Data'!L66,"*")</f>
        <v>187508.49</v>
      </c>
      <c r="I70" s="9">
        <f t="shared" ref="I70:I133" si="3">IFERROR((C70-F70)/F70,"")</f>
        <v>0.33069875061515397</v>
      </c>
      <c r="J70" s="9" t="str">
        <f t="shared" ref="J70:J133" si="4">IFERROR((D70-G70)/G70,"")</f>
        <v/>
      </c>
      <c r="K70" s="9">
        <f t="shared" ref="K70:K133" si="5">IFERROR((E70-H70)/H70,"")</f>
        <v>1.3086554640805865</v>
      </c>
      <c r="L70" s="15"/>
    </row>
    <row r="71" spans="1:12" x14ac:dyDescent="0.3">
      <c r="A71" s="15"/>
      <c r="B71" s="27" t="str">
        <f>'Town Data'!A67</f>
        <v>WOODSTOCK</v>
      </c>
      <c r="C71" s="51">
        <f>IF('Town Data'!C67&gt;9,'Town Data'!B67,"*")</f>
        <v>1700693.8</v>
      </c>
      <c r="D71" s="43">
        <f>IF('Town Data'!E67&gt;9,'Town Data'!D67,"*")</f>
        <v>2988537.96</v>
      </c>
      <c r="E71" s="44">
        <f>IF('Town Data'!G67&gt;9,'Town Data'!F67,"*")</f>
        <v>514690.7</v>
      </c>
      <c r="F71" s="43">
        <f>IF('Town Data'!I67&gt;9,'Town Data'!H67,"*")</f>
        <v>987938.32</v>
      </c>
      <c r="G71" s="43">
        <f>IF('Town Data'!K67&gt;9,'Town Data'!J67,"*")</f>
        <v>1322867.72</v>
      </c>
      <c r="H71" s="44">
        <f>IF('Town Data'!M67&gt;9,'Town Data'!L67,"*")</f>
        <v>261388.51</v>
      </c>
      <c r="I71" s="22">
        <f t="shared" si="3"/>
        <v>0.72145746912621034</v>
      </c>
      <c r="J71" s="22">
        <f t="shared" si="4"/>
        <v>1.2591359021142341</v>
      </c>
      <c r="K71" s="22">
        <f t="shared" si="5"/>
        <v>0.96906398066234811</v>
      </c>
      <c r="L71" s="15"/>
    </row>
    <row r="72" spans="1:12" x14ac:dyDescent="0.3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3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3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3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3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3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3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3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3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3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3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3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3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3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3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3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3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3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3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3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3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3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3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3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3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style="30" bestFit="1" customWidth="1"/>
    <col min="2" max="2" width="15.88671875" style="31" customWidth="1"/>
    <col min="3" max="3" width="12" style="30" bestFit="1" customWidth="1"/>
    <col min="4" max="4" width="15.88671875" style="31" customWidth="1"/>
    <col min="5" max="5" width="10.88671875" style="30" bestFit="1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6" style="30" bestFit="1" customWidth="1"/>
    <col min="10" max="10" width="15.88671875" style="31" customWidth="1"/>
    <col min="11" max="11" width="15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3" x14ac:dyDescent="0.3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3">
      <c r="A2" s="38" t="s">
        <v>47</v>
      </c>
      <c r="B2" s="39">
        <v>1484437.47</v>
      </c>
      <c r="C2" s="39">
        <v>38</v>
      </c>
      <c r="D2" s="39">
        <v>0</v>
      </c>
      <c r="E2" s="39">
        <v>0</v>
      </c>
      <c r="F2" s="39">
        <v>242009.04</v>
      </c>
      <c r="G2" s="39">
        <v>17</v>
      </c>
      <c r="H2" s="39">
        <v>1305122.19</v>
      </c>
      <c r="I2" s="39">
        <v>37</v>
      </c>
      <c r="J2" s="39">
        <v>0</v>
      </c>
      <c r="K2" s="39">
        <v>0</v>
      </c>
      <c r="L2" s="39">
        <v>139166.75</v>
      </c>
      <c r="M2" s="39">
        <v>14</v>
      </c>
    </row>
    <row r="3" spans="1:13" x14ac:dyDescent="0.3">
      <c r="A3" s="38" t="s">
        <v>48</v>
      </c>
      <c r="B3" s="39">
        <v>459061.84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419644.14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3">
      <c r="A4" s="38" t="s">
        <v>49</v>
      </c>
      <c r="B4" s="39">
        <v>297365.98</v>
      </c>
      <c r="C4" s="39">
        <v>20</v>
      </c>
      <c r="D4" s="39">
        <v>0</v>
      </c>
      <c r="E4" s="39">
        <v>0</v>
      </c>
      <c r="F4" s="39">
        <v>0</v>
      </c>
      <c r="G4" s="39">
        <v>0</v>
      </c>
      <c r="H4" s="39">
        <v>240731.88</v>
      </c>
      <c r="I4" s="39">
        <v>15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3">
      <c r="A5" s="38" t="s">
        <v>50</v>
      </c>
      <c r="B5" s="39">
        <v>3197072.97</v>
      </c>
      <c r="C5" s="39">
        <v>69</v>
      </c>
      <c r="D5" s="39">
        <v>577085.39</v>
      </c>
      <c r="E5" s="39">
        <v>15</v>
      </c>
      <c r="F5" s="39">
        <v>412215.13</v>
      </c>
      <c r="G5" s="39">
        <v>27</v>
      </c>
      <c r="H5" s="39">
        <v>2310146.9900000002</v>
      </c>
      <c r="I5" s="39">
        <v>64</v>
      </c>
      <c r="J5" s="39">
        <v>346614.59</v>
      </c>
      <c r="K5" s="39">
        <v>15</v>
      </c>
      <c r="L5" s="39">
        <v>249285.97</v>
      </c>
      <c r="M5" s="39">
        <v>24</v>
      </c>
    </row>
    <row r="6" spans="1:13" x14ac:dyDescent="0.3">
      <c r="A6" s="38" t="s">
        <v>51</v>
      </c>
      <c r="B6" s="39">
        <v>1624682.12</v>
      </c>
      <c r="C6" s="39">
        <v>15</v>
      </c>
      <c r="D6" s="39">
        <v>0</v>
      </c>
      <c r="E6" s="39">
        <v>0</v>
      </c>
      <c r="F6" s="39">
        <v>0</v>
      </c>
      <c r="G6" s="39">
        <v>0</v>
      </c>
      <c r="H6" s="39">
        <v>1481878.97</v>
      </c>
      <c r="I6" s="39">
        <v>17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3">
      <c r="A7" s="38" t="s">
        <v>52</v>
      </c>
      <c r="B7" s="39">
        <v>278641.58</v>
      </c>
      <c r="C7" s="39">
        <v>11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3">
      <c r="A8" s="38" t="s">
        <v>53</v>
      </c>
      <c r="B8" s="39">
        <v>538147.93999999994</v>
      </c>
      <c r="C8" s="39">
        <v>10</v>
      </c>
      <c r="D8" s="39">
        <v>0</v>
      </c>
      <c r="E8" s="39">
        <v>0</v>
      </c>
      <c r="F8" s="39">
        <v>0</v>
      </c>
      <c r="G8" s="39">
        <v>0</v>
      </c>
      <c r="H8" s="39">
        <v>424878.17</v>
      </c>
      <c r="I8" s="39">
        <v>11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3">
      <c r="A9" s="38" t="s">
        <v>54</v>
      </c>
      <c r="B9" s="39">
        <v>437339.42</v>
      </c>
      <c r="C9" s="39">
        <v>19</v>
      </c>
      <c r="D9" s="39">
        <v>0</v>
      </c>
      <c r="E9" s="39">
        <v>0</v>
      </c>
      <c r="F9" s="39">
        <v>115628.73</v>
      </c>
      <c r="G9" s="39">
        <v>11</v>
      </c>
      <c r="H9" s="39">
        <v>292770.53000000003</v>
      </c>
      <c r="I9" s="39">
        <v>17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3">
      <c r="A10" s="38" t="s">
        <v>55</v>
      </c>
      <c r="B10" s="39">
        <v>3587149.26</v>
      </c>
      <c r="C10" s="39">
        <v>74</v>
      </c>
      <c r="D10" s="39">
        <v>979542.95</v>
      </c>
      <c r="E10" s="39">
        <v>15</v>
      </c>
      <c r="F10" s="39">
        <v>406143.12</v>
      </c>
      <c r="G10" s="39">
        <v>30</v>
      </c>
      <c r="H10" s="39">
        <v>3172926.9</v>
      </c>
      <c r="I10" s="39">
        <v>68</v>
      </c>
      <c r="J10" s="39">
        <v>467913.35</v>
      </c>
      <c r="K10" s="39">
        <v>14</v>
      </c>
      <c r="L10" s="39">
        <v>287455.15999999997</v>
      </c>
      <c r="M10" s="39">
        <v>28</v>
      </c>
    </row>
    <row r="11" spans="1:13" x14ac:dyDescent="0.3">
      <c r="A11" s="38" t="s">
        <v>56</v>
      </c>
      <c r="B11" s="39">
        <v>378050.14</v>
      </c>
      <c r="C11" s="39">
        <v>13</v>
      </c>
      <c r="D11" s="39">
        <v>0</v>
      </c>
      <c r="E11" s="39">
        <v>0</v>
      </c>
      <c r="F11" s="39">
        <v>0</v>
      </c>
      <c r="G11" s="39">
        <v>0</v>
      </c>
      <c r="H11" s="39">
        <v>309819.83</v>
      </c>
      <c r="I11" s="39">
        <v>13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3">
      <c r="A12" s="38" t="s">
        <v>57</v>
      </c>
      <c r="B12" s="39">
        <v>317821.53000000003</v>
      </c>
      <c r="C12" s="39">
        <v>13</v>
      </c>
      <c r="D12" s="39">
        <v>509845.08</v>
      </c>
      <c r="E12" s="39">
        <v>16</v>
      </c>
      <c r="F12" s="39">
        <v>0</v>
      </c>
      <c r="G12" s="39">
        <v>0</v>
      </c>
      <c r="H12" s="39">
        <v>164597.76000000001</v>
      </c>
      <c r="I12" s="39">
        <v>12</v>
      </c>
      <c r="J12" s="39">
        <v>188624.82</v>
      </c>
      <c r="K12" s="39">
        <v>15</v>
      </c>
      <c r="L12" s="39">
        <v>0</v>
      </c>
      <c r="M12" s="39">
        <v>0</v>
      </c>
    </row>
    <row r="13" spans="1:13" x14ac:dyDescent="0.3">
      <c r="A13" s="38" t="s">
        <v>58</v>
      </c>
      <c r="B13" s="39">
        <v>10597305.59</v>
      </c>
      <c r="C13" s="39">
        <v>188</v>
      </c>
      <c r="D13" s="39">
        <v>6774385.4699999997</v>
      </c>
      <c r="E13" s="39">
        <v>15</v>
      </c>
      <c r="F13" s="39">
        <v>3766070.79</v>
      </c>
      <c r="G13" s="39">
        <v>91</v>
      </c>
      <c r="H13" s="39">
        <v>7488818.6699999999</v>
      </c>
      <c r="I13" s="39">
        <v>173</v>
      </c>
      <c r="J13" s="39">
        <v>2194270.83</v>
      </c>
      <c r="K13" s="39">
        <v>12</v>
      </c>
      <c r="L13" s="39">
        <v>1981341.97</v>
      </c>
      <c r="M13" s="39">
        <v>87</v>
      </c>
    </row>
    <row r="14" spans="1:13" x14ac:dyDescent="0.3">
      <c r="A14" s="38" t="s">
        <v>59</v>
      </c>
      <c r="B14" s="39">
        <v>697120.48</v>
      </c>
      <c r="C14" s="39">
        <v>20</v>
      </c>
      <c r="D14" s="39">
        <v>0</v>
      </c>
      <c r="E14" s="39">
        <v>0</v>
      </c>
      <c r="F14" s="39">
        <v>125664.3</v>
      </c>
      <c r="G14" s="39">
        <v>10</v>
      </c>
      <c r="H14" s="39">
        <v>475144.16</v>
      </c>
      <c r="I14" s="39">
        <v>17</v>
      </c>
      <c r="J14" s="39">
        <v>0</v>
      </c>
      <c r="K14" s="39">
        <v>0</v>
      </c>
      <c r="L14" s="39">
        <v>82823.77</v>
      </c>
      <c r="M14" s="39">
        <v>11</v>
      </c>
    </row>
    <row r="15" spans="1:13" x14ac:dyDescent="0.3">
      <c r="A15" s="38" t="s">
        <v>60</v>
      </c>
      <c r="B15" s="39">
        <v>626368.36</v>
      </c>
      <c r="C15" s="39">
        <v>23</v>
      </c>
      <c r="D15" s="39">
        <v>0</v>
      </c>
      <c r="E15" s="39">
        <v>0</v>
      </c>
      <c r="F15" s="39">
        <v>0</v>
      </c>
      <c r="G15" s="39">
        <v>0</v>
      </c>
      <c r="H15" s="39">
        <v>467424.98</v>
      </c>
      <c r="I15" s="39">
        <v>18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3">
      <c r="A16" s="38" t="s">
        <v>61</v>
      </c>
      <c r="B16" s="39">
        <v>274639.63</v>
      </c>
      <c r="C16" s="39">
        <v>15</v>
      </c>
      <c r="D16" s="39">
        <v>0</v>
      </c>
      <c r="E16" s="39">
        <v>0</v>
      </c>
      <c r="F16" s="39">
        <v>0</v>
      </c>
      <c r="G16" s="39">
        <v>0</v>
      </c>
      <c r="H16" s="39">
        <v>229642.38</v>
      </c>
      <c r="I16" s="39">
        <v>15</v>
      </c>
      <c r="J16" s="39">
        <v>45003.49</v>
      </c>
      <c r="K16" s="39">
        <v>10</v>
      </c>
      <c r="L16" s="39">
        <v>0</v>
      </c>
      <c r="M16" s="39">
        <v>0</v>
      </c>
    </row>
    <row r="17" spans="1:13" x14ac:dyDescent="0.3">
      <c r="A17" s="38" t="s">
        <v>62</v>
      </c>
      <c r="B17" s="39">
        <v>2801607.81</v>
      </c>
      <c r="C17" s="39">
        <v>53</v>
      </c>
      <c r="D17" s="39">
        <v>1687407.81</v>
      </c>
      <c r="E17" s="39">
        <v>10</v>
      </c>
      <c r="F17" s="39">
        <v>276314.39</v>
      </c>
      <c r="G17" s="39">
        <v>14</v>
      </c>
      <c r="H17" s="39">
        <v>2076524.5</v>
      </c>
      <c r="I17" s="39">
        <v>49</v>
      </c>
      <c r="J17" s="39">
        <v>0</v>
      </c>
      <c r="K17" s="39">
        <v>0</v>
      </c>
      <c r="L17" s="39">
        <v>168527.13</v>
      </c>
      <c r="M17" s="39">
        <v>14</v>
      </c>
    </row>
    <row r="18" spans="1:13" x14ac:dyDescent="0.3">
      <c r="A18" s="38" t="s">
        <v>63</v>
      </c>
      <c r="B18" s="39">
        <v>217935.47</v>
      </c>
      <c r="C18" s="39">
        <v>11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3">
      <c r="A19" s="38" t="s">
        <v>64</v>
      </c>
      <c r="B19" s="39">
        <v>867254.02</v>
      </c>
      <c r="C19" s="39">
        <v>23</v>
      </c>
      <c r="D19" s="39">
        <v>0</v>
      </c>
      <c r="E19" s="39">
        <v>0</v>
      </c>
      <c r="F19" s="39">
        <v>0</v>
      </c>
      <c r="G19" s="39">
        <v>0</v>
      </c>
      <c r="H19" s="39">
        <v>828190.06</v>
      </c>
      <c r="I19" s="39">
        <v>21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3">
      <c r="A20" s="38" t="s">
        <v>65</v>
      </c>
      <c r="B20" s="39">
        <v>599392.11</v>
      </c>
      <c r="C20" s="39">
        <v>11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3">
      <c r="A21" s="38" t="s">
        <v>66</v>
      </c>
      <c r="B21" s="39">
        <v>532194.85</v>
      </c>
      <c r="C21" s="39">
        <v>19</v>
      </c>
      <c r="D21" s="39">
        <v>214084.27</v>
      </c>
      <c r="E21" s="39">
        <v>14</v>
      </c>
      <c r="F21" s="39">
        <v>212477.94</v>
      </c>
      <c r="G21" s="39">
        <v>12</v>
      </c>
      <c r="H21" s="39">
        <v>416013.11</v>
      </c>
      <c r="I21" s="39">
        <v>14</v>
      </c>
      <c r="J21" s="39">
        <v>101605.4</v>
      </c>
      <c r="K21" s="39">
        <v>14</v>
      </c>
      <c r="L21" s="39">
        <v>0</v>
      </c>
      <c r="M21" s="39">
        <v>0</v>
      </c>
    </row>
    <row r="22" spans="1:13" x14ac:dyDescent="0.3">
      <c r="A22" s="38" t="s">
        <v>67</v>
      </c>
      <c r="B22" s="39">
        <v>434921.02</v>
      </c>
      <c r="C22" s="39">
        <v>19</v>
      </c>
      <c r="D22" s="39">
        <v>0</v>
      </c>
      <c r="E22" s="39">
        <v>0</v>
      </c>
      <c r="F22" s="39">
        <v>0</v>
      </c>
      <c r="G22" s="39">
        <v>0</v>
      </c>
      <c r="H22" s="39">
        <v>429180.15999999997</v>
      </c>
      <c r="I22" s="39">
        <v>16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3">
      <c r="A23" s="38" t="s">
        <v>68</v>
      </c>
      <c r="B23" s="39">
        <v>4219360.0599999996</v>
      </c>
      <c r="C23" s="39">
        <v>90</v>
      </c>
      <c r="D23" s="39">
        <v>0</v>
      </c>
      <c r="E23" s="39">
        <v>0</v>
      </c>
      <c r="F23" s="39">
        <v>431304.55</v>
      </c>
      <c r="G23" s="39">
        <v>31</v>
      </c>
      <c r="H23" s="39">
        <v>3414634.71</v>
      </c>
      <c r="I23" s="39">
        <v>79</v>
      </c>
      <c r="J23" s="39">
        <v>0</v>
      </c>
      <c r="K23" s="39">
        <v>0</v>
      </c>
      <c r="L23" s="39">
        <v>258896.28</v>
      </c>
      <c r="M23" s="39">
        <v>25</v>
      </c>
    </row>
    <row r="24" spans="1:13" x14ac:dyDescent="0.3">
      <c r="A24" s="38" t="s">
        <v>69</v>
      </c>
      <c r="B24" s="39">
        <v>512758.63</v>
      </c>
      <c r="C24" s="39">
        <v>16</v>
      </c>
      <c r="D24" s="39">
        <v>0</v>
      </c>
      <c r="E24" s="39">
        <v>0</v>
      </c>
      <c r="F24" s="39">
        <v>0</v>
      </c>
      <c r="G24" s="39">
        <v>0</v>
      </c>
      <c r="H24" s="39">
        <v>464441.88</v>
      </c>
      <c r="I24" s="39">
        <v>15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3">
      <c r="A25" s="38" t="s">
        <v>70</v>
      </c>
      <c r="B25" s="39">
        <v>309038.15999999997</v>
      </c>
      <c r="C25" s="39">
        <v>14</v>
      </c>
      <c r="D25" s="39">
        <v>0</v>
      </c>
      <c r="E25" s="39">
        <v>0</v>
      </c>
      <c r="F25" s="39">
        <v>0</v>
      </c>
      <c r="G25" s="39">
        <v>0</v>
      </c>
      <c r="H25" s="39">
        <v>300167.15000000002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3">
      <c r="A26" s="38" t="s">
        <v>71</v>
      </c>
      <c r="B26" s="39">
        <v>2230870.52</v>
      </c>
      <c r="C26" s="39">
        <v>44</v>
      </c>
      <c r="D26" s="39">
        <v>1798993.71</v>
      </c>
      <c r="E26" s="39">
        <v>14</v>
      </c>
      <c r="F26" s="39">
        <v>379111.55</v>
      </c>
      <c r="G26" s="39">
        <v>20</v>
      </c>
      <c r="H26" s="39">
        <v>1718791.93</v>
      </c>
      <c r="I26" s="39">
        <v>38</v>
      </c>
      <c r="J26" s="39">
        <v>803478.27</v>
      </c>
      <c r="K26" s="39">
        <v>15</v>
      </c>
      <c r="L26" s="39">
        <v>231242.91</v>
      </c>
      <c r="M26" s="39">
        <v>17</v>
      </c>
    </row>
    <row r="27" spans="1:13" x14ac:dyDescent="0.3">
      <c r="A27" s="38" t="s">
        <v>72</v>
      </c>
      <c r="B27" s="39">
        <v>417295.32</v>
      </c>
      <c r="C27" s="39">
        <v>11</v>
      </c>
      <c r="D27" s="39">
        <v>0</v>
      </c>
      <c r="E27" s="39">
        <v>0</v>
      </c>
      <c r="F27" s="39">
        <v>0</v>
      </c>
      <c r="G27" s="39">
        <v>0</v>
      </c>
      <c r="H27" s="39">
        <v>373296.77</v>
      </c>
      <c r="I27" s="39">
        <v>12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3">
      <c r="A28" s="38" t="s">
        <v>73</v>
      </c>
      <c r="B28" s="39">
        <v>510643.21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394499.88</v>
      </c>
      <c r="I28" s="39">
        <v>11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3">
      <c r="A29" s="38" t="s">
        <v>74</v>
      </c>
      <c r="B29" s="39">
        <v>199622.71</v>
      </c>
      <c r="C29" s="39">
        <v>13</v>
      </c>
      <c r="D29" s="39">
        <v>0</v>
      </c>
      <c r="E29" s="39">
        <v>0</v>
      </c>
      <c r="F29" s="39">
        <v>0</v>
      </c>
      <c r="G29" s="39">
        <v>0</v>
      </c>
      <c r="H29" s="39">
        <v>165346.25</v>
      </c>
      <c r="I29" s="39">
        <v>10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3">
      <c r="A30" s="38" t="s">
        <v>75</v>
      </c>
      <c r="B30" s="39">
        <v>1284279.19</v>
      </c>
      <c r="C30" s="39">
        <v>31</v>
      </c>
      <c r="D30" s="39">
        <v>1410295.9</v>
      </c>
      <c r="E30" s="39">
        <v>31</v>
      </c>
      <c r="F30" s="39">
        <v>616579.82999999996</v>
      </c>
      <c r="G30" s="39">
        <v>25</v>
      </c>
      <c r="H30" s="39">
        <v>864620.98</v>
      </c>
      <c r="I30" s="39">
        <v>25</v>
      </c>
      <c r="J30" s="39">
        <v>395473.59</v>
      </c>
      <c r="K30" s="39">
        <v>24</v>
      </c>
      <c r="L30" s="39">
        <v>263378.43</v>
      </c>
      <c r="M30" s="39">
        <v>19</v>
      </c>
    </row>
    <row r="31" spans="1:13" x14ac:dyDescent="0.3">
      <c r="A31" s="38" t="s">
        <v>76</v>
      </c>
      <c r="B31" s="39">
        <v>227331.67</v>
      </c>
      <c r="C31" s="39">
        <v>13</v>
      </c>
      <c r="D31" s="39">
        <v>0</v>
      </c>
      <c r="E31" s="39">
        <v>0</v>
      </c>
      <c r="F31" s="39">
        <v>0</v>
      </c>
      <c r="G31" s="39">
        <v>0</v>
      </c>
      <c r="H31" s="39">
        <v>198442.59</v>
      </c>
      <c r="I31" s="39">
        <v>12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3">
      <c r="A32" s="38" t="s">
        <v>77</v>
      </c>
      <c r="B32" s="39">
        <v>989510.46</v>
      </c>
      <c r="C32" s="39">
        <v>34</v>
      </c>
      <c r="D32" s="39">
        <v>291797.31</v>
      </c>
      <c r="E32" s="39">
        <v>14</v>
      </c>
      <c r="F32" s="39">
        <v>373329.36</v>
      </c>
      <c r="G32" s="39">
        <v>19</v>
      </c>
      <c r="H32" s="39">
        <v>648571.05000000005</v>
      </c>
      <c r="I32" s="39">
        <v>34</v>
      </c>
      <c r="J32" s="39">
        <v>141911.73000000001</v>
      </c>
      <c r="K32" s="39">
        <v>13</v>
      </c>
      <c r="L32" s="39">
        <v>183602.19</v>
      </c>
      <c r="M32" s="39">
        <v>19</v>
      </c>
    </row>
    <row r="33" spans="1:13" x14ac:dyDescent="0.3">
      <c r="A33" s="38" t="s">
        <v>78</v>
      </c>
      <c r="B33" s="39">
        <v>1257991.23</v>
      </c>
      <c r="C33" s="39">
        <v>28</v>
      </c>
      <c r="D33" s="39">
        <v>0</v>
      </c>
      <c r="E33" s="39">
        <v>0</v>
      </c>
      <c r="F33" s="39">
        <v>106064.47</v>
      </c>
      <c r="G33" s="39">
        <v>11</v>
      </c>
      <c r="H33" s="39">
        <v>1118395.3</v>
      </c>
      <c r="I33" s="39">
        <v>25</v>
      </c>
      <c r="J33" s="39">
        <v>0</v>
      </c>
      <c r="K33" s="39">
        <v>0</v>
      </c>
      <c r="L33" s="39">
        <v>61909.9</v>
      </c>
      <c r="M33" s="39">
        <v>11</v>
      </c>
    </row>
    <row r="34" spans="1:13" x14ac:dyDescent="0.3">
      <c r="A34" s="38" t="s">
        <v>79</v>
      </c>
      <c r="B34" s="39">
        <v>3676697.59</v>
      </c>
      <c r="C34" s="39">
        <v>57</v>
      </c>
      <c r="D34" s="39">
        <v>3607490.54</v>
      </c>
      <c r="E34" s="39">
        <v>26</v>
      </c>
      <c r="F34" s="39">
        <v>979144.69</v>
      </c>
      <c r="G34" s="39">
        <v>37</v>
      </c>
      <c r="H34" s="39">
        <v>2270405.13</v>
      </c>
      <c r="I34" s="39">
        <v>54</v>
      </c>
      <c r="J34" s="39">
        <v>1477696.52</v>
      </c>
      <c r="K34" s="39">
        <v>24</v>
      </c>
      <c r="L34" s="39">
        <v>501045.54</v>
      </c>
      <c r="M34" s="39">
        <v>30</v>
      </c>
    </row>
    <row r="35" spans="1:13" x14ac:dyDescent="0.3">
      <c r="A35" s="38" t="s">
        <v>80</v>
      </c>
      <c r="B35" s="39">
        <v>2334625.9900000002</v>
      </c>
      <c r="C35" s="39">
        <v>49</v>
      </c>
      <c r="D35" s="39">
        <v>0</v>
      </c>
      <c r="E35" s="39">
        <v>0</v>
      </c>
      <c r="F35" s="39">
        <v>277737.26</v>
      </c>
      <c r="G35" s="39">
        <v>22</v>
      </c>
      <c r="H35" s="39">
        <v>1766840.99</v>
      </c>
      <c r="I35" s="39">
        <v>46</v>
      </c>
      <c r="J35" s="39">
        <v>0</v>
      </c>
      <c r="K35" s="39">
        <v>0</v>
      </c>
      <c r="L35" s="39">
        <v>159564.81</v>
      </c>
      <c r="M35" s="39">
        <v>19</v>
      </c>
    </row>
    <row r="36" spans="1:13" x14ac:dyDescent="0.3">
      <c r="A36" s="38" t="s">
        <v>81</v>
      </c>
      <c r="B36" s="39">
        <v>998096.43</v>
      </c>
      <c r="C36" s="39">
        <v>25</v>
      </c>
      <c r="D36" s="39">
        <v>0</v>
      </c>
      <c r="E36" s="39">
        <v>0</v>
      </c>
      <c r="F36" s="39">
        <v>0</v>
      </c>
      <c r="G36" s="39">
        <v>0</v>
      </c>
      <c r="H36" s="39">
        <v>914733.11</v>
      </c>
      <c r="I36" s="39">
        <v>22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3">
      <c r="A37" s="38" t="s">
        <v>82</v>
      </c>
      <c r="B37" s="39">
        <v>2131222.48</v>
      </c>
      <c r="C37" s="39">
        <v>52</v>
      </c>
      <c r="D37" s="39">
        <v>0</v>
      </c>
      <c r="E37" s="39">
        <v>0</v>
      </c>
      <c r="F37" s="39">
        <v>323005.89</v>
      </c>
      <c r="G37" s="39">
        <v>21</v>
      </c>
      <c r="H37" s="39">
        <v>1378655.61</v>
      </c>
      <c r="I37" s="39">
        <v>49</v>
      </c>
      <c r="J37" s="39">
        <v>0</v>
      </c>
      <c r="K37" s="39">
        <v>0</v>
      </c>
      <c r="L37" s="39">
        <v>144826.96</v>
      </c>
      <c r="M37" s="39">
        <v>18</v>
      </c>
    </row>
    <row r="38" spans="1:13" x14ac:dyDescent="0.3">
      <c r="A38" s="38" t="s">
        <v>83</v>
      </c>
      <c r="B38" s="39">
        <v>1578462.12</v>
      </c>
      <c r="C38" s="39">
        <v>33</v>
      </c>
      <c r="D38" s="39">
        <v>0</v>
      </c>
      <c r="E38" s="39">
        <v>0</v>
      </c>
      <c r="F38" s="39">
        <v>129911.77</v>
      </c>
      <c r="G38" s="39">
        <v>11</v>
      </c>
      <c r="H38" s="39">
        <v>1340542.1599999999</v>
      </c>
      <c r="I38" s="39">
        <v>31</v>
      </c>
      <c r="J38" s="39">
        <v>0</v>
      </c>
      <c r="K38" s="39">
        <v>0</v>
      </c>
      <c r="L38" s="39">
        <v>103911.37</v>
      </c>
      <c r="M38" s="39">
        <v>10</v>
      </c>
    </row>
    <row r="39" spans="1:13" x14ac:dyDescent="0.3">
      <c r="A39" s="38" t="s">
        <v>84</v>
      </c>
      <c r="B39" s="39">
        <v>1228812.25</v>
      </c>
      <c r="C39" s="39">
        <v>29</v>
      </c>
      <c r="D39" s="39">
        <v>0</v>
      </c>
      <c r="E39" s="39">
        <v>0</v>
      </c>
      <c r="F39" s="39">
        <v>188076.48</v>
      </c>
      <c r="G39" s="39">
        <v>11</v>
      </c>
      <c r="H39" s="39">
        <v>1084280.1200000001</v>
      </c>
      <c r="I39" s="39">
        <v>29</v>
      </c>
      <c r="J39" s="39">
        <v>0</v>
      </c>
      <c r="K39" s="39">
        <v>0</v>
      </c>
      <c r="L39" s="39">
        <v>139940.81</v>
      </c>
      <c r="M39" s="39">
        <v>12</v>
      </c>
    </row>
    <row r="40" spans="1:13" x14ac:dyDescent="0.3">
      <c r="A40" s="38" t="s">
        <v>85</v>
      </c>
      <c r="B40" s="39">
        <v>0</v>
      </c>
      <c r="C40" s="39">
        <v>0</v>
      </c>
      <c r="D40" s="39">
        <v>287460.53000000003</v>
      </c>
      <c r="E40" s="39">
        <v>14</v>
      </c>
      <c r="F40" s="39">
        <v>0</v>
      </c>
      <c r="G40" s="39">
        <v>0</v>
      </c>
      <c r="H40" s="39">
        <v>0</v>
      </c>
      <c r="I40" s="39">
        <v>0</v>
      </c>
      <c r="J40" s="39">
        <v>179063.3</v>
      </c>
      <c r="K40" s="39">
        <v>11</v>
      </c>
      <c r="L40" s="39">
        <v>0</v>
      </c>
      <c r="M40" s="39">
        <v>0</v>
      </c>
    </row>
    <row r="41" spans="1:13" x14ac:dyDescent="0.3">
      <c r="A41" s="38" t="s">
        <v>86</v>
      </c>
      <c r="B41" s="39">
        <v>315654.36</v>
      </c>
      <c r="C41" s="39">
        <v>19</v>
      </c>
      <c r="D41" s="39">
        <v>0</v>
      </c>
      <c r="E41" s="39">
        <v>0</v>
      </c>
      <c r="F41" s="39">
        <v>0</v>
      </c>
      <c r="G41" s="39">
        <v>0</v>
      </c>
      <c r="H41" s="39">
        <v>302224.86</v>
      </c>
      <c r="I41" s="39">
        <v>19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3">
      <c r="A42" s="38" t="s">
        <v>87</v>
      </c>
      <c r="B42" s="39">
        <v>198476.98</v>
      </c>
      <c r="C42" s="39">
        <v>13</v>
      </c>
      <c r="D42" s="39">
        <v>0</v>
      </c>
      <c r="E42" s="39">
        <v>0</v>
      </c>
      <c r="F42" s="39">
        <v>0</v>
      </c>
      <c r="G42" s="39">
        <v>0</v>
      </c>
      <c r="H42" s="39">
        <v>207981.27</v>
      </c>
      <c r="I42" s="39">
        <v>14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3">
      <c r="A43" s="38" t="s">
        <v>88</v>
      </c>
      <c r="B43" s="39">
        <v>629375.81999999995</v>
      </c>
      <c r="C43" s="39">
        <v>18</v>
      </c>
      <c r="D43" s="39">
        <v>0</v>
      </c>
      <c r="E43" s="39">
        <v>0</v>
      </c>
      <c r="F43" s="39">
        <v>0</v>
      </c>
      <c r="G43" s="39">
        <v>0</v>
      </c>
      <c r="H43" s="39">
        <v>662577.94999999995</v>
      </c>
      <c r="I43" s="39">
        <v>22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3">
      <c r="A44" s="38" t="s">
        <v>89</v>
      </c>
      <c r="B44" s="39">
        <v>384303.95</v>
      </c>
      <c r="C44" s="39">
        <v>11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3">
      <c r="A45" s="38" t="s">
        <v>90</v>
      </c>
      <c r="B45" s="39">
        <v>526361.92000000004</v>
      </c>
      <c r="C45" s="39">
        <v>32</v>
      </c>
      <c r="D45" s="39">
        <v>0</v>
      </c>
      <c r="E45" s="39">
        <v>0</v>
      </c>
      <c r="F45" s="39">
        <v>84610.9</v>
      </c>
      <c r="G45" s="39">
        <v>10</v>
      </c>
      <c r="H45" s="39">
        <v>440107.09</v>
      </c>
      <c r="I45" s="39">
        <v>33</v>
      </c>
      <c r="J45" s="39">
        <v>0</v>
      </c>
      <c r="K45" s="39">
        <v>0</v>
      </c>
      <c r="L45" s="39">
        <v>57968.94</v>
      </c>
      <c r="M45" s="39">
        <v>11</v>
      </c>
    </row>
    <row r="46" spans="1:13" x14ac:dyDescent="0.3">
      <c r="A46" s="38" t="s">
        <v>91</v>
      </c>
      <c r="B46" s="39">
        <v>252859.94</v>
      </c>
      <c r="C46" s="39">
        <v>11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3">
      <c r="A47" s="38" t="s">
        <v>92</v>
      </c>
      <c r="B47" s="39">
        <v>4058750.31</v>
      </c>
      <c r="C47" s="39">
        <v>76</v>
      </c>
      <c r="D47" s="39">
        <v>0</v>
      </c>
      <c r="E47" s="39">
        <v>0</v>
      </c>
      <c r="F47" s="39">
        <v>450905.16</v>
      </c>
      <c r="G47" s="39">
        <v>29</v>
      </c>
      <c r="H47" s="39">
        <v>3449692.09</v>
      </c>
      <c r="I47" s="39">
        <v>73</v>
      </c>
      <c r="J47" s="39">
        <v>111648.12</v>
      </c>
      <c r="K47" s="39">
        <v>10</v>
      </c>
      <c r="L47" s="39">
        <v>308504.59999999998</v>
      </c>
      <c r="M47" s="39">
        <v>25</v>
      </c>
    </row>
    <row r="48" spans="1:13" x14ac:dyDescent="0.3">
      <c r="A48" s="38" t="s">
        <v>93</v>
      </c>
      <c r="B48" s="39">
        <v>1384238.6</v>
      </c>
      <c r="C48" s="39">
        <v>15</v>
      </c>
      <c r="D48" s="39">
        <v>0</v>
      </c>
      <c r="E48" s="39">
        <v>0</v>
      </c>
      <c r="F48" s="39">
        <v>0</v>
      </c>
      <c r="G48" s="39">
        <v>0</v>
      </c>
      <c r="H48" s="39">
        <v>1176711.3999999999</v>
      </c>
      <c r="I48" s="39">
        <v>14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3">
      <c r="A49" s="38" t="s">
        <v>94</v>
      </c>
      <c r="B49" s="39">
        <v>918151.34</v>
      </c>
      <c r="C49" s="39">
        <v>24</v>
      </c>
      <c r="D49" s="39">
        <v>0</v>
      </c>
      <c r="E49" s="39">
        <v>0</v>
      </c>
      <c r="F49" s="39">
        <v>167958.04</v>
      </c>
      <c r="G49" s="39">
        <v>11</v>
      </c>
      <c r="H49" s="39">
        <v>760460.72</v>
      </c>
      <c r="I49" s="39">
        <v>22</v>
      </c>
      <c r="J49" s="39">
        <v>0</v>
      </c>
      <c r="K49" s="39">
        <v>0</v>
      </c>
      <c r="L49" s="39">
        <v>94895.39</v>
      </c>
      <c r="M49" s="39">
        <v>10</v>
      </c>
    </row>
    <row r="50" spans="1:13" x14ac:dyDescent="0.3">
      <c r="A50" s="38" t="s">
        <v>95</v>
      </c>
      <c r="B50" s="39">
        <v>7618318.3300000001</v>
      </c>
      <c r="C50" s="39">
        <v>89</v>
      </c>
      <c r="D50" s="39">
        <v>3751010.5</v>
      </c>
      <c r="E50" s="39">
        <v>14</v>
      </c>
      <c r="F50" s="39">
        <v>721360.31</v>
      </c>
      <c r="G50" s="39">
        <v>31</v>
      </c>
      <c r="H50" s="39">
        <v>6219455.5599999996</v>
      </c>
      <c r="I50" s="39">
        <v>85</v>
      </c>
      <c r="J50" s="39">
        <v>1402102.42</v>
      </c>
      <c r="K50" s="39">
        <v>16</v>
      </c>
      <c r="L50" s="39">
        <v>378309.27</v>
      </c>
      <c r="M50" s="39">
        <v>29</v>
      </c>
    </row>
    <row r="51" spans="1:13" x14ac:dyDescent="0.3">
      <c r="A51" s="38" t="s">
        <v>96</v>
      </c>
      <c r="B51" s="39">
        <v>402030.38</v>
      </c>
      <c r="C51" s="39">
        <v>15</v>
      </c>
      <c r="D51" s="39">
        <v>83516.649999999994</v>
      </c>
      <c r="E51" s="39">
        <v>10</v>
      </c>
      <c r="F51" s="39">
        <v>0</v>
      </c>
      <c r="G51" s="39">
        <v>0</v>
      </c>
      <c r="H51" s="39">
        <v>458629.13</v>
      </c>
      <c r="I51" s="39">
        <v>15</v>
      </c>
      <c r="J51" s="39">
        <v>75576.5</v>
      </c>
      <c r="K51" s="39">
        <v>10</v>
      </c>
      <c r="L51" s="39">
        <v>0</v>
      </c>
      <c r="M51" s="39">
        <v>0</v>
      </c>
    </row>
    <row r="52" spans="1:13" x14ac:dyDescent="0.3">
      <c r="A52" s="38" t="s">
        <v>97</v>
      </c>
      <c r="B52" s="39">
        <v>1231451.1399999999</v>
      </c>
      <c r="C52" s="39">
        <v>33</v>
      </c>
      <c r="D52" s="39">
        <v>0</v>
      </c>
      <c r="E52" s="39">
        <v>0</v>
      </c>
      <c r="F52" s="39">
        <v>0</v>
      </c>
      <c r="G52" s="39">
        <v>0</v>
      </c>
      <c r="H52" s="39">
        <v>1055418.19</v>
      </c>
      <c r="I52" s="39">
        <v>32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3">
      <c r="A53" s="38" t="s">
        <v>98</v>
      </c>
      <c r="B53" s="39">
        <v>1860680.73</v>
      </c>
      <c r="C53" s="39">
        <v>35</v>
      </c>
      <c r="D53" s="39">
        <v>0</v>
      </c>
      <c r="E53" s="39">
        <v>0</v>
      </c>
      <c r="F53" s="39">
        <v>0</v>
      </c>
      <c r="G53" s="39">
        <v>0</v>
      </c>
      <c r="H53" s="39">
        <v>1688131.98</v>
      </c>
      <c r="I53" s="39">
        <v>34</v>
      </c>
      <c r="J53" s="39">
        <v>0</v>
      </c>
      <c r="K53" s="39">
        <v>0</v>
      </c>
      <c r="L53" s="39">
        <v>122434.63</v>
      </c>
      <c r="M53" s="39">
        <v>11</v>
      </c>
    </row>
    <row r="54" spans="1:13" x14ac:dyDescent="0.3">
      <c r="A54" s="38" t="s">
        <v>99</v>
      </c>
      <c r="B54" s="39">
        <v>1032765.5</v>
      </c>
      <c r="C54" s="39">
        <v>20</v>
      </c>
      <c r="D54" s="39">
        <v>0</v>
      </c>
      <c r="E54" s="39">
        <v>0</v>
      </c>
      <c r="F54" s="39">
        <v>91516.19</v>
      </c>
      <c r="G54" s="39">
        <v>10</v>
      </c>
      <c r="H54" s="39">
        <v>864174.54</v>
      </c>
      <c r="I54" s="39">
        <v>20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3">
      <c r="A55" s="38" t="s">
        <v>100</v>
      </c>
      <c r="B55" s="39">
        <v>1163091.58</v>
      </c>
      <c r="C55" s="39">
        <v>46</v>
      </c>
      <c r="D55" s="39">
        <v>0</v>
      </c>
      <c r="E55" s="39">
        <v>0</v>
      </c>
      <c r="F55" s="39">
        <v>97156.76</v>
      </c>
      <c r="G55" s="39">
        <v>19</v>
      </c>
      <c r="H55" s="39">
        <v>1065634.8</v>
      </c>
      <c r="I55" s="39">
        <v>45</v>
      </c>
      <c r="J55" s="39">
        <v>0</v>
      </c>
      <c r="K55" s="39">
        <v>0</v>
      </c>
      <c r="L55" s="39">
        <v>68499.55</v>
      </c>
      <c r="M55" s="39">
        <v>17</v>
      </c>
    </row>
    <row r="56" spans="1:13" x14ac:dyDescent="0.3">
      <c r="A56" s="38" t="s">
        <v>101</v>
      </c>
      <c r="B56" s="39">
        <v>5309775.49</v>
      </c>
      <c r="C56" s="39">
        <v>69</v>
      </c>
      <c r="D56" s="39">
        <v>7339082.54</v>
      </c>
      <c r="E56" s="39">
        <v>65</v>
      </c>
      <c r="F56" s="39">
        <v>1820443.11</v>
      </c>
      <c r="G56" s="39">
        <v>45</v>
      </c>
      <c r="H56" s="39">
        <v>2893865.14</v>
      </c>
      <c r="I56" s="39">
        <v>57</v>
      </c>
      <c r="J56" s="39">
        <v>2707817.35</v>
      </c>
      <c r="K56" s="39">
        <v>56</v>
      </c>
      <c r="L56" s="39">
        <v>1037758.21</v>
      </c>
      <c r="M56" s="39">
        <v>41</v>
      </c>
    </row>
    <row r="57" spans="1:13" x14ac:dyDescent="0.3">
      <c r="A57" s="38" t="s">
        <v>102</v>
      </c>
      <c r="B57" s="39">
        <v>603749.94999999995</v>
      </c>
      <c r="C57" s="39">
        <v>16</v>
      </c>
      <c r="D57" s="39">
        <v>0</v>
      </c>
      <c r="E57" s="39">
        <v>0</v>
      </c>
      <c r="F57" s="39">
        <v>0</v>
      </c>
      <c r="G57" s="39">
        <v>0</v>
      </c>
      <c r="H57" s="39">
        <v>541699.55000000005</v>
      </c>
      <c r="I57" s="39">
        <v>17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3">
      <c r="A58" s="38" t="s">
        <v>103</v>
      </c>
      <c r="B58" s="39">
        <v>498128.89</v>
      </c>
      <c r="C58" s="39">
        <v>20</v>
      </c>
      <c r="D58" s="39">
        <v>0</v>
      </c>
      <c r="E58" s="39">
        <v>0</v>
      </c>
      <c r="F58" s="39">
        <v>0</v>
      </c>
      <c r="G58" s="39">
        <v>0</v>
      </c>
      <c r="H58" s="39">
        <v>335147.73</v>
      </c>
      <c r="I58" s="39">
        <v>17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3">
      <c r="A59" s="38" t="s">
        <v>104</v>
      </c>
      <c r="B59" s="39">
        <v>934331.06</v>
      </c>
      <c r="C59" s="39">
        <v>31</v>
      </c>
      <c r="D59" s="39">
        <v>449552.28</v>
      </c>
      <c r="E59" s="39">
        <v>16</v>
      </c>
      <c r="F59" s="39">
        <v>300064.84999999998</v>
      </c>
      <c r="G59" s="39">
        <v>17</v>
      </c>
      <c r="H59" s="39">
        <v>687882.36</v>
      </c>
      <c r="I59" s="39">
        <v>28</v>
      </c>
      <c r="J59" s="39">
        <v>132735.26</v>
      </c>
      <c r="K59" s="39">
        <v>12</v>
      </c>
      <c r="L59" s="39">
        <v>138181.68</v>
      </c>
      <c r="M59" s="39">
        <v>17</v>
      </c>
    </row>
    <row r="60" spans="1:13" x14ac:dyDescent="0.3">
      <c r="A60" s="38" t="s">
        <v>105</v>
      </c>
      <c r="B60" s="39">
        <v>0</v>
      </c>
      <c r="C60" s="39">
        <v>0</v>
      </c>
      <c r="D60" s="39">
        <v>724976.16</v>
      </c>
      <c r="E60" s="39">
        <v>11</v>
      </c>
      <c r="F60" s="39">
        <v>0</v>
      </c>
      <c r="G60" s="39">
        <v>0</v>
      </c>
      <c r="H60" s="39">
        <v>222059.38</v>
      </c>
      <c r="I60" s="39">
        <v>13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3">
      <c r="A61" s="38" t="s">
        <v>106</v>
      </c>
      <c r="B61" s="39">
        <v>1534008.66</v>
      </c>
      <c r="C61" s="39">
        <v>38</v>
      </c>
      <c r="D61" s="39">
        <v>0</v>
      </c>
      <c r="E61" s="39">
        <v>0</v>
      </c>
      <c r="F61" s="39">
        <v>415491.6</v>
      </c>
      <c r="G61" s="39">
        <v>15</v>
      </c>
      <c r="H61" s="39">
        <v>1086293.4099999999</v>
      </c>
      <c r="I61" s="39">
        <v>37</v>
      </c>
      <c r="J61" s="39">
        <v>0</v>
      </c>
      <c r="K61" s="39">
        <v>0</v>
      </c>
      <c r="L61" s="39">
        <v>233749</v>
      </c>
      <c r="M61" s="39">
        <v>14</v>
      </c>
    </row>
    <row r="62" spans="1:13" x14ac:dyDescent="0.3">
      <c r="A62" s="38" t="s">
        <v>107</v>
      </c>
      <c r="B62" s="39">
        <v>159522.54</v>
      </c>
      <c r="C62" s="39">
        <v>10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3">
      <c r="A63" s="38" t="s">
        <v>108</v>
      </c>
      <c r="B63" s="39">
        <v>3299599.6</v>
      </c>
      <c r="C63" s="39">
        <v>47</v>
      </c>
      <c r="D63" s="39">
        <v>0</v>
      </c>
      <c r="E63" s="39">
        <v>0</v>
      </c>
      <c r="F63" s="39">
        <v>301693.24</v>
      </c>
      <c r="G63" s="39">
        <v>18</v>
      </c>
      <c r="H63" s="39">
        <v>2625200.14</v>
      </c>
      <c r="I63" s="39">
        <v>43</v>
      </c>
      <c r="J63" s="39">
        <v>0</v>
      </c>
      <c r="K63" s="39">
        <v>0</v>
      </c>
      <c r="L63" s="39">
        <v>202945.72</v>
      </c>
      <c r="M63" s="39">
        <v>18</v>
      </c>
    </row>
    <row r="64" spans="1:13" x14ac:dyDescent="0.3">
      <c r="A64" s="38" t="s">
        <v>109</v>
      </c>
      <c r="B64" s="39">
        <v>659155.21</v>
      </c>
      <c r="C64" s="39">
        <v>29</v>
      </c>
      <c r="D64" s="39">
        <v>152340.81</v>
      </c>
      <c r="E64" s="39">
        <v>11</v>
      </c>
      <c r="F64" s="39">
        <v>105674.21</v>
      </c>
      <c r="G64" s="39">
        <v>15</v>
      </c>
      <c r="H64" s="39">
        <v>571201.09</v>
      </c>
      <c r="I64" s="39">
        <v>27</v>
      </c>
      <c r="J64" s="39">
        <v>105868.54</v>
      </c>
      <c r="K64" s="39">
        <v>11</v>
      </c>
      <c r="L64" s="39">
        <v>85892.02</v>
      </c>
      <c r="M64" s="39">
        <v>13</v>
      </c>
    </row>
    <row r="65" spans="1:13" x14ac:dyDescent="0.3">
      <c r="A65" s="38" t="s">
        <v>110</v>
      </c>
      <c r="B65" s="39">
        <v>498693.5</v>
      </c>
      <c r="C65" s="39">
        <v>13</v>
      </c>
      <c r="D65" s="39">
        <v>0</v>
      </c>
      <c r="E65" s="39">
        <v>0</v>
      </c>
      <c r="F65" s="39">
        <v>0</v>
      </c>
      <c r="G65" s="39">
        <v>0</v>
      </c>
      <c r="H65" s="39">
        <v>373619.77</v>
      </c>
      <c r="I65" s="39">
        <v>11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3">
      <c r="A66" s="38" t="s">
        <v>111</v>
      </c>
      <c r="B66" s="39">
        <v>1100147.82</v>
      </c>
      <c r="C66" s="39">
        <v>27</v>
      </c>
      <c r="D66" s="39">
        <v>0</v>
      </c>
      <c r="E66" s="39">
        <v>0</v>
      </c>
      <c r="F66" s="39">
        <v>432892.5</v>
      </c>
      <c r="G66" s="39">
        <v>15</v>
      </c>
      <c r="H66" s="39">
        <v>826744.46</v>
      </c>
      <c r="I66" s="39">
        <v>27</v>
      </c>
      <c r="J66" s="39">
        <v>0</v>
      </c>
      <c r="K66" s="39">
        <v>0</v>
      </c>
      <c r="L66" s="39">
        <v>187508.49</v>
      </c>
      <c r="M66" s="39">
        <v>14</v>
      </c>
    </row>
    <row r="67" spans="1:13" x14ac:dyDescent="0.3">
      <c r="A67" s="38" t="s">
        <v>112</v>
      </c>
      <c r="B67" s="39">
        <v>1700693.8</v>
      </c>
      <c r="C67" s="39">
        <v>23</v>
      </c>
      <c r="D67" s="39">
        <v>2988537.96</v>
      </c>
      <c r="E67" s="39">
        <v>16</v>
      </c>
      <c r="F67" s="39">
        <v>514690.7</v>
      </c>
      <c r="G67" s="39">
        <v>11</v>
      </c>
      <c r="H67" s="39">
        <v>987938.32</v>
      </c>
      <c r="I67" s="39">
        <v>23</v>
      </c>
      <c r="J67" s="39">
        <v>1322867.72</v>
      </c>
      <c r="K67" s="39">
        <v>18</v>
      </c>
      <c r="L67" s="39">
        <v>261388.51</v>
      </c>
      <c r="M67" s="39">
        <v>11</v>
      </c>
    </row>
    <row r="68" spans="1:13" x14ac:dyDescent="0.3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3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3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3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3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3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3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3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3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3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3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3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3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3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3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3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3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3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3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3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3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3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3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3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3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3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3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3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3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3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3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3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3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3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3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3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3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3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3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3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3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3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3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3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3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3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3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3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3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3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3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3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3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3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3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3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3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3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3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3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3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3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3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3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3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3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3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3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3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3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3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3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3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3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3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3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3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3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3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3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3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3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3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3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3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3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3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3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3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3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3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3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3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3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3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3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3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3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3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3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3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3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3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3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3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3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3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3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3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3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3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3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3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3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3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3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3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3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3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3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3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3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3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3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3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3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3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3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3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3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3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3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3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3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3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3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3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3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3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3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3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3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3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3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3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3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3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3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3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3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3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3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3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3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3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3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3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3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3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3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3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3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3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3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3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3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3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3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3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3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3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3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3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3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3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3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3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3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3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3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3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3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3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3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09375" defaultRowHeight="14.4" x14ac:dyDescent="0.3"/>
  <cols>
    <col min="1" max="1" width="15" style="30" customWidth="1"/>
    <col min="2" max="2" width="12" style="30" bestFit="1" customWidth="1"/>
    <col min="3" max="3" width="12.44140625" style="32" customWidth="1"/>
    <col min="4" max="4" width="12" style="30" bestFit="1" customWidth="1"/>
    <col min="5" max="5" width="11.5546875" style="32" customWidth="1"/>
    <col min="6" max="6" width="11" style="30" bestFit="1" customWidth="1"/>
    <col min="7" max="7" width="14.109375" style="32" customWidth="1"/>
    <col min="8" max="8" width="12" style="30" bestFit="1" customWidth="1"/>
    <col min="9" max="9" width="16" style="32" bestFit="1" customWidth="1"/>
    <col min="10" max="10" width="13.109375" style="30" customWidth="1"/>
    <col min="11" max="11" width="15.109375" style="32" bestFit="1" customWidth="1"/>
    <col min="12" max="12" width="14.44140625" style="30" customWidth="1"/>
    <col min="13" max="13" width="19" style="34" bestFit="1" customWidth="1"/>
    <col min="14" max="14" width="9.109375" style="30" customWidth="1"/>
    <col min="15" max="16384" width="9.109375" style="30"/>
  </cols>
  <sheetData>
    <row r="1" spans="1:18" s="32" customFormat="1" x14ac:dyDescent="0.3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3">
      <c r="A2" s="35" t="s">
        <v>113</v>
      </c>
      <c r="B2" s="35">
        <v>4670105.63</v>
      </c>
      <c r="C2" s="36">
        <v>128</v>
      </c>
      <c r="D2" s="35">
        <v>2046746.77</v>
      </c>
      <c r="E2" s="36">
        <v>45</v>
      </c>
      <c r="F2" s="35">
        <v>691177.72</v>
      </c>
      <c r="G2" s="36">
        <v>46</v>
      </c>
      <c r="H2" s="35">
        <v>3200140.04</v>
      </c>
      <c r="I2" s="36">
        <v>118</v>
      </c>
      <c r="J2" s="35">
        <v>913483.51</v>
      </c>
      <c r="K2" s="36">
        <v>46</v>
      </c>
      <c r="L2" s="35">
        <v>320410.55</v>
      </c>
      <c r="M2" s="37">
        <v>43</v>
      </c>
      <c r="N2" s="35"/>
      <c r="O2" s="35"/>
      <c r="P2" s="35"/>
      <c r="Q2" s="35"/>
      <c r="R2" s="35"/>
    </row>
    <row r="3" spans="1:18" x14ac:dyDescent="0.3">
      <c r="A3" s="35" t="s">
        <v>114</v>
      </c>
      <c r="B3" s="35">
        <v>7969355.1600000001</v>
      </c>
      <c r="C3" s="36">
        <v>172</v>
      </c>
      <c r="D3" s="35">
        <v>4905555.63</v>
      </c>
      <c r="E3" s="36">
        <v>75</v>
      </c>
      <c r="F3" s="35">
        <v>1647838.33</v>
      </c>
      <c r="G3" s="36">
        <v>84</v>
      </c>
      <c r="H3" s="35">
        <v>5424833.0199999996</v>
      </c>
      <c r="I3" s="36">
        <v>160</v>
      </c>
      <c r="J3" s="35">
        <v>2035954.04</v>
      </c>
      <c r="K3" s="36">
        <v>67</v>
      </c>
      <c r="L3" s="35">
        <v>949883.63</v>
      </c>
      <c r="M3" s="37">
        <v>75</v>
      </c>
      <c r="N3" s="35"/>
      <c r="O3" s="35"/>
      <c r="P3" s="35"/>
      <c r="Q3" s="35"/>
      <c r="R3" s="35"/>
    </row>
    <row r="4" spans="1:18" x14ac:dyDescent="0.3">
      <c r="A4" s="35" t="s">
        <v>115</v>
      </c>
      <c r="B4" s="35">
        <v>3543231.71</v>
      </c>
      <c r="C4" s="36">
        <v>125</v>
      </c>
      <c r="D4" s="35">
        <v>1227314.8400000001</v>
      </c>
      <c r="E4" s="36">
        <v>37</v>
      </c>
      <c r="F4" s="35">
        <v>480621.23</v>
      </c>
      <c r="G4" s="36">
        <v>46</v>
      </c>
      <c r="H4" s="35">
        <v>3126732.78</v>
      </c>
      <c r="I4" s="36">
        <v>119</v>
      </c>
      <c r="J4" s="35">
        <v>558386.76</v>
      </c>
      <c r="K4" s="36">
        <v>31</v>
      </c>
      <c r="L4" s="35">
        <v>290883.15000000002</v>
      </c>
      <c r="M4" s="37">
        <v>46</v>
      </c>
      <c r="N4" s="35"/>
      <c r="O4" s="35"/>
      <c r="P4" s="35"/>
      <c r="Q4" s="35"/>
      <c r="R4" s="35"/>
    </row>
    <row r="5" spans="1:18" x14ac:dyDescent="0.3">
      <c r="A5" s="35" t="s">
        <v>116</v>
      </c>
      <c r="B5" s="35">
        <v>33300700.210000001</v>
      </c>
      <c r="C5" s="36">
        <v>594</v>
      </c>
      <c r="D5" s="35">
        <v>14900363.82</v>
      </c>
      <c r="E5" s="36">
        <v>70</v>
      </c>
      <c r="F5" s="35">
        <v>6496494.5</v>
      </c>
      <c r="G5" s="36">
        <v>238</v>
      </c>
      <c r="H5" s="35">
        <v>25454893.050000001</v>
      </c>
      <c r="I5" s="36">
        <v>546</v>
      </c>
      <c r="J5" s="35">
        <v>5208477.41</v>
      </c>
      <c r="K5" s="36">
        <v>66</v>
      </c>
      <c r="L5" s="35">
        <v>3474524.92</v>
      </c>
      <c r="M5" s="37">
        <v>221</v>
      </c>
      <c r="N5" s="35"/>
      <c r="O5" s="35"/>
      <c r="P5" s="35"/>
      <c r="Q5" s="35"/>
      <c r="R5" s="35"/>
    </row>
    <row r="6" spans="1:18" x14ac:dyDescent="0.3">
      <c r="A6" s="35" t="s">
        <v>117</v>
      </c>
      <c r="B6" s="35">
        <v>291951.65999999997</v>
      </c>
      <c r="C6" s="36">
        <v>18</v>
      </c>
      <c r="D6" s="35">
        <v>0</v>
      </c>
      <c r="E6" s="36">
        <v>0</v>
      </c>
      <c r="F6" s="35">
        <v>75374.95</v>
      </c>
      <c r="G6" s="36">
        <v>12</v>
      </c>
      <c r="H6" s="35">
        <v>290480.88</v>
      </c>
      <c r="I6" s="36">
        <v>18</v>
      </c>
      <c r="J6" s="35">
        <v>0</v>
      </c>
      <c r="K6" s="36">
        <v>0</v>
      </c>
      <c r="L6" s="35">
        <v>57915.62</v>
      </c>
      <c r="M6" s="37">
        <v>12</v>
      </c>
      <c r="N6" s="35"/>
      <c r="O6" s="35"/>
      <c r="P6" s="35"/>
      <c r="Q6" s="35"/>
      <c r="R6" s="35"/>
    </row>
    <row r="7" spans="1:18" x14ac:dyDescent="0.3">
      <c r="A7" s="35" t="s">
        <v>118</v>
      </c>
      <c r="B7" s="35">
        <v>4663412.3</v>
      </c>
      <c r="C7" s="36">
        <v>128</v>
      </c>
      <c r="D7" s="35">
        <v>1509486.69</v>
      </c>
      <c r="E7" s="36">
        <v>24</v>
      </c>
      <c r="F7" s="35">
        <v>463895.39</v>
      </c>
      <c r="G7" s="36">
        <v>38</v>
      </c>
      <c r="H7" s="35">
        <v>4120859.84</v>
      </c>
      <c r="I7" s="36">
        <v>125</v>
      </c>
      <c r="J7" s="35">
        <v>444537.07</v>
      </c>
      <c r="K7" s="36">
        <v>23</v>
      </c>
      <c r="L7" s="35">
        <v>290749.53000000003</v>
      </c>
      <c r="M7" s="37">
        <v>38</v>
      </c>
      <c r="N7" s="35"/>
      <c r="O7" s="35"/>
      <c r="P7" s="35"/>
      <c r="Q7" s="35"/>
      <c r="R7" s="35"/>
    </row>
    <row r="8" spans="1:18" x14ac:dyDescent="0.3">
      <c r="A8" s="35" t="s">
        <v>119</v>
      </c>
      <c r="B8" s="35">
        <v>749722.35</v>
      </c>
      <c r="C8" s="36">
        <v>29</v>
      </c>
      <c r="D8" s="35">
        <v>449592.94</v>
      </c>
      <c r="E8" s="36">
        <v>35</v>
      </c>
      <c r="F8" s="35">
        <v>177002.77</v>
      </c>
      <c r="G8" s="36">
        <v>12</v>
      </c>
      <c r="H8" s="35">
        <v>773017.97</v>
      </c>
      <c r="I8" s="36">
        <v>30</v>
      </c>
      <c r="J8" s="35">
        <v>349760.6</v>
      </c>
      <c r="K8" s="36">
        <v>36</v>
      </c>
      <c r="L8" s="35">
        <v>135349.32999999999</v>
      </c>
      <c r="M8" s="37">
        <v>11</v>
      </c>
      <c r="N8" s="35"/>
      <c r="O8" s="35"/>
      <c r="P8" s="35"/>
      <c r="Q8" s="35"/>
      <c r="R8" s="35"/>
    </row>
    <row r="9" spans="1:18" x14ac:dyDescent="0.3">
      <c r="A9" s="35" t="s">
        <v>120</v>
      </c>
      <c r="B9" s="35">
        <v>7976586.2000000002</v>
      </c>
      <c r="C9" s="36">
        <v>147</v>
      </c>
      <c r="D9" s="35">
        <v>7973053.1900000004</v>
      </c>
      <c r="E9" s="36">
        <v>81</v>
      </c>
      <c r="F9" s="35">
        <v>2126983.84</v>
      </c>
      <c r="G9" s="36">
        <v>73</v>
      </c>
      <c r="H9" s="35">
        <v>4993742.5199999996</v>
      </c>
      <c r="I9" s="36">
        <v>124</v>
      </c>
      <c r="J9" s="35">
        <v>3026281.98</v>
      </c>
      <c r="K9" s="36">
        <v>74</v>
      </c>
      <c r="L9" s="35">
        <v>1252199.97</v>
      </c>
      <c r="M9" s="37">
        <v>68</v>
      </c>
      <c r="N9" s="35"/>
      <c r="O9" s="35"/>
      <c r="P9" s="35"/>
      <c r="Q9" s="35"/>
      <c r="R9" s="35"/>
    </row>
    <row r="10" spans="1:18" x14ac:dyDescent="0.3">
      <c r="A10" s="35" t="s">
        <v>121</v>
      </c>
      <c r="B10" s="35">
        <v>1971621.15</v>
      </c>
      <c r="C10" s="36">
        <v>70</v>
      </c>
      <c r="D10" s="35">
        <v>629009.97</v>
      </c>
      <c r="E10" s="36">
        <v>17</v>
      </c>
      <c r="F10" s="35">
        <v>250599.74</v>
      </c>
      <c r="G10" s="36">
        <v>20</v>
      </c>
      <c r="H10" s="35">
        <v>1643192.52</v>
      </c>
      <c r="I10" s="36">
        <v>65</v>
      </c>
      <c r="J10" s="35">
        <v>274923.21999999997</v>
      </c>
      <c r="K10" s="36">
        <v>17</v>
      </c>
      <c r="L10" s="35">
        <v>113830.17</v>
      </c>
      <c r="M10" s="37">
        <v>14</v>
      </c>
      <c r="N10" s="35"/>
      <c r="O10" s="35"/>
      <c r="P10" s="35"/>
      <c r="Q10" s="35"/>
      <c r="R10" s="35"/>
    </row>
    <row r="11" spans="1:18" x14ac:dyDescent="0.3">
      <c r="A11" s="35" t="s">
        <v>122</v>
      </c>
      <c r="B11" s="35">
        <v>3311319.85</v>
      </c>
      <c r="C11" s="36">
        <v>118</v>
      </c>
      <c r="D11" s="35">
        <v>711940.18</v>
      </c>
      <c r="E11" s="36">
        <v>36</v>
      </c>
      <c r="F11" s="35">
        <v>487722.14</v>
      </c>
      <c r="G11" s="36">
        <v>38</v>
      </c>
      <c r="H11" s="35">
        <v>2830900.94</v>
      </c>
      <c r="I11" s="36">
        <v>104</v>
      </c>
      <c r="J11" s="35">
        <v>420977.09</v>
      </c>
      <c r="K11" s="36">
        <v>45</v>
      </c>
      <c r="L11" s="35">
        <v>327954.26</v>
      </c>
      <c r="M11" s="37">
        <v>34</v>
      </c>
      <c r="N11" s="35"/>
      <c r="O11" s="35"/>
      <c r="P11" s="35"/>
      <c r="Q11" s="35"/>
      <c r="R11" s="35"/>
    </row>
    <row r="12" spans="1:18" x14ac:dyDescent="0.3">
      <c r="A12" s="35" t="s">
        <v>123</v>
      </c>
      <c r="B12" s="35">
        <v>3409793.05</v>
      </c>
      <c r="C12" s="36">
        <v>47</v>
      </c>
      <c r="D12" s="35">
        <v>23413169.41</v>
      </c>
      <c r="E12" s="36">
        <v>33</v>
      </c>
      <c r="F12" s="35">
        <v>478305.22</v>
      </c>
      <c r="G12" s="36">
        <v>12</v>
      </c>
      <c r="H12" s="35">
        <v>1555616.8</v>
      </c>
      <c r="I12" s="36">
        <v>37</v>
      </c>
      <c r="J12" s="35">
        <v>17613078.390000001</v>
      </c>
      <c r="K12" s="36">
        <v>27</v>
      </c>
      <c r="L12" s="35">
        <v>241077.79</v>
      </c>
      <c r="M12" s="37">
        <v>11</v>
      </c>
      <c r="N12" s="35"/>
      <c r="O12" s="35"/>
      <c r="P12" s="35"/>
      <c r="Q12" s="35"/>
      <c r="R12" s="35"/>
    </row>
    <row r="13" spans="1:18" x14ac:dyDescent="0.3">
      <c r="A13" s="35" t="s">
        <v>124</v>
      </c>
      <c r="B13" s="35">
        <v>10187007.439999999</v>
      </c>
      <c r="C13" s="36">
        <v>263</v>
      </c>
      <c r="D13" s="35">
        <v>4010833.35</v>
      </c>
      <c r="E13" s="36">
        <v>82</v>
      </c>
      <c r="F13" s="35">
        <v>1835557.38</v>
      </c>
      <c r="G13" s="36">
        <v>104</v>
      </c>
      <c r="H13" s="35">
        <v>7942926.6500000004</v>
      </c>
      <c r="I13" s="36">
        <v>234</v>
      </c>
      <c r="J13" s="35">
        <v>1452590.34</v>
      </c>
      <c r="K13" s="36">
        <v>67</v>
      </c>
      <c r="L13" s="35">
        <v>950688.51</v>
      </c>
      <c r="M13" s="37">
        <v>88</v>
      </c>
      <c r="N13" s="35"/>
      <c r="O13" s="35"/>
      <c r="P13" s="35"/>
      <c r="Q13" s="35"/>
      <c r="R13" s="35"/>
    </row>
    <row r="14" spans="1:18" x14ac:dyDescent="0.3">
      <c r="A14" s="35" t="s">
        <v>125</v>
      </c>
      <c r="B14" s="35">
        <v>9579939.6699999999</v>
      </c>
      <c r="C14" s="36">
        <v>235</v>
      </c>
      <c r="D14" s="35">
        <v>3176179.02</v>
      </c>
      <c r="E14" s="36">
        <v>59</v>
      </c>
      <c r="F14" s="35">
        <v>1656225.89</v>
      </c>
      <c r="G14" s="36">
        <v>96</v>
      </c>
      <c r="H14" s="35">
        <v>7282901.6100000003</v>
      </c>
      <c r="I14" s="36">
        <v>232</v>
      </c>
      <c r="J14" s="35">
        <v>1069510.72</v>
      </c>
      <c r="K14" s="36">
        <v>48</v>
      </c>
      <c r="L14" s="35">
        <v>807501.13</v>
      </c>
      <c r="M14" s="37">
        <v>86</v>
      </c>
      <c r="N14" s="35"/>
      <c r="O14" s="35"/>
      <c r="P14" s="35"/>
      <c r="Q14" s="35"/>
      <c r="R14" s="35"/>
    </row>
    <row r="15" spans="1:18" x14ac:dyDescent="0.3">
      <c r="A15" s="35" t="s">
        <v>126</v>
      </c>
      <c r="B15" s="35">
        <v>6751214.2999999998</v>
      </c>
      <c r="C15" s="36">
        <v>211</v>
      </c>
      <c r="D15" s="35">
        <v>2328831.37</v>
      </c>
      <c r="E15" s="36">
        <v>75</v>
      </c>
      <c r="F15" s="35">
        <v>1107081.02</v>
      </c>
      <c r="G15" s="36">
        <v>88</v>
      </c>
      <c r="H15" s="35">
        <v>5621145.7400000002</v>
      </c>
      <c r="I15" s="36">
        <v>195</v>
      </c>
      <c r="J15" s="35">
        <v>903251.92</v>
      </c>
      <c r="K15" s="36">
        <v>70</v>
      </c>
      <c r="L15" s="35">
        <v>660854.03</v>
      </c>
      <c r="M15" s="37">
        <v>82</v>
      </c>
      <c r="N15" s="35"/>
      <c r="O15" s="35"/>
      <c r="P15" s="35"/>
      <c r="Q15" s="35"/>
      <c r="R15" s="35"/>
    </row>
    <row r="16" spans="1:18" x14ac:dyDescent="0.3">
      <c r="A16" s="35" t="s">
        <v>127</v>
      </c>
      <c r="B16" s="35">
        <v>9161583.6500000004</v>
      </c>
      <c r="C16" s="36">
        <v>241</v>
      </c>
      <c r="D16" s="35">
        <v>7661109.8200000003</v>
      </c>
      <c r="E16" s="36">
        <v>93</v>
      </c>
      <c r="F16" s="35">
        <v>2023391.99</v>
      </c>
      <c r="G16" s="36">
        <v>102</v>
      </c>
      <c r="H16" s="35">
        <v>6553007.4900000002</v>
      </c>
      <c r="I16" s="36">
        <v>219</v>
      </c>
      <c r="J16" s="35">
        <v>3727073.64</v>
      </c>
      <c r="K16" s="36">
        <v>94</v>
      </c>
      <c r="L16" s="35">
        <v>1125093.02</v>
      </c>
      <c r="M16" s="37">
        <v>88</v>
      </c>
      <c r="N16" s="35"/>
      <c r="O16" s="35"/>
      <c r="P16" s="35"/>
      <c r="Q16" s="35"/>
      <c r="R16" s="35"/>
    </row>
    <row r="17" spans="1:18" x14ac:dyDescent="0.3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3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3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3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3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3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3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3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3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3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3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3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3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3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3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3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3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3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3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3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3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3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3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3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3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3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3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3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3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3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3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3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3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3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3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3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3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3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3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3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3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3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3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3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3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3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3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3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3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3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3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3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3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3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3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3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3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3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3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3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3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3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3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3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3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3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3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3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3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3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3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3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3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3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3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3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3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3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3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3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3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3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3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3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3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3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3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3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3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3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3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3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3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3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3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3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3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3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3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3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3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3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3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3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3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3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3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3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3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3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3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3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3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3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3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3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3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3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3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3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3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3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3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3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3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3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3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3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3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3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3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3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3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3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3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3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3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3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3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3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3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3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3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3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3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3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3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3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3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3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3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3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3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3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3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3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3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3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3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3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3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3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3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3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3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3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3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3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3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3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3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3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3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3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3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3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3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3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3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3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3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3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3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3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3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3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3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3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3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3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3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3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3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3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3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3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3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3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3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3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3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3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3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3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3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3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3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3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3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3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3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3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3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3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3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3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3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3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3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3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3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3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3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3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3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3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3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3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3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3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3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3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3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3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3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3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3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3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3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3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3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3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3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3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3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3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3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3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3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3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3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3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3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3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3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3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3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3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3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3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3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3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3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3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3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3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3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3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3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3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3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3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3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3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3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3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3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3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3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3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3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3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3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3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3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3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3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3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3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3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3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3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3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3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3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3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3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3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3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3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3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3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3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3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3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3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3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3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3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3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3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3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3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3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3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3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3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3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3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3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3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3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3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3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3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3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3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3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3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3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3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3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3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3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3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3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3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3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3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3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3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3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3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3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3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3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3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3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3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3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3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3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3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3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3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3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3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3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3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3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3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3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3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3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3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3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3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3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3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3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3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3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3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3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3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3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3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3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3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3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3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3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3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3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3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3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3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3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3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3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3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3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3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3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3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3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3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3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3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3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3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3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3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3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3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3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3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3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3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3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3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3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3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3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3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3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3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3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3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3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3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3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3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3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3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3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3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3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3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3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3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3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3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3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3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3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3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3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3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3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3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3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3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3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3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3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3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3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3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3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3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3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3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3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3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3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3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3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3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3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3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3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3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3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3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3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3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3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3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3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3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3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3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3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3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3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3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3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3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3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3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3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3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3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3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3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3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3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3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3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3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3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3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3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3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3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3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3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3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3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3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3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3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3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3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3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3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3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3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3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3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3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3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3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3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3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3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3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3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3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3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3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3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3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3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3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3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3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3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3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3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3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3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3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3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3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3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3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3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3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3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3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3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3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3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3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3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3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3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3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3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3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3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3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3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3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3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3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3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3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3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3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3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3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3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3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3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3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3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3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3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3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3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3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3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3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3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3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3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3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3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3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3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3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3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3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3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3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3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3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3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3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3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3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3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3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3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3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3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3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3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3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3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3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3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3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3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3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3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3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3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3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3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3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3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3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3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3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3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3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3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3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3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3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3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3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3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3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3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3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3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3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3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3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3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3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3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3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3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3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3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3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3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3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3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3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3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3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3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3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3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3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3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3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3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3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3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3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3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3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3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3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3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3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3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3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3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3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3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3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3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3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3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3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3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3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3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3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3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3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3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3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3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3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3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3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3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3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3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3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3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3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3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3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3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3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3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3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3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3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3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3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3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3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3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3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3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3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3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3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2022-04-01T17:41:05Z</dcterms:modified>
</cp:coreProperties>
</file>